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A08F14CA-4B0B-4F0E-87DD-2C8D27DD38A2}" xr6:coauthVersionLast="36" xr6:coauthVersionMax="36" xr10:uidLastSave="{00000000-0000-0000-0000-000000000000}"/>
  <bookViews>
    <workbookView xWindow="0" yWindow="1800" windowWidth="21600" windowHeight="8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r:id="rId6"/>
    <sheet name="CRS WK pvt" sheetId="21" r:id="rId7"/>
    <sheet name="MAE USE pvt" sheetId="25" r:id="rId8"/>
    <sheet name="MAE ESCO pvt" sheetId="23" r:id="rId9"/>
    <sheet name="CSS HIST pivot" sheetId="7" state="hidden" r:id="rId10"/>
    <sheet name="CRIS HIST pivot" sheetId="9" state="hidden" r:id="rId11"/>
  </sheets>
  <calcPr calcId="191029"/>
  <pivotCaches>
    <pivotCache cacheId="5" r:id="rId12"/>
    <pivotCache cacheId="6" r:id="rId13"/>
    <pivotCache cacheId="7" r:id="rId14"/>
    <pivotCache cacheId="8" r:id="rId15"/>
    <pivotCache cacheId="23" r:id="rId16"/>
    <pivotCache cacheId="29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4" i="11" l="1"/>
  <c r="S83" i="11"/>
  <c r="S82" i="11"/>
  <c r="S81" i="11"/>
  <c r="S80" i="11"/>
  <c r="S85" i="11" s="1"/>
  <c r="S92" i="11"/>
  <c r="T154" i="13"/>
  <c r="S84" i="13"/>
  <c r="S83" i="13"/>
  <c r="S82" i="13"/>
  <c r="S81" i="13"/>
  <c r="S80" i="13"/>
  <c r="S85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Z154" i="11" l="1"/>
  <c r="Z153" i="11"/>
  <c r="Z152" i="11"/>
  <c r="Z151" i="11"/>
  <c r="Z150" i="11"/>
  <c r="Z155" i="11" s="1"/>
  <c r="Z147" i="11"/>
  <c r="Z146" i="11"/>
  <c r="Z145" i="11"/>
  <c r="Z144" i="11"/>
  <c r="Z143" i="11"/>
  <c r="Z148" i="11" s="1"/>
  <c r="Z140" i="11"/>
  <c r="Z139" i="11"/>
  <c r="Z138" i="11"/>
  <c r="Z137" i="11"/>
  <c r="Z136" i="11"/>
  <c r="Z141" i="11" s="1"/>
  <c r="Z133" i="11"/>
  <c r="Z132" i="11"/>
  <c r="Z131" i="11"/>
  <c r="Z130" i="11"/>
  <c r="Z129" i="11"/>
  <c r="Z134" i="11" s="1"/>
  <c r="Z126" i="11"/>
  <c r="Z125" i="11"/>
  <c r="Z124" i="11"/>
  <c r="Z123" i="11"/>
  <c r="Z122" i="11"/>
  <c r="Z127" i="11" s="1"/>
  <c r="Z119" i="11"/>
  <c r="Z118" i="11"/>
  <c r="Z117" i="11"/>
  <c r="Z116" i="11"/>
  <c r="Z115" i="11"/>
  <c r="Z120" i="11" s="1"/>
  <c r="Z112" i="11"/>
  <c r="Z111" i="11"/>
  <c r="Z110" i="11"/>
  <c r="Z109" i="11"/>
  <c r="Z108" i="11"/>
  <c r="Z113" i="11" s="1"/>
  <c r="Z105" i="11"/>
  <c r="Z104" i="11"/>
  <c r="Z103" i="11"/>
  <c r="Z102" i="11"/>
  <c r="Z101" i="11"/>
  <c r="Z106" i="11" s="1"/>
  <c r="Z98" i="11"/>
  <c r="Z97" i="11"/>
  <c r="Z96" i="11"/>
  <c r="Z95" i="11"/>
  <c r="Z94" i="11"/>
  <c r="Z99" i="11" s="1"/>
  <c r="Z91" i="11"/>
  <c r="Z90" i="11"/>
  <c r="Z89" i="11"/>
  <c r="Z88" i="11"/>
  <c r="Z87" i="11"/>
  <c r="Z92" i="11" s="1"/>
  <c r="Z84" i="11"/>
  <c r="Z83" i="11"/>
  <c r="Z82" i="11"/>
  <c r="Z81" i="11"/>
  <c r="Z80" i="11"/>
  <c r="Z85" i="11" s="1"/>
  <c r="Z77" i="11"/>
  <c r="Z76" i="11"/>
  <c r="Z75" i="11"/>
  <c r="Z74" i="11"/>
  <c r="Z73" i="11"/>
  <c r="Z78" i="11" s="1"/>
  <c r="Z70" i="11"/>
  <c r="Z69" i="11"/>
  <c r="Z68" i="11"/>
  <c r="Z67" i="11"/>
  <c r="Z66" i="11"/>
  <c r="Z71" i="11" s="1"/>
  <c r="Z63" i="11"/>
  <c r="Z62" i="11"/>
  <c r="Z61" i="11"/>
  <c r="Z60" i="11"/>
  <c r="Z59" i="11"/>
  <c r="Z64" i="11" s="1"/>
  <c r="Z56" i="11"/>
  <c r="Z55" i="11"/>
  <c r="Z54" i="11"/>
  <c r="Z53" i="11"/>
  <c r="Z52" i="11"/>
  <c r="Z57" i="11" s="1"/>
  <c r="Z49" i="11"/>
  <c r="Z48" i="11"/>
  <c r="Z47" i="11"/>
  <c r="Z46" i="11"/>
  <c r="Z45" i="11"/>
  <c r="Z50" i="11" s="1"/>
  <c r="Z42" i="11"/>
  <c r="Z41" i="11"/>
  <c r="Z40" i="11"/>
  <c r="Z39" i="11"/>
  <c r="Z38" i="11"/>
  <c r="Z43" i="11" s="1"/>
  <c r="Z35" i="11"/>
  <c r="Z34" i="11"/>
  <c r="Z33" i="11"/>
  <c r="Z32" i="11"/>
  <c r="Z31" i="11"/>
  <c r="Z36" i="11" s="1"/>
  <c r="Z28" i="11"/>
  <c r="Z27" i="11"/>
  <c r="Z26" i="11"/>
  <c r="Z25" i="11"/>
  <c r="Z24" i="11"/>
  <c r="Z29" i="11" s="1"/>
  <c r="Z21" i="11"/>
  <c r="Z20" i="11"/>
  <c r="Z19" i="11"/>
  <c r="Z18" i="11"/>
  <c r="Z17" i="11"/>
  <c r="Z22" i="11" s="1"/>
  <c r="Z14" i="11"/>
  <c r="Z13" i="11"/>
  <c r="Z12" i="11"/>
  <c r="Z11" i="11"/>
  <c r="Z10" i="11"/>
  <c r="Z15" i="11" s="1"/>
  <c r="S119" i="11"/>
  <c r="S118" i="11"/>
  <c r="S117" i="11"/>
  <c r="S116" i="11"/>
  <c r="S115" i="11"/>
  <c r="S120" i="11" s="1"/>
  <c r="S113" i="11"/>
  <c r="S106" i="11"/>
  <c r="S99" i="11"/>
  <c r="T155" i="11"/>
  <c r="T154" i="11"/>
  <c r="T153" i="11"/>
  <c r="T152" i="11"/>
  <c r="T151" i="11"/>
  <c r="T150" i="11"/>
  <c r="Z154" i="13"/>
  <c r="Z153" i="13"/>
  <c r="Z152" i="13"/>
  <c r="Z151" i="13"/>
  <c r="Z150" i="13"/>
  <c r="Z155" i="13" s="1"/>
  <c r="Z147" i="13"/>
  <c r="Z146" i="13"/>
  <c r="Z145" i="13"/>
  <c r="Z144" i="13"/>
  <c r="Z148" i="13" s="1"/>
  <c r="Z143" i="13"/>
  <c r="Z140" i="13"/>
  <c r="Z139" i="13"/>
  <c r="Z138" i="13"/>
  <c r="Z137" i="13"/>
  <c r="Z136" i="13"/>
  <c r="Z141" i="13" s="1"/>
  <c r="Z133" i="13"/>
  <c r="Z132" i="13"/>
  <c r="Z131" i="13"/>
  <c r="Z130" i="13"/>
  <c r="Z134" i="13" s="1"/>
  <c r="Z129" i="13"/>
  <c r="Z126" i="13"/>
  <c r="Z125" i="13"/>
  <c r="Z124" i="13"/>
  <c r="Z123" i="13"/>
  <c r="Z122" i="13"/>
  <c r="Z127" i="13" s="1"/>
  <c r="Z119" i="13"/>
  <c r="Z118" i="13"/>
  <c r="Z117" i="13"/>
  <c r="Z116" i="13"/>
  <c r="Z120" i="13" s="1"/>
  <c r="Z115" i="13"/>
  <c r="Z112" i="13"/>
  <c r="Z111" i="13"/>
  <c r="Z110" i="13"/>
  <c r="Z109" i="13"/>
  <c r="Z108" i="13"/>
  <c r="Z113" i="13" s="1"/>
  <c r="Z106" i="13"/>
  <c r="Z105" i="13"/>
  <c r="Z104" i="13"/>
  <c r="Z103" i="13"/>
  <c r="Z102" i="13"/>
  <c r="Z101" i="13"/>
  <c r="Z98" i="13"/>
  <c r="Z97" i="13"/>
  <c r="Z96" i="13"/>
  <c r="Z95" i="13"/>
  <c r="Z94" i="13"/>
  <c r="Z99" i="13" s="1"/>
  <c r="Z91" i="13"/>
  <c r="Z90" i="13"/>
  <c r="Z89" i="13"/>
  <c r="Z88" i="13"/>
  <c r="Z87" i="13"/>
  <c r="Z92" i="13" s="1"/>
  <c r="Z84" i="13"/>
  <c r="Z83" i="13"/>
  <c r="Z82" i="13"/>
  <c r="Z81" i="13"/>
  <c r="Z80" i="13"/>
  <c r="Z77" i="13"/>
  <c r="Z76" i="13"/>
  <c r="Z75" i="13"/>
  <c r="Z74" i="13"/>
  <c r="Z73" i="13"/>
  <c r="Z78" i="13" s="1"/>
  <c r="Z70" i="13"/>
  <c r="Z69" i="13"/>
  <c r="Z68" i="13"/>
  <c r="Z67" i="13"/>
  <c r="Z66" i="13"/>
  <c r="Z71" i="13" s="1"/>
  <c r="Z63" i="13"/>
  <c r="Z62" i="13"/>
  <c r="Z61" i="13"/>
  <c r="Z60" i="13"/>
  <c r="Z64" i="13" s="1"/>
  <c r="Z59" i="13"/>
  <c r="Z56" i="13"/>
  <c r="Z55" i="13"/>
  <c r="Z54" i="13"/>
  <c r="Z53" i="13"/>
  <c r="Z52" i="13"/>
  <c r="Z57" i="13" s="1"/>
  <c r="Z49" i="13"/>
  <c r="Z48" i="13"/>
  <c r="Z47" i="13"/>
  <c r="Z46" i="13"/>
  <c r="Z50" i="13" s="1"/>
  <c r="Z45" i="13"/>
  <c r="Z42" i="13"/>
  <c r="Z41" i="13"/>
  <c r="Z40" i="13"/>
  <c r="Z39" i="13"/>
  <c r="Z38" i="13"/>
  <c r="Z43" i="13" s="1"/>
  <c r="Z35" i="13"/>
  <c r="Z34" i="13"/>
  <c r="Z33" i="13"/>
  <c r="Z32" i="13"/>
  <c r="Z36" i="13" s="1"/>
  <c r="Z31" i="13"/>
  <c r="Z28" i="13"/>
  <c r="Z27" i="13"/>
  <c r="Z26" i="13"/>
  <c r="Z25" i="13"/>
  <c r="Z24" i="13"/>
  <c r="Z29" i="13" s="1"/>
  <c r="Z21" i="13"/>
  <c r="Z20" i="13"/>
  <c r="Z19" i="13"/>
  <c r="Z18" i="13"/>
  <c r="Z22" i="13" s="1"/>
  <c r="Z17" i="13"/>
  <c r="Z14" i="13"/>
  <c r="Z13" i="13"/>
  <c r="Z12" i="13"/>
  <c r="Z11" i="13"/>
  <c r="Z10" i="13"/>
  <c r="Z15" i="13" s="1"/>
  <c r="S119" i="13"/>
  <c r="S118" i="13"/>
  <c r="S117" i="13"/>
  <c r="S116" i="13"/>
  <c r="S115" i="13"/>
  <c r="S120" i="13" s="1"/>
  <c r="S113" i="13"/>
  <c r="S106" i="13"/>
  <c r="S99" i="13"/>
  <c r="T155" i="13"/>
  <c r="T153" i="13"/>
  <c r="T152" i="13"/>
  <c r="T151" i="13"/>
  <c r="T150" i="13"/>
  <c r="Z154" i="14"/>
  <c r="Z153" i="14"/>
  <c r="Z152" i="14"/>
  <c r="Z151" i="14"/>
  <c r="Z150" i="14"/>
  <c r="Z155" i="14" s="1"/>
  <c r="Z147" i="14"/>
  <c r="Z146" i="14"/>
  <c r="Z145" i="14"/>
  <c r="Z144" i="14"/>
  <c r="Z148" i="14" s="1"/>
  <c r="Z143" i="14"/>
  <c r="Z140" i="14"/>
  <c r="Z139" i="14"/>
  <c r="Z138" i="14"/>
  <c r="Z137" i="14"/>
  <c r="Z136" i="14"/>
  <c r="Z141" i="14" s="1"/>
  <c r="Z133" i="14"/>
  <c r="Z132" i="14"/>
  <c r="Z131" i="14"/>
  <c r="Z130" i="14"/>
  <c r="Z134" i="14" s="1"/>
  <c r="Z129" i="14"/>
  <c r="Z126" i="14"/>
  <c r="Z125" i="14"/>
  <c r="Z124" i="14"/>
  <c r="Z123" i="14"/>
  <c r="Z122" i="14"/>
  <c r="Z127" i="14" s="1"/>
  <c r="Z119" i="14"/>
  <c r="Z118" i="14"/>
  <c r="Z117" i="14"/>
  <c r="Z116" i="14"/>
  <c r="Z120" i="14" s="1"/>
  <c r="Z115" i="14"/>
  <c r="Z112" i="14"/>
  <c r="Z111" i="14"/>
  <c r="Z110" i="14"/>
  <c r="Z109" i="14"/>
  <c r="Z108" i="14"/>
  <c r="Z113" i="14" s="1"/>
  <c r="Z105" i="14"/>
  <c r="Z104" i="14"/>
  <c r="Z103" i="14"/>
  <c r="Z102" i="14"/>
  <c r="Z106" i="14" s="1"/>
  <c r="Z101" i="14"/>
  <c r="Z98" i="14"/>
  <c r="Z97" i="14"/>
  <c r="Z96" i="14"/>
  <c r="Z95" i="14"/>
  <c r="Z94" i="14"/>
  <c r="Z99" i="14" s="1"/>
  <c r="Z91" i="14"/>
  <c r="Z90" i="14"/>
  <c r="Z89" i="14"/>
  <c r="Z88" i="14"/>
  <c r="Z92" i="14" s="1"/>
  <c r="Z87" i="14"/>
  <c r="Z84" i="14"/>
  <c r="Z83" i="14"/>
  <c r="Z82" i="14"/>
  <c r="Z81" i="14"/>
  <c r="Z80" i="14"/>
  <c r="Z85" i="14" s="1"/>
  <c r="Z77" i="14"/>
  <c r="Z76" i="14"/>
  <c r="Z75" i="14"/>
  <c r="Z74" i="14"/>
  <c r="Z78" i="14" s="1"/>
  <c r="Z73" i="14"/>
  <c r="Z70" i="14"/>
  <c r="Z69" i="14"/>
  <c r="Z68" i="14"/>
  <c r="Z67" i="14"/>
  <c r="Z66" i="14"/>
  <c r="Z71" i="14" s="1"/>
  <c r="Z63" i="14"/>
  <c r="Z62" i="14"/>
  <c r="Z61" i="14"/>
  <c r="Z60" i="14"/>
  <c r="Z64" i="14" s="1"/>
  <c r="Z59" i="14"/>
  <c r="Z56" i="14"/>
  <c r="Z55" i="14"/>
  <c r="Z54" i="14"/>
  <c r="Z53" i="14"/>
  <c r="Z52" i="14"/>
  <c r="Z57" i="14" s="1"/>
  <c r="Z49" i="14"/>
  <c r="Z48" i="14"/>
  <c r="Z47" i="14"/>
  <c r="Z46" i="14"/>
  <c r="Z50" i="14" s="1"/>
  <c r="Z45" i="14"/>
  <c r="Z42" i="14"/>
  <c r="Z41" i="14"/>
  <c r="Z40" i="14"/>
  <c r="Z39" i="14"/>
  <c r="Z38" i="14"/>
  <c r="Z43" i="14" s="1"/>
  <c r="Z35" i="14"/>
  <c r="Z34" i="14"/>
  <c r="Z33" i="14"/>
  <c r="Z32" i="14"/>
  <c r="Z36" i="14" s="1"/>
  <c r="Z31" i="14"/>
  <c r="Z28" i="14"/>
  <c r="Z27" i="14"/>
  <c r="Z26" i="14"/>
  <c r="Z25" i="14"/>
  <c r="Z24" i="14"/>
  <c r="Z29" i="14" s="1"/>
  <c r="Z21" i="14"/>
  <c r="Z20" i="14"/>
  <c r="Z19" i="14"/>
  <c r="Z18" i="14"/>
  <c r="Z22" i="14" s="1"/>
  <c r="Z17" i="14"/>
  <c r="Z14" i="14"/>
  <c r="Z13" i="14"/>
  <c r="Z12" i="14"/>
  <c r="Z11" i="14"/>
  <c r="Z10" i="14"/>
  <c r="Z15" i="14" s="1"/>
  <c r="Y155" i="14"/>
  <c r="X155" i="14"/>
  <c r="S119" i="14"/>
  <c r="S118" i="14"/>
  <c r="S117" i="14"/>
  <c r="S116" i="14"/>
  <c r="S115" i="14"/>
  <c r="S120" i="14" s="1"/>
  <c r="S113" i="14"/>
  <c r="S106" i="14"/>
  <c r="S98" i="14"/>
  <c r="S97" i="14"/>
  <c r="S96" i="14"/>
  <c r="S95" i="14"/>
  <c r="S94" i="14"/>
  <c r="S99" i="14" s="1"/>
  <c r="S92" i="14"/>
  <c r="S85" i="14"/>
  <c r="S78" i="14"/>
  <c r="T155" i="14"/>
  <c r="T154" i="14"/>
  <c r="T153" i="14"/>
  <c r="T152" i="14"/>
  <c r="T151" i="14"/>
  <c r="T150" i="14"/>
  <c r="Z154" i="15"/>
  <c r="Z153" i="15"/>
  <c r="Z152" i="15"/>
  <c r="Z151" i="15"/>
  <c r="Z150" i="15"/>
  <c r="Z155" i="15" s="1"/>
  <c r="Z147" i="15"/>
  <c r="Z146" i="15"/>
  <c r="Z145" i="15"/>
  <c r="Z144" i="15"/>
  <c r="Z143" i="15"/>
  <c r="Z148" i="15" s="1"/>
  <c r="Z140" i="15"/>
  <c r="Z139" i="15"/>
  <c r="Z138" i="15"/>
  <c r="Z137" i="15"/>
  <c r="Z136" i="15"/>
  <c r="Z141" i="15" s="1"/>
  <c r="Z133" i="15"/>
  <c r="Z132" i="15"/>
  <c r="Z131" i="15"/>
  <c r="Z130" i="15"/>
  <c r="Z129" i="15"/>
  <c r="Z134" i="15" s="1"/>
  <c r="Z126" i="15"/>
  <c r="Z125" i="15"/>
  <c r="Z124" i="15"/>
  <c r="Z123" i="15"/>
  <c r="Z122" i="15"/>
  <c r="Z127" i="15" s="1"/>
  <c r="Z119" i="15"/>
  <c r="Z118" i="15"/>
  <c r="Z117" i="15"/>
  <c r="Z116" i="15"/>
  <c r="Z115" i="15"/>
  <c r="Z120" i="15" s="1"/>
  <c r="Z112" i="15"/>
  <c r="Z111" i="15"/>
  <c r="Z110" i="15"/>
  <c r="Z109" i="15"/>
  <c r="Z108" i="15"/>
  <c r="Z113" i="15" s="1"/>
  <c r="Z105" i="15"/>
  <c r="Z104" i="15"/>
  <c r="Z103" i="15"/>
  <c r="Z102" i="15"/>
  <c r="Z101" i="15"/>
  <c r="Z106" i="15" s="1"/>
  <c r="Z98" i="15"/>
  <c r="Z97" i="15"/>
  <c r="Z96" i="15"/>
  <c r="Z95" i="15"/>
  <c r="Z94" i="15"/>
  <c r="Z99" i="15" s="1"/>
  <c r="Z91" i="15"/>
  <c r="Z90" i="15"/>
  <c r="Z89" i="15"/>
  <c r="Z88" i="15"/>
  <c r="Z87" i="15"/>
  <c r="Z92" i="15" s="1"/>
  <c r="Z84" i="15"/>
  <c r="Z83" i="15"/>
  <c r="Z82" i="15"/>
  <c r="Z81" i="15"/>
  <c r="Z80" i="15"/>
  <c r="Z85" i="15" s="1"/>
  <c r="Z77" i="15"/>
  <c r="Z76" i="15"/>
  <c r="Z75" i="15"/>
  <c r="Z74" i="15"/>
  <c r="Z73" i="15"/>
  <c r="Z78" i="15" s="1"/>
  <c r="Z70" i="15"/>
  <c r="Z69" i="15"/>
  <c r="Z68" i="15"/>
  <c r="Z67" i="15"/>
  <c r="Z66" i="15"/>
  <c r="Z71" i="15" s="1"/>
  <c r="Z63" i="15"/>
  <c r="Z62" i="15"/>
  <c r="Z61" i="15"/>
  <c r="Z60" i="15"/>
  <c r="Z59" i="15"/>
  <c r="Z64" i="15" s="1"/>
  <c r="Z56" i="15"/>
  <c r="Z55" i="15"/>
  <c r="Z54" i="15"/>
  <c r="Z53" i="15"/>
  <c r="Z52" i="15"/>
  <c r="Z57" i="15" s="1"/>
  <c r="Z49" i="15"/>
  <c r="Z48" i="15"/>
  <c r="Z47" i="15"/>
  <c r="Z46" i="15"/>
  <c r="Z45" i="15"/>
  <c r="Z50" i="15" s="1"/>
  <c r="Z42" i="15"/>
  <c r="Z41" i="15"/>
  <c r="Z40" i="15"/>
  <c r="Z39" i="15"/>
  <c r="Z38" i="15"/>
  <c r="Z43" i="15" s="1"/>
  <c r="Z35" i="15"/>
  <c r="Z34" i="15"/>
  <c r="Z33" i="15"/>
  <c r="Z32" i="15"/>
  <c r="Z31" i="15"/>
  <c r="Z36" i="15" s="1"/>
  <c r="Z28" i="15"/>
  <c r="Z27" i="15"/>
  <c r="Z26" i="15"/>
  <c r="Z25" i="15"/>
  <c r="Z24" i="15"/>
  <c r="Z29" i="15" s="1"/>
  <c r="Z21" i="15"/>
  <c r="Z20" i="15"/>
  <c r="Z19" i="15"/>
  <c r="Z18" i="15"/>
  <c r="Z17" i="15"/>
  <c r="Z22" i="15" s="1"/>
  <c r="Z14" i="15"/>
  <c r="Z13" i="15"/>
  <c r="Z12" i="15"/>
  <c r="Z11" i="15"/>
  <c r="Z10" i="15"/>
  <c r="Z15" i="15" s="1"/>
  <c r="S119" i="15"/>
  <c r="S118" i="15"/>
  <c r="S117" i="15"/>
  <c r="S116" i="15"/>
  <c r="S120" i="15" s="1"/>
  <c r="S115" i="15"/>
  <c r="S113" i="15"/>
  <c r="S106" i="15"/>
  <c r="S98" i="15"/>
  <c r="S97" i="15"/>
  <c r="S96" i="15"/>
  <c r="S95" i="15"/>
  <c r="S94" i="15"/>
  <c r="S99" i="15" s="1"/>
  <c r="S92" i="15"/>
  <c r="S85" i="15"/>
  <c r="S78" i="15"/>
  <c r="T155" i="15"/>
  <c r="T154" i="15"/>
  <c r="T153" i="15"/>
  <c r="T152" i="15"/>
  <c r="T151" i="15"/>
  <c r="T150" i="15"/>
  <c r="Z85" i="13" l="1"/>
  <c r="R84" i="11"/>
  <c r="R83" i="11"/>
  <c r="R82" i="11"/>
  <c r="R81" i="11"/>
  <c r="R80" i="11"/>
  <c r="R85" i="11" s="1"/>
  <c r="R84" i="13"/>
  <c r="R83" i="13"/>
  <c r="R82" i="13"/>
  <c r="R81" i="13"/>
  <c r="R80" i="13"/>
  <c r="R85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55" i="13" l="1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Y154" i="11"/>
  <c r="Y153" i="11"/>
  <c r="Y152" i="11"/>
  <c r="Y151" i="11"/>
  <c r="Y150" i="11"/>
  <c r="Y155" i="11" s="1"/>
  <c r="Y147" i="11"/>
  <c r="Y146" i="11"/>
  <c r="Y145" i="11"/>
  <c r="Y144" i="11"/>
  <c r="Y143" i="11"/>
  <c r="Y148" i="11" s="1"/>
  <c r="Y140" i="11"/>
  <c r="Y139" i="11"/>
  <c r="Y138" i="11"/>
  <c r="Y137" i="11"/>
  <c r="Y136" i="11"/>
  <c r="Y141" i="11" s="1"/>
  <c r="Y133" i="11"/>
  <c r="Y132" i="11"/>
  <c r="Y131" i="11"/>
  <c r="Y130" i="11"/>
  <c r="Y129" i="11"/>
  <c r="Y134" i="11" s="1"/>
  <c r="Y126" i="11"/>
  <c r="Y125" i="11"/>
  <c r="Y124" i="11"/>
  <c r="Y123" i="11"/>
  <c r="Y122" i="11"/>
  <c r="Y127" i="11" s="1"/>
  <c r="Y119" i="11"/>
  <c r="Y118" i="11"/>
  <c r="Y117" i="11"/>
  <c r="Y116" i="11"/>
  <c r="Y115" i="11"/>
  <c r="Y120" i="11" s="1"/>
  <c r="Y112" i="11"/>
  <c r="Y111" i="11"/>
  <c r="Y110" i="11"/>
  <c r="Y109" i="11"/>
  <c r="Y108" i="11"/>
  <c r="Y113" i="11" s="1"/>
  <c r="Y105" i="11"/>
  <c r="Y104" i="11"/>
  <c r="Y103" i="11"/>
  <c r="Y102" i="11"/>
  <c r="Y101" i="11"/>
  <c r="Y106" i="11" s="1"/>
  <c r="Y98" i="11"/>
  <c r="Y97" i="11"/>
  <c r="Y96" i="11"/>
  <c r="Y95" i="11"/>
  <c r="Y94" i="11"/>
  <c r="Y99" i="11" s="1"/>
  <c r="Y91" i="11"/>
  <c r="Y90" i="11"/>
  <c r="Y89" i="11"/>
  <c r="Y88" i="11"/>
  <c r="Y87" i="11"/>
  <c r="Y92" i="11" s="1"/>
  <c r="Y84" i="11"/>
  <c r="Y83" i="11"/>
  <c r="Y82" i="11"/>
  <c r="Y81" i="11"/>
  <c r="Y80" i="11"/>
  <c r="Y77" i="11"/>
  <c r="Y76" i="11"/>
  <c r="Y75" i="11"/>
  <c r="Y74" i="11"/>
  <c r="Y73" i="11"/>
  <c r="Y78" i="11" s="1"/>
  <c r="Y70" i="11"/>
  <c r="Y69" i="11"/>
  <c r="Y68" i="11"/>
  <c r="Y67" i="11"/>
  <c r="Y66" i="11"/>
  <c r="Y71" i="11" s="1"/>
  <c r="Y63" i="11"/>
  <c r="Y62" i="11"/>
  <c r="Y61" i="11"/>
  <c r="Y60" i="11"/>
  <c r="Y59" i="11"/>
  <c r="Y64" i="11" s="1"/>
  <c r="Y56" i="11"/>
  <c r="Y55" i="11"/>
  <c r="Y54" i="11"/>
  <c r="Y53" i="11"/>
  <c r="Y52" i="11"/>
  <c r="Y57" i="11" s="1"/>
  <c r="Y49" i="11"/>
  <c r="Y48" i="11"/>
  <c r="Y47" i="11"/>
  <c r="Y46" i="11"/>
  <c r="Y45" i="11"/>
  <c r="Y50" i="11" s="1"/>
  <c r="Y42" i="11"/>
  <c r="Y41" i="11"/>
  <c r="Y40" i="11"/>
  <c r="Y39" i="11"/>
  <c r="Y38" i="11"/>
  <c r="Y43" i="11" s="1"/>
  <c r="Y35" i="11"/>
  <c r="Y34" i="11"/>
  <c r="Y33" i="11"/>
  <c r="Y32" i="11"/>
  <c r="Y31" i="11"/>
  <c r="Y36" i="11" s="1"/>
  <c r="Y28" i="11"/>
  <c r="Y27" i="11"/>
  <c r="Y26" i="11"/>
  <c r="Y25" i="11"/>
  <c r="Y24" i="11"/>
  <c r="Y29" i="11" s="1"/>
  <c r="Y21" i="11"/>
  <c r="Y20" i="11"/>
  <c r="Y19" i="11"/>
  <c r="Y18" i="11"/>
  <c r="Y17" i="11"/>
  <c r="Y22" i="11" s="1"/>
  <c r="Y14" i="11"/>
  <c r="Y13" i="11"/>
  <c r="Y12" i="11"/>
  <c r="Y11" i="11"/>
  <c r="Y10" i="11"/>
  <c r="Y15" i="11" s="1"/>
  <c r="Y154" i="13"/>
  <c r="Y153" i="13"/>
  <c r="Y152" i="13"/>
  <c r="Y151" i="13"/>
  <c r="Y150" i="13"/>
  <c r="Y155" i="13" s="1"/>
  <c r="Y147" i="13"/>
  <c r="Y146" i="13"/>
  <c r="Y145" i="13"/>
  <c r="Y144" i="13"/>
  <c r="Y143" i="13"/>
  <c r="Y148" i="13" s="1"/>
  <c r="Y140" i="13"/>
  <c r="Y139" i="13"/>
  <c r="Y138" i="13"/>
  <c r="Y137" i="13"/>
  <c r="Y136" i="13"/>
  <c r="Y141" i="13" s="1"/>
  <c r="Y133" i="13"/>
  <c r="Y132" i="13"/>
  <c r="Y131" i="13"/>
  <c r="Y130" i="13"/>
  <c r="Y129" i="13"/>
  <c r="Y134" i="13" s="1"/>
  <c r="Y126" i="13"/>
  <c r="Y125" i="13"/>
  <c r="Y124" i="13"/>
  <c r="Y123" i="13"/>
  <c r="Y122" i="13"/>
  <c r="Y127" i="13" s="1"/>
  <c r="Y119" i="13"/>
  <c r="Y118" i="13"/>
  <c r="Y117" i="13"/>
  <c r="Y116" i="13"/>
  <c r="Y115" i="13"/>
  <c r="Y120" i="13" s="1"/>
  <c r="Y112" i="13"/>
  <c r="Y111" i="13"/>
  <c r="Y110" i="13"/>
  <c r="Y109" i="13"/>
  <c r="Y108" i="13"/>
  <c r="Y113" i="13" s="1"/>
  <c r="Y105" i="13"/>
  <c r="Y104" i="13"/>
  <c r="Y103" i="13"/>
  <c r="Y102" i="13"/>
  <c r="Y101" i="13"/>
  <c r="Y106" i="13" s="1"/>
  <c r="Y98" i="13"/>
  <c r="Y97" i="13"/>
  <c r="Y96" i="13"/>
  <c r="Y95" i="13"/>
  <c r="Y94" i="13"/>
  <c r="Y99" i="13" s="1"/>
  <c r="Y91" i="13"/>
  <c r="Y90" i="13"/>
  <c r="Y89" i="13"/>
  <c r="Y88" i="13"/>
  <c r="Y87" i="13"/>
  <c r="Y92" i="13" s="1"/>
  <c r="Y84" i="13"/>
  <c r="Y83" i="13"/>
  <c r="Y82" i="13"/>
  <c r="Y81" i="13"/>
  <c r="Y80" i="13"/>
  <c r="Y77" i="13"/>
  <c r="Y76" i="13"/>
  <c r="Y75" i="13"/>
  <c r="Y74" i="13"/>
  <c r="Y73" i="13"/>
  <c r="Y70" i="13"/>
  <c r="Y69" i="13"/>
  <c r="Y68" i="13"/>
  <c r="Y67" i="13"/>
  <c r="Y66" i="13"/>
  <c r="Y71" i="13" s="1"/>
  <c r="Y63" i="13"/>
  <c r="Y62" i="13"/>
  <c r="Y61" i="13"/>
  <c r="Y60" i="13"/>
  <c r="Y59" i="13"/>
  <c r="Y64" i="13" s="1"/>
  <c r="Y56" i="13"/>
  <c r="Y55" i="13"/>
  <c r="Y54" i="13"/>
  <c r="Y53" i="13"/>
  <c r="Y52" i="13"/>
  <c r="Y57" i="13" s="1"/>
  <c r="Y49" i="13"/>
  <c r="Y48" i="13"/>
  <c r="Y47" i="13"/>
  <c r="Y46" i="13"/>
  <c r="Y45" i="13"/>
  <c r="Y50" i="13" s="1"/>
  <c r="Y42" i="13"/>
  <c r="Y41" i="13"/>
  <c r="Y40" i="13"/>
  <c r="Y39" i="13"/>
  <c r="Y38" i="13"/>
  <c r="Y43" i="13" s="1"/>
  <c r="Y35" i="13"/>
  <c r="Y34" i="13"/>
  <c r="Y33" i="13"/>
  <c r="Y32" i="13"/>
  <c r="Y31" i="13"/>
  <c r="Y36" i="13" s="1"/>
  <c r="Y28" i="13"/>
  <c r="Y27" i="13"/>
  <c r="Y26" i="13"/>
  <c r="Y25" i="13"/>
  <c r="Y24" i="13"/>
  <c r="Y29" i="13" s="1"/>
  <c r="Y21" i="13"/>
  <c r="Y20" i="13"/>
  <c r="Y19" i="13"/>
  <c r="Y18" i="13"/>
  <c r="Y17" i="13"/>
  <c r="Y22" i="13" s="1"/>
  <c r="Y14" i="13"/>
  <c r="Y13" i="13"/>
  <c r="Y12" i="13"/>
  <c r="Y11" i="13"/>
  <c r="Y10" i="13"/>
  <c r="Y15" i="13" s="1"/>
  <c r="Y154" i="15"/>
  <c r="Y153" i="15"/>
  <c r="Y152" i="15"/>
  <c r="Y151" i="15"/>
  <c r="Y150" i="15"/>
  <c r="Y155" i="15" s="1"/>
  <c r="Y147" i="15"/>
  <c r="Y146" i="15"/>
  <c r="Y145" i="15"/>
  <c r="Y144" i="15"/>
  <c r="Y143" i="15"/>
  <c r="Y148" i="15" s="1"/>
  <c r="Y140" i="15"/>
  <c r="Y139" i="15"/>
  <c r="Y138" i="15"/>
  <c r="Y137" i="15"/>
  <c r="Y136" i="15"/>
  <c r="Y141" i="15" s="1"/>
  <c r="Y133" i="15"/>
  <c r="Y132" i="15"/>
  <c r="Y131" i="15"/>
  <c r="Y130" i="15"/>
  <c r="Y129" i="15"/>
  <c r="Y134" i="15" s="1"/>
  <c r="Y126" i="15"/>
  <c r="Y125" i="15"/>
  <c r="Y124" i="15"/>
  <c r="Y123" i="15"/>
  <c r="Y122" i="15"/>
  <c r="Y127" i="15" s="1"/>
  <c r="Y119" i="15"/>
  <c r="Y118" i="15"/>
  <c r="Y117" i="15"/>
  <c r="Y116" i="15"/>
  <c r="Y115" i="15"/>
  <c r="Y120" i="15" s="1"/>
  <c r="Y112" i="15"/>
  <c r="Y111" i="15"/>
  <c r="Y110" i="15"/>
  <c r="Y109" i="15"/>
  <c r="Y108" i="15"/>
  <c r="Y113" i="15" s="1"/>
  <c r="Y105" i="15"/>
  <c r="Y104" i="15"/>
  <c r="Y103" i="15"/>
  <c r="Y102" i="15"/>
  <c r="Y101" i="15"/>
  <c r="Y106" i="15" s="1"/>
  <c r="Y98" i="15"/>
  <c r="Y97" i="15"/>
  <c r="Y96" i="15"/>
  <c r="Y95" i="15"/>
  <c r="Y94" i="15"/>
  <c r="Y99" i="15" s="1"/>
  <c r="Y91" i="15"/>
  <c r="Y90" i="15"/>
  <c r="Y89" i="15"/>
  <c r="Y88" i="15"/>
  <c r="Y87" i="15"/>
  <c r="Y92" i="15" s="1"/>
  <c r="Y84" i="15"/>
  <c r="Y83" i="15"/>
  <c r="Y82" i="15"/>
  <c r="Y81" i="15"/>
  <c r="Y80" i="15"/>
  <c r="Y85" i="15" s="1"/>
  <c r="Y77" i="15"/>
  <c r="Y76" i="15"/>
  <c r="Y75" i="15"/>
  <c r="Y74" i="15"/>
  <c r="Y73" i="15"/>
  <c r="Y78" i="15" s="1"/>
  <c r="Y70" i="15"/>
  <c r="Y69" i="15"/>
  <c r="Y68" i="15"/>
  <c r="Y67" i="15"/>
  <c r="Y66" i="15"/>
  <c r="Y71" i="15" s="1"/>
  <c r="Y63" i="15"/>
  <c r="Y62" i="15"/>
  <c r="Y61" i="15"/>
  <c r="Y60" i="15"/>
  <c r="Y59" i="15"/>
  <c r="Y64" i="15" s="1"/>
  <c r="Y56" i="15"/>
  <c r="Y55" i="15"/>
  <c r="Y54" i="15"/>
  <c r="Y53" i="15"/>
  <c r="Y52" i="15"/>
  <c r="Y57" i="15" s="1"/>
  <c r="Y49" i="15"/>
  <c r="Y48" i="15"/>
  <c r="Y47" i="15"/>
  <c r="Y46" i="15"/>
  <c r="Y45" i="15"/>
  <c r="Y50" i="15" s="1"/>
  <c r="Y42" i="15"/>
  <c r="Y41" i="15"/>
  <c r="Y40" i="15"/>
  <c r="Y39" i="15"/>
  <c r="Y38" i="15"/>
  <c r="Y43" i="15" s="1"/>
  <c r="Y35" i="15"/>
  <c r="Y34" i="15"/>
  <c r="Y33" i="15"/>
  <c r="Y32" i="15"/>
  <c r="Y31" i="15"/>
  <c r="Y36" i="15" s="1"/>
  <c r="Y28" i="15"/>
  <c r="Y27" i="15"/>
  <c r="Y26" i="15"/>
  <c r="Y25" i="15"/>
  <c r="Y24" i="15"/>
  <c r="Y29" i="15" s="1"/>
  <c r="Y21" i="15"/>
  <c r="Y20" i="15"/>
  <c r="Y19" i="15"/>
  <c r="Y18" i="15"/>
  <c r="Y17" i="15"/>
  <c r="Y22" i="15" s="1"/>
  <c r="Y14" i="15"/>
  <c r="Y13" i="15"/>
  <c r="Y12" i="15"/>
  <c r="Y11" i="15"/>
  <c r="Y10" i="15"/>
  <c r="Y15" i="15" s="1"/>
  <c r="Y154" i="14"/>
  <c r="Y153" i="14"/>
  <c r="Y152" i="14"/>
  <c r="Y151" i="14"/>
  <c r="Y150" i="14"/>
  <c r="Y147" i="14"/>
  <c r="Y146" i="14"/>
  <c r="Y145" i="14"/>
  <c r="Y144" i="14"/>
  <c r="Y148" i="14" s="1"/>
  <c r="Y143" i="14"/>
  <c r="Y140" i="14"/>
  <c r="Y139" i="14"/>
  <c r="Y138" i="14"/>
  <c r="Y137" i="14"/>
  <c r="Y141" i="14" s="1"/>
  <c r="Y136" i="14"/>
  <c r="Y133" i="14"/>
  <c r="Y132" i="14"/>
  <c r="Y131" i="14"/>
  <c r="Y130" i="14"/>
  <c r="Y134" i="14" s="1"/>
  <c r="Y129" i="14"/>
  <c r="Y126" i="14"/>
  <c r="Y125" i="14"/>
  <c r="Y124" i="14"/>
  <c r="Y123" i="14"/>
  <c r="Y127" i="14" s="1"/>
  <c r="Y122" i="14"/>
  <c r="Y119" i="14"/>
  <c r="Y118" i="14"/>
  <c r="Y117" i="14"/>
  <c r="Y116" i="14"/>
  <c r="Y120" i="14" s="1"/>
  <c r="Y115" i="14"/>
  <c r="Y112" i="14"/>
  <c r="Y111" i="14"/>
  <c r="Y110" i="14"/>
  <c r="Y109" i="14"/>
  <c r="Y113" i="14" s="1"/>
  <c r="Y108" i="14"/>
  <c r="Y105" i="14"/>
  <c r="Y104" i="14"/>
  <c r="Y103" i="14"/>
  <c r="Y102" i="14"/>
  <c r="Y106" i="14" s="1"/>
  <c r="Y101" i="14"/>
  <c r="Y98" i="14"/>
  <c r="Y97" i="14"/>
  <c r="Y99" i="14" s="1"/>
  <c r="Y96" i="14"/>
  <c r="Y95" i="14"/>
  <c r="Y94" i="14"/>
  <c r="Y91" i="14"/>
  <c r="Y90" i="14"/>
  <c r="Y89" i="14"/>
  <c r="Y88" i="14"/>
  <c r="Y92" i="14" s="1"/>
  <c r="Y87" i="14"/>
  <c r="Y84" i="14"/>
  <c r="Y83" i="14"/>
  <c r="Y82" i="14"/>
  <c r="Y81" i="14"/>
  <c r="Y85" i="14" s="1"/>
  <c r="Y80" i="14"/>
  <c r="Y77" i="14"/>
  <c r="Y76" i="14"/>
  <c r="Y75" i="14"/>
  <c r="Y74" i="14"/>
  <c r="Y78" i="14" s="1"/>
  <c r="Y73" i="14"/>
  <c r="Y70" i="14"/>
  <c r="Y69" i="14"/>
  <c r="Y68" i="14"/>
  <c r="Y67" i="14"/>
  <c r="Y71" i="14" s="1"/>
  <c r="Y66" i="14"/>
  <c r="Y63" i="14"/>
  <c r="Y62" i="14"/>
  <c r="Y61" i="14"/>
  <c r="Y60" i="14"/>
  <c r="Y64" i="14" s="1"/>
  <c r="Y59" i="14"/>
  <c r="Y56" i="14"/>
  <c r="Y55" i="14"/>
  <c r="Y54" i="14"/>
  <c r="Y53" i="14"/>
  <c r="Y57" i="14" s="1"/>
  <c r="Y52" i="14"/>
  <c r="Y50" i="14"/>
  <c r="Y49" i="14"/>
  <c r="Y48" i="14"/>
  <c r="Y47" i="14"/>
  <c r="Y46" i="14"/>
  <c r="Y45" i="14"/>
  <c r="Y42" i="14"/>
  <c r="Y41" i="14"/>
  <c r="Y40" i="14"/>
  <c r="Y39" i="14"/>
  <c r="Y43" i="14" s="1"/>
  <c r="Y38" i="14"/>
  <c r="Y35" i="14"/>
  <c r="Y34" i="14"/>
  <c r="Y33" i="14"/>
  <c r="Y32" i="14"/>
  <c r="Y36" i="14" s="1"/>
  <c r="Y31" i="14"/>
  <c r="Y28" i="14"/>
  <c r="Y27" i="14"/>
  <c r="Y26" i="14"/>
  <c r="Y25" i="14"/>
  <c r="Y29" i="14" s="1"/>
  <c r="Y24" i="14"/>
  <c r="Y21" i="14"/>
  <c r="Y20" i="14"/>
  <c r="Y19" i="14"/>
  <c r="Y18" i="14"/>
  <c r="Y22" i="14" s="1"/>
  <c r="Y17" i="14"/>
  <c r="Y14" i="14"/>
  <c r="Y13" i="14"/>
  <c r="Y12" i="14"/>
  <c r="Y11" i="14"/>
  <c r="Y15" i="14" s="1"/>
  <c r="Y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Q120" i="11"/>
  <c r="R120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Q120" i="13" s="1"/>
  <c r="P116" i="13"/>
  <c r="R115" i="13"/>
  <c r="R120" i="13" s="1"/>
  <c r="Q115" i="13"/>
  <c r="P115" i="13"/>
  <c r="P120" i="13" s="1"/>
  <c r="R113" i="13"/>
  <c r="R106" i="13"/>
  <c r="R99" i="13"/>
  <c r="R119" i="14"/>
  <c r="Q119" i="14"/>
  <c r="R118" i="14"/>
  <c r="Q118" i="14"/>
  <c r="R117" i="14"/>
  <c r="Q117" i="14"/>
  <c r="R116" i="14"/>
  <c r="Q116" i="14"/>
  <c r="R115" i="14"/>
  <c r="R120" i="14" s="1"/>
  <c r="Q115" i="14"/>
  <c r="Q120" i="14" s="1"/>
  <c r="R113" i="14"/>
  <c r="R106" i="14"/>
  <c r="R98" i="14"/>
  <c r="Q98" i="14"/>
  <c r="R97" i="14"/>
  <c r="Q97" i="14"/>
  <c r="R96" i="14"/>
  <c r="Q96" i="14"/>
  <c r="R95" i="14"/>
  <c r="Q95" i="14"/>
  <c r="R94" i="14"/>
  <c r="R99" i="14" s="1"/>
  <c r="Q94" i="14"/>
  <c r="Q99" i="14" s="1"/>
  <c r="R92" i="14"/>
  <c r="R85" i="14"/>
  <c r="R113" i="15"/>
  <c r="R106" i="15"/>
  <c r="R92" i="15"/>
  <c r="R85" i="15"/>
  <c r="R78" i="15"/>
  <c r="R78" i="14"/>
  <c r="R119" i="15"/>
  <c r="Q119" i="15"/>
  <c r="R118" i="15"/>
  <c r="Q118" i="15"/>
  <c r="R117" i="15"/>
  <c r="Q117" i="15"/>
  <c r="R116" i="15"/>
  <c r="Q116" i="15"/>
  <c r="R115" i="15"/>
  <c r="R120" i="15" s="1"/>
  <c r="Q115" i="15"/>
  <c r="Q120" i="15" s="1"/>
  <c r="R98" i="15"/>
  <c r="R97" i="15"/>
  <c r="R96" i="15"/>
  <c r="R95" i="15"/>
  <c r="R94" i="15"/>
  <c r="R99" i="15" s="1"/>
  <c r="Y85" i="11" l="1"/>
  <c r="Y85" i="13"/>
  <c r="Y78" i="13"/>
  <c r="R155" i="13"/>
  <c r="R154" i="13"/>
  <c r="R153" i="13"/>
  <c r="R152" i="13"/>
  <c r="R151" i="13"/>
  <c r="R150" i="13"/>
  <c r="R155" i="14"/>
  <c r="R154" i="14"/>
  <c r="R153" i="14"/>
  <c r="R152" i="14"/>
  <c r="R151" i="14"/>
  <c r="R150" i="14"/>
  <c r="V91" i="14" l="1"/>
  <c r="V90" i="14"/>
  <c r="V89" i="14"/>
  <c r="V88" i="14"/>
  <c r="V87" i="14"/>
  <c r="V92" i="14" s="1"/>
  <c r="W91" i="14"/>
  <c r="W90" i="14"/>
  <c r="W89" i="14"/>
  <c r="W88" i="14"/>
  <c r="W87" i="14"/>
  <c r="W92" i="14" s="1"/>
  <c r="R155" i="11" l="1"/>
  <c r="R154" i="11"/>
  <c r="R153" i="11"/>
  <c r="R152" i="11"/>
  <c r="R151" i="11"/>
  <c r="R150" i="11"/>
  <c r="R155" i="15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85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4" i="13" l="1"/>
  <c r="Q83" i="13"/>
  <c r="Q82" i="13"/>
  <c r="Q81" i="13"/>
  <c r="Q80" i="13"/>
  <c r="Q85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71" i="15"/>
  <c r="Q64" i="15"/>
  <c r="Q57" i="15"/>
  <c r="Q50" i="15"/>
  <c r="Q43" i="15"/>
  <c r="Q36" i="15"/>
  <c r="Q29" i="15"/>
  <c r="Q22" i="15"/>
  <c r="Q15" i="15"/>
  <c r="Q148" i="15"/>
  <c r="Q141" i="15"/>
  <c r="Q134" i="15"/>
  <c r="Q127" i="15"/>
  <c r="Q113" i="15"/>
  <c r="Q106" i="15"/>
  <c r="Q85" i="15"/>
  <c r="Q78" i="15"/>
  <c r="Q148" i="14"/>
  <c r="Q141" i="14"/>
  <c r="Q134" i="14"/>
  <c r="Q127" i="14"/>
  <c r="Q71" i="14"/>
  <c r="Q64" i="14"/>
  <c r="Q57" i="14"/>
  <c r="Q50" i="14"/>
  <c r="Q43" i="14"/>
  <c r="Q36" i="14"/>
  <c r="Q29" i="14"/>
  <c r="Q22" i="14"/>
  <c r="Q15" i="14"/>
  <c r="Q113" i="14"/>
  <c r="Q106" i="14"/>
  <c r="Q92" i="14"/>
  <c r="Q85" i="14"/>
  <c r="Q78" i="14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2" i="15"/>
  <c r="Q98" i="15"/>
  <c r="Q97" i="15"/>
  <c r="Q96" i="15"/>
  <c r="X96" i="15" s="1"/>
  <c r="Q95" i="15"/>
  <c r="X95" i="15" s="1"/>
  <c r="Q94" i="15"/>
  <c r="X94" i="15" s="1"/>
  <c r="X147" i="15"/>
  <c r="X146" i="15"/>
  <c r="X145" i="15"/>
  <c r="X144" i="15"/>
  <c r="X143" i="15"/>
  <c r="X148" i="15" s="1"/>
  <c r="X140" i="15"/>
  <c r="X139" i="15"/>
  <c r="X138" i="15"/>
  <c r="X137" i="15"/>
  <c r="X136" i="15"/>
  <c r="X141" i="15" s="1"/>
  <c r="X133" i="15"/>
  <c r="X132" i="15"/>
  <c r="X131" i="15"/>
  <c r="X130" i="15"/>
  <c r="X129" i="15"/>
  <c r="X134" i="15" s="1"/>
  <c r="X126" i="15"/>
  <c r="X125" i="15"/>
  <c r="X124" i="15"/>
  <c r="X123" i="15"/>
  <c r="X122" i="15"/>
  <c r="X127" i="15" s="1"/>
  <c r="X119" i="15"/>
  <c r="X118" i="15"/>
  <c r="X117" i="15"/>
  <c r="X116" i="15"/>
  <c r="X115" i="15"/>
  <c r="X120" i="15" s="1"/>
  <c r="X112" i="15"/>
  <c r="X111" i="15"/>
  <c r="X110" i="15"/>
  <c r="X109" i="15"/>
  <c r="X108" i="15"/>
  <c r="X105" i="15"/>
  <c r="X104" i="15"/>
  <c r="X103" i="15"/>
  <c r="X102" i="15"/>
  <c r="X101" i="15"/>
  <c r="X106" i="15" s="1"/>
  <c r="X98" i="15"/>
  <c r="X97" i="15"/>
  <c r="X91" i="15"/>
  <c r="X90" i="15"/>
  <c r="X89" i="15"/>
  <c r="X88" i="15"/>
  <c r="X87" i="15"/>
  <c r="X84" i="15"/>
  <c r="X83" i="15"/>
  <c r="X82" i="15"/>
  <c r="X81" i="15"/>
  <c r="X80" i="15"/>
  <c r="X77" i="15"/>
  <c r="X76" i="15"/>
  <c r="X75" i="15"/>
  <c r="X74" i="15"/>
  <c r="X73" i="15"/>
  <c r="X78" i="15" s="1"/>
  <c r="X70" i="15"/>
  <c r="X69" i="15"/>
  <c r="X68" i="15"/>
  <c r="X67" i="15"/>
  <c r="X66" i="15"/>
  <c r="X71" i="15" s="1"/>
  <c r="X63" i="15"/>
  <c r="X62" i="15"/>
  <c r="X61" i="15"/>
  <c r="X60" i="15"/>
  <c r="X59" i="15"/>
  <c r="X64" i="15" s="1"/>
  <c r="X56" i="15"/>
  <c r="X55" i="15"/>
  <c r="X54" i="15"/>
  <c r="X53" i="15"/>
  <c r="X52" i="15"/>
  <c r="X57" i="15" s="1"/>
  <c r="X49" i="15"/>
  <c r="X48" i="15"/>
  <c r="X47" i="15"/>
  <c r="X46" i="15"/>
  <c r="X45" i="15"/>
  <c r="X50" i="15" s="1"/>
  <c r="X42" i="15"/>
  <c r="X41" i="15"/>
  <c r="X40" i="15"/>
  <c r="X39" i="15"/>
  <c r="X38" i="15"/>
  <c r="X43" i="15" s="1"/>
  <c r="X35" i="15"/>
  <c r="X34" i="15"/>
  <c r="X33" i="15"/>
  <c r="X32" i="15"/>
  <c r="X31" i="15"/>
  <c r="X36" i="15" s="1"/>
  <c r="X28" i="15"/>
  <c r="X27" i="15"/>
  <c r="X26" i="15"/>
  <c r="X25" i="15"/>
  <c r="X24" i="15"/>
  <c r="X29" i="15" s="1"/>
  <c r="X21" i="15"/>
  <c r="X20" i="15"/>
  <c r="X19" i="15"/>
  <c r="X18" i="15"/>
  <c r="X17" i="15"/>
  <c r="X22" i="15" s="1"/>
  <c r="X14" i="15"/>
  <c r="X13" i="15"/>
  <c r="X12" i="15"/>
  <c r="X11" i="15"/>
  <c r="X10" i="15"/>
  <c r="X15" i="15" s="1"/>
  <c r="X147" i="14"/>
  <c r="X146" i="14"/>
  <c r="X145" i="14"/>
  <c r="X144" i="14"/>
  <c r="X143" i="14"/>
  <c r="X148" i="14" s="1"/>
  <c r="X140" i="14"/>
  <c r="X139" i="14"/>
  <c r="X138" i="14"/>
  <c r="X137" i="14"/>
  <c r="X136" i="14"/>
  <c r="X141" i="14" s="1"/>
  <c r="X133" i="14"/>
  <c r="X132" i="14"/>
  <c r="X131" i="14"/>
  <c r="X130" i="14"/>
  <c r="X129" i="14"/>
  <c r="X126" i="14"/>
  <c r="X125" i="14"/>
  <c r="X124" i="14"/>
  <c r="X123" i="14"/>
  <c r="X122" i="14"/>
  <c r="X119" i="14"/>
  <c r="X118" i="14"/>
  <c r="X117" i="14"/>
  <c r="X116" i="14"/>
  <c r="X115" i="14"/>
  <c r="X112" i="14"/>
  <c r="X111" i="14"/>
  <c r="X110" i="14"/>
  <c r="X109" i="14"/>
  <c r="X108" i="14"/>
  <c r="X105" i="14"/>
  <c r="X104" i="14"/>
  <c r="X103" i="14"/>
  <c r="X102" i="14"/>
  <c r="X101" i="14"/>
  <c r="X98" i="14"/>
  <c r="X97" i="14"/>
  <c r="X96" i="14"/>
  <c r="X95" i="14"/>
  <c r="X94" i="14"/>
  <c r="X91" i="14"/>
  <c r="X90" i="14"/>
  <c r="X89" i="14"/>
  <c r="X88" i="14"/>
  <c r="X87" i="14"/>
  <c r="X92" i="14" s="1"/>
  <c r="X84" i="14"/>
  <c r="X83" i="14"/>
  <c r="X82" i="14"/>
  <c r="X81" i="14"/>
  <c r="X80" i="14"/>
  <c r="X77" i="14"/>
  <c r="X76" i="14"/>
  <c r="X75" i="14"/>
  <c r="X74" i="14"/>
  <c r="X73" i="14"/>
  <c r="X70" i="14"/>
  <c r="X69" i="14"/>
  <c r="X68" i="14"/>
  <c r="X67" i="14"/>
  <c r="X66" i="14"/>
  <c r="X71" i="14" s="1"/>
  <c r="X63" i="14"/>
  <c r="X62" i="14"/>
  <c r="X61" i="14"/>
  <c r="X60" i="14"/>
  <c r="X59" i="14"/>
  <c r="X64" i="14" s="1"/>
  <c r="X56" i="14"/>
  <c r="X55" i="14"/>
  <c r="X54" i="14"/>
  <c r="X53" i="14"/>
  <c r="X52" i="14"/>
  <c r="X57" i="14" s="1"/>
  <c r="X49" i="14"/>
  <c r="X48" i="14"/>
  <c r="X47" i="14"/>
  <c r="X46" i="14"/>
  <c r="X45" i="14"/>
  <c r="X50" i="14" s="1"/>
  <c r="X42" i="14"/>
  <c r="X41" i="14"/>
  <c r="X40" i="14"/>
  <c r="X39" i="14"/>
  <c r="X38" i="14"/>
  <c r="X43" i="14" s="1"/>
  <c r="X35" i="14"/>
  <c r="X34" i="14"/>
  <c r="X33" i="14"/>
  <c r="X32" i="14"/>
  <c r="X31" i="14"/>
  <c r="X36" i="14" s="1"/>
  <c r="X28" i="14"/>
  <c r="X27" i="14"/>
  <c r="X26" i="14"/>
  <c r="X25" i="14"/>
  <c r="X24" i="14"/>
  <c r="X29" i="14" s="1"/>
  <c r="X21" i="14"/>
  <c r="X20" i="14"/>
  <c r="X19" i="14"/>
  <c r="X18" i="14"/>
  <c r="X17" i="14"/>
  <c r="X22" i="14" s="1"/>
  <c r="X14" i="14"/>
  <c r="X13" i="14"/>
  <c r="X12" i="14"/>
  <c r="X11" i="14"/>
  <c r="X10" i="14"/>
  <c r="X15" i="14" s="1"/>
  <c r="X147" i="13"/>
  <c r="X146" i="13"/>
  <c r="X145" i="13"/>
  <c r="X144" i="13"/>
  <c r="X143" i="13"/>
  <c r="X148" i="13" s="1"/>
  <c r="X140" i="13"/>
  <c r="X139" i="13"/>
  <c r="X138" i="13"/>
  <c r="X137" i="13"/>
  <c r="X136" i="13"/>
  <c r="X141" i="13" s="1"/>
  <c r="X133" i="13"/>
  <c r="X132" i="13"/>
  <c r="X131" i="13"/>
  <c r="X130" i="13"/>
  <c r="X129" i="13"/>
  <c r="X126" i="13"/>
  <c r="X125" i="13"/>
  <c r="X124" i="13"/>
  <c r="X123" i="13"/>
  <c r="X122" i="13"/>
  <c r="X127" i="13" s="1"/>
  <c r="X119" i="13"/>
  <c r="X118" i="13"/>
  <c r="X117" i="13"/>
  <c r="X116" i="13"/>
  <c r="X115" i="13"/>
  <c r="X112" i="13"/>
  <c r="X111" i="13"/>
  <c r="X110" i="13"/>
  <c r="X109" i="13"/>
  <c r="X108" i="13"/>
  <c r="X105" i="13"/>
  <c r="X104" i="13"/>
  <c r="X103" i="13"/>
  <c r="X102" i="13"/>
  <c r="X101" i="13"/>
  <c r="X98" i="13"/>
  <c r="X97" i="13"/>
  <c r="X96" i="13"/>
  <c r="X95" i="13"/>
  <c r="X94" i="13"/>
  <c r="X91" i="13"/>
  <c r="X90" i="13"/>
  <c r="X89" i="13"/>
  <c r="X88" i="13"/>
  <c r="X87" i="13"/>
  <c r="X92" i="13" s="1"/>
  <c r="X84" i="13"/>
  <c r="X83" i="13"/>
  <c r="X82" i="13"/>
  <c r="X81" i="13"/>
  <c r="X80" i="13"/>
  <c r="X85" i="13" s="1"/>
  <c r="X77" i="13"/>
  <c r="X76" i="13"/>
  <c r="X75" i="13"/>
  <c r="X74" i="13"/>
  <c r="X73" i="13"/>
  <c r="X70" i="13"/>
  <c r="X69" i="13"/>
  <c r="X68" i="13"/>
  <c r="X67" i="13"/>
  <c r="X66" i="13"/>
  <c r="X71" i="13" s="1"/>
  <c r="X63" i="13"/>
  <c r="X62" i="13"/>
  <c r="X61" i="13"/>
  <c r="X60" i="13"/>
  <c r="X59" i="13"/>
  <c r="X64" i="13" s="1"/>
  <c r="X56" i="13"/>
  <c r="X55" i="13"/>
  <c r="X54" i="13"/>
  <c r="X53" i="13"/>
  <c r="X52" i="13"/>
  <c r="X57" i="13" s="1"/>
  <c r="X49" i="13"/>
  <c r="X48" i="13"/>
  <c r="X47" i="13"/>
  <c r="X46" i="13"/>
  <c r="X45" i="13"/>
  <c r="X50" i="13" s="1"/>
  <c r="X42" i="13"/>
  <c r="X41" i="13"/>
  <c r="X40" i="13"/>
  <c r="X39" i="13"/>
  <c r="X38" i="13"/>
  <c r="X43" i="13" s="1"/>
  <c r="X35" i="13"/>
  <c r="X34" i="13"/>
  <c r="X33" i="13"/>
  <c r="X32" i="13"/>
  <c r="X31" i="13"/>
  <c r="X36" i="13" s="1"/>
  <c r="X28" i="13"/>
  <c r="X27" i="13"/>
  <c r="X26" i="13"/>
  <c r="X25" i="13"/>
  <c r="X24" i="13"/>
  <c r="X29" i="13" s="1"/>
  <c r="X21" i="13"/>
  <c r="X20" i="13"/>
  <c r="X19" i="13"/>
  <c r="X18" i="13"/>
  <c r="X17" i="13"/>
  <c r="X22" i="13" s="1"/>
  <c r="X14" i="13"/>
  <c r="X13" i="13"/>
  <c r="X12" i="13"/>
  <c r="X11" i="13"/>
  <c r="X10" i="13"/>
  <c r="X15" i="13" s="1"/>
  <c r="X147" i="11"/>
  <c r="X146" i="11"/>
  <c r="X145" i="11"/>
  <c r="X144" i="11"/>
  <c r="X148" i="11" s="1"/>
  <c r="X143" i="11"/>
  <c r="X140" i="11"/>
  <c r="X139" i="11"/>
  <c r="X138" i="11"/>
  <c r="X137" i="11"/>
  <c r="X136" i="11"/>
  <c r="X141" i="11" s="1"/>
  <c r="X133" i="11"/>
  <c r="X132" i="11"/>
  <c r="X131" i="11"/>
  <c r="X130" i="11"/>
  <c r="X129" i="11"/>
  <c r="X134" i="11" s="1"/>
  <c r="X126" i="11"/>
  <c r="X125" i="11"/>
  <c r="X124" i="11"/>
  <c r="X123" i="11"/>
  <c r="X122" i="11"/>
  <c r="X127" i="11" s="1"/>
  <c r="X119" i="11"/>
  <c r="X118" i="11"/>
  <c r="X117" i="11"/>
  <c r="X116" i="11"/>
  <c r="X115" i="11"/>
  <c r="X112" i="11"/>
  <c r="X111" i="11"/>
  <c r="X110" i="11"/>
  <c r="X109" i="11"/>
  <c r="X108" i="11"/>
  <c r="X113" i="11" s="1"/>
  <c r="X105" i="11"/>
  <c r="X104" i="11"/>
  <c r="X103" i="11"/>
  <c r="X102" i="11"/>
  <c r="X101" i="11"/>
  <c r="X98" i="11"/>
  <c r="X97" i="11"/>
  <c r="X96" i="11"/>
  <c r="X95" i="11"/>
  <c r="X94" i="11"/>
  <c r="X91" i="11"/>
  <c r="X90" i="11"/>
  <c r="X89" i="11"/>
  <c r="X88" i="11"/>
  <c r="X87" i="11"/>
  <c r="X84" i="11"/>
  <c r="X83" i="11"/>
  <c r="X82" i="11"/>
  <c r="X81" i="11"/>
  <c r="X80" i="11"/>
  <c r="X77" i="11"/>
  <c r="X76" i="11"/>
  <c r="X75" i="11"/>
  <c r="X74" i="11"/>
  <c r="X73" i="11"/>
  <c r="X78" i="11" s="1"/>
  <c r="X70" i="11"/>
  <c r="X69" i="11"/>
  <c r="X68" i="11"/>
  <c r="X67" i="11"/>
  <c r="X66" i="11"/>
  <c r="X71" i="11" s="1"/>
  <c r="X63" i="11"/>
  <c r="X62" i="11"/>
  <c r="X61" i="11"/>
  <c r="X60" i="11"/>
  <c r="X64" i="11" s="1"/>
  <c r="X59" i="11"/>
  <c r="X56" i="11"/>
  <c r="X55" i="11"/>
  <c r="X54" i="11"/>
  <c r="X53" i="11"/>
  <c r="X52" i="11"/>
  <c r="X57" i="11" s="1"/>
  <c r="X49" i="11"/>
  <c r="X48" i="11"/>
  <c r="X47" i="11"/>
  <c r="X46" i="11"/>
  <c r="X50" i="11" s="1"/>
  <c r="X45" i="11"/>
  <c r="X42" i="11"/>
  <c r="X41" i="11"/>
  <c r="X40" i="11"/>
  <c r="X39" i="11"/>
  <c r="X38" i="11"/>
  <c r="X43" i="11" s="1"/>
  <c r="X35" i="11"/>
  <c r="X34" i="11"/>
  <c r="X33" i="11"/>
  <c r="X32" i="11"/>
  <c r="X36" i="11" s="1"/>
  <c r="X31" i="11"/>
  <c r="X28" i="11"/>
  <c r="X27" i="11"/>
  <c r="X26" i="11"/>
  <c r="X25" i="11"/>
  <c r="X24" i="11"/>
  <c r="X29" i="11" s="1"/>
  <c r="X21" i="11"/>
  <c r="X20" i="11"/>
  <c r="X19" i="11"/>
  <c r="X18" i="11"/>
  <c r="X22" i="11" s="1"/>
  <c r="X17" i="11"/>
  <c r="X14" i="11"/>
  <c r="X13" i="11"/>
  <c r="X12" i="11"/>
  <c r="X11" i="11"/>
  <c r="X10" i="11"/>
  <c r="X15" i="11" s="1"/>
  <c r="X120" i="11" l="1"/>
  <c r="X120" i="13"/>
  <c r="X120" i="14"/>
  <c r="X99" i="14"/>
  <c r="X85" i="11"/>
  <c r="X92" i="11"/>
  <c r="X78" i="13"/>
  <c r="X113" i="15"/>
  <c r="X92" i="15"/>
  <c r="X85" i="15"/>
  <c r="Q99" i="15"/>
  <c r="Q155" i="15" s="1"/>
  <c r="X134" i="14"/>
  <c r="X127" i="14"/>
  <c r="X113" i="14"/>
  <c r="X106" i="14"/>
  <c r="X85" i="14"/>
  <c r="X78" i="14"/>
  <c r="X106" i="11"/>
  <c r="X99" i="11"/>
  <c r="X134" i="13"/>
  <c r="X113" i="13"/>
  <c r="X106" i="13"/>
  <c r="X99" i="13"/>
  <c r="X99" i="15"/>
  <c r="Q154" i="15"/>
  <c r="X154" i="15" s="1"/>
  <c r="Q153" i="15"/>
  <c r="X153" i="15" s="1"/>
  <c r="Q152" i="15"/>
  <c r="X152" i="15" s="1"/>
  <c r="Q151" i="15"/>
  <c r="X151" i="15" s="1"/>
  <c r="Q150" i="15"/>
  <c r="X150" i="15" s="1"/>
  <c r="Q155" i="14"/>
  <c r="Q154" i="14"/>
  <c r="X154" i="14" s="1"/>
  <c r="Q153" i="14"/>
  <c r="X153" i="14" s="1"/>
  <c r="Q152" i="14"/>
  <c r="X152" i="14" s="1"/>
  <c r="Q151" i="14"/>
  <c r="X151" i="14" s="1"/>
  <c r="Q150" i="14"/>
  <c r="X150" i="14" s="1"/>
  <c r="Q155" i="13"/>
  <c r="Q154" i="13"/>
  <c r="X154" i="13" s="1"/>
  <c r="Q153" i="13"/>
  <c r="X153" i="13" s="1"/>
  <c r="Q152" i="13"/>
  <c r="X152" i="13" s="1"/>
  <c r="Q151" i="13"/>
  <c r="X151" i="13" s="1"/>
  <c r="Q150" i="13"/>
  <c r="X150" i="13" s="1"/>
  <c r="Q155" i="11"/>
  <c r="Q154" i="11"/>
  <c r="X154" i="11" s="1"/>
  <c r="Q153" i="11"/>
  <c r="X153" i="11" s="1"/>
  <c r="Q152" i="11"/>
  <c r="X152" i="11" s="1"/>
  <c r="Q151" i="11"/>
  <c r="X151" i="11" s="1"/>
  <c r="Q150" i="11"/>
  <c r="X150" i="11" s="1"/>
  <c r="X155" i="11" s="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X155" i="13" l="1"/>
  <c r="X155" i="15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AC144" i="11"/>
  <c r="AC145" i="11"/>
  <c r="AC147" i="13"/>
  <c r="AC144" i="13"/>
  <c r="AC143" i="11"/>
  <c r="AC147" i="11"/>
  <c r="AC146" i="11"/>
  <c r="AC145" i="13"/>
  <c r="AC146" i="13"/>
  <c r="AC143" i="13"/>
  <c r="AB155" i="15" l="1"/>
  <c r="AA155" i="15"/>
  <c r="U155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AB148" i="15"/>
  <c r="AA148" i="15"/>
  <c r="U148" i="15"/>
  <c r="P148" i="15"/>
  <c r="O148" i="15"/>
  <c r="P155" i="15" s="1"/>
  <c r="N148" i="15"/>
  <c r="M148" i="15"/>
  <c r="L148" i="15"/>
  <c r="M155" i="15" s="1"/>
  <c r="K148" i="15"/>
  <c r="L155" i="15" s="1"/>
  <c r="J148" i="15"/>
  <c r="K155" i="15" s="1"/>
  <c r="I148" i="15"/>
  <c r="H148" i="15"/>
  <c r="I155" i="15" s="1"/>
  <c r="G148" i="15"/>
  <c r="H155" i="15" s="1"/>
  <c r="F148" i="15"/>
  <c r="G155" i="15" s="1"/>
  <c r="E148" i="15"/>
  <c r="D148" i="15"/>
  <c r="E155" i="15" s="1"/>
  <c r="C148" i="15"/>
  <c r="D155" i="15" s="1"/>
  <c r="W147" i="15"/>
  <c r="V147" i="15"/>
  <c r="W146" i="15"/>
  <c r="V146" i="15"/>
  <c r="W145" i="15"/>
  <c r="V145" i="15"/>
  <c r="W144" i="15"/>
  <c r="V144" i="15"/>
  <c r="W143" i="15"/>
  <c r="W148" i="15" s="1"/>
  <c r="V143" i="15"/>
  <c r="A142" i="15"/>
  <c r="A149" i="15" s="1"/>
  <c r="AB155" i="13"/>
  <c r="AA155" i="13"/>
  <c r="U155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W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AB148" i="13"/>
  <c r="AA148" i="13"/>
  <c r="U148" i="13"/>
  <c r="P148" i="13"/>
  <c r="O148" i="13"/>
  <c r="P155" i="13" s="1"/>
  <c r="N148" i="13"/>
  <c r="M148" i="13"/>
  <c r="N155" i="13" s="1"/>
  <c r="L148" i="13"/>
  <c r="K148" i="13"/>
  <c r="L155" i="13" s="1"/>
  <c r="J148" i="13"/>
  <c r="I148" i="13"/>
  <c r="J155" i="13" s="1"/>
  <c r="H148" i="13"/>
  <c r="G148" i="13"/>
  <c r="H155" i="13" s="1"/>
  <c r="F148" i="13"/>
  <c r="E148" i="13"/>
  <c r="F155" i="13" s="1"/>
  <c r="D148" i="13"/>
  <c r="C148" i="13"/>
  <c r="D155" i="13" s="1"/>
  <c r="W147" i="13"/>
  <c r="V147" i="13"/>
  <c r="W146" i="13"/>
  <c r="V146" i="13"/>
  <c r="W145" i="13"/>
  <c r="V145" i="13"/>
  <c r="W144" i="13"/>
  <c r="V144" i="13"/>
  <c r="W143" i="13"/>
  <c r="V143" i="13"/>
  <c r="A142" i="13"/>
  <c r="A149" i="13" s="1"/>
  <c r="AB155" i="11"/>
  <c r="AA155" i="11"/>
  <c r="U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AB148" i="11"/>
  <c r="AA148" i="11"/>
  <c r="U148" i="11"/>
  <c r="P148" i="11"/>
  <c r="O148" i="11"/>
  <c r="P155" i="11" s="1"/>
  <c r="N148" i="11"/>
  <c r="M148" i="11"/>
  <c r="N155" i="11" s="1"/>
  <c r="L148" i="11"/>
  <c r="K148" i="11"/>
  <c r="L155" i="11" s="1"/>
  <c r="J148" i="11"/>
  <c r="I148" i="11"/>
  <c r="J155" i="11" s="1"/>
  <c r="H148" i="11"/>
  <c r="G148" i="11"/>
  <c r="H155" i="11" s="1"/>
  <c r="F148" i="11"/>
  <c r="E148" i="11"/>
  <c r="F155" i="11" s="1"/>
  <c r="D148" i="11"/>
  <c r="C148" i="11"/>
  <c r="D155" i="11" s="1"/>
  <c r="W147" i="11"/>
  <c r="V147" i="11"/>
  <c r="W146" i="11"/>
  <c r="V146" i="11"/>
  <c r="W145" i="11"/>
  <c r="V145" i="11"/>
  <c r="W144" i="11"/>
  <c r="V144" i="11"/>
  <c r="W143" i="11"/>
  <c r="V143" i="11"/>
  <c r="A142" i="11"/>
  <c r="A149" i="11" s="1"/>
  <c r="G155" i="13" l="1"/>
  <c r="K155" i="13"/>
  <c r="E155" i="11"/>
  <c r="I155" i="11"/>
  <c r="M155" i="11"/>
  <c r="W151" i="11"/>
  <c r="W152" i="11"/>
  <c r="W148" i="11"/>
  <c r="G155" i="11"/>
  <c r="K155" i="11"/>
  <c r="O155" i="11"/>
  <c r="W150" i="11"/>
  <c r="W155" i="11" s="1"/>
  <c r="W153" i="11"/>
  <c r="V148" i="11"/>
  <c r="W154" i="11"/>
  <c r="O155" i="13"/>
  <c r="E155" i="13"/>
  <c r="I155" i="13"/>
  <c r="M155" i="13"/>
  <c r="W151" i="13"/>
  <c r="W154" i="13"/>
  <c r="W152" i="13"/>
  <c r="W150" i="13"/>
  <c r="V148" i="13"/>
  <c r="W148" i="13"/>
  <c r="W150" i="15"/>
  <c r="W154" i="15"/>
  <c r="W151" i="15"/>
  <c r="W153" i="15"/>
  <c r="W155" i="15" s="1"/>
  <c r="V148" i="15"/>
  <c r="F155" i="15"/>
  <c r="J155" i="15"/>
  <c r="N155" i="15"/>
  <c r="W152" i="15"/>
  <c r="P155" i="14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P154" i="14"/>
  <c r="O154" i="14"/>
  <c r="N154" i="14"/>
  <c r="M154" i="14"/>
  <c r="L154" i="14"/>
  <c r="K154" i="14"/>
  <c r="J154" i="14"/>
  <c r="I154" i="14"/>
  <c r="H154" i="14"/>
  <c r="G154" i="14"/>
  <c r="F154" i="14"/>
  <c r="E154" i="14"/>
  <c r="D154" i="14"/>
  <c r="P153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D152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D151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AC150" i="13"/>
  <c r="AC147" i="15"/>
  <c r="AC152" i="13"/>
  <c r="AC154" i="11"/>
  <c r="AC152" i="15"/>
  <c r="AC153" i="11"/>
  <c r="AC151" i="13"/>
  <c r="AC154" i="15"/>
  <c r="AC154" i="13"/>
  <c r="AC145" i="15"/>
  <c r="AC153" i="13"/>
  <c r="AC150" i="15"/>
  <c r="AC146" i="15"/>
  <c r="AC151" i="11"/>
  <c r="AC151" i="15"/>
  <c r="AC152" i="11"/>
  <c r="AC143" i="15"/>
  <c r="AC144" i="15"/>
  <c r="AC153" i="15"/>
  <c r="AC150" i="11"/>
  <c r="W155" i="13" l="1"/>
  <c r="AC155" i="15"/>
  <c r="AC148" i="15"/>
  <c r="AC148" i="13"/>
  <c r="AC155" i="13"/>
  <c r="AC155" i="11"/>
  <c r="AC148" i="11"/>
  <c r="AB155" i="14"/>
  <c r="AA155" i="14"/>
  <c r="U155" i="14"/>
  <c r="W154" i="14"/>
  <c r="W153" i="14"/>
  <c r="W152" i="14"/>
  <c r="W151" i="14"/>
  <c r="W150" i="14"/>
  <c r="W155" i="14" s="1"/>
  <c r="A149" i="14"/>
  <c r="AB148" i="14"/>
  <c r="AA148" i="14"/>
  <c r="U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W147" i="14"/>
  <c r="V147" i="14"/>
  <c r="W146" i="14"/>
  <c r="V146" i="14"/>
  <c r="W145" i="14"/>
  <c r="V145" i="14"/>
  <c r="W144" i="14"/>
  <c r="V144" i="14"/>
  <c r="W143" i="14"/>
  <c r="W148" i="14" s="1"/>
  <c r="V143" i="14"/>
  <c r="A142" i="14"/>
  <c r="AC147" i="14"/>
  <c r="AC152" i="14"/>
  <c r="AC144" i="14"/>
  <c r="AC143" i="14"/>
  <c r="AC145" i="14"/>
  <c r="V148" i="14" l="1"/>
  <c r="AC153" i="14"/>
  <c r="AC154" i="14"/>
  <c r="AC151" i="14"/>
  <c r="AC146" i="14"/>
  <c r="AC150" i="14"/>
  <c r="AC155" i="14" l="1"/>
  <c r="AC148" i="14"/>
  <c r="P85" i="13"/>
  <c r="P78" i="13"/>
  <c r="P85" i="1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4" i="13" l="1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W140" i="13" l="1"/>
  <c r="W139" i="13"/>
  <c r="W138" i="13"/>
  <c r="W137" i="13"/>
  <c r="W136" i="13"/>
  <c r="W133" i="13"/>
  <c r="W132" i="13"/>
  <c r="W131" i="13"/>
  <c r="W130" i="13"/>
  <c r="W129" i="13"/>
  <c r="W134" i="13" s="1"/>
  <c r="W126" i="13"/>
  <c r="W125" i="13"/>
  <c r="W124" i="13"/>
  <c r="W123" i="13"/>
  <c r="W122" i="13"/>
  <c r="W119" i="13"/>
  <c r="W118" i="13"/>
  <c r="W117" i="13"/>
  <c r="W116" i="13"/>
  <c r="W115" i="13"/>
  <c r="W112" i="13"/>
  <c r="W111" i="13"/>
  <c r="W110" i="13"/>
  <c r="W109" i="13"/>
  <c r="W113" i="13" s="1"/>
  <c r="W108" i="13"/>
  <c r="W105" i="13"/>
  <c r="W104" i="13"/>
  <c r="W103" i="13"/>
  <c r="W102" i="13"/>
  <c r="W101" i="13"/>
  <c r="W98" i="13"/>
  <c r="W97" i="13"/>
  <c r="W96" i="13"/>
  <c r="W95" i="13"/>
  <c r="W94" i="13"/>
  <c r="W91" i="13"/>
  <c r="W90" i="13"/>
  <c r="W89" i="13"/>
  <c r="W88" i="13"/>
  <c r="W87" i="13"/>
  <c r="W92" i="13" s="1"/>
  <c r="W84" i="13"/>
  <c r="W83" i="13"/>
  <c r="W82" i="13"/>
  <c r="W81" i="13"/>
  <c r="W80" i="13"/>
  <c r="W77" i="13"/>
  <c r="W76" i="13"/>
  <c r="W75" i="13"/>
  <c r="W74" i="13"/>
  <c r="W73" i="13"/>
  <c r="W70" i="13"/>
  <c r="W69" i="13"/>
  <c r="W68" i="13"/>
  <c r="W67" i="13"/>
  <c r="W66" i="13"/>
  <c r="W63" i="13"/>
  <c r="W62" i="13"/>
  <c r="W61" i="13"/>
  <c r="W60" i="13"/>
  <c r="W59" i="13"/>
  <c r="W56" i="13"/>
  <c r="W55" i="13"/>
  <c r="W54" i="13"/>
  <c r="W53" i="13"/>
  <c r="W57" i="13" s="1"/>
  <c r="W52" i="13"/>
  <c r="W49" i="13"/>
  <c r="W48" i="13"/>
  <c r="W47" i="13"/>
  <c r="W46" i="13"/>
  <c r="W45" i="13"/>
  <c r="W42" i="13"/>
  <c r="W41" i="13"/>
  <c r="W40" i="13"/>
  <c r="W39" i="13"/>
  <c r="W38" i="13"/>
  <c r="W35" i="13"/>
  <c r="W34" i="13"/>
  <c r="W33" i="13"/>
  <c r="W32" i="13"/>
  <c r="W31" i="13"/>
  <c r="W36" i="13" s="1"/>
  <c r="W28" i="13"/>
  <c r="W27" i="13"/>
  <c r="W26" i="13"/>
  <c r="W25" i="13"/>
  <c r="W29" i="13" s="1"/>
  <c r="W24" i="13"/>
  <c r="W21" i="13"/>
  <c r="W20" i="13"/>
  <c r="W19" i="13"/>
  <c r="W18" i="13"/>
  <c r="W17" i="13"/>
  <c r="W14" i="13"/>
  <c r="W13" i="13"/>
  <c r="W12" i="13"/>
  <c r="W11" i="13"/>
  <c r="W10" i="13"/>
  <c r="W15" i="13" s="1"/>
  <c r="W140" i="11"/>
  <c r="W139" i="11"/>
  <c r="W138" i="11"/>
  <c r="W137" i="11"/>
  <c r="W136" i="11"/>
  <c r="W133" i="11"/>
  <c r="W132" i="11"/>
  <c r="W131" i="11"/>
  <c r="W130" i="11"/>
  <c r="W129" i="11"/>
  <c r="W134" i="11" s="1"/>
  <c r="W126" i="11"/>
  <c r="W125" i="11"/>
  <c r="W124" i="11"/>
  <c r="W123" i="11"/>
  <c r="W122" i="11"/>
  <c r="W127" i="11" s="1"/>
  <c r="W119" i="11"/>
  <c r="W118" i="11"/>
  <c r="W117" i="11"/>
  <c r="W116" i="11"/>
  <c r="W115" i="11"/>
  <c r="W112" i="11"/>
  <c r="W111" i="11"/>
  <c r="W110" i="11"/>
  <c r="W109" i="11"/>
  <c r="W108" i="11"/>
  <c r="W113" i="11" s="1"/>
  <c r="W105" i="11"/>
  <c r="W104" i="11"/>
  <c r="W103" i="11"/>
  <c r="W102" i="11"/>
  <c r="W101" i="11"/>
  <c r="W98" i="11"/>
  <c r="W97" i="11"/>
  <c r="W96" i="11"/>
  <c r="W95" i="11"/>
  <c r="W94" i="11"/>
  <c r="W99" i="11" s="1"/>
  <c r="W91" i="11"/>
  <c r="W90" i="11"/>
  <c r="W89" i="11"/>
  <c r="W88" i="11"/>
  <c r="W87" i="11"/>
  <c r="W92" i="11" s="1"/>
  <c r="W84" i="11"/>
  <c r="W83" i="11"/>
  <c r="W82" i="11"/>
  <c r="W81" i="11"/>
  <c r="W80" i="11"/>
  <c r="W77" i="11"/>
  <c r="W76" i="11"/>
  <c r="W75" i="11"/>
  <c r="W74" i="11"/>
  <c r="W73" i="11"/>
  <c r="W70" i="11"/>
  <c r="W69" i="11"/>
  <c r="W68" i="11"/>
  <c r="W67" i="11"/>
  <c r="W66" i="11"/>
  <c r="W71" i="11" s="1"/>
  <c r="W63" i="11"/>
  <c r="W62" i="11"/>
  <c r="W61" i="11"/>
  <c r="W60" i="11"/>
  <c r="W59" i="11"/>
  <c r="W64" i="11" s="1"/>
  <c r="W56" i="11"/>
  <c r="W55" i="11"/>
  <c r="W54" i="11"/>
  <c r="W53" i="11"/>
  <c r="W52" i="11"/>
  <c r="W57" i="11" s="1"/>
  <c r="W49" i="11"/>
  <c r="W48" i="11"/>
  <c r="W47" i="11"/>
  <c r="W46" i="11"/>
  <c r="W45" i="11"/>
  <c r="W50" i="11" s="1"/>
  <c r="W42" i="11"/>
  <c r="W41" i="11"/>
  <c r="W40" i="11"/>
  <c r="W39" i="11"/>
  <c r="W38" i="11"/>
  <c r="W43" i="11" s="1"/>
  <c r="W35" i="11"/>
  <c r="W34" i="11"/>
  <c r="W33" i="11"/>
  <c r="W32" i="11"/>
  <c r="W31" i="11"/>
  <c r="W36" i="11" s="1"/>
  <c r="W28" i="11"/>
  <c r="W27" i="11"/>
  <c r="W26" i="11"/>
  <c r="W25" i="11"/>
  <c r="W24" i="11"/>
  <c r="W29" i="11" s="1"/>
  <c r="W21" i="11"/>
  <c r="W20" i="11"/>
  <c r="W19" i="11"/>
  <c r="W18" i="11"/>
  <c r="W17" i="11"/>
  <c r="W22" i="11" s="1"/>
  <c r="W14" i="11"/>
  <c r="W13" i="11"/>
  <c r="W12" i="11"/>
  <c r="W11" i="11"/>
  <c r="W10" i="11"/>
  <c r="W15" i="11" s="1"/>
  <c r="W91" i="15"/>
  <c r="V91" i="15"/>
  <c r="W90" i="15"/>
  <c r="V90" i="15"/>
  <c r="W89" i="15"/>
  <c r="V89" i="15"/>
  <c r="W88" i="15"/>
  <c r="V88" i="15"/>
  <c r="W87" i="15"/>
  <c r="W92" i="15" s="1"/>
  <c r="V87" i="15"/>
  <c r="W140" i="15"/>
  <c r="W139" i="15"/>
  <c r="W138" i="15"/>
  <c r="W137" i="15"/>
  <c r="W136" i="15"/>
  <c r="W141" i="15" s="1"/>
  <c r="W133" i="15"/>
  <c r="W132" i="15"/>
  <c r="W131" i="15"/>
  <c r="W130" i="15"/>
  <c r="W129" i="15"/>
  <c r="W134" i="15" s="1"/>
  <c r="W126" i="15"/>
  <c r="W125" i="15"/>
  <c r="W124" i="15"/>
  <c r="W123" i="15"/>
  <c r="W122" i="15"/>
  <c r="W127" i="15" s="1"/>
  <c r="W119" i="15"/>
  <c r="W118" i="15"/>
  <c r="W117" i="15"/>
  <c r="W116" i="15"/>
  <c r="W115" i="15"/>
  <c r="W120" i="15" s="1"/>
  <c r="W112" i="15"/>
  <c r="W111" i="15"/>
  <c r="W110" i="15"/>
  <c r="W109" i="15"/>
  <c r="W108" i="15"/>
  <c r="W113" i="15" s="1"/>
  <c r="W105" i="15"/>
  <c r="W104" i="15"/>
  <c r="W103" i="15"/>
  <c r="W102" i="15"/>
  <c r="W101" i="15"/>
  <c r="W106" i="15" s="1"/>
  <c r="W98" i="15"/>
  <c r="W97" i="15"/>
  <c r="W96" i="15"/>
  <c r="W95" i="15"/>
  <c r="W94" i="15"/>
  <c r="W99" i="15" s="1"/>
  <c r="W84" i="15"/>
  <c r="W83" i="15"/>
  <c r="W82" i="15"/>
  <c r="W81" i="15"/>
  <c r="W85" i="15" s="1"/>
  <c r="W80" i="15"/>
  <c r="W77" i="15"/>
  <c r="W76" i="15"/>
  <c r="W75" i="15"/>
  <c r="W74" i="15"/>
  <c r="W78" i="15" s="1"/>
  <c r="W73" i="15"/>
  <c r="W70" i="15"/>
  <c r="W69" i="15"/>
  <c r="W68" i="15"/>
  <c r="W67" i="15"/>
  <c r="W71" i="15" s="1"/>
  <c r="W66" i="15"/>
  <c r="W63" i="15"/>
  <c r="W62" i="15"/>
  <c r="W61" i="15"/>
  <c r="W60" i="15"/>
  <c r="W64" i="15" s="1"/>
  <c r="W59" i="15"/>
  <c r="W56" i="15"/>
  <c r="W55" i="15"/>
  <c r="W54" i="15"/>
  <c r="W53" i="15"/>
  <c r="W57" i="15" s="1"/>
  <c r="W52" i="15"/>
  <c r="W49" i="15"/>
  <c r="W48" i="15"/>
  <c r="W47" i="15"/>
  <c r="W46" i="15"/>
  <c r="W50" i="15" s="1"/>
  <c r="W45" i="15"/>
  <c r="W42" i="15"/>
  <c r="W41" i="15"/>
  <c r="W40" i="15"/>
  <c r="W39" i="15"/>
  <c r="W43" i="15" s="1"/>
  <c r="W38" i="15"/>
  <c r="W35" i="15"/>
  <c r="W34" i="15"/>
  <c r="W33" i="15"/>
  <c r="W32" i="15"/>
  <c r="W36" i="15" s="1"/>
  <c r="W31" i="15"/>
  <c r="W28" i="15"/>
  <c r="W27" i="15"/>
  <c r="W26" i="15"/>
  <c r="W25" i="15"/>
  <c r="W29" i="15" s="1"/>
  <c r="W24" i="15"/>
  <c r="W21" i="15"/>
  <c r="W20" i="15"/>
  <c r="W19" i="15"/>
  <c r="W18" i="15"/>
  <c r="W22" i="15" s="1"/>
  <c r="W17" i="15"/>
  <c r="W14" i="15"/>
  <c r="W13" i="15"/>
  <c r="W12" i="15"/>
  <c r="W11" i="15"/>
  <c r="W15" i="15" s="1"/>
  <c r="W10" i="15"/>
  <c r="W140" i="14"/>
  <c r="W139" i="14"/>
  <c r="W138" i="14"/>
  <c r="W137" i="14"/>
  <c r="W136" i="14"/>
  <c r="W141" i="14" s="1"/>
  <c r="W133" i="14"/>
  <c r="W132" i="14"/>
  <c r="W131" i="14"/>
  <c r="W130" i="14"/>
  <c r="W129" i="14"/>
  <c r="W134" i="14" s="1"/>
  <c r="W126" i="14"/>
  <c r="W125" i="14"/>
  <c r="W124" i="14"/>
  <c r="W123" i="14"/>
  <c r="W122" i="14"/>
  <c r="W119" i="14"/>
  <c r="W118" i="14"/>
  <c r="W117" i="14"/>
  <c r="W116" i="14"/>
  <c r="W120" i="14" s="1"/>
  <c r="W115" i="14"/>
  <c r="W112" i="14"/>
  <c r="W111" i="14"/>
  <c r="W110" i="14"/>
  <c r="W109" i="14"/>
  <c r="W108" i="14"/>
  <c r="W113" i="14" s="1"/>
  <c r="W105" i="14"/>
  <c r="W104" i="14"/>
  <c r="W103" i="14"/>
  <c r="W102" i="14"/>
  <c r="W106" i="14" s="1"/>
  <c r="W101" i="14"/>
  <c r="W98" i="14"/>
  <c r="W97" i="14"/>
  <c r="W96" i="14"/>
  <c r="W95" i="14"/>
  <c r="W94" i="14"/>
  <c r="W99" i="14" s="1"/>
  <c r="W84" i="14"/>
  <c r="W83" i="14"/>
  <c r="W82" i="14"/>
  <c r="W81" i="14"/>
  <c r="W85" i="14" s="1"/>
  <c r="W80" i="14"/>
  <c r="W77" i="14"/>
  <c r="W76" i="14"/>
  <c r="W75" i="14"/>
  <c r="W74" i="14"/>
  <c r="W73" i="14"/>
  <c r="W78" i="14" s="1"/>
  <c r="W70" i="14"/>
  <c r="W69" i="14"/>
  <c r="W68" i="14"/>
  <c r="W67" i="14"/>
  <c r="W71" i="14" s="1"/>
  <c r="W66" i="14"/>
  <c r="W63" i="14"/>
  <c r="W62" i="14"/>
  <c r="W61" i="14"/>
  <c r="W60" i="14"/>
  <c r="W59" i="14"/>
  <c r="W64" i="14" s="1"/>
  <c r="W56" i="14"/>
  <c r="W55" i="14"/>
  <c r="W54" i="14"/>
  <c r="W53" i="14"/>
  <c r="W57" i="14" s="1"/>
  <c r="W52" i="14"/>
  <c r="W49" i="14"/>
  <c r="W48" i="14"/>
  <c r="W47" i="14"/>
  <c r="W46" i="14"/>
  <c r="W45" i="14"/>
  <c r="W50" i="14" s="1"/>
  <c r="W42" i="14"/>
  <c r="W41" i="14"/>
  <c r="W40" i="14"/>
  <c r="W39" i="14"/>
  <c r="W43" i="14" s="1"/>
  <c r="W38" i="14"/>
  <c r="W35" i="14"/>
  <c r="W34" i="14"/>
  <c r="W33" i="14"/>
  <c r="W32" i="14"/>
  <c r="W31" i="14"/>
  <c r="W36" i="14" s="1"/>
  <c r="W28" i="14"/>
  <c r="W27" i="14"/>
  <c r="W26" i="14"/>
  <c r="W25" i="14"/>
  <c r="W29" i="14" s="1"/>
  <c r="W24" i="14"/>
  <c r="W21" i="14"/>
  <c r="W20" i="14"/>
  <c r="W19" i="14"/>
  <c r="W18" i="14"/>
  <c r="W17" i="14"/>
  <c r="W22" i="14" s="1"/>
  <c r="W14" i="14"/>
  <c r="W13" i="14"/>
  <c r="W12" i="14"/>
  <c r="W11" i="14"/>
  <c r="W15" i="14" s="1"/>
  <c r="W10" i="14"/>
  <c r="P119" i="15"/>
  <c r="P118" i="15"/>
  <c r="P117" i="15"/>
  <c r="P116" i="15"/>
  <c r="P115" i="15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P94" i="14"/>
  <c r="P115" i="14" s="1"/>
  <c r="O94" i="14"/>
  <c r="N94" i="14"/>
  <c r="M94" i="14"/>
  <c r="L94" i="14"/>
  <c r="K94" i="14"/>
  <c r="J94" i="14"/>
  <c r="I94" i="14"/>
  <c r="H94" i="14"/>
  <c r="G94" i="14"/>
  <c r="F94" i="14"/>
  <c r="E94" i="14"/>
  <c r="D94" i="14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P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P119" i="14"/>
  <c r="P118" i="14"/>
  <c r="P117" i="14"/>
  <c r="P116" i="14"/>
  <c r="W120" i="11" l="1"/>
  <c r="W127" i="14"/>
  <c r="W127" i="13"/>
  <c r="W141" i="11"/>
  <c r="W78" i="13"/>
  <c r="W85" i="11"/>
  <c r="W78" i="11"/>
  <c r="W120" i="13"/>
  <c r="W64" i="13"/>
  <c r="W22" i="13"/>
  <c r="W43" i="13"/>
  <c r="W50" i="13"/>
  <c r="W71" i="13"/>
  <c r="W85" i="13"/>
  <c r="W106" i="11"/>
  <c r="W141" i="13"/>
  <c r="W106" i="13"/>
  <c r="W99" i="13"/>
  <c r="P141" i="15"/>
  <c r="P134" i="15"/>
  <c r="P127" i="15"/>
  <c r="P120" i="15"/>
  <c r="P113" i="15"/>
  <c r="P106" i="15"/>
  <c r="P99" i="15"/>
  <c r="P92" i="15"/>
  <c r="P85" i="15"/>
  <c r="P78" i="15"/>
  <c r="P71" i="15"/>
  <c r="P64" i="15"/>
  <c r="P57" i="15"/>
  <c r="P50" i="15"/>
  <c r="P43" i="15"/>
  <c r="P36" i="15"/>
  <c r="P29" i="15"/>
  <c r="P22" i="15"/>
  <c r="P15" i="15"/>
  <c r="P141" i="14"/>
  <c r="P134" i="14"/>
  <c r="P127" i="14"/>
  <c r="P120" i="14"/>
  <c r="P113" i="14"/>
  <c r="P106" i="14"/>
  <c r="P99" i="14"/>
  <c r="P92" i="14"/>
  <c r="P85" i="14"/>
  <c r="P78" i="14"/>
  <c r="P71" i="14"/>
  <c r="P64" i="14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P57" i="11"/>
  <c r="P50" i="11"/>
  <c r="P43" i="11"/>
  <c r="P36" i="11"/>
  <c r="P29" i="11"/>
  <c r="P22" i="11"/>
  <c r="P15" i="11"/>
  <c r="C4" i="15" l="1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99" i="15" l="1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H119" i="11"/>
  <c r="G119" i="11"/>
  <c r="F119" i="11"/>
  <c r="E119" i="11"/>
  <c r="M118" i="11"/>
  <c r="L118" i="11"/>
  <c r="K118" i="11"/>
  <c r="J118" i="11"/>
  <c r="I118" i="11"/>
  <c r="H118" i="11"/>
  <c r="G118" i="11"/>
  <c r="F118" i="11"/>
  <c r="E118" i="11"/>
  <c r="M117" i="11"/>
  <c r="L117" i="11"/>
  <c r="K117" i="11"/>
  <c r="J117" i="11"/>
  <c r="I117" i="11"/>
  <c r="H117" i="11"/>
  <c r="G117" i="11"/>
  <c r="F117" i="11"/>
  <c r="E117" i="11"/>
  <c r="M116" i="11"/>
  <c r="L116" i="11"/>
  <c r="K116" i="11"/>
  <c r="J116" i="11"/>
  <c r="I116" i="11"/>
  <c r="H116" i="11"/>
  <c r="G116" i="11"/>
  <c r="F116" i="11"/>
  <c r="E116" i="11"/>
  <c r="M115" i="11"/>
  <c r="L115" i="11"/>
  <c r="K115" i="11"/>
  <c r="J115" i="11"/>
  <c r="I115" i="11"/>
  <c r="H115" i="11"/>
  <c r="G115" i="11"/>
  <c r="F115" i="11"/>
  <c r="E115" i="11"/>
  <c r="D119" i="11"/>
  <c r="C119" i="11"/>
  <c r="D118" i="11"/>
  <c r="C118" i="11"/>
  <c r="D117" i="11"/>
  <c r="C117" i="11"/>
  <c r="D116" i="11"/>
  <c r="C116" i="11"/>
  <c r="D115" i="11"/>
  <c r="D99" i="15" l="1"/>
  <c r="L99" i="15"/>
  <c r="C99" i="15"/>
  <c r="G99" i="15"/>
  <c r="K99" i="15"/>
  <c r="O99" i="15"/>
  <c r="O155" i="15" s="1"/>
  <c r="H99" i="15"/>
  <c r="I99" i="15"/>
  <c r="V91" i="13"/>
  <c r="V90" i="13"/>
  <c r="V89" i="13"/>
  <c r="V88" i="13"/>
  <c r="V87" i="13"/>
  <c r="V77" i="13"/>
  <c r="V76" i="13"/>
  <c r="V75" i="13"/>
  <c r="V74" i="13"/>
  <c r="V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580" i="23" l="1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O119" i="15"/>
  <c r="N119" i="15"/>
  <c r="M119" i="15"/>
  <c r="K119" i="15"/>
  <c r="J119" i="15"/>
  <c r="I119" i="15"/>
  <c r="H119" i="15"/>
  <c r="G119" i="15"/>
  <c r="F119" i="15"/>
  <c r="E119" i="15"/>
  <c r="D119" i="15"/>
  <c r="C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O115" i="15"/>
  <c r="N115" i="15"/>
  <c r="L115" i="15"/>
  <c r="K115" i="15"/>
  <c r="J115" i="15"/>
  <c r="I115" i="15"/>
  <c r="H115" i="15"/>
  <c r="G115" i="15"/>
  <c r="F115" i="15"/>
  <c r="E115" i="15"/>
  <c r="D115" i="15"/>
  <c r="C115" i="15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C119" i="14"/>
  <c r="O118" i="14"/>
  <c r="N118" i="14"/>
  <c r="M118" i="14"/>
  <c r="L118" i="14"/>
  <c r="K118" i="14"/>
  <c r="J118" i="14"/>
  <c r="I118" i="14"/>
  <c r="H118" i="14"/>
  <c r="G118" i="14"/>
  <c r="E118" i="14"/>
  <c r="D118" i="14"/>
  <c r="C118" i="14"/>
  <c r="O117" i="14"/>
  <c r="N117" i="14"/>
  <c r="M117" i="14"/>
  <c r="L117" i="14"/>
  <c r="K117" i="14"/>
  <c r="J117" i="14"/>
  <c r="I117" i="14"/>
  <c r="H117" i="14"/>
  <c r="G117" i="14"/>
  <c r="F117" i="14"/>
  <c r="E117" i="14"/>
  <c r="D117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C116" i="14"/>
  <c r="O115" i="14"/>
  <c r="N115" i="14"/>
  <c r="L115" i="14"/>
  <c r="K115" i="14"/>
  <c r="J115" i="14"/>
  <c r="I115" i="14"/>
  <c r="H115" i="14"/>
  <c r="G115" i="14"/>
  <c r="E115" i="14"/>
  <c r="D115" i="14"/>
  <c r="C115" i="14"/>
  <c r="F115" i="14"/>
  <c r="L119" i="15"/>
  <c r="M115" i="15"/>
  <c r="F118" i="14"/>
  <c r="C117" i="14"/>
  <c r="M115" i="14"/>
  <c r="AC92" i="11"/>
  <c r="AC85" i="11"/>
  <c r="AC78" i="11"/>
  <c r="AC12" i="15"/>
  <c r="AC14" i="14"/>
  <c r="AC12" i="14"/>
  <c r="AC10" i="14"/>
  <c r="AC11" i="14"/>
  <c r="AC14" i="15"/>
  <c r="AC13" i="14"/>
  <c r="AC10" i="15"/>
  <c r="AC11" i="15"/>
  <c r="AC13" i="15"/>
  <c r="AC19" i="13"/>
  <c r="AC97" i="13"/>
  <c r="AC98" i="13"/>
  <c r="AC28" i="13"/>
  <c r="AC42" i="13"/>
  <c r="AC21" i="13"/>
  <c r="AC139" i="13"/>
  <c r="AC130" i="13"/>
  <c r="AC63" i="13"/>
  <c r="AC14" i="13"/>
  <c r="AC111" i="13"/>
  <c r="AC27" i="13"/>
  <c r="AC13" i="11"/>
  <c r="AC14" i="11"/>
  <c r="AC69" i="13"/>
  <c r="AC45" i="13"/>
  <c r="AC105" i="13"/>
  <c r="AC38" i="13"/>
  <c r="AC68" i="13"/>
  <c r="AC136" i="13"/>
  <c r="AC54" i="13"/>
  <c r="AC18" i="13"/>
  <c r="AC122" i="13"/>
  <c r="AC62" i="13"/>
  <c r="AC94" i="13"/>
  <c r="AC129" i="13"/>
  <c r="AC35" i="13"/>
  <c r="AC33" i="13"/>
  <c r="AC137" i="13"/>
  <c r="AC11" i="11"/>
  <c r="AC56" i="13"/>
  <c r="AC70" i="13"/>
  <c r="AC67" i="13"/>
  <c r="AC103" i="13"/>
  <c r="AC132" i="13"/>
  <c r="AC102" i="13"/>
  <c r="AC10" i="13"/>
  <c r="AC108" i="13"/>
  <c r="AC124" i="13"/>
  <c r="AC25" i="13"/>
  <c r="AC46" i="13"/>
  <c r="AC112" i="13"/>
  <c r="AC53" i="13"/>
  <c r="AC39" i="13"/>
  <c r="AC59" i="13"/>
  <c r="AC61" i="13"/>
  <c r="AC48" i="13"/>
  <c r="AC47" i="13"/>
  <c r="AC125" i="13"/>
  <c r="AC101" i="13"/>
  <c r="AC96" i="13"/>
  <c r="AC49" i="13"/>
  <c r="AC17" i="13"/>
  <c r="AC133" i="13"/>
  <c r="AC140" i="13"/>
  <c r="AC110" i="13"/>
  <c r="AC31" i="13"/>
  <c r="AC11" i="13"/>
  <c r="AC95" i="13"/>
  <c r="AC41" i="13"/>
  <c r="AC26" i="13"/>
  <c r="AC138" i="13"/>
  <c r="AC40" i="13"/>
  <c r="AC126" i="13"/>
  <c r="AC131" i="13"/>
  <c r="AC55" i="13"/>
  <c r="AC66" i="13"/>
  <c r="AC24" i="13"/>
  <c r="AC10" i="11"/>
  <c r="AC20" i="13"/>
  <c r="AC12" i="13"/>
  <c r="AC13" i="13"/>
  <c r="AC34" i="13"/>
  <c r="AC12" i="11"/>
  <c r="AC52" i="13"/>
  <c r="AC60" i="13"/>
  <c r="AC32" i="13"/>
  <c r="AC104" i="13"/>
  <c r="AC109" i="13"/>
  <c r="AC123" i="13"/>
  <c r="AC15" i="15" l="1"/>
  <c r="AC15" i="14"/>
  <c r="AC15" i="11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AC116" i="13" l="1"/>
  <c r="AC117" i="13"/>
  <c r="AC118" i="13"/>
  <c r="AC115" i="13"/>
  <c r="AC119" i="13"/>
  <c r="AB141" i="15"/>
  <c r="AA141" i="15"/>
  <c r="U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V140" i="15"/>
  <c r="V139" i="15"/>
  <c r="V138" i="15"/>
  <c r="V137" i="15"/>
  <c r="V136" i="15"/>
  <c r="AB134" i="15"/>
  <c r="AA134" i="15"/>
  <c r="U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V133" i="15"/>
  <c r="V132" i="15"/>
  <c r="V131" i="15"/>
  <c r="V130" i="15"/>
  <c r="V129" i="15"/>
  <c r="AB127" i="15"/>
  <c r="AA127" i="15"/>
  <c r="U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V126" i="15"/>
  <c r="V125" i="15"/>
  <c r="V124" i="15"/>
  <c r="V123" i="15"/>
  <c r="V122" i="15"/>
  <c r="AB120" i="15"/>
  <c r="AA120" i="15"/>
  <c r="U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V119" i="15"/>
  <c r="V118" i="15"/>
  <c r="V117" i="15"/>
  <c r="V116" i="15"/>
  <c r="V115" i="15"/>
  <c r="AB113" i="15"/>
  <c r="AA113" i="15"/>
  <c r="U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V112" i="15"/>
  <c r="V111" i="15"/>
  <c r="V110" i="15"/>
  <c r="V109" i="15"/>
  <c r="V108" i="15"/>
  <c r="AB106" i="15"/>
  <c r="AA106" i="15"/>
  <c r="U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V105" i="15"/>
  <c r="V104" i="15"/>
  <c r="V103" i="15"/>
  <c r="V102" i="15"/>
  <c r="V101" i="15"/>
  <c r="AB99" i="15"/>
  <c r="AA99" i="15"/>
  <c r="U99" i="15"/>
  <c r="V98" i="15"/>
  <c r="V97" i="15"/>
  <c r="V96" i="15"/>
  <c r="V95" i="15"/>
  <c r="V94" i="15"/>
  <c r="AB92" i="15"/>
  <c r="AA92" i="15"/>
  <c r="U92" i="15"/>
  <c r="AB85" i="15"/>
  <c r="AA85" i="15"/>
  <c r="U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V84" i="15"/>
  <c r="V83" i="15"/>
  <c r="V82" i="15"/>
  <c r="V81" i="15"/>
  <c r="V80" i="15"/>
  <c r="AB78" i="15"/>
  <c r="AA78" i="15"/>
  <c r="U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V77" i="15"/>
  <c r="V76" i="15"/>
  <c r="V75" i="15"/>
  <c r="V74" i="15"/>
  <c r="V73" i="15"/>
  <c r="AB71" i="15"/>
  <c r="AA71" i="15"/>
  <c r="U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V70" i="15"/>
  <c r="V69" i="15"/>
  <c r="V68" i="15"/>
  <c r="V67" i="15"/>
  <c r="V66" i="15"/>
  <c r="AB64" i="15"/>
  <c r="AA64" i="15"/>
  <c r="U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V63" i="15"/>
  <c r="V62" i="15"/>
  <c r="V61" i="15"/>
  <c r="V60" i="15"/>
  <c r="V59" i="15"/>
  <c r="AB57" i="15"/>
  <c r="AA57" i="15"/>
  <c r="U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V56" i="15"/>
  <c r="V55" i="15"/>
  <c r="V54" i="15"/>
  <c r="V53" i="15"/>
  <c r="V52" i="15"/>
  <c r="AB50" i="15"/>
  <c r="AA50" i="15"/>
  <c r="U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V49" i="15"/>
  <c r="V48" i="15"/>
  <c r="V47" i="15"/>
  <c r="V46" i="15"/>
  <c r="V45" i="15"/>
  <c r="AB43" i="15"/>
  <c r="AA43" i="15"/>
  <c r="U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V42" i="15"/>
  <c r="V41" i="15"/>
  <c r="V40" i="15"/>
  <c r="V39" i="15"/>
  <c r="V38" i="15"/>
  <c r="AB36" i="15"/>
  <c r="AA36" i="15"/>
  <c r="U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V35" i="15"/>
  <c r="V34" i="15"/>
  <c r="V33" i="15"/>
  <c r="V32" i="15"/>
  <c r="V31" i="15"/>
  <c r="AB29" i="15"/>
  <c r="AA29" i="15"/>
  <c r="U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V28" i="15"/>
  <c r="V27" i="15"/>
  <c r="V26" i="15"/>
  <c r="V25" i="15"/>
  <c r="V24" i="15"/>
  <c r="AB22" i="15"/>
  <c r="AA22" i="15"/>
  <c r="U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V21" i="15"/>
  <c r="V20" i="15"/>
  <c r="V19" i="15"/>
  <c r="V18" i="15"/>
  <c r="V17" i="15"/>
  <c r="A16" i="15"/>
  <c r="AB15" i="15"/>
  <c r="AA15" i="15"/>
  <c r="U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V14" i="15"/>
  <c r="V13" i="15"/>
  <c r="V12" i="15"/>
  <c r="V11" i="15"/>
  <c r="V10" i="15"/>
  <c r="AB141" i="14"/>
  <c r="AA141" i="14"/>
  <c r="U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V140" i="14"/>
  <c r="V139" i="14"/>
  <c r="V138" i="14"/>
  <c r="V137" i="14"/>
  <c r="V136" i="14"/>
  <c r="AB134" i="14"/>
  <c r="AA134" i="14"/>
  <c r="U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V133" i="14"/>
  <c r="V132" i="14"/>
  <c r="V131" i="14"/>
  <c r="V130" i="14"/>
  <c r="V129" i="14"/>
  <c r="AB127" i="14"/>
  <c r="AA127" i="14"/>
  <c r="U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V126" i="14"/>
  <c r="V125" i="14"/>
  <c r="V124" i="14"/>
  <c r="V123" i="14"/>
  <c r="V122" i="14"/>
  <c r="AB120" i="14"/>
  <c r="AA120" i="14"/>
  <c r="U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V119" i="14"/>
  <c r="V118" i="14"/>
  <c r="V117" i="14"/>
  <c r="V116" i="14"/>
  <c r="V115" i="14"/>
  <c r="AB113" i="14"/>
  <c r="AA113" i="14"/>
  <c r="U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V112" i="14"/>
  <c r="V111" i="14"/>
  <c r="V110" i="14"/>
  <c r="V109" i="14"/>
  <c r="V108" i="14"/>
  <c r="AB106" i="14"/>
  <c r="AA106" i="14"/>
  <c r="U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V105" i="14"/>
  <c r="V104" i="14"/>
  <c r="V103" i="14"/>
  <c r="V102" i="14"/>
  <c r="V101" i="14"/>
  <c r="AB99" i="14"/>
  <c r="AA99" i="14"/>
  <c r="U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V98" i="14"/>
  <c r="V97" i="14"/>
  <c r="V96" i="14"/>
  <c r="V95" i="14"/>
  <c r="V94" i="14"/>
  <c r="AB92" i="14"/>
  <c r="AA92" i="14"/>
  <c r="U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AB85" i="14"/>
  <c r="AA85" i="14"/>
  <c r="U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V84" i="14"/>
  <c r="V83" i="14"/>
  <c r="V82" i="14"/>
  <c r="V81" i="14"/>
  <c r="V80" i="14"/>
  <c r="AB78" i="14"/>
  <c r="AA78" i="14"/>
  <c r="U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V77" i="14"/>
  <c r="V76" i="14"/>
  <c r="V75" i="14"/>
  <c r="V74" i="14"/>
  <c r="V73" i="14"/>
  <c r="AB71" i="14"/>
  <c r="AA71" i="14"/>
  <c r="U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V70" i="14"/>
  <c r="V69" i="14"/>
  <c r="V68" i="14"/>
  <c r="V67" i="14"/>
  <c r="V66" i="14"/>
  <c r="AB64" i="14"/>
  <c r="AA64" i="14"/>
  <c r="U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V63" i="14"/>
  <c r="V62" i="14"/>
  <c r="V61" i="14"/>
  <c r="V60" i="14"/>
  <c r="V59" i="14"/>
  <c r="AB57" i="14"/>
  <c r="AA57" i="14"/>
  <c r="U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V56" i="14"/>
  <c r="V55" i="14"/>
  <c r="V54" i="14"/>
  <c r="V53" i="14"/>
  <c r="V52" i="14"/>
  <c r="AB50" i="14"/>
  <c r="AA50" i="14"/>
  <c r="U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V49" i="14"/>
  <c r="V48" i="14"/>
  <c r="V47" i="14"/>
  <c r="V46" i="14"/>
  <c r="V45" i="14"/>
  <c r="AB43" i="14"/>
  <c r="AA43" i="14"/>
  <c r="U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V42" i="14"/>
  <c r="V41" i="14"/>
  <c r="V40" i="14"/>
  <c r="V39" i="14"/>
  <c r="V38" i="14"/>
  <c r="AB36" i="14"/>
  <c r="AA36" i="14"/>
  <c r="U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V35" i="14"/>
  <c r="V34" i="14"/>
  <c r="V33" i="14"/>
  <c r="V32" i="14"/>
  <c r="V31" i="14"/>
  <c r="AB29" i="14"/>
  <c r="AA29" i="14"/>
  <c r="U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V28" i="14"/>
  <c r="V27" i="14"/>
  <c r="V26" i="14"/>
  <c r="V25" i="14"/>
  <c r="V24" i="14"/>
  <c r="AB22" i="14"/>
  <c r="AA22" i="14"/>
  <c r="U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1" i="14"/>
  <c r="V20" i="14"/>
  <c r="V19" i="14"/>
  <c r="V18" i="14"/>
  <c r="V17" i="14"/>
  <c r="A16" i="14"/>
  <c r="AB15" i="14"/>
  <c r="AA15" i="14"/>
  <c r="U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V14" i="14"/>
  <c r="V13" i="14"/>
  <c r="V12" i="14"/>
  <c r="V11" i="14"/>
  <c r="V10" i="14"/>
  <c r="AC141" i="13"/>
  <c r="AB141" i="13"/>
  <c r="AA141" i="13"/>
  <c r="U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V140" i="13"/>
  <c r="V139" i="13"/>
  <c r="V138" i="13"/>
  <c r="V137" i="13"/>
  <c r="V136" i="13"/>
  <c r="AC134" i="13"/>
  <c r="AB134" i="13"/>
  <c r="AA134" i="13"/>
  <c r="U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V133" i="13"/>
  <c r="V132" i="13"/>
  <c r="V131" i="13"/>
  <c r="V130" i="13"/>
  <c r="V129" i="13"/>
  <c r="AC127" i="13"/>
  <c r="AB127" i="13"/>
  <c r="AA127" i="13"/>
  <c r="U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V126" i="13"/>
  <c r="V125" i="13"/>
  <c r="V124" i="13"/>
  <c r="V123" i="13"/>
  <c r="V122" i="13"/>
  <c r="AB120" i="13"/>
  <c r="AA120" i="13"/>
  <c r="U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V119" i="13"/>
  <c r="V118" i="13"/>
  <c r="V117" i="13"/>
  <c r="V116" i="13"/>
  <c r="AC113" i="13"/>
  <c r="AB113" i="13"/>
  <c r="AA113" i="13"/>
  <c r="U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V112" i="13"/>
  <c r="V111" i="13"/>
  <c r="V110" i="13"/>
  <c r="V109" i="13"/>
  <c r="V108" i="13"/>
  <c r="AC106" i="13"/>
  <c r="AB106" i="13"/>
  <c r="AA106" i="13"/>
  <c r="U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V105" i="13"/>
  <c r="V104" i="13"/>
  <c r="V103" i="13"/>
  <c r="V102" i="13"/>
  <c r="V101" i="13"/>
  <c r="AC99" i="13"/>
  <c r="AB99" i="13"/>
  <c r="AA99" i="13"/>
  <c r="U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V98" i="13"/>
  <c r="V97" i="13"/>
  <c r="V96" i="13"/>
  <c r="V95" i="13"/>
  <c r="AC92" i="13"/>
  <c r="AB92" i="13"/>
  <c r="AA92" i="13"/>
  <c r="U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C85" i="13"/>
  <c r="AB85" i="13"/>
  <c r="AA85" i="13"/>
  <c r="U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V84" i="13"/>
  <c r="V83" i="13"/>
  <c r="V82" i="13"/>
  <c r="V81" i="13"/>
  <c r="AC78" i="13"/>
  <c r="AB78" i="13"/>
  <c r="AA78" i="13"/>
  <c r="U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AC71" i="13"/>
  <c r="AB71" i="13"/>
  <c r="AA71" i="13"/>
  <c r="U71" i="13"/>
  <c r="K71" i="13"/>
  <c r="G71" i="13"/>
  <c r="C71" i="13"/>
  <c r="AC64" i="13"/>
  <c r="AB64" i="13"/>
  <c r="AA64" i="13"/>
  <c r="U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V63" i="13"/>
  <c r="V62" i="13"/>
  <c r="V61" i="13"/>
  <c r="V60" i="13"/>
  <c r="V59" i="13"/>
  <c r="AC57" i="13"/>
  <c r="AB57" i="13"/>
  <c r="AA57" i="13"/>
  <c r="U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V56" i="13"/>
  <c r="V55" i="13"/>
  <c r="V54" i="13"/>
  <c r="V53" i="13"/>
  <c r="V52" i="13"/>
  <c r="AC50" i="13"/>
  <c r="AB50" i="13"/>
  <c r="AA50" i="13"/>
  <c r="U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V49" i="13"/>
  <c r="V48" i="13"/>
  <c r="V47" i="13"/>
  <c r="V46" i="13"/>
  <c r="V45" i="13"/>
  <c r="AC43" i="13"/>
  <c r="AB43" i="13"/>
  <c r="AA43" i="13"/>
  <c r="U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2" i="13"/>
  <c r="V41" i="13"/>
  <c r="V40" i="13"/>
  <c r="V39" i="13"/>
  <c r="V38" i="13"/>
  <c r="AC36" i="13"/>
  <c r="AB36" i="13"/>
  <c r="AA36" i="13"/>
  <c r="U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V35" i="13"/>
  <c r="V34" i="13"/>
  <c r="V33" i="13"/>
  <c r="V32" i="13"/>
  <c r="V31" i="13"/>
  <c r="AC29" i="13"/>
  <c r="AB29" i="13"/>
  <c r="AA29" i="13"/>
  <c r="U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V27" i="13"/>
  <c r="V26" i="13"/>
  <c r="V25" i="13"/>
  <c r="V24" i="13"/>
  <c r="AC22" i="13"/>
  <c r="AB22" i="13"/>
  <c r="AA22" i="13"/>
  <c r="U22" i="13"/>
  <c r="V21" i="13"/>
  <c r="V20" i="13"/>
  <c r="V19" i="13"/>
  <c r="V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A23" i="13" s="1"/>
  <c r="A30" i="13" s="1"/>
  <c r="A37" i="13" s="1"/>
  <c r="A44" i="13" s="1"/>
  <c r="A51" i="13" s="1"/>
  <c r="A58" i="13" s="1"/>
  <c r="A65" i="13" s="1"/>
  <c r="A72" i="13" s="1"/>
  <c r="A79" i="13" s="1"/>
  <c r="A86" i="13" s="1"/>
  <c r="A93" i="13" s="1"/>
  <c r="A100" i="13" s="1"/>
  <c r="A107" i="13" s="1"/>
  <c r="A114" i="13" s="1"/>
  <c r="A121" i="13" s="1"/>
  <c r="A128" i="13" s="1"/>
  <c r="A135" i="13" s="1"/>
  <c r="AB15" i="13"/>
  <c r="AA15" i="13"/>
  <c r="U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V14" i="13"/>
  <c r="V13" i="13"/>
  <c r="V12" i="13"/>
  <c r="V11" i="13"/>
  <c r="V10" i="13"/>
  <c r="AB141" i="11"/>
  <c r="AA141" i="11"/>
  <c r="U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V140" i="11"/>
  <c r="V139" i="11"/>
  <c r="V138" i="11"/>
  <c r="V137" i="11"/>
  <c r="V136" i="11"/>
  <c r="AB134" i="11"/>
  <c r="AA134" i="11"/>
  <c r="U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V133" i="11"/>
  <c r="V132" i="11"/>
  <c r="V131" i="11"/>
  <c r="V130" i="11"/>
  <c r="V129" i="11"/>
  <c r="AB127" i="11"/>
  <c r="AA127" i="11"/>
  <c r="U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V126" i="11"/>
  <c r="V125" i="11"/>
  <c r="V124" i="11"/>
  <c r="V123" i="11"/>
  <c r="V122" i="11"/>
  <c r="AB120" i="11"/>
  <c r="AA120" i="11"/>
  <c r="U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V119" i="11"/>
  <c r="V118" i="11"/>
  <c r="V117" i="11"/>
  <c r="V116" i="11"/>
  <c r="V115" i="11"/>
  <c r="AB113" i="11"/>
  <c r="AA113" i="11"/>
  <c r="U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V112" i="11"/>
  <c r="V111" i="11"/>
  <c r="V110" i="11"/>
  <c r="V109" i="11"/>
  <c r="V108" i="11"/>
  <c r="AB106" i="11"/>
  <c r="AA106" i="11"/>
  <c r="U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V105" i="11"/>
  <c r="V104" i="11"/>
  <c r="V103" i="11"/>
  <c r="V102" i="11"/>
  <c r="V101" i="11"/>
  <c r="AB99" i="11"/>
  <c r="AA99" i="11"/>
  <c r="U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V98" i="11"/>
  <c r="V97" i="11"/>
  <c r="V96" i="11"/>
  <c r="V95" i="11"/>
  <c r="AB92" i="11"/>
  <c r="AA92" i="11"/>
  <c r="U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V91" i="11"/>
  <c r="V90" i="11"/>
  <c r="V89" i="11"/>
  <c r="V88" i="11"/>
  <c r="V87" i="11"/>
  <c r="AB85" i="11"/>
  <c r="AA85" i="11"/>
  <c r="U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V84" i="11"/>
  <c r="V83" i="11"/>
  <c r="V82" i="11"/>
  <c r="V81" i="11"/>
  <c r="AB78" i="11"/>
  <c r="AA78" i="11"/>
  <c r="U78" i="11"/>
  <c r="V77" i="11"/>
  <c r="V76" i="11"/>
  <c r="V75" i="11"/>
  <c r="V74" i="11"/>
  <c r="V73" i="11"/>
  <c r="AB71" i="11"/>
  <c r="AA71" i="11"/>
  <c r="U71" i="11"/>
  <c r="N71" i="11"/>
  <c r="J71" i="11"/>
  <c r="F71" i="11"/>
  <c r="V70" i="11"/>
  <c r="V69" i="11"/>
  <c r="V68" i="11"/>
  <c r="O71" i="11"/>
  <c r="K71" i="11"/>
  <c r="G71" i="11"/>
  <c r="C71" i="11"/>
  <c r="V66" i="11"/>
  <c r="M71" i="11"/>
  <c r="L71" i="11"/>
  <c r="I71" i="11"/>
  <c r="H71" i="11"/>
  <c r="E71" i="11"/>
  <c r="D71" i="11"/>
  <c r="AB64" i="11"/>
  <c r="AA64" i="11"/>
  <c r="U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V63" i="11"/>
  <c r="V62" i="11"/>
  <c r="V61" i="11"/>
  <c r="V60" i="11"/>
  <c r="V59" i="11"/>
  <c r="AB57" i="11"/>
  <c r="AA57" i="11"/>
  <c r="U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V56" i="11"/>
  <c r="V55" i="11"/>
  <c r="V54" i="11"/>
  <c r="V53" i="11"/>
  <c r="V52" i="11"/>
  <c r="AB50" i="11"/>
  <c r="AA50" i="11"/>
  <c r="U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V49" i="11"/>
  <c r="V48" i="11"/>
  <c r="V47" i="11"/>
  <c r="V46" i="11"/>
  <c r="V45" i="11"/>
  <c r="AB43" i="11"/>
  <c r="AA43" i="11"/>
  <c r="U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V42" i="11"/>
  <c r="V41" i="11"/>
  <c r="V40" i="11"/>
  <c r="V39" i="11"/>
  <c r="V38" i="11"/>
  <c r="AB36" i="11"/>
  <c r="AA36" i="11"/>
  <c r="U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V35" i="11"/>
  <c r="V34" i="11"/>
  <c r="V33" i="11"/>
  <c r="V32" i="11"/>
  <c r="V31" i="11"/>
  <c r="AB29" i="11"/>
  <c r="AA29" i="11"/>
  <c r="U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V28" i="11"/>
  <c r="V27" i="11"/>
  <c r="V26" i="11"/>
  <c r="V25" i="11"/>
  <c r="V24" i="11"/>
  <c r="AB22" i="11"/>
  <c r="AA22" i="11"/>
  <c r="U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V21" i="11"/>
  <c r="V20" i="11"/>
  <c r="V19" i="11"/>
  <c r="V18" i="11"/>
  <c r="V17" i="11"/>
  <c r="A16" i="11"/>
  <c r="AB15" i="11"/>
  <c r="AA15" i="11"/>
  <c r="U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V14" i="11"/>
  <c r="V13" i="11"/>
  <c r="V12" i="11"/>
  <c r="V11" i="11"/>
  <c r="V10" i="11"/>
  <c r="AC20" i="14"/>
  <c r="AC19" i="14"/>
  <c r="AC21" i="14"/>
  <c r="AC17" i="14"/>
  <c r="AC18" i="14"/>
  <c r="AC17" i="11"/>
  <c r="AC19" i="11"/>
  <c r="AC20" i="11"/>
  <c r="AC21" i="11"/>
  <c r="AC18" i="11"/>
  <c r="A23" i="15" l="1"/>
  <c r="V78" i="15"/>
  <c r="V127" i="15"/>
  <c r="AC22" i="14"/>
  <c r="A23" i="14"/>
  <c r="AC22" i="11"/>
  <c r="A23" i="11"/>
  <c r="V29" i="15"/>
  <c r="V57" i="15"/>
  <c r="V15" i="15"/>
  <c r="V50" i="14"/>
  <c r="V120" i="14"/>
  <c r="V43" i="14"/>
  <c r="V71" i="14"/>
  <c r="V127" i="14"/>
  <c r="V85" i="14"/>
  <c r="V99" i="14"/>
  <c r="V134" i="14"/>
  <c r="V134" i="15"/>
  <c r="V120" i="11"/>
  <c r="V99" i="15"/>
  <c r="V120" i="15"/>
  <c r="V141" i="15"/>
  <c r="V113" i="15"/>
  <c r="V106" i="15"/>
  <c r="V92" i="15"/>
  <c r="V85" i="15"/>
  <c r="V71" i="15"/>
  <c r="V64" i="15"/>
  <c r="V50" i="15"/>
  <c r="V43" i="15"/>
  <c r="V36" i="15"/>
  <c r="V22" i="15"/>
  <c r="V141" i="14"/>
  <c r="V113" i="14"/>
  <c r="V106" i="14"/>
  <c r="V78" i="14"/>
  <c r="V64" i="14"/>
  <c r="V57" i="14"/>
  <c r="V36" i="14"/>
  <c r="V29" i="14"/>
  <c r="V22" i="14"/>
  <c r="V15" i="14"/>
  <c r="V78" i="11"/>
  <c r="V92" i="11"/>
  <c r="V22" i="11"/>
  <c r="AC120" i="13"/>
  <c r="AC15" i="13"/>
  <c r="V92" i="13"/>
  <c r="V78" i="13"/>
  <c r="V141" i="13"/>
  <c r="V141" i="11"/>
  <c r="V134" i="11"/>
  <c r="V134" i="13"/>
  <c r="V113" i="13"/>
  <c r="V106" i="13"/>
  <c r="V113" i="11"/>
  <c r="V127" i="13"/>
  <c r="V64" i="13"/>
  <c r="V57" i="13"/>
  <c r="V66" i="13"/>
  <c r="V70" i="13"/>
  <c r="V50" i="13"/>
  <c r="D71" i="13"/>
  <c r="H71" i="13"/>
  <c r="L71" i="13"/>
  <c r="V67" i="13"/>
  <c r="E71" i="13"/>
  <c r="I71" i="13"/>
  <c r="M71" i="13"/>
  <c r="V68" i="13"/>
  <c r="F71" i="13"/>
  <c r="J71" i="13"/>
  <c r="N71" i="13"/>
  <c r="V69" i="13"/>
  <c r="V43" i="13"/>
  <c r="V36" i="13"/>
  <c r="V29" i="13"/>
  <c r="V15" i="13"/>
  <c r="V50" i="11"/>
  <c r="V36" i="11"/>
  <c r="V29" i="11"/>
  <c r="V15" i="11"/>
  <c r="V43" i="11"/>
  <c r="V57" i="11"/>
  <c r="V64" i="11"/>
  <c r="V106" i="11"/>
  <c r="V127" i="11"/>
  <c r="O71" i="13"/>
  <c r="V17" i="13"/>
  <c r="V22" i="13" s="1"/>
  <c r="V67" i="11"/>
  <c r="V71" i="11" s="1"/>
  <c r="AC19" i="15"/>
  <c r="AC18" i="15"/>
  <c r="AC28" i="14"/>
  <c r="AC26" i="14"/>
  <c r="AC24" i="14"/>
  <c r="AC17" i="15"/>
  <c r="AC21" i="15"/>
  <c r="AC20" i="15"/>
  <c r="AC27" i="14"/>
  <c r="AC25" i="14"/>
  <c r="AC26" i="11"/>
  <c r="AC25" i="11"/>
  <c r="AC24" i="11"/>
  <c r="AC27" i="11"/>
  <c r="AC28" i="11"/>
  <c r="AC22" i="15" l="1"/>
  <c r="A30" i="15"/>
  <c r="AC29" i="14"/>
  <c r="A30" i="14"/>
  <c r="AC29" i="11"/>
  <c r="A30" i="11"/>
  <c r="V71" i="13"/>
  <c r="AC31" i="14"/>
  <c r="AC33" i="14"/>
  <c r="AC24" i="15"/>
  <c r="AC35" i="14"/>
  <c r="AC28" i="15"/>
  <c r="AC32" i="14"/>
  <c r="AC25" i="15"/>
  <c r="AC34" i="14"/>
  <c r="AC27" i="15"/>
  <c r="AC26" i="15"/>
  <c r="AC35" i="11"/>
  <c r="AC33" i="11"/>
  <c r="AC31" i="11"/>
  <c r="AC32" i="11"/>
  <c r="AC34" i="11"/>
  <c r="AC29" i="15" l="1"/>
  <c r="A37" i="15"/>
  <c r="AC36" i="14"/>
  <c r="A37" i="14"/>
  <c r="AC36" i="11"/>
  <c r="A37" i="11"/>
  <c r="AC41" i="14"/>
  <c r="AC38" i="14"/>
  <c r="AC33" i="15"/>
  <c r="AC34" i="15"/>
  <c r="AC39" i="14"/>
  <c r="AC31" i="15"/>
  <c r="AC40" i="14"/>
  <c r="AC42" i="14"/>
  <c r="AC35" i="15"/>
  <c r="AC32" i="15"/>
  <c r="AC41" i="11"/>
  <c r="AC42" i="11"/>
  <c r="AC38" i="11"/>
  <c r="AC40" i="11"/>
  <c r="AC39" i="11"/>
  <c r="AC36" i="15" l="1"/>
  <c r="A44" i="15"/>
  <c r="AC43" i="14"/>
  <c r="A44" i="14"/>
  <c r="AC43" i="11"/>
  <c r="A44" i="11"/>
  <c r="AC45" i="14"/>
  <c r="AC39" i="15"/>
  <c r="AC46" i="14"/>
  <c r="AC48" i="14"/>
  <c r="AC41" i="15"/>
  <c r="AC38" i="15"/>
  <c r="AC40" i="15"/>
  <c r="AC42" i="15"/>
  <c r="AC47" i="14"/>
  <c r="AC49" i="14"/>
  <c r="AC45" i="11"/>
  <c r="AC48" i="11"/>
  <c r="AC49" i="11"/>
  <c r="AC47" i="11"/>
  <c r="AC46" i="11"/>
  <c r="AC43" i="15" l="1"/>
  <c r="A51" i="15"/>
  <c r="AC50" i="14"/>
  <c r="A51" i="14"/>
  <c r="AC50" i="11"/>
  <c r="A51" i="11"/>
  <c r="AC46" i="15"/>
  <c r="AC49" i="15"/>
  <c r="AC48" i="15"/>
  <c r="AC56" i="14"/>
  <c r="AC53" i="14"/>
  <c r="AC47" i="15"/>
  <c r="AC52" i="14"/>
  <c r="AC55" i="14"/>
  <c r="AC54" i="14"/>
  <c r="AC45" i="15"/>
  <c r="AC54" i="11"/>
  <c r="AC55" i="11"/>
  <c r="AC56" i="11"/>
  <c r="AC52" i="11"/>
  <c r="AC53" i="11"/>
  <c r="AC50" i="15" l="1"/>
  <c r="A58" i="15"/>
  <c r="AC57" i="14"/>
  <c r="A58" i="14"/>
  <c r="AC57" i="11"/>
  <c r="A58" i="11"/>
  <c r="C99" i="11"/>
  <c r="C85" i="11"/>
  <c r="V94" i="11"/>
  <c r="V99" i="11" s="1"/>
  <c r="AC53" i="15"/>
  <c r="AC62" i="14"/>
  <c r="AC59" i="14"/>
  <c r="AC60" i="14"/>
  <c r="AC54" i="15"/>
  <c r="AC52" i="15"/>
  <c r="AC55" i="15"/>
  <c r="AC56" i="15"/>
  <c r="AC61" i="14"/>
  <c r="AC63" i="14"/>
  <c r="AC63" i="11"/>
  <c r="AC62" i="11"/>
  <c r="AC59" i="11"/>
  <c r="AC61" i="11"/>
  <c r="AC60" i="11"/>
  <c r="AC57" i="15" l="1"/>
  <c r="A65" i="15"/>
  <c r="AC64" i="14"/>
  <c r="A65" i="14"/>
  <c r="AC64" i="11"/>
  <c r="A65" i="11"/>
  <c r="V80" i="11"/>
  <c r="V85" i="11" s="1"/>
  <c r="AC69" i="14"/>
  <c r="AC70" i="14"/>
  <c r="AC59" i="15"/>
  <c r="AC61" i="15"/>
  <c r="AC66" i="14"/>
  <c r="AC67" i="14"/>
  <c r="AC63" i="15"/>
  <c r="AC62" i="15"/>
  <c r="AC68" i="14"/>
  <c r="AC60" i="15"/>
  <c r="AC68" i="11"/>
  <c r="AC70" i="11"/>
  <c r="AC69" i="11"/>
  <c r="AC66" i="11"/>
  <c r="AC67" i="11"/>
  <c r="AC64" i="15" l="1"/>
  <c r="A72" i="15"/>
  <c r="AC71" i="14"/>
  <c r="A72" i="14"/>
  <c r="AC71" i="11"/>
  <c r="A72" i="11"/>
  <c r="A79" i="11" s="1"/>
  <c r="A86" i="11" s="1"/>
  <c r="A93" i="11" s="1"/>
  <c r="AC68" i="15"/>
  <c r="AC76" i="14"/>
  <c r="AC77" i="14"/>
  <c r="AC70" i="15"/>
  <c r="AC75" i="14"/>
  <c r="AC69" i="15"/>
  <c r="AC67" i="15"/>
  <c r="AC66" i="15"/>
  <c r="AC74" i="14"/>
  <c r="AC73" i="14"/>
  <c r="AC98" i="11"/>
  <c r="AC94" i="11"/>
  <c r="AC95" i="11"/>
  <c r="AC97" i="11"/>
  <c r="AC96" i="11"/>
  <c r="AC71" i="15" l="1"/>
  <c r="A79" i="15"/>
  <c r="AC78" i="14"/>
  <c r="A79" i="14"/>
  <c r="AC99" i="11"/>
  <c r="A100" i="11"/>
  <c r="AC83" i="14"/>
  <c r="AC74" i="15"/>
  <c r="AC80" i="14"/>
  <c r="AC84" i="14"/>
  <c r="AC81" i="14"/>
  <c r="AC82" i="14"/>
  <c r="AC76" i="15"/>
  <c r="AC77" i="15"/>
  <c r="AC75" i="15"/>
  <c r="AC73" i="15"/>
  <c r="AC103" i="11"/>
  <c r="AC101" i="11"/>
  <c r="AC104" i="11"/>
  <c r="AC105" i="11"/>
  <c r="AC102" i="11"/>
  <c r="AC78" i="15" l="1"/>
  <c r="A86" i="15"/>
  <c r="AC85" i="14"/>
  <c r="A86" i="14"/>
  <c r="AC118" i="11"/>
  <c r="AC119" i="11"/>
  <c r="AC117" i="11"/>
  <c r="AC116" i="11"/>
  <c r="AC106" i="11"/>
  <c r="AC115" i="11"/>
  <c r="A107" i="11"/>
  <c r="AC88" i="14"/>
  <c r="AC90" i="14"/>
  <c r="AC83" i="15"/>
  <c r="AC80" i="15"/>
  <c r="AC82" i="15"/>
  <c r="AC84" i="15"/>
  <c r="AC87" i="14"/>
  <c r="AC81" i="15"/>
  <c r="AC91" i="14"/>
  <c r="AC89" i="14"/>
  <c r="AC108" i="11"/>
  <c r="AC111" i="11"/>
  <c r="AC112" i="11"/>
  <c r="AC109" i="11"/>
  <c r="AC110" i="11"/>
  <c r="AC85" i="15" l="1"/>
  <c r="A93" i="15"/>
  <c r="A100" i="15" s="1"/>
  <c r="AC92" i="14"/>
  <c r="AC94" i="14"/>
  <c r="AC95" i="14"/>
  <c r="AC96" i="14"/>
  <c r="AC98" i="14"/>
  <c r="AC97" i="14"/>
  <c r="A93" i="14"/>
  <c r="A100" i="14" s="1"/>
  <c r="AC113" i="11"/>
  <c r="A114" i="11"/>
  <c r="A121" i="11" s="1"/>
  <c r="AC120" i="11"/>
  <c r="AC90" i="15"/>
  <c r="AC103" i="14"/>
  <c r="AC91" i="15"/>
  <c r="AC102" i="14"/>
  <c r="AC89" i="15"/>
  <c r="AC104" i="14"/>
  <c r="AC101" i="14"/>
  <c r="AC105" i="14"/>
  <c r="AC87" i="15"/>
  <c r="AC88" i="15"/>
  <c r="AC126" i="11"/>
  <c r="AC122" i="11"/>
  <c r="AC123" i="11"/>
  <c r="AC124" i="11"/>
  <c r="AC125" i="11"/>
  <c r="AC119" i="14" l="1"/>
  <c r="AC118" i="14"/>
  <c r="AC115" i="14"/>
  <c r="AC117" i="14"/>
  <c r="AC116" i="14"/>
  <c r="AC92" i="15"/>
  <c r="AC94" i="15"/>
  <c r="AC95" i="15"/>
  <c r="AC98" i="15"/>
  <c r="AC96" i="15"/>
  <c r="AC97" i="15"/>
  <c r="A107" i="15"/>
  <c r="AC106" i="14"/>
  <c r="A107" i="14"/>
  <c r="AC99" i="14"/>
  <c r="AC127" i="11"/>
  <c r="A128" i="11"/>
  <c r="AC105" i="15"/>
  <c r="AC111" i="14"/>
  <c r="AC112" i="14"/>
  <c r="AC103" i="15"/>
  <c r="AC102" i="15"/>
  <c r="AC108" i="14"/>
  <c r="AC110" i="14"/>
  <c r="AC104" i="15"/>
  <c r="AC109" i="14"/>
  <c r="AC101" i="15"/>
  <c r="AC130" i="11"/>
  <c r="AC129" i="11"/>
  <c r="AC132" i="11"/>
  <c r="AC133" i="11"/>
  <c r="AC131" i="11"/>
  <c r="AC106" i="15" l="1"/>
  <c r="AC119" i="15"/>
  <c r="AC116" i="15"/>
  <c r="A114" i="15"/>
  <c r="A121" i="15" s="1"/>
  <c r="AC118" i="15"/>
  <c r="AC115" i="15"/>
  <c r="AC99" i="15"/>
  <c r="AC117" i="15"/>
  <c r="AC113" i="14"/>
  <c r="A114" i="14"/>
  <c r="AC134" i="11"/>
  <c r="A135" i="11"/>
  <c r="AC111" i="15"/>
  <c r="AC110" i="15"/>
  <c r="AC108" i="15"/>
  <c r="AC109" i="15"/>
  <c r="AC112" i="15"/>
  <c r="AC138" i="11"/>
  <c r="AC137" i="11"/>
  <c r="AC140" i="11"/>
  <c r="AC139" i="11"/>
  <c r="AC136" i="11"/>
  <c r="AC113" i="15" l="1"/>
  <c r="A128" i="15"/>
  <c r="AC120" i="15"/>
  <c r="AC120" i="14"/>
  <c r="A121" i="14"/>
  <c r="AC141" i="11"/>
  <c r="C85" i="13"/>
  <c r="C115" i="13"/>
  <c r="C120" i="13" s="1"/>
  <c r="C99" i="13"/>
  <c r="V80" i="13"/>
  <c r="V85" i="13" s="1"/>
  <c r="AC125" i="14"/>
  <c r="AC126" i="15"/>
  <c r="AC124" i="15"/>
  <c r="AC123" i="14"/>
  <c r="AC123" i="15"/>
  <c r="AC124" i="14"/>
  <c r="AC126" i="14"/>
  <c r="AC122" i="14"/>
  <c r="AC125" i="15"/>
  <c r="AC122" i="15"/>
  <c r="AC127" i="15" l="1"/>
  <c r="A135" i="15"/>
  <c r="AC127" i="14"/>
  <c r="A128" i="14"/>
  <c r="V115" i="13"/>
  <c r="V120" i="13" s="1"/>
  <c r="V94" i="13"/>
  <c r="V99" i="13" s="1"/>
  <c r="AC129" i="14"/>
  <c r="AC131" i="14"/>
  <c r="AC132" i="15"/>
  <c r="AC129" i="15"/>
  <c r="AC133" i="15"/>
  <c r="AC130" i="14"/>
  <c r="AC130" i="15"/>
  <c r="AC133" i="14"/>
  <c r="AC131" i="15"/>
  <c r="AC132" i="14"/>
  <c r="AC134" i="15" l="1"/>
  <c r="AC134" i="14"/>
  <c r="A135" i="14"/>
  <c r="AC139" i="15"/>
  <c r="AC137" i="14"/>
  <c r="AC136" i="14"/>
  <c r="AC138" i="14"/>
  <c r="AC137" i="15"/>
  <c r="AC140" i="15"/>
  <c r="AC139" i="14"/>
  <c r="AC140" i="14"/>
  <c r="AC138" i="15"/>
  <c r="AC136" i="15"/>
  <c r="AC141" i="15" l="1"/>
  <c r="AC141" i="14"/>
</calcChain>
</file>

<file path=xl/sharedStrings.xml><?xml version="1.0" encoding="utf-8"?>
<sst xmlns="http://schemas.openxmlformats.org/spreadsheetml/2006/main" count="37379" uniqueCount="352">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</sst>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8" xfId="0" applyNumberFormat="1" applyFont="1" applyBorder="1"/>
    <xf numFmtId="6" fontId="2" fillId="0" borderId="43" xfId="0" applyNumberFormat="1" applyFont="1" applyBorder="1"/>
    <xf numFmtId="6" fontId="0" fillId="0" borderId="0" xfId="0" applyNumberFormat="1" applyFont="1"/>
    <xf numFmtId="6" fontId="4" fillId="0" borderId="43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14" xfId="0" applyNumberFormat="1" applyFont="1" applyBorder="1"/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9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14" xfId="0" applyNumberFormat="1" applyFont="1" applyFill="1" applyBorder="1"/>
    <xf numFmtId="6" fontId="0" fillId="3" borderId="22" xfId="0" applyNumberFormat="1" applyFont="1" applyFill="1" applyBorder="1"/>
    <xf numFmtId="6" fontId="4" fillId="0" borderId="45" xfId="0" applyNumberFormat="1" applyFont="1" applyBorder="1" applyAlignment="1">
      <alignment horizontal="left" indent="2"/>
    </xf>
    <xf numFmtId="38" fontId="2" fillId="0" borderId="27" xfId="0" applyNumberFormat="1" applyFont="1" applyBorder="1"/>
    <xf numFmtId="38" fontId="4" fillId="3" borderId="33" xfId="0" applyNumberFormat="1" applyFont="1" applyFill="1" applyBorder="1"/>
    <xf numFmtId="38" fontId="4" fillId="3" borderId="13" xfId="0" applyNumberFormat="1" applyFont="1" applyFill="1" applyBorder="1"/>
    <xf numFmtId="38" fontId="4" fillId="3" borderId="28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13" xfId="0" applyNumberFormat="1" applyFont="1" applyFill="1" applyBorder="1"/>
    <xf numFmtId="38" fontId="0" fillId="3" borderId="28" xfId="0" applyNumberFormat="1" applyFont="1" applyFill="1" applyBorder="1"/>
    <xf numFmtId="38" fontId="0" fillId="0" borderId="0" xfId="0" applyNumberFormat="1" applyFont="1"/>
    <xf numFmtId="38" fontId="4" fillId="0" borderId="43" xfId="0" applyNumberFormat="1" applyFont="1" applyBorder="1" applyAlignment="1">
      <alignment horizontal="left" indent="2"/>
    </xf>
    <xf numFmtId="38" fontId="4" fillId="0" borderId="38" xfId="0" applyNumberFormat="1" applyFont="1" applyBorder="1"/>
    <xf numFmtId="38" fontId="4" fillId="0" borderId="40" xfId="0" applyNumberFormat="1" applyFont="1" applyBorder="1"/>
    <xf numFmtId="38" fontId="4" fillId="0" borderId="44" xfId="0" applyNumberFormat="1" applyFont="1" applyBorder="1"/>
    <xf numFmtId="38" fontId="4" fillId="0" borderId="35" xfId="0" applyNumberFormat="1" applyFont="1" applyBorder="1"/>
    <xf numFmtId="38" fontId="4" fillId="0" borderId="40" xfId="0" applyNumberFormat="1" applyFont="1" applyBorder="1" applyAlignment="1">
      <alignment wrapText="1"/>
    </xf>
    <xf numFmtId="38" fontId="0" fillId="0" borderId="40" xfId="0" applyNumberFormat="1" applyFont="1" applyBorder="1"/>
    <xf numFmtId="38" fontId="0" fillId="0" borderId="44" xfId="0" applyNumberFormat="1" applyFont="1" applyBorder="1"/>
    <xf numFmtId="38" fontId="4" fillId="0" borderId="45" xfId="0" applyNumberFormat="1" applyFont="1" applyBorder="1" applyAlignment="1">
      <alignment horizontal="left" indent="2"/>
    </xf>
    <xf numFmtId="38" fontId="2" fillId="0" borderId="46" xfId="0" applyNumberFormat="1" applyFont="1" applyBorder="1"/>
    <xf numFmtId="38" fontId="2" fillId="0" borderId="47" xfId="0" applyNumberFormat="1" applyFont="1" applyBorder="1"/>
    <xf numFmtId="38" fontId="2" fillId="0" borderId="49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 applyAlignment="1">
      <alignment wrapText="1"/>
    </xf>
    <xf numFmtId="38" fontId="1" fillId="0" borderId="47" xfId="0" applyNumberFormat="1" applyFont="1" applyBorder="1"/>
    <xf numFmtId="38" fontId="1" fillId="0" borderId="49" xfId="0" applyNumberFormat="1" applyFont="1" applyBorder="1"/>
    <xf numFmtId="38" fontId="1" fillId="0" borderId="0" xfId="0" applyNumberFormat="1" applyFont="1"/>
    <xf numFmtId="38" fontId="2" fillId="0" borderId="43" xfId="0" applyNumberFormat="1" applyFont="1" applyBorder="1"/>
    <xf numFmtId="38" fontId="4" fillId="3" borderId="38" xfId="0" applyNumberFormat="1" applyFont="1" applyFill="1" applyBorder="1"/>
    <xf numFmtId="38" fontId="4" fillId="3" borderId="40" xfId="0" applyNumberFormat="1" applyFont="1" applyFill="1" applyBorder="1"/>
    <xf numFmtId="38" fontId="4" fillId="3" borderId="44" xfId="0" applyNumberFormat="1" applyFont="1" applyFill="1" applyBorder="1"/>
    <xf numFmtId="38" fontId="4" fillId="3" borderId="35" xfId="0" applyNumberFormat="1" applyFont="1" applyFill="1" applyBorder="1"/>
    <xf numFmtId="38" fontId="4" fillId="3" borderId="40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0" fillId="3" borderId="44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14" xfId="0" applyNumberFormat="1" applyFont="1" applyBorder="1"/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9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14" xfId="0" applyNumberFormat="1" applyFont="1" applyFill="1" applyBorder="1"/>
    <xf numFmtId="38" fontId="0" fillId="3" borderId="22" xfId="0" applyNumberFormat="1" applyFont="1" applyFill="1" applyBorder="1"/>
    <xf numFmtId="6" fontId="4" fillId="3" borderId="38" xfId="0" applyNumberFormat="1" applyFont="1" applyFill="1" applyBorder="1"/>
    <xf numFmtId="6" fontId="4" fillId="3" borderId="40" xfId="0" applyNumberFormat="1" applyFont="1" applyFill="1" applyBorder="1"/>
    <xf numFmtId="6" fontId="4" fillId="3" borderId="44" xfId="0" applyNumberFormat="1" applyFont="1" applyFill="1" applyBorder="1"/>
    <xf numFmtId="6" fontId="4" fillId="3" borderId="35" xfId="0" applyNumberFormat="1" applyFont="1" applyFill="1" applyBorder="1"/>
    <xf numFmtId="6" fontId="4" fillId="3" borderId="40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0" fillId="3" borderId="44" xfId="0" applyNumberFormat="1" applyFont="1" applyFill="1" applyBorder="1"/>
    <xf numFmtId="6" fontId="4" fillId="0" borderId="34" xfId="0" applyNumberFormat="1" applyFont="1" applyBorder="1"/>
    <xf numFmtId="6" fontId="4" fillId="0" borderId="20" xfId="0" applyNumberFormat="1" applyFont="1" applyBorder="1"/>
    <xf numFmtId="6" fontId="4" fillId="0" borderId="30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0" xfId="0" applyNumberFormat="1" applyFont="1" applyBorder="1"/>
    <xf numFmtId="6" fontId="0" fillId="0" borderId="30" xfId="0" applyNumberFormat="1" applyFont="1" applyBorder="1"/>
    <xf numFmtId="6" fontId="2" fillId="0" borderId="37" xfId="0" applyNumberFormat="1" applyFont="1" applyBorder="1"/>
    <xf numFmtId="38" fontId="4" fillId="0" borderId="34" xfId="0" applyNumberFormat="1" applyFont="1" applyBorder="1"/>
    <xf numFmtId="38" fontId="4" fillId="0" borderId="20" xfId="0" applyNumberFormat="1" applyFont="1" applyBorder="1"/>
    <xf numFmtId="38" fontId="4" fillId="0" borderId="30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0" xfId="0" applyNumberFormat="1" applyFont="1" applyBorder="1"/>
    <xf numFmtId="38" fontId="0" fillId="0" borderId="30" xfId="0" applyNumberFormat="1" applyFont="1" applyBorder="1"/>
    <xf numFmtId="38" fontId="2" fillId="0" borderId="37" xfId="0" applyNumberFormat="1" applyFont="1" applyBorder="1"/>
    <xf numFmtId="38" fontId="4" fillId="0" borderId="36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0" fillId="0" borderId="36" xfId="0" applyNumberFormat="1" applyFont="1" applyBorder="1"/>
    <xf numFmtId="38" fontId="2" fillId="0" borderId="37" xfId="0" applyNumberFormat="1" applyFont="1" applyFill="1" applyBorder="1"/>
    <xf numFmtId="38" fontId="0" fillId="0" borderId="38" xfId="0" applyNumberFormat="1" applyFont="1" applyBorder="1"/>
    <xf numFmtId="38" fontId="4" fillId="0" borderId="31" xfId="0" applyNumberFormat="1" applyFont="1" applyBorder="1" applyAlignment="1">
      <alignment horizontal="left" indent="2"/>
    </xf>
    <xf numFmtId="38" fontId="1" fillId="0" borderId="39" xfId="0" applyNumberFormat="1" applyFont="1" applyBorder="1"/>
    <xf numFmtId="38" fontId="1" fillId="0" borderId="41" xfId="0" applyNumberFormat="1" applyFont="1" applyBorder="1"/>
    <xf numFmtId="38" fontId="1" fillId="0" borderId="42" xfId="0" applyNumberFormat="1" applyFont="1" applyBorder="1"/>
    <xf numFmtId="38" fontId="1" fillId="0" borderId="32" xfId="0" applyNumberFormat="1" applyFont="1" applyBorder="1"/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35" xfId="0" applyNumberFormat="1" applyFont="1" applyBorder="1"/>
    <xf numFmtId="38" fontId="1" fillId="0" borderId="36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5" xfId="0" applyNumberFormat="1" applyFont="1" applyBorder="1"/>
    <xf numFmtId="38" fontId="2" fillId="0" borderId="36" xfId="0" applyNumberFormat="1" applyFont="1" applyBorder="1"/>
    <xf numFmtId="38" fontId="2" fillId="0" borderId="35" xfId="0" applyNumberFormat="1" applyFont="1" applyBorder="1" applyAlignment="1">
      <alignment wrapText="1"/>
    </xf>
    <xf numFmtId="6" fontId="2" fillId="0" borderId="46" xfId="0" applyNumberFormat="1" applyFont="1" applyBorder="1"/>
    <xf numFmtId="6" fontId="2" fillId="0" borderId="47" xfId="0" applyNumberFormat="1" applyFont="1" applyBorder="1"/>
    <xf numFmtId="6" fontId="2" fillId="0" borderId="49" xfId="0" applyNumberFormat="1" applyFont="1" applyBorder="1"/>
    <xf numFmtId="6" fontId="2" fillId="0" borderId="47" xfId="0" applyNumberFormat="1" applyFont="1" applyBorder="1" applyAlignment="1">
      <alignment wrapText="1"/>
    </xf>
    <xf numFmtId="6" fontId="1" fillId="0" borderId="47" xfId="0" applyNumberFormat="1" applyFont="1" applyBorder="1"/>
    <xf numFmtId="6" fontId="1" fillId="0" borderId="49" xfId="0" applyNumberFormat="1" applyFont="1" applyBorder="1"/>
    <xf numFmtId="6" fontId="1" fillId="0" borderId="0" xfId="0" applyNumberFormat="1" applyFont="1"/>
    <xf numFmtId="6" fontId="2" fillId="0" borderId="34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30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0" xfId="0" applyNumberFormat="1" applyFont="1" applyBorder="1"/>
    <xf numFmtId="6" fontId="1" fillId="0" borderId="30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14" xfId="0" applyNumberFormat="1" applyFont="1" applyBorder="1"/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14" xfId="0" applyNumberFormat="1" applyFont="1" applyBorder="1"/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2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3" xfId="0" applyFont="1" applyFill="1" applyBorder="1"/>
    <xf numFmtId="6" fontId="4" fillId="0" borderId="34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4" xfId="0" applyNumberFormat="1" applyBorder="1"/>
    <xf numFmtId="14" fontId="0" fillId="0" borderId="54" xfId="0" applyNumberFormat="1" applyBorder="1"/>
    <xf numFmtId="14" fontId="0" fillId="0" borderId="54" xfId="0" applyNumberFormat="1" applyBorder="1" applyAlignment="1">
      <alignment horizontal="right"/>
    </xf>
    <xf numFmtId="0" fontId="0" fillId="0" borderId="55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40" xfId="0" applyNumberFormat="1" applyFont="1" applyBorder="1"/>
    <xf numFmtId="167" fontId="0" fillId="0" borderId="35" xfId="0" applyNumberFormat="1" applyFont="1" applyBorder="1"/>
    <xf numFmtId="167" fontId="0" fillId="0" borderId="36" xfId="0" applyNumberFormat="1" applyFont="1" applyBorder="1"/>
    <xf numFmtId="167" fontId="0" fillId="0" borderId="38" xfId="0" applyNumberFormat="1" applyFont="1" applyBorder="1"/>
    <xf numFmtId="167" fontId="1" fillId="0" borderId="41" xfId="0" applyNumberFormat="1" applyFont="1" applyBorder="1"/>
    <xf numFmtId="167" fontId="1" fillId="0" borderId="42" xfId="0" applyNumberFormat="1" applyFont="1" applyBorder="1"/>
    <xf numFmtId="167" fontId="1" fillId="0" borderId="32" xfId="0" applyNumberFormat="1" applyFont="1" applyBorder="1"/>
    <xf numFmtId="167" fontId="1" fillId="0" borderId="39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6.624306365738" createdVersion="6" refreshedVersion="6" minRefreshableVersion="3" recordCount="169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08-02T00:00:00" count="12">
        <d v="2020-08-01T00:00:00"/>
        <m/>
        <d v="2020-05-23T00:00:00" u="1"/>
        <d v="2020-07-25T00:00:00" u="1"/>
        <d v="2020-06-20T00:00:00" u="1"/>
        <d v="2020-07-04T00:00:00" u="1"/>
        <d v="2020-07-18T00:00:00" u="1"/>
        <d v="2020-06-13T00:00:00" u="1"/>
        <d v="2020-05-30T00:00:00" u="1"/>
        <d v="2020-06-27T00:00:00" u="1"/>
        <d v="2020-07-11T00:00:00" u="1"/>
        <d v="2020-06-06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87893207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5"/>
        <n v="17"/>
        <n v="19"/>
        <n v="20"/>
        <m/>
        <n v="13" u="1"/>
        <n v="14" u="1"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6.624422569446" createdVersion="6" refreshedVersion="6" minRefreshableVersion="3" recordCount="17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08-02T00:00:00" count="12">
        <d v="2020-08-01T00:00:00"/>
        <m/>
        <d v="2020-05-23T00:00:00" u="1"/>
        <d v="2020-07-25T00:00:00" u="1"/>
        <d v="2020-06-20T00:00:00" u="1"/>
        <d v="2020-07-04T00:00:00" u="1"/>
        <d v="2020-07-18T00:00:00" u="1"/>
        <d v="2020-06-13T00:00:00" u="1"/>
        <d v="2020-05-30T00:00:00" u="1"/>
        <d v="2020-06-27T00:00:00" u="1"/>
        <d v="2020-07-11T00:00:00" u="1"/>
        <d v="2020-06-06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8066704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8">
        <n v="1"/>
        <n v="2"/>
        <n v="3"/>
        <n v="4"/>
        <n v="5"/>
        <n v="6"/>
        <n v="7"/>
        <n v="8"/>
        <n v="9"/>
        <n v="17"/>
        <n v="19"/>
        <n v="20"/>
        <m/>
        <n v="14" u="1"/>
        <n v="15" u="1"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6.65478715278" createdVersion="6" refreshedVersion="6" minRefreshableVersion="3" recordCount="255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7-26T00:00:00" count="18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6.660363773146" createdVersion="6" refreshedVersion="6" minRefreshableVersion="3" recordCount="2351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7-26T00:00:00" count="20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190291364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7.414350925923" createdVersion="6" refreshedVersion="6" minRefreshableVersion="3" recordCount="3291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2835047.62" maxValue="91692283.530000001"/>
    </cacheField>
    <cacheField name="KWH Quantity" numFmtId="0">
      <sharedItems containsString="0" containsBlank="1" containsNumber="1" containsInteger="1" minValue="-7328944" maxValue="399005659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47.416923958335" createdVersion="6" refreshedVersion="6" minRefreshableVersion="3" recordCount="746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20"/>
        <n v="2019"/>
        <m/>
      </sharedItems>
    </cacheField>
    <cacheField name="MONTH" numFmtId="0">
      <sharedItems containsString="0" containsBlank="1" containsNumber="1" containsInteger="1" minValue="1" maxValue="12" count="13">
        <n v="3"/>
        <n v="2"/>
        <n v="1"/>
        <n v="12"/>
        <n v="11"/>
        <n v="10"/>
        <n v="9"/>
        <n v="8"/>
        <n v="7"/>
        <n v="6"/>
        <n v="5"/>
        <n v="4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3426428.299999997"/>
    </cacheField>
    <cacheField name="SUM_OF_AT_DISCOUNT" numFmtId="0">
      <sharedItems containsString="0" containsBlank="1" containsNumber="1" minValue="-1350574.01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2075854.289999999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1-Residential"/>
    <n v="12010"/>
    <x v="0"/>
    <x v="0"/>
  </r>
  <r>
    <x v="0"/>
    <x v="0"/>
    <s v="2-Low Income Residential"/>
    <n v="148"/>
    <x v="1"/>
    <x v="0"/>
  </r>
  <r>
    <x v="0"/>
    <x v="0"/>
    <s v="3-Small C&amp;I"/>
    <n v="1589"/>
    <x v="2"/>
    <x v="0"/>
  </r>
  <r>
    <x v="0"/>
    <x v="0"/>
    <s v="4-Medium C&amp;I"/>
    <n v="79"/>
    <x v="3"/>
    <x v="0"/>
  </r>
  <r>
    <x v="0"/>
    <x v="0"/>
    <s v="5-Large C&amp;I"/>
    <n v="11"/>
    <x v="4"/>
    <x v="0"/>
  </r>
  <r>
    <x v="0"/>
    <x v="0"/>
    <s v="6-OTHER"/>
    <n v="42"/>
    <x v="5"/>
    <x v="0"/>
  </r>
  <r>
    <x v="0"/>
    <x v="1"/>
    <s v="1-Residential"/>
    <n v="1018629"/>
    <x v="0"/>
    <x v="0"/>
  </r>
  <r>
    <x v="0"/>
    <x v="1"/>
    <s v="2-Low Income Residential"/>
    <n v="137736"/>
    <x v="1"/>
    <x v="0"/>
  </r>
  <r>
    <x v="0"/>
    <x v="1"/>
    <s v="3-Small C&amp;I"/>
    <n v="154639"/>
    <x v="2"/>
    <x v="0"/>
  </r>
  <r>
    <x v="0"/>
    <x v="1"/>
    <s v="4-Medium C&amp;I"/>
    <n v="11836"/>
    <x v="3"/>
    <x v="0"/>
  </r>
  <r>
    <x v="0"/>
    <x v="1"/>
    <s v="5-Large C&amp;I"/>
    <n v="3001"/>
    <x v="4"/>
    <x v="0"/>
  </r>
  <r>
    <x v="0"/>
    <x v="1"/>
    <s v="6-OTHER"/>
    <n v="10583"/>
    <x v="5"/>
    <x v="0"/>
  </r>
  <r>
    <x v="0"/>
    <x v="0"/>
    <s v="1-Residential"/>
    <n v="1567"/>
    <x v="0"/>
    <x v="1"/>
  </r>
  <r>
    <x v="0"/>
    <x v="0"/>
    <s v="2-Low Income Residential"/>
    <n v="49"/>
    <x v="1"/>
    <x v="1"/>
  </r>
  <r>
    <x v="0"/>
    <x v="0"/>
    <s v="3-Small C&amp;I"/>
    <n v="255"/>
    <x v="2"/>
    <x v="1"/>
  </r>
  <r>
    <x v="0"/>
    <x v="0"/>
    <s v="4-Medium C&amp;I"/>
    <n v="20"/>
    <x v="3"/>
    <x v="1"/>
  </r>
  <r>
    <x v="0"/>
    <x v="0"/>
    <s v="5-Large C&amp;I"/>
    <n v="1"/>
    <x v="4"/>
    <x v="1"/>
  </r>
  <r>
    <x v="0"/>
    <x v="0"/>
    <s v="6-OTHER"/>
    <n v="4"/>
    <x v="5"/>
    <x v="1"/>
  </r>
  <r>
    <x v="0"/>
    <x v="1"/>
    <s v="1-Residential"/>
    <n v="189701"/>
    <x v="0"/>
    <x v="1"/>
  </r>
  <r>
    <x v="0"/>
    <x v="1"/>
    <s v="2-Low Income Residential"/>
    <n v="54979"/>
    <x v="1"/>
    <x v="1"/>
  </r>
  <r>
    <x v="0"/>
    <x v="1"/>
    <s v="3-Small C&amp;I"/>
    <n v="30711"/>
    <x v="2"/>
    <x v="1"/>
  </r>
  <r>
    <x v="0"/>
    <x v="1"/>
    <s v="4-Medium C&amp;I"/>
    <n v="1751"/>
    <x v="3"/>
    <x v="1"/>
  </r>
  <r>
    <x v="0"/>
    <x v="1"/>
    <s v="5-Large C&amp;I"/>
    <n v="456"/>
    <x v="4"/>
    <x v="1"/>
  </r>
  <r>
    <x v="0"/>
    <x v="1"/>
    <s v="6-OTHER"/>
    <n v="1117"/>
    <x v="5"/>
    <x v="1"/>
  </r>
  <r>
    <x v="0"/>
    <x v="0"/>
    <s v="1-Residential"/>
    <n v="781"/>
    <x v="0"/>
    <x v="2"/>
  </r>
  <r>
    <x v="0"/>
    <x v="0"/>
    <s v="2-Low Income Residential"/>
    <n v="9"/>
    <x v="1"/>
    <x v="2"/>
  </r>
  <r>
    <x v="0"/>
    <x v="0"/>
    <s v="3-Small C&amp;I"/>
    <n v="164"/>
    <x v="2"/>
    <x v="2"/>
  </r>
  <r>
    <x v="0"/>
    <x v="0"/>
    <s v="4-Medium C&amp;I"/>
    <n v="16"/>
    <x v="3"/>
    <x v="2"/>
  </r>
  <r>
    <x v="0"/>
    <x v="0"/>
    <s v="6-OTHER"/>
    <n v="2"/>
    <x v="5"/>
    <x v="2"/>
  </r>
  <r>
    <x v="0"/>
    <x v="1"/>
    <s v="1-Residential"/>
    <n v="65757"/>
    <x v="0"/>
    <x v="2"/>
  </r>
  <r>
    <x v="0"/>
    <x v="1"/>
    <s v="2-Low Income Residential"/>
    <n v="10758"/>
    <x v="1"/>
    <x v="2"/>
  </r>
  <r>
    <x v="0"/>
    <x v="1"/>
    <s v="3-Small C&amp;I"/>
    <n v="13203"/>
    <x v="2"/>
    <x v="2"/>
  </r>
  <r>
    <x v="0"/>
    <x v="1"/>
    <s v="4-Medium C&amp;I"/>
    <n v="808"/>
    <x v="3"/>
    <x v="2"/>
  </r>
  <r>
    <x v="0"/>
    <x v="1"/>
    <s v="5-Large C&amp;I"/>
    <n v="212"/>
    <x v="4"/>
    <x v="2"/>
  </r>
  <r>
    <x v="0"/>
    <x v="1"/>
    <s v="6-OTHER"/>
    <n v="244"/>
    <x v="5"/>
    <x v="2"/>
  </r>
  <r>
    <x v="0"/>
    <x v="0"/>
    <s v="1-Residential"/>
    <n v="222"/>
    <x v="0"/>
    <x v="3"/>
  </r>
  <r>
    <x v="0"/>
    <x v="0"/>
    <s v="2-Low Income Residential"/>
    <n v="6"/>
    <x v="1"/>
    <x v="3"/>
  </r>
  <r>
    <x v="0"/>
    <x v="0"/>
    <s v="3-Small C&amp;I"/>
    <n v="20"/>
    <x v="2"/>
    <x v="3"/>
  </r>
  <r>
    <x v="0"/>
    <x v="0"/>
    <s v="4-Medium C&amp;I"/>
    <n v="1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1-Residential"/>
    <n v="25686"/>
    <x v="0"/>
    <x v="3"/>
  </r>
  <r>
    <x v="0"/>
    <x v="1"/>
    <s v="2-Low Income Residential"/>
    <n v="5367"/>
    <x v="1"/>
    <x v="3"/>
  </r>
  <r>
    <x v="0"/>
    <x v="1"/>
    <s v="3-Small C&amp;I"/>
    <n v="4576"/>
    <x v="2"/>
    <x v="3"/>
  </r>
  <r>
    <x v="0"/>
    <x v="1"/>
    <s v="4-Medium C&amp;I"/>
    <n v="271"/>
    <x v="3"/>
    <x v="3"/>
  </r>
  <r>
    <x v="0"/>
    <x v="1"/>
    <s v="5-Large C&amp;I"/>
    <n v="79"/>
    <x v="4"/>
    <x v="3"/>
  </r>
  <r>
    <x v="0"/>
    <x v="1"/>
    <s v="6-OTHER"/>
    <n v="137"/>
    <x v="5"/>
    <x v="3"/>
  </r>
  <r>
    <x v="0"/>
    <x v="0"/>
    <s v="1-Residential"/>
    <n v="564"/>
    <x v="0"/>
    <x v="4"/>
  </r>
  <r>
    <x v="0"/>
    <x v="0"/>
    <s v="2-Low Income Residential"/>
    <n v="34"/>
    <x v="1"/>
    <x v="4"/>
  </r>
  <r>
    <x v="0"/>
    <x v="0"/>
    <s v="3-Small C&amp;I"/>
    <n v="71"/>
    <x v="2"/>
    <x v="4"/>
  </r>
  <r>
    <x v="0"/>
    <x v="0"/>
    <s v="4-Medium C&amp;I"/>
    <n v="3"/>
    <x v="3"/>
    <x v="4"/>
  </r>
  <r>
    <x v="0"/>
    <x v="0"/>
    <s v="6-OTHER"/>
    <n v="1"/>
    <x v="5"/>
    <x v="4"/>
  </r>
  <r>
    <x v="0"/>
    <x v="1"/>
    <s v="1-Residential"/>
    <n v="98258"/>
    <x v="0"/>
    <x v="4"/>
  </r>
  <r>
    <x v="0"/>
    <x v="1"/>
    <s v="2-Low Income Residential"/>
    <n v="38854"/>
    <x v="1"/>
    <x v="4"/>
  </r>
  <r>
    <x v="0"/>
    <x v="1"/>
    <s v="3-Small C&amp;I"/>
    <n v="12932"/>
    <x v="2"/>
    <x v="4"/>
  </r>
  <r>
    <x v="0"/>
    <x v="1"/>
    <s v="4-Medium C&amp;I"/>
    <n v="672"/>
    <x v="3"/>
    <x v="4"/>
  </r>
  <r>
    <x v="0"/>
    <x v="1"/>
    <s v="5-Large C&amp;I"/>
    <n v="165"/>
    <x v="4"/>
    <x v="4"/>
  </r>
  <r>
    <x v="0"/>
    <x v="1"/>
    <s v="6-OTHER"/>
    <n v="736"/>
    <x v="5"/>
    <x v="4"/>
  </r>
  <r>
    <x v="0"/>
    <x v="0"/>
    <s v="1-Residential"/>
    <n v="258395"/>
    <x v="0"/>
    <x v="5"/>
  </r>
  <r>
    <x v="0"/>
    <x v="0"/>
    <s v="2-Low Income Residential"/>
    <n v="5220"/>
    <x v="1"/>
    <x v="5"/>
  </r>
  <r>
    <x v="0"/>
    <x v="0"/>
    <s v="3-Small C&amp;I"/>
    <n v="70186"/>
    <x v="2"/>
    <x v="5"/>
  </r>
  <r>
    <x v="0"/>
    <x v="0"/>
    <s v="4-Medium C&amp;I"/>
    <n v="64166"/>
    <x v="3"/>
    <x v="5"/>
  </r>
  <r>
    <x v="0"/>
    <x v="0"/>
    <s v="5-Large C&amp;I"/>
    <n v="25516"/>
    <x v="4"/>
    <x v="5"/>
  </r>
  <r>
    <x v="0"/>
    <x v="0"/>
    <s v="6-OTHER"/>
    <n v="261"/>
    <x v="5"/>
    <x v="5"/>
  </r>
  <r>
    <x v="0"/>
    <x v="1"/>
    <s v="1-Residential"/>
    <n v="27283591"/>
    <x v="0"/>
    <x v="5"/>
  </r>
  <r>
    <x v="0"/>
    <x v="1"/>
    <s v="2-Low Income Residential"/>
    <n v="5757667"/>
    <x v="1"/>
    <x v="5"/>
  </r>
  <r>
    <x v="0"/>
    <x v="1"/>
    <s v="3-Small C&amp;I"/>
    <n v="4982493"/>
    <x v="2"/>
    <x v="5"/>
  </r>
  <r>
    <x v="0"/>
    <x v="1"/>
    <s v="4-Medium C&amp;I"/>
    <n v="4081630"/>
    <x v="3"/>
    <x v="5"/>
  </r>
  <r>
    <x v="0"/>
    <x v="1"/>
    <s v="5-Large C&amp;I"/>
    <n v="5824366"/>
    <x v="4"/>
    <x v="5"/>
  </r>
  <r>
    <x v="0"/>
    <x v="1"/>
    <s v="6-OTHER"/>
    <n v="236413"/>
    <x v="5"/>
    <x v="5"/>
  </r>
  <r>
    <x v="0"/>
    <x v="0"/>
    <s v="1-Residential"/>
    <n v="123922"/>
    <x v="0"/>
    <x v="6"/>
  </r>
  <r>
    <x v="0"/>
    <x v="0"/>
    <s v="2-Low Income Residential"/>
    <n v="5192"/>
    <x v="1"/>
    <x v="6"/>
  </r>
  <r>
    <x v="0"/>
    <x v="0"/>
    <s v="3-Small C&amp;I"/>
    <n v="22867"/>
    <x v="2"/>
    <x v="6"/>
  </r>
  <r>
    <x v="0"/>
    <x v="0"/>
    <s v="4-Medium C&amp;I"/>
    <n v="3853"/>
    <x v="3"/>
    <x v="6"/>
  </r>
  <r>
    <x v="0"/>
    <x v="0"/>
    <s v="5-Large C&amp;I"/>
    <n v="135"/>
    <x v="4"/>
    <x v="6"/>
  </r>
  <r>
    <x v="0"/>
    <x v="0"/>
    <s v="6-OTHER"/>
    <n v="219"/>
    <x v="5"/>
    <x v="6"/>
  </r>
  <r>
    <x v="0"/>
    <x v="1"/>
    <s v="1-Residential"/>
    <n v="16788675"/>
    <x v="0"/>
    <x v="6"/>
  </r>
  <r>
    <x v="0"/>
    <x v="1"/>
    <s v="2-Low Income Residential"/>
    <n v="4776532"/>
    <x v="1"/>
    <x v="6"/>
  </r>
  <r>
    <x v="0"/>
    <x v="1"/>
    <s v="3-Small C&amp;I"/>
    <n v="2627809"/>
    <x v="2"/>
    <x v="6"/>
  </r>
  <r>
    <x v="0"/>
    <x v="1"/>
    <s v="4-Medium C&amp;I"/>
    <n v="1970504"/>
    <x v="3"/>
    <x v="6"/>
  </r>
  <r>
    <x v="0"/>
    <x v="1"/>
    <s v="5-Large C&amp;I"/>
    <n v="2290925"/>
    <x v="4"/>
    <x v="6"/>
  </r>
  <r>
    <x v="0"/>
    <x v="1"/>
    <s v="6-OTHER"/>
    <n v="75970"/>
    <x v="5"/>
    <x v="6"/>
  </r>
  <r>
    <x v="0"/>
    <x v="0"/>
    <s v="1-Residential"/>
    <n v="577654"/>
    <x v="0"/>
    <x v="7"/>
  </r>
  <r>
    <x v="0"/>
    <x v="0"/>
    <s v="2-Low Income Residential"/>
    <n v="78610"/>
    <x v="1"/>
    <x v="7"/>
  </r>
  <r>
    <x v="0"/>
    <x v="0"/>
    <s v="3-Small C&amp;I"/>
    <n v="47579"/>
    <x v="2"/>
    <x v="7"/>
  </r>
  <r>
    <x v="0"/>
    <x v="0"/>
    <s v="4-Medium C&amp;I"/>
    <n v="9264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43820941"/>
    <x v="0"/>
    <x v="7"/>
  </r>
  <r>
    <x v="0"/>
    <x v="1"/>
    <s v="2-Low Income Residential"/>
    <n v="74299521"/>
    <x v="1"/>
    <x v="7"/>
  </r>
  <r>
    <x v="0"/>
    <x v="1"/>
    <s v="3-Small C&amp;I"/>
    <n v="9578643"/>
    <x v="2"/>
    <x v="7"/>
  </r>
  <r>
    <x v="0"/>
    <x v="1"/>
    <s v="4-Medium C&amp;I"/>
    <n v="5617390"/>
    <x v="3"/>
    <x v="7"/>
  </r>
  <r>
    <x v="0"/>
    <x v="1"/>
    <s v="5-Large C&amp;I"/>
    <n v="9429938"/>
    <x v="4"/>
    <x v="7"/>
  </r>
  <r>
    <x v="0"/>
    <x v="1"/>
    <s v="6-OTHER"/>
    <n v="601665"/>
    <x v="5"/>
    <x v="7"/>
  </r>
  <r>
    <x v="0"/>
    <x v="0"/>
    <s v="1-Residential"/>
    <n v="959971"/>
    <x v="0"/>
    <x v="8"/>
  </r>
  <r>
    <x v="0"/>
    <x v="0"/>
    <s v="2-Low Income Residential"/>
    <n v="89023"/>
    <x v="1"/>
    <x v="8"/>
  </r>
  <r>
    <x v="0"/>
    <x v="0"/>
    <s v="3-Small C&amp;I"/>
    <n v="140632"/>
    <x v="2"/>
    <x v="8"/>
  </r>
  <r>
    <x v="0"/>
    <x v="0"/>
    <s v="4-Medium C&amp;I"/>
    <n v="77283"/>
    <x v="3"/>
    <x v="8"/>
  </r>
  <r>
    <x v="0"/>
    <x v="0"/>
    <s v="5-Large C&amp;I"/>
    <n v="25651"/>
    <x v="4"/>
    <x v="8"/>
  </r>
  <r>
    <x v="0"/>
    <x v="0"/>
    <s v="6-OTHER"/>
    <n v="529"/>
    <x v="5"/>
    <x v="8"/>
  </r>
  <r>
    <x v="0"/>
    <x v="1"/>
    <s v="1-Residential"/>
    <n v="187893207"/>
    <x v="0"/>
    <x v="8"/>
  </r>
  <r>
    <x v="0"/>
    <x v="1"/>
    <s v="2-Low Income Residential"/>
    <n v="84833720"/>
    <x v="1"/>
    <x v="8"/>
  </r>
  <r>
    <x v="0"/>
    <x v="1"/>
    <s v="3-Small C&amp;I"/>
    <n v="17188945"/>
    <x v="2"/>
    <x v="8"/>
  </r>
  <r>
    <x v="0"/>
    <x v="1"/>
    <s v="4-Medium C&amp;I"/>
    <n v="11669525"/>
    <x v="3"/>
    <x v="8"/>
  </r>
  <r>
    <x v="0"/>
    <x v="1"/>
    <s v="5-Large C&amp;I"/>
    <n v="17545230"/>
    <x v="4"/>
    <x v="8"/>
  </r>
  <r>
    <x v="0"/>
    <x v="1"/>
    <s v="6-OTHER"/>
    <n v="914048"/>
    <x v="5"/>
    <x v="8"/>
  </r>
  <r>
    <x v="0"/>
    <x v="1"/>
    <s v="1-Residential"/>
    <n v="464"/>
    <x v="0"/>
    <x v="9"/>
  </r>
  <r>
    <x v="0"/>
    <x v="1"/>
    <s v="2-Low Income Residential"/>
    <n v="24"/>
    <x v="1"/>
    <x v="9"/>
  </r>
  <r>
    <x v="0"/>
    <x v="1"/>
    <s v="3-Small C&amp;I"/>
    <n v="232"/>
    <x v="2"/>
    <x v="9"/>
  </r>
  <r>
    <x v="0"/>
    <x v="1"/>
    <s v="4-Medium C&amp;I"/>
    <n v="104"/>
    <x v="3"/>
    <x v="9"/>
  </r>
  <r>
    <x v="0"/>
    <x v="1"/>
    <s v="5-Large C&amp;I"/>
    <n v="76"/>
    <x v="4"/>
    <x v="9"/>
  </r>
  <r>
    <x v="0"/>
    <x v="1"/>
    <s v="6-OTHER"/>
    <n v="7"/>
    <x v="5"/>
    <x v="9"/>
  </r>
  <r>
    <x v="0"/>
    <x v="0"/>
    <s v="1-Residential"/>
    <n v="1"/>
    <x v="0"/>
    <x v="10"/>
  </r>
  <r>
    <x v="0"/>
    <x v="0"/>
    <s v="2-Low Income Residential"/>
    <n v="7"/>
    <x v="1"/>
    <x v="10"/>
  </r>
  <r>
    <x v="0"/>
    <x v="1"/>
    <s v="1-Residential"/>
    <n v="784"/>
    <x v="0"/>
    <x v="10"/>
  </r>
  <r>
    <x v="0"/>
    <x v="1"/>
    <s v="2-Low Income Residential"/>
    <n v="5246"/>
    <x v="1"/>
    <x v="10"/>
  </r>
  <r>
    <x v="0"/>
    <x v="1"/>
    <s v="6-OTHER"/>
    <n v="13"/>
    <x v="5"/>
    <x v="10"/>
  </r>
  <r>
    <x v="0"/>
    <x v="0"/>
    <s v="1-Residential"/>
    <n v="18"/>
    <x v="0"/>
    <x v="11"/>
  </r>
  <r>
    <x v="0"/>
    <x v="0"/>
    <s v="2-Low Income Residential"/>
    <n v="1"/>
    <x v="1"/>
    <x v="11"/>
  </r>
  <r>
    <x v="0"/>
    <x v="1"/>
    <s v="1-Residential"/>
    <n v="8312"/>
    <x v="0"/>
    <x v="11"/>
  </r>
  <r>
    <x v="0"/>
    <x v="1"/>
    <s v="2-Low Income Residential"/>
    <n v="3312"/>
    <x v="1"/>
    <x v="11"/>
  </r>
  <r>
    <x v="0"/>
    <x v="1"/>
    <s v="3-Small C&amp;I"/>
    <n v="468"/>
    <x v="2"/>
    <x v="11"/>
  </r>
  <r>
    <x v="0"/>
    <x v="1"/>
    <s v="4-Medium C&amp;I"/>
    <n v="46"/>
    <x v="3"/>
    <x v="11"/>
  </r>
  <r>
    <x v="0"/>
    <x v="1"/>
    <s v="5-Large C&amp;I"/>
    <n v="12"/>
    <x v="4"/>
    <x v="11"/>
  </r>
  <r>
    <x v="0"/>
    <x v="1"/>
    <s v="6-OTHER"/>
    <n v="103"/>
    <x v="5"/>
    <x v="11"/>
  </r>
  <r>
    <x v="0"/>
    <x v="0"/>
    <s v="1-Residential"/>
    <n v="1548657"/>
    <x v="0"/>
    <x v="12"/>
  </r>
  <r>
    <x v="0"/>
    <x v="0"/>
    <s v="2-Low Income Residential"/>
    <n v="11958"/>
    <x v="1"/>
    <x v="12"/>
  </r>
  <r>
    <x v="0"/>
    <x v="0"/>
    <s v="3-Small C&amp;I"/>
    <n v="113724"/>
    <x v="2"/>
    <x v="12"/>
  </r>
  <r>
    <x v="0"/>
    <x v="0"/>
    <s v="4-Medium C&amp;I"/>
    <n v="107059"/>
    <x v="3"/>
    <x v="12"/>
  </r>
  <r>
    <x v="0"/>
    <x v="0"/>
    <s v="5-Large C&amp;I"/>
    <n v="218747"/>
    <x v="4"/>
    <x v="12"/>
  </r>
  <r>
    <x v="0"/>
    <x v="0"/>
    <s v="6-OTHER"/>
    <n v="1926"/>
    <x v="5"/>
    <x v="12"/>
  </r>
  <r>
    <x v="0"/>
    <x v="1"/>
    <s v="1-Residential"/>
    <n v="127384398"/>
    <x v="0"/>
    <x v="12"/>
  </r>
  <r>
    <x v="0"/>
    <x v="1"/>
    <s v="2-Low Income Residential"/>
    <n v="11754045"/>
    <x v="1"/>
    <x v="12"/>
  </r>
  <r>
    <x v="0"/>
    <x v="1"/>
    <s v="3-Small C&amp;I"/>
    <n v="25537659"/>
    <x v="2"/>
    <x v="12"/>
  </r>
  <r>
    <x v="0"/>
    <x v="1"/>
    <s v="4-Medium C&amp;I"/>
    <n v="25584056"/>
    <x v="3"/>
    <x v="12"/>
  </r>
  <r>
    <x v="0"/>
    <x v="1"/>
    <s v="5-Large C&amp;I"/>
    <n v="41521678"/>
    <x v="4"/>
    <x v="12"/>
  </r>
  <r>
    <x v="0"/>
    <x v="1"/>
    <s v="6-OTHER"/>
    <n v="705065"/>
    <x v="5"/>
    <x v="12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s v="LINE 1"/>
    <x v="0"/>
    <x v="0"/>
    <s v="1-Residential"/>
    <n v="608203"/>
    <x v="0"/>
    <x v="0"/>
  </r>
  <r>
    <s v="LINE 1"/>
    <x v="0"/>
    <x v="0"/>
    <s v="2-Low Income Residential"/>
    <n v="52816"/>
    <x v="1"/>
    <x v="0"/>
  </r>
  <r>
    <s v="LINE 1"/>
    <x v="0"/>
    <x v="0"/>
    <s v="3-Small C&amp;I"/>
    <n v="36883"/>
    <x v="2"/>
    <x v="0"/>
  </r>
  <r>
    <s v="LINE 1"/>
    <x v="0"/>
    <x v="0"/>
    <s v="4-Medium C&amp;I"/>
    <n v="12533"/>
    <x v="3"/>
    <x v="0"/>
  </r>
  <r>
    <s v="LINE 1"/>
    <x v="0"/>
    <x v="0"/>
    <s v="5-Large C&amp;I"/>
    <n v="9274"/>
    <x v="4"/>
    <x v="0"/>
  </r>
  <r>
    <s v="LINE 1"/>
    <x v="0"/>
    <x v="0"/>
    <s v="OTHER"/>
    <n v="89"/>
    <x v="5"/>
    <x v="0"/>
  </r>
  <r>
    <s v="LINE 1"/>
    <x v="0"/>
    <x v="1"/>
    <s v="1-Residential"/>
    <n v="183442"/>
    <x v="0"/>
    <x v="0"/>
  </r>
  <r>
    <s v="LINE 1"/>
    <x v="0"/>
    <x v="1"/>
    <s v="2-Low Income Residential"/>
    <n v="11745"/>
    <x v="1"/>
    <x v="0"/>
  </r>
  <r>
    <s v="LINE 1"/>
    <x v="0"/>
    <x v="1"/>
    <s v="3-Small C&amp;I"/>
    <n v="18307"/>
    <x v="2"/>
    <x v="0"/>
  </r>
  <r>
    <s v="LINE 1"/>
    <x v="0"/>
    <x v="1"/>
    <s v="4-Medium C&amp;I"/>
    <n v="677"/>
    <x v="3"/>
    <x v="0"/>
  </r>
  <r>
    <s v="LINE 1"/>
    <x v="0"/>
    <x v="1"/>
    <s v="5-Large C&amp;I"/>
    <n v="153"/>
    <x v="4"/>
    <x v="0"/>
  </r>
  <r>
    <s v="LINE 1"/>
    <x v="0"/>
    <x v="1"/>
    <s v="OTHER"/>
    <n v="42"/>
    <x v="5"/>
    <x v="0"/>
  </r>
  <r>
    <s v="LINE 2"/>
    <x v="0"/>
    <x v="0"/>
    <s v="1-Residential"/>
    <n v="106469"/>
    <x v="0"/>
    <x v="1"/>
  </r>
  <r>
    <s v="LINE 2"/>
    <x v="0"/>
    <x v="0"/>
    <s v="2-Low Income Residential"/>
    <n v="25158"/>
    <x v="1"/>
    <x v="1"/>
  </r>
  <r>
    <s v="LINE 2"/>
    <x v="0"/>
    <x v="0"/>
    <s v="3-Small C&amp;I"/>
    <n v="6879"/>
    <x v="2"/>
    <x v="1"/>
  </r>
  <r>
    <s v="LINE 2"/>
    <x v="0"/>
    <x v="0"/>
    <s v="4-Medium C&amp;I"/>
    <n v="2209"/>
    <x v="3"/>
    <x v="1"/>
  </r>
  <r>
    <s v="LINE 2"/>
    <x v="0"/>
    <x v="0"/>
    <s v="5-Large C&amp;I"/>
    <n v="1891"/>
    <x v="4"/>
    <x v="1"/>
  </r>
  <r>
    <s v="LINE 2"/>
    <x v="0"/>
    <x v="1"/>
    <s v="1-Residential"/>
    <n v="24263"/>
    <x v="0"/>
    <x v="1"/>
  </r>
  <r>
    <s v="LINE 2"/>
    <x v="0"/>
    <x v="1"/>
    <s v="2-Low Income Residential"/>
    <n v="5110"/>
    <x v="1"/>
    <x v="1"/>
  </r>
  <r>
    <s v="LINE 2"/>
    <x v="0"/>
    <x v="1"/>
    <s v="3-Small C&amp;I"/>
    <n v="2874"/>
    <x v="2"/>
    <x v="1"/>
  </r>
  <r>
    <s v="LINE 2"/>
    <x v="0"/>
    <x v="1"/>
    <s v="4-Medium C&amp;I"/>
    <n v="130"/>
    <x v="3"/>
    <x v="1"/>
  </r>
  <r>
    <s v="LINE 2"/>
    <x v="0"/>
    <x v="1"/>
    <s v="5-Large C&amp;I"/>
    <n v="37"/>
    <x v="4"/>
    <x v="1"/>
  </r>
  <r>
    <s v="LINE 3"/>
    <x v="0"/>
    <x v="0"/>
    <s v="1-Residential"/>
    <n v="30081"/>
    <x v="0"/>
    <x v="2"/>
  </r>
  <r>
    <s v="LINE 3"/>
    <x v="0"/>
    <x v="0"/>
    <s v="2-Low Income Residential"/>
    <n v="3658"/>
    <x v="1"/>
    <x v="2"/>
  </r>
  <r>
    <s v="LINE 3"/>
    <x v="0"/>
    <x v="0"/>
    <s v="3-Small C&amp;I"/>
    <n v="2426"/>
    <x v="2"/>
    <x v="2"/>
  </r>
  <r>
    <s v="LINE 3"/>
    <x v="0"/>
    <x v="0"/>
    <s v="4-Medium C&amp;I"/>
    <n v="836"/>
    <x v="3"/>
    <x v="2"/>
  </r>
  <r>
    <s v="LINE 3"/>
    <x v="0"/>
    <x v="0"/>
    <s v="5-Large C&amp;I"/>
    <n v="730"/>
    <x v="4"/>
    <x v="2"/>
  </r>
  <r>
    <s v="LINE 3"/>
    <x v="0"/>
    <x v="1"/>
    <s v="1-Residential"/>
    <n v="6999"/>
    <x v="0"/>
    <x v="2"/>
  </r>
  <r>
    <s v="LINE 3"/>
    <x v="0"/>
    <x v="1"/>
    <s v="2-Low Income Residential"/>
    <n v="759"/>
    <x v="1"/>
    <x v="2"/>
  </r>
  <r>
    <s v="LINE 3"/>
    <x v="0"/>
    <x v="1"/>
    <s v="3-Small C&amp;I"/>
    <n v="1069"/>
    <x v="2"/>
    <x v="2"/>
  </r>
  <r>
    <s v="LINE 3"/>
    <x v="0"/>
    <x v="1"/>
    <s v="4-Medium C&amp;I"/>
    <n v="54"/>
    <x v="3"/>
    <x v="2"/>
  </r>
  <r>
    <s v="LINE 3"/>
    <x v="0"/>
    <x v="1"/>
    <s v="5-Large C&amp;I"/>
    <n v="27"/>
    <x v="4"/>
    <x v="2"/>
  </r>
  <r>
    <s v="LINE 4"/>
    <x v="0"/>
    <x v="0"/>
    <s v="1-Residential"/>
    <n v="15615"/>
    <x v="0"/>
    <x v="3"/>
  </r>
  <r>
    <s v="LINE 4"/>
    <x v="0"/>
    <x v="0"/>
    <s v="2-Low Income Residential"/>
    <n v="3143"/>
    <x v="1"/>
    <x v="3"/>
  </r>
  <r>
    <s v="LINE 4"/>
    <x v="0"/>
    <x v="0"/>
    <s v="3-Small C&amp;I"/>
    <n v="936"/>
    <x v="2"/>
    <x v="3"/>
  </r>
  <r>
    <s v="LINE 4"/>
    <x v="0"/>
    <x v="0"/>
    <s v="4-Medium C&amp;I"/>
    <n v="355"/>
    <x v="3"/>
    <x v="3"/>
  </r>
  <r>
    <s v="LINE 4"/>
    <x v="0"/>
    <x v="0"/>
    <s v="5-Large C&amp;I"/>
    <n v="352"/>
    <x v="4"/>
    <x v="3"/>
  </r>
  <r>
    <s v="LINE 4"/>
    <x v="0"/>
    <x v="1"/>
    <s v="1-Residential"/>
    <n v="3979"/>
    <x v="0"/>
    <x v="3"/>
  </r>
  <r>
    <s v="LINE 4"/>
    <x v="0"/>
    <x v="1"/>
    <s v="2-Low Income Residential"/>
    <n v="850"/>
    <x v="1"/>
    <x v="3"/>
  </r>
  <r>
    <s v="LINE 4"/>
    <x v="0"/>
    <x v="1"/>
    <s v="3-Small C&amp;I"/>
    <n v="404"/>
    <x v="2"/>
    <x v="3"/>
  </r>
  <r>
    <s v="LINE 4"/>
    <x v="0"/>
    <x v="1"/>
    <s v="4-Medium C&amp;I"/>
    <n v="24"/>
    <x v="3"/>
    <x v="3"/>
  </r>
  <r>
    <s v="LINE 4"/>
    <x v="0"/>
    <x v="1"/>
    <s v="5-Large C&amp;I"/>
    <n v="5"/>
    <x v="4"/>
    <x v="3"/>
  </r>
  <r>
    <s v="LINE 5"/>
    <x v="0"/>
    <x v="0"/>
    <s v="1-Residential"/>
    <n v="60773"/>
    <x v="0"/>
    <x v="4"/>
  </r>
  <r>
    <s v="LINE 5"/>
    <x v="0"/>
    <x v="0"/>
    <s v="2-Low Income Residential"/>
    <n v="18357"/>
    <x v="1"/>
    <x v="4"/>
  </r>
  <r>
    <s v="LINE 5"/>
    <x v="0"/>
    <x v="0"/>
    <s v="3-Small C&amp;I"/>
    <n v="3517"/>
    <x v="2"/>
    <x v="4"/>
  </r>
  <r>
    <s v="LINE 5"/>
    <x v="0"/>
    <x v="0"/>
    <s v="4-Medium C&amp;I"/>
    <n v="1018"/>
    <x v="3"/>
    <x v="4"/>
  </r>
  <r>
    <s v="LINE 5"/>
    <x v="0"/>
    <x v="0"/>
    <s v="5-Large C&amp;I"/>
    <n v="809"/>
    <x v="4"/>
    <x v="4"/>
  </r>
  <r>
    <s v="LINE 5"/>
    <x v="0"/>
    <x v="1"/>
    <s v="1-Residential"/>
    <n v="13285"/>
    <x v="0"/>
    <x v="4"/>
  </r>
  <r>
    <s v="LINE 5"/>
    <x v="0"/>
    <x v="1"/>
    <s v="2-Low Income Residential"/>
    <n v="3501"/>
    <x v="1"/>
    <x v="4"/>
  </r>
  <r>
    <s v="LINE 5"/>
    <x v="0"/>
    <x v="1"/>
    <s v="3-Small C&amp;I"/>
    <n v="1401"/>
    <x v="2"/>
    <x v="4"/>
  </r>
  <r>
    <s v="LINE 5"/>
    <x v="0"/>
    <x v="1"/>
    <s v="4-Medium C&amp;I"/>
    <n v="52"/>
    <x v="3"/>
    <x v="4"/>
  </r>
  <r>
    <s v="LINE 5"/>
    <x v="0"/>
    <x v="1"/>
    <s v="5-Large C&amp;I"/>
    <n v="5"/>
    <x v="4"/>
    <x v="4"/>
  </r>
  <r>
    <s v="LINE 6"/>
    <x v="0"/>
    <x v="0"/>
    <s v="1-Residential"/>
    <n v="4369945"/>
    <x v="0"/>
    <x v="5"/>
  </r>
  <r>
    <s v="LINE 6"/>
    <x v="0"/>
    <x v="0"/>
    <s v="2-Low Income Residential"/>
    <n v="1009349"/>
    <x v="1"/>
    <x v="5"/>
  </r>
  <r>
    <s v="LINE 6"/>
    <x v="0"/>
    <x v="0"/>
    <s v="3-Small C&amp;I"/>
    <n v="478550"/>
    <x v="2"/>
    <x v="5"/>
  </r>
  <r>
    <s v="LINE 6"/>
    <x v="0"/>
    <x v="0"/>
    <s v="4-Medium C&amp;I"/>
    <n v="461465"/>
    <x v="3"/>
    <x v="5"/>
  </r>
  <r>
    <s v="LINE 6"/>
    <x v="0"/>
    <x v="0"/>
    <s v="5-Large C&amp;I"/>
    <n v="2200292"/>
    <x v="4"/>
    <x v="5"/>
  </r>
  <r>
    <s v="LINE 6"/>
    <x v="0"/>
    <x v="0"/>
    <s v="OTHER"/>
    <n v="0"/>
    <x v="5"/>
    <x v="5"/>
  </r>
  <r>
    <s v="LINE 6"/>
    <x v="0"/>
    <x v="1"/>
    <s v="1-Residential"/>
    <n v="1006192"/>
    <x v="0"/>
    <x v="5"/>
  </r>
  <r>
    <s v="LINE 6"/>
    <x v="0"/>
    <x v="1"/>
    <s v="2-Low Income Residential"/>
    <n v="172695"/>
    <x v="1"/>
    <x v="5"/>
  </r>
  <r>
    <s v="LINE 6"/>
    <x v="0"/>
    <x v="1"/>
    <s v="3-Small C&amp;I"/>
    <n v="240701"/>
    <x v="2"/>
    <x v="5"/>
  </r>
  <r>
    <s v="LINE 6"/>
    <x v="0"/>
    <x v="1"/>
    <s v="4-Medium C&amp;I"/>
    <n v="60669"/>
    <x v="3"/>
    <x v="5"/>
  </r>
  <r>
    <s v="LINE 6"/>
    <x v="0"/>
    <x v="1"/>
    <s v="5-Large C&amp;I"/>
    <n v="169070"/>
    <x v="4"/>
    <x v="5"/>
  </r>
  <r>
    <s v="LINE 6"/>
    <x v="0"/>
    <x v="1"/>
    <s v="OTHER"/>
    <n v="0"/>
    <x v="5"/>
    <x v="5"/>
  </r>
  <r>
    <s v="LINE 7"/>
    <x v="0"/>
    <x v="0"/>
    <s v="1-Residential"/>
    <n v="6042261"/>
    <x v="0"/>
    <x v="6"/>
  </r>
  <r>
    <s v="LINE 7"/>
    <x v="0"/>
    <x v="0"/>
    <s v="2-Low Income Residential"/>
    <n v="1511204"/>
    <x v="1"/>
    <x v="6"/>
  </r>
  <r>
    <s v="LINE 7"/>
    <x v="0"/>
    <x v="0"/>
    <s v="3-Small C&amp;I"/>
    <n v="497437"/>
    <x v="2"/>
    <x v="6"/>
  </r>
  <r>
    <s v="LINE 7"/>
    <x v="0"/>
    <x v="0"/>
    <s v="4-Medium C&amp;I"/>
    <n v="501882"/>
    <x v="3"/>
    <x v="6"/>
  </r>
  <r>
    <s v="LINE 7"/>
    <x v="0"/>
    <x v="0"/>
    <s v="5-Large C&amp;I"/>
    <n v="2633350"/>
    <x v="4"/>
    <x v="6"/>
  </r>
  <r>
    <s v="LINE 7"/>
    <x v="0"/>
    <x v="0"/>
    <s v="OTHER"/>
    <n v="0"/>
    <x v="5"/>
    <x v="6"/>
  </r>
  <r>
    <s v="LINE 7"/>
    <x v="0"/>
    <x v="1"/>
    <s v="1-Residential"/>
    <n v="1403302"/>
    <x v="0"/>
    <x v="6"/>
  </r>
  <r>
    <s v="LINE 7"/>
    <x v="0"/>
    <x v="1"/>
    <s v="2-Low Income Residential"/>
    <n v="270724"/>
    <x v="1"/>
    <x v="6"/>
  </r>
  <r>
    <s v="LINE 7"/>
    <x v="0"/>
    <x v="1"/>
    <s v="3-Small C&amp;I"/>
    <n v="206919"/>
    <x v="2"/>
    <x v="6"/>
  </r>
  <r>
    <s v="LINE 7"/>
    <x v="0"/>
    <x v="1"/>
    <s v="4-Medium C&amp;I"/>
    <n v="71640"/>
    <x v="3"/>
    <x v="6"/>
  </r>
  <r>
    <s v="LINE 7"/>
    <x v="0"/>
    <x v="1"/>
    <s v="5-Large C&amp;I"/>
    <n v="28993"/>
    <x v="4"/>
    <x v="6"/>
  </r>
  <r>
    <s v="LINE 7"/>
    <x v="0"/>
    <x v="1"/>
    <s v="OTHER"/>
    <n v="0"/>
    <x v="5"/>
    <x v="6"/>
  </r>
  <r>
    <s v="LINE 8"/>
    <x v="0"/>
    <x v="0"/>
    <s v="1-Residential"/>
    <n v="57654498"/>
    <x v="0"/>
    <x v="7"/>
  </r>
  <r>
    <s v="LINE 8"/>
    <x v="0"/>
    <x v="0"/>
    <s v="2-Low Income Residential"/>
    <n v="33773770"/>
    <x v="1"/>
    <x v="7"/>
  </r>
  <r>
    <s v="LINE 8"/>
    <x v="0"/>
    <x v="0"/>
    <s v="3-Small C&amp;I"/>
    <n v="3156631"/>
    <x v="2"/>
    <x v="7"/>
  </r>
  <r>
    <s v="LINE 8"/>
    <x v="0"/>
    <x v="0"/>
    <s v="4-Medium C&amp;I"/>
    <n v="2350670"/>
    <x v="3"/>
    <x v="7"/>
  </r>
  <r>
    <s v="LINE 8"/>
    <x v="0"/>
    <x v="0"/>
    <s v="5-Large C&amp;I"/>
    <n v="9051717"/>
    <x v="4"/>
    <x v="7"/>
  </r>
  <r>
    <s v="LINE 8"/>
    <x v="0"/>
    <x v="0"/>
    <s v="OTHER"/>
    <n v="0"/>
    <x v="5"/>
    <x v="7"/>
  </r>
  <r>
    <s v="LINE 8"/>
    <x v="0"/>
    <x v="1"/>
    <s v="1-Residential"/>
    <n v="11657104"/>
    <x v="0"/>
    <x v="7"/>
  </r>
  <r>
    <s v="LINE 8"/>
    <x v="0"/>
    <x v="1"/>
    <s v="2-Low Income Residential"/>
    <n v="5117662"/>
    <x v="1"/>
    <x v="7"/>
  </r>
  <r>
    <s v="LINE 8"/>
    <x v="0"/>
    <x v="1"/>
    <s v="3-Small C&amp;I"/>
    <n v="1076550"/>
    <x v="2"/>
    <x v="7"/>
  </r>
  <r>
    <s v="LINE 8"/>
    <x v="0"/>
    <x v="1"/>
    <s v="4-Medium C&amp;I"/>
    <n v="412856"/>
    <x v="3"/>
    <x v="7"/>
  </r>
  <r>
    <s v="LINE 8"/>
    <x v="0"/>
    <x v="1"/>
    <s v="5-Large C&amp;I"/>
    <n v="43792"/>
    <x v="4"/>
    <x v="7"/>
  </r>
  <r>
    <s v="LINE 8"/>
    <x v="0"/>
    <x v="1"/>
    <s v="OTHER"/>
    <n v="0"/>
    <x v="5"/>
    <x v="7"/>
  </r>
  <r>
    <s v="LINE 9"/>
    <x v="0"/>
    <x v="0"/>
    <s v="1-Residential"/>
    <n v="68066704"/>
    <x v="0"/>
    <x v="8"/>
  </r>
  <r>
    <s v="LINE 9"/>
    <x v="0"/>
    <x v="0"/>
    <s v="2-Low Income Residential"/>
    <n v="36294323"/>
    <x v="1"/>
    <x v="8"/>
  </r>
  <r>
    <s v="LINE 9"/>
    <x v="0"/>
    <x v="0"/>
    <s v="3-Small C&amp;I"/>
    <n v="4132618"/>
    <x v="2"/>
    <x v="8"/>
  </r>
  <r>
    <s v="LINE 9"/>
    <x v="0"/>
    <x v="0"/>
    <s v="4-Medium C&amp;I"/>
    <n v="3314017"/>
    <x v="3"/>
    <x v="8"/>
  </r>
  <r>
    <s v="LINE 9"/>
    <x v="0"/>
    <x v="0"/>
    <s v="5-Large C&amp;I"/>
    <n v="13885359"/>
    <x v="4"/>
    <x v="8"/>
  </r>
  <r>
    <s v="LINE 9"/>
    <x v="0"/>
    <x v="0"/>
    <s v="OTHER"/>
    <n v="0"/>
    <x v="5"/>
    <x v="8"/>
  </r>
  <r>
    <s v="LINE 9"/>
    <x v="0"/>
    <x v="1"/>
    <s v="1-Residential"/>
    <n v="14066598"/>
    <x v="0"/>
    <x v="8"/>
  </r>
  <r>
    <s v="LINE 9"/>
    <x v="0"/>
    <x v="1"/>
    <s v="2-Low Income Residential"/>
    <n v="5561080"/>
    <x v="1"/>
    <x v="8"/>
  </r>
  <r>
    <s v="LINE 9"/>
    <x v="0"/>
    <x v="1"/>
    <s v="3-Small C&amp;I"/>
    <n v="1524170"/>
    <x v="2"/>
    <x v="8"/>
  </r>
  <r>
    <s v="LINE 9"/>
    <x v="0"/>
    <x v="1"/>
    <s v="4-Medium C&amp;I"/>
    <n v="545165"/>
    <x v="3"/>
    <x v="8"/>
  </r>
  <r>
    <s v="LINE 9"/>
    <x v="0"/>
    <x v="1"/>
    <s v="5-Large C&amp;I"/>
    <n v="241854"/>
    <x v="4"/>
    <x v="8"/>
  </r>
  <r>
    <s v="LINE 9"/>
    <x v="0"/>
    <x v="1"/>
    <s v="OTHER"/>
    <n v="0"/>
    <x v="5"/>
    <x v="8"/>
  </r>
  <r>
    <s v="LINE 17"/>
    <x v="0"/>
    <x v="0"/>
    <s v="1-Residential"/>
    <n v="29"/>
    <x v="0"/>
    <x v="9"/>
  </r>
  <r>
    <s v="LINE 17"/>
    <x v="0"/>
    <x v="0"/>
    <s v="2-Low Income Residential"/>
    <n v="873"/>
    <x v="1"/>
    <x v="9"/>
  </r>
  <r>
    <s v="LINE 17"/>
    <x v="0"/>
    <x v="1"/>
    <s v="1-Residential"/>
    <n v="7"/>
    <x v="0"/>
    <x v="9"/>
  </r>
  <r>
    <s v="LINE 17"/>
    <x v="0"/>
    <x v="1"/>
    <s v="2-Low Income Residential"/>
    <n v="128"/>
    <x v="1"/>
    <x v="9"/>
  </r>
  <r>
    <s v="LINE 19"/>
    <x v="0"/>
    <x v="0"/>
    <s v="1-Residential"/>
    <n v="2266"/>
    <x v="0"/>
    <x v="10"/>
  </r>
  <r>
    <s v="LINE 19"/>
    <x v="0"/>
    <x v="0"/>
    <s v="2-Low Income Residential"/>
    <n v="983"/>
    <x v="1"/>
    <x v="10"/>
  </r>
  <r>
    <s v="LINE 19"/>
    <x v="0"/>
    <x v="0"/>
    <s v="3-Small C&amp;I"/>
    <n v="103"/>
    <x v="2"/>
    <x v="10"/>
  </r>
  <r>
    <s v="LINE 19"/>
    <x v="0"/>
    <x v="0"/>
    <s v="4-Medium C&amp;I"/>
    <n v="42"/>
    <x v="3"/>
    <x v="10"/>
  </r>
  <r>
    <s v="LINE 19"/>
    <x v="0"/>
    <x v="0"/>
    <s v="5-Large C&amp;I"/>
    <n v="15"/>
    <x v="4"/>
    <x v="10"/>
  </r>
  <r>
    <s v="LINE 19"/>
    <x v="0"/>
    <x v="1"/>
    <s v="1-Residential"/>
    <n v="557"/>
    <x v="0"/>
    <x v="10"/>
  </r>
  <r>
    <s v="LINE 19"/>
    <x v="0"/>
    <x v="1"/>
    <s v="2-Low Income Residential"/>
    <n v="171"/>
    <x v="1"/>
    <x v="10"/>
  </r>
  <r>
    <s v="LINE 19"/>
    <x v="0"/>
    <x v="1"/>
    <s v="3-Small C&amp;I"/>
    <n v="30"/>
    <x v="2"/>
    <x v="10"/>
  </r>
  <r>
    <s v="LINE 19"/>
    <x v="0"/>
    <x v="1"/>
    <s v="4-Medium C&amp;I"/>
    <n v="1"/>
    <x v="3"/>
    <x v="10"/>
  </r>
  <r>
    <s v="LINE 20"/>
    <x v="0"/>
    <x v="0"/>
    <s v="1-Residential"/>
    <n v="13976990"/>
    <x v="0"/>
    <x v="11"/>
  </r>
  <r>
    <s v="LINE 20"/>
    <x v="0"/>
    <x v="0"/>
    <s v="2-Low Income Residential"/>
    <n v="1300571"/>
    <x v="1"/>
    <x v="11"/>
  </r>
  <r>
    <s v="LINE 20"/>
    <x v="0"/>
    <x v="0"/>
    <s v="3-Small C&amp;I"/>
    <n v="1503053"/>
    <x v="2"/>
    <x v="11"/>
  </r>
  <r>
    <s v="LINE 20"/>
    <x v="0"/>
    <x v="0"/>
    <s v="4-Medium C&amp;I"/>
    <n v="1463711"/>
    <x v="3"/>
    <x v="11"/>
  </r>
  <r>
    <s v="LINE 20"/>
    <x v="0"/>
    <x v="0"/>
    <s v="5-Large C&amp;I"/>
    <n v="6246586"/>
    <x v="4"/>
    <x v="11"/>
  </r>
  <r>
    <s v="LINE 20"/>
    <x v="0"/>
    <x v="0"/>
    <s v="OTHER"/>
    <n v="124"/>
    <x v="5"/>
    <x v="11"/>
  </r>
  <r>
    <s v="LINE 20"/>
    <x v="0"/>
    <x v="1"/>
    <s v="1-Residential"/>
    <n v="3379718"/>
    <x v="0"/>
    <x v="11"/>
  </r>
  <r>
    <s v="LINE 20"/>
    <x v="0"/>
    <x v="1"/>
    <s v="2-Low Income Residential"/>
    <n v="231262"/>
    <x v="1"/>
    <x v="11"/>
  </r>
  <r>
    <s v="LINE 20"/>
    <x v="0"/>
    <x v="1"/>
    <s v="3-Small C&amp;I"/>
    <n v="636679"/>
    <x v="2"/>
    <x v="11"/>
  </r>
  <r>
    <s v="LINE 20"/>
    <x v="0"/>
    <x v="1"/>
    <s v="4-Medium C&amp;I"/>
    <n v="210487"/>
    <x v="3"/>
    <x v="11"/>
  </r>
  <r>
    <s v="LINE 20"/>
    <x v="0"/>
    <x v="1"/>
    <s v="5-Large C&amp;I"/>
    <n v="166355"/>
    <x v="4"/>
    <x v="11"/>
  </r>
  <r>
    <s v="LINE 20"/>
    <x v="0"/>
    <x v="1"/>
    <s v="OTHER"/>
    <n v="0"/>
    <x v="5"/>
    <x v="11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4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8"/>
    <x v="17"/>
    <x v="2"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1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5"/>
    <x v="16"/>
    <x v="2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1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6">
  <r>
    <x v="0"/>
    <x v="0"/>
    <x v="0"/>
    <n v="201"/>
    <s v="G1A"/>
    <n v="140755.4"/>
    <n v="-956.96"/>
    <n v="0"/>
    <n v="0"/>
    <n v="0"/>
    <n v="139798.44"/>
    <x v="0"/>
  </r>
  <r>
    <x v="0"/>
    <x v="0"/>
    <x v="0"/>
    <n v="201"/>
    <s v="G1B"/>
    <n v="115.48"/>
    <n v="-0.8"/>
    <n v="0"/>
    <n v="0"/>
    <n v="0"/>
    <n v="114.68"/>
    <x v="0"/>
  </r>
  <r>
    <x v="0"/>
    <x v="0"/>
    <x v="0"/>
    <n v="201"/>
    <s v="G1D"/>
    <n v="260.69"/>
    <n v="-1.76"/>
    <n v="0"/>
    <n v="0"/>
    <n v="0"/>
    <n v="258.93"/>
    <x v="0"/>
  </r>
  <r>
    <x v="0"/>
    <x v="0"/>
    <x v="0"/>
    <n v="201"/>
    <s v="G1F"/>
    <n v="2493.2199999999998"/>
    <n v="-16.95"/>
    <n v="0"/>
    <n v="0"/>
    <n v="0"/>
    <n v="2476.27"/>
    <x v="0"/>
  </r>
  <r>
    <x v="0"/>
    <x v="0"/>
    <x v="0"/>
    <n v="201"/>
    <s v="G2A"/>
    <n v="93507.01"/>
    <n v="-46.76"/>
    <n v="0"/>
    <n v="0"/>
    <n v="0"/>
    <n v="93460.25"/>
    <x v="1"/>
  </r>
  <r>
    <x v="0"/>
    <x v="0"/>
    <x v="0"/>
    <n v="201"/>
    <s v="G3"/>
    <n v="-168641.96"/>
    <n v="80.44"/>
    <n v="0"/>
    <n v="0"/>
    <n v="0"/>
    <n v="-168561.52"/>
    <x v="2"/>
  </r>
  <r>
    <x v="0"/>
    <x v="0"/>
    <x v="0"/>
    <n v="201"/>
    <s v="R1A"/>
    <n v="654546.24"/>
    <n v="-16887.52"/>
    <n v="0"/>
    <n v="0"/>
    <n v="0"/>
    <n v="637658.72"/>
    <x v="3"/>
  </r>
  <r>
    <x v="0"/>
    <x v="0"/>
    <x v="0"/>
    <n v="201"/>
    <s v="R2A"/>
    <n v="9301.59"/>
    <n v="-239.96"/>
    <n v="0"/>
    <n v="0"/>
    <n v="0"/>
    <n v="9061.6299999999992"/>
    <x v="4"/>
  </r>
  <r>
    <x v="0"/>
    <x v="0"/>
    <x v="0"/>
    <n v="201"/>
    <s v="S1A"/>
    <n v="1478.06"/>
    <n v="-10.050000000000001"/>
    <n v="0"/>
    <n v="0"/>
    <n v="0"/>
    <n v="1468.01"/>
    <x v="5"/>
  </r>
  <r>
    <x v="0"/>
    <x v="0"/>
    <x v="0"/>
    <n v="201"/>
    <s v="S3B"/>
    <n v="632.42999999999995"/>
    <n v="-4.3099999999999996"/>
    <n v="0"/>
    <n v="0"/>
    <n v="0"/>
    <n v="628.12"/>
    <x v="5"/>
  </r>
  <r>
    <x v="0"/>
    <x v="0"/>
    <x v="0"/>
    <n v="201"/>
    <s v="S4A"/>
    <n v="1.9"/>
    <n v="-0.01"/>
    <n v="0"/>
    <n v="0"/>
    <n v="0"/>
    <n v="1.89"/>
    <x v="5"/>
  </r>
  <r>
    <x v="0"/>
    <x v="0"/>
    <x v="0"/>
    <n v="201"/>
    <s v="R1A"/>
    <n v="397.85"/>
    <n v="-10.27"/>
    <n v="0"/>
    <n v="0"/>
    <n v="0"/>
    <n v="387.58"/>
    <x v="3"/>
  </r>
  <r>
    <x v="0"/>
    <x v="0"/>
    <x v="1"/>
    <n v="201"/>
    <s v="G1A"/>
    <n v="8590467.4000000004"/>
    <n v="-58415.93"/>
    <n v="0"/>
    <n v="0"/>
    <n v="0"/>
    <n v="8532051.4700000007"/>
    <x v="0"/>
  </r>
  <r>
    <x v="0"/>
    <x v="0"/>
    <x v="1"/>
    <n v="201"/>
    <s v="G1B"/>
    <n v="654.37"/>
    <n v="-4.45"/>
    <n v="0"/>
    <n v="0"/>
    <n v="0"/>
    <n v="649.91999999999996"/>
    <x v="0"/>
  </r>
  <r>
    <x v="0"/>
    <x v="0"/>
    <x v="1"/>
    <n v="201"/>
    <s v="G1C"/>
    <n v="12673.3"/>
    <n v="-86.18"/>
    <n v="0"/>
    <n v="0"/>
    <n v="0"/>
    <n v="12587.12"/>
    <x v="0"/>
  </r>
  <r>
    <x v="0"/>
    <x v="0"/>
    <x v="1"/>
    <n v="201"/>
    <s v="G1D"/>
    <n v="164212.21"/>
    <n v="-1116.67"/>
    <n v="0"/>
    <n v="0"/>
    <n v="0"/>
    <n v="163095.54"/>
    <x v="0"/>
  </r>
  <r>
    <x v="0"/>
    <x v="0"/>
    <x v="1"/>
    <n v="201"/>
    <s v="G1F"/>
    <n v="1055745.95"/>
    <n v="-7177.76"/>
    <n v="0"/>
    <n v="0"/>
    <n v="0"/>
    <n v="1048568.19"/>
    <x v="0"/>
  </r>
  <r>
    <x v="0"/>
    <x v="0"/>
    <x v="1"/>
    <n v="201"/>
    <s v="G2A"/>
    <n v="11452404.439999999"/>
    <n v="-5726.45"/>
    <n v="0"/>
    <n v="0"/>
    <n v="0"/>
    <n v="11446677.99"/>
    <x v="1"/>
  </r>
  <r>
    <x v="0"/>
    <x v="0"/>
    <x v="1"/>
    <n v="201"/>
    <s v="G2B"/>
    <n v="752853.66"/>
    <n v="-376.43"/>
    <n v="0"/>
    <n v="0"/>
    <n v="0"/>
    <n v="752477.23"/>
    <x v="1"/>
  </r>
  <r>
    <x v="0"/>
    <x v="0"/>
    <x v="1"/>
    <n v="201"/>
    <s v="G2D"/>
    <n v="420757.35"/>
    <n v="-210.34"/>
    <n v="0"/>
    <n v="0"/>
    <n v="0"/>
    <n v="420547.01"/>
    <x v="1"/>
  </r>
  <r>
    <x v="0"/>
    <x v="0"/>
    <x v="1"/>
    <n v="201"/>
    <s v="G3"/>
    <n v="20315210.690000001"/>
    <n v="-10157.67"/>
    <n v="0"/>
    <n v="-0.8"/>
    <n v="0"/>
    <n v="20305052.219999999"/>
    <x v="2"/>
  </r>
  <r>
    <x v="0"/>
    <x v="0"/>
    <x v="1"/>
    <n v="201"/>
    <s v="R1A"/>
    <n v="32758536.239999998"/>
    <n v="-845182.22"/>
    <n v="0"/>
    <n v="0"/>
    <n v="0"/>
    <n v="31913354.02"/>
    <x v="3"/>
  </r>
  <r>
    <x v="0"/>
    <x v="0"/>
    <x v="1"/>
    <n v="201"/>
    <s v="R2A"/>
    <n v="4759701.3600000003"/>
    <n v="-122801.51"/>
    <n v="0"/>
    <n v="0"/>
    <n v="0"/>
    <n v="4636899.8499999996"/>
    <x v="4"/>
  </r>
  <r>
    <x v="0"/>
    <x v="0"/>
    <x v="1"/>
    <n v="201"/>
    <s v="S1A"/>
    <n v="91256.78"/>
    <n v="-620.52"/>
    <n v="0"/>
    <n v="0"/>
    <n v="0"/>
    <n v="90636.26"/>
    <x v="5"/>
  </r>
  <r>
    <x v="0"/>
    <x v="0"/>
    <x v="1"/>
    <n v="201"/>
    <s v="S2"/>
    <n v="5459.42"/>
    <n v="-37.130000000000003"/>
    <n v="0"/>
    <n v="0"/>
    <n v="0"/>
    <n v="5422.29"/>
    <x v="5"/>
  </r>
  <r>
    <x v="0"/>
    <x v="0"/>
    <x v="1"/>
    <n v="201"/>
    <s v="S3A"/>
    <n v="112.21"/>
    <n v="-0.77"/>
    <n v="0"/>
    <n v="0"/>
    <n v="0"/>
    <n v="111.44"/>
    <x v="5"/>
  </r>
  <r>
    <x v="0"/>
    <x v="0"/>
    <x v="1"/>
    <n v="201"/>
    <s v="S3B"/>
    <n v="1468.15"/>
    <n v="-10"/>
    <n v="0"/>
    <n v="0"/>
    <n v="0"/>
    <n v="1458.15"/>
    <x v="5"/>
  </r>
  <r>
    <x v="0"/>
    <x v="0"/>
    <x v="1"/>
    <n v="201"/>
    <s v="S4A"/>
    <n v="146379.46"/>
    <n v="-995.54"/>
    <n v="0"/>
    <n v="0"/>
    <n v="0"/>
    <n v="145383.92000000001"/>
    <x v="5"/>
  </r>
  <r>
    <x v="0"/>
    <x v="0"/>
    <x v="1"/>
    <n v="201"/>
    <s v="S5"/>
    <n v="331192.96999999997"/>
    <n v="-2252.14"/>
    <n v="0"/>
    <n v="0"/>
    <n v="0"/>
    <n v="328940.83"/>
    <x v="5"/>
  </r>
  <r>
    <x v="0"/>
    <x v="0"/>
    <x v="1"/>
    <n v="201"/>
    <s v="S6A"/>
    <n v="25.91"/>
    <n v="-0.18"/>
    <n v="0"/>
    <n v="0"/>
    <n v="0"/>
    <n v="25.73"/>
    <x v="5"/>
  </r>
  <r>
    <x v="0"/>
    <x v="0"/>
    <x v="1"/>
    <n v="201"/>
    <s v="G1A"/>
    <n v="523121.28"/>
    <n v="-3557.19"/>
    <n v="0"/>
    <n v="0"/>
    <n v="0"/>
    <n v="519564.09"/>
    <x v="0"/>
  </r>
  <r>
    <x v="0"/>
    <x v="0"/>
    <x v="1"/>
    <n v="201"/>
    <s v="G1C"/>
    <n v="2540.67"/>
    <n v="-17.2"/>
    <n v="0"/>
    <n v="0"/>
    <n v="0"/>
    <n v="2523.4699999999998"/>
    <x v="0"/>
  </r>
  <r>
    <x v="0"/>
    <x v="0"/>
    <x v="1"/>
    <n v="201"/>
    <s v="G1D"/>
    <n v="8630.7800000000007"/>
    <n v="-58.69"/>
    <n v="0"/>
    <n v="0"/>
    <n v="0"/>
    <n v="8572.09"/>
    <x v="0"/>
  </r>
  <r>
    <x v="0"/>
    <x v="0"/>
    <x v="1"/>
    <n v="201"/>
    <s v="G1F"/>
    <n v="70808.460000000006"/>
    <n v="-481.09"/>
    <n v="0"/>
    <n v="0"/>
    <n v="0"/>
    <n v="70327.37"/>
    <x v="0"/>
  </r>
  <r>
    <x v="0"/>
    <x v="0"/>
    <x v="1"/>
    <n v="201"/>
    <s v="G2A"/>
    <n v="588573.04"/>
    <n v="-294.27"/>
    <n v="0"/>
    <n v="0"/>
    <n v="0"/>
    <n v="588278.77"/>
    <x v="1"/>
  </r>
  <r>
    <x v="0"/>
    <x v="0"/>
    <x v="1"/>
    <n v="201"/>
    <s v="G2B"/>
    <n v="49426.06"/>
    <n v="-24.72"/>
    <n v="0"/>
    <n v="0"/>
    <n v="0"/>
    <n v="49401.34"/>
    <x v="1"/>
  </r>
  <r>
    <x v="0"/>
    <x v="0"/>
    <x v="1"/>
    <n v="201"/>
    <s v="G2D"/>
    <n v="18691.150000000001"/>
    <n v="-9.34"/>
    <n v="0"/>
    <n v="0"/>
    <n v="0"/>
    <n v="18681.810000000001"/>
    <x v="1"/>
  </r>
  <r>
    <x v="0"/>
    <x v="0"/>
    <x v="1"/>
    <n v="201"/>
    <s v="G3"/>
    <n v="1023498.33"/>
    <n v="-511.73"/>
    <n v="0"/>
    <n v="0"/>
    <n v="0"/>
    <n v="1022986.6"/>
    <x v="2"/>
  </r>
  <r>
    <x v="0"/>
    <x v="0"/>
    <x v="1"/>
    <n v="201"/>
    <s v="R1A"/>
    <n v="1885442.43"/>
    <n v="-48644.47"/>
    <n v="0"/>
    <n v="0"/>
    <n v="0"/>
    <n v="1836797.96"/>
    <x v="3"/>
  </r>
  <r>
    <x v="0"/>
    <x v="0"/>
    <x v="1"/>
    <n v="201"/>
    <s v="R2A"/>
    <n v="378841.66"/>
    <n v="-9773.94"/>
    <n v="0"/>
    <n v="0"/>
    <n v="0"/>
    <n v="369067.72"/>
    <x v="4"/>
  </r>
  <r>
    <x v="0"/>
    <x v="0"/>
    <x v="1"/>
    <n v="201"/>
    <s v="S1A"/>
    <n v="2.98"/>
    <n v="-0.02"/>
    <n v="0"/>
    <n v="0"/>
    <n v="0"/>
    <n v="2.96"/>
    <x v="5"/>
  </r>
  <r>
    <x v="0"/>
    <x v="0"/>
    <x v="1"/>
    <n v="201"/>
    <s v="S4A"/>
    <n v="21.21"/>
    <n v="-0.14000000000000001"/>
    <n v="0"/>
    <n v="0"/>
    <n v="0"/>
    <n v="21.07"/>
    <x v="5"/>
  </r>
  <r>
    <x v="0"/>
    <x v="0"/>
    <x v="1"/>
    <n v="201"/>
    <s v="S5"/>
    <n v="3478.18"/>
    <n v="-23.65"/>
    <n v="0"/>
    <n v="0"/>
    <n v="0"/>
    <n v="3454.53"/>
    <x v="5"/>
  </r>
  <r>
    <x v="0"/>
    <x v="1"/>
    <x v="0"/>
    <n v="201"/>
    <s v="G1A"/>
    <n v="107973.96"/>
    <n v="-734.17"/>
    <n v="0"/>
    <n v="0"/>
    <n v="0"/>
    <n v="107239.79"/>
    <x v="0"/>
  </r>
  <r>
    <x v="0"/>
    <x v="1"/>
    <x v="0"/>
    <n v="201"/>
    <s v="G1B"/>
    <n v="138.55000000000001"/>
    <n v="-0.94"/>
    <n v="0"/>
    <n v="0"/>
    <n v="0"/>
    <n v="137.61000000000001"/>
    <x v="0"/>
  </r>
  <r>
    <x v="0"/>
    <x v="1"/>
    <x v="0"/>
    <n v="201"/>
    <s v="G1D"/>
    <n v="122.64"/>
    <n v="-0.84"/>
    <n v="0"/>
    <n v="0"/>
    <n v="0"/>
    <n v="121.8"/>
    <x v="0"/>
  </r>
  <r>
    <x v="0"/>
    <x v="1"/>
    <x v="0"/>
    <n v="201"/>
    <s v="G1F"/>
    <n v="1887.07"/>
    <n v="-12.83"/>
    <n v="0"/>
    <n v="0"/>
    <n v="0"/>
    <n v="1874.24"/>
    <x v="0"/>
  </r>
  <r>
    <x v="0"/>
    <x v="1"/>
    <x v="0"/>
    <n v="201"/>
    <s v="G2A"/>
    <n v="67430.42"/>
    <n v="-33.729999999999997"/>
    <n v="0"/>
    <n v="0"/>
    <n v="0"/>
    <n v="67396.69"/>
    <x v="1"/>
  </r>
  <r>
    <x v="0"/>
    <x v="1"/>
    <x v="0"/>
    <n v="201"/>
    <s v="G2B"/>
    <n v="0.09"/>
    <n v="0"/>
    <n v="0"/>
    <n v="0"/>
    <n v="0"/>
    <n v="0.09"/>
    <x v="1"/>
  </r>
  <r>
    <x v="0"/>
    <x v="1"/>
    <x v="0"/>
    <n v="201"/>
    <s v="G3"/>
    <n v="187687.9"/>
    <n v="-93.82"/>
    <n v="0"/>
    <n v="0"/>
    <n v="0"/>
    <n v="187594.08"/>
    <x v="2"/>
  </r>
  <r>
    <x v="0"/>
    <x v="1"/>
    <x v="0"/>
    <n v="201"/>
    <s v="R1A"/>
    <n v="610711.74"/>
    <n v="-15756.05"/>
    <n v="0"/>
    <n v="0"/>
    <n v="0"/>
    <n v="594955.68999999994"/>
    <x v="3"/>
  </r>
  <r>
    <x v="0"/>
    <x v="1"/>
    <x v="0"/>
    <n v="201"/>
    <s v="R2A"/>
    <n v="9802.31"/>
    <n v="-252.87"/>
    <n v="0"/>
    <n v="0"/>
    <n v="0"/>
    <n v="9549.44"/>
    <x v="4"/>
  </r>
  <r>
    <x v="0"/>
    <x v="1"/>
    <x v="0"/>
    <n v="201"/>
    <s v="S1A"/>
    <n v="1675.33"/>
    <n v="-11.39"/>
    <n v="0"/>
    <n v="0"/>
    <n v="0"/>
    <n v="1663.94"/>
    <x v="5"/>
  </r>
  <r>
    <x v="0"/>
    <x v="1"/>
    <x v="0"/>
    <n v="201"/>
    <s v="S3B"/>
    <n v="716.89"/>
    <n v="-4.88"/>
    <n v="0"/>
    <n v="0"/>
    <n v="0"/>
    <n v="712.01"/>
    <x v="5"/>
  </r>
  <r>
    <x v="0"/>
    <x v="1"/>
    <x v="0"/>
    <n v="201"/>
    <s v="S4A"/>
    <n v="2.17"/>
    <n v="-0.01"/>
    <n v="0"/>
    <n v="0"/>
    <n v="0"/>
    <n v="2.16"/>
    <x v="5"/>
  </r>
  <r>
    <x v="0"/>
    <x v="1"/>
    <x v="0"/>
    <n v="201"/>
    <s v="G1A"/>
    <n v="-7.5"/>
    <n v="0.05"/>
    <n v="0"/>
    <n v="0"/>
    <n v="0"/>
    <n v="-7.45"/>
    <x v="0"/>
  </r>
  <r>
    <x v="0"/>
    <x v="1"/>
    <x v="0"/>
    <n v="201"/>
    <s v="R1A"/>
    <n v="267.8"/>
    <n v="-6.9"/>
    <n v="0"/>
    <n v="0"/>
    <n v="0"/>
    <n v="260.89999999999998"/>
    <x v="3"/>
  </r>
  <r>
    <x v="0"/>
    <x v="1"/>
    <x v="1"/>
    <n v="201"/>
    <s v="G1A"/>
    <n v="8133360.75"/>
    <n v="-55310.73"/>
    <n v="0"/>
    <n v="0"/>
    <n v="0"/>
    <n v="8078050.0199999996"/>
    <x v="0"/>
  </r>
  <r>
    <x v="0"/>
    <x v="1"/>
    <x v="1"/>
    <n v="201"/>
    <s v="G1B"/>
    <n v="914.24"/>
    <n v="-6.2"/>
    <n v="0"/>
    <n v="0"/>
    <n v="0"/>
    <n v="908.04"/>
    <x v="0"/>
  </r>
  <r>
    <x v="0"/>
    <x v="1"/>
    <x v="1"/>
    <n v="201"/>
    <s v="G1C"/>
    <n v="12461.93"/>
    <n v="-84.75"/>
    <n v="0"/>
    <n v="0"/>
    <n v="0"/>
    <n v="12377.18"/>
    <x v="0"/>
  </r>
  <r>
    <x v="0"/>
    <x v="1"/>
    <x v="1"/>
    <n v="201"/>
    <s v="G1D"/>
    <n v="147188.91"/>
    <n v="-1000.87"/>
    <n v="0"/>
    <n v="0"/>
    <n v="0"/>
    <n v="146188.04"/>
    <x v="0"/>
  </r>
  <r>
    <x v="0"/>
    <x v="1"/>
    <x v="1"/>
    <n v="201"/>
    <s v="G1F"/>
    <n v="935097.15"/>
    <n v="-6358.3"/>
    <n v="0"/>
    <n v="0"/>
    <n v="0"/>
    <n v="928738.85"/>
    <x v="0"/>
  </r>
  <r>
    <x v="0"/>
    <x v="1"/>
    <x v="1"/>
    <n v="201"/>
    <s v="G2A"/>
    <n v="10935768.369999999"/>
    <n v="-5467.07"/>
    <n v="0"/>
    <n v="0"/>
    <n v="0"/>
    <n v="10930301.300000001"/>
    <x v="1"/>
  </r>
  <r>
    <x v="0"/>
    <x v="1"/>
    <x v="1"/>
    <n v="201"/>
    <s v="G2B"/>
    <n v="788159.92"/>
    <n v="-394.06"/>
    <n v="0"/>
    <n v="0"/>
    <n v="0"/>
    <n v="787765.86"/>
    <x v="1"/>
  </r>
  <r>
    <x v="0"/>
    <x v="1"/>
    <x v="1"/>
    <n v="201"/>
    <s v="G2D"/>
    <n v="434842.74"/>
    <n v="-217.42"/>
    <n v="0"/>
    <n v="0"/>
    <n v="0"/>
    <n v="434625.32"/>
    <x v="1"/>
  </r>
  <r>
    <x v="0"/>
    <x v="1"/>
    <x v="1"/>
    <n v="201"/>
    <s v="G3"/>
    <n v="20022591.550000001"/>
    <n v="-10011.6"/>
    <n v="0"/>
    <n v="0"/>
    <n v="0"/>
    <n v="20012579.949999999"/>
    <x v="2"/>
  </r>
  <r>
    <x v="0"/>
    <x v="1"/>
    <x v="1"/>
    <n v="201"/>
    <s v="R1A"/>
    <n v="31152769.66"/>
    <n v="-803737.26"/>
    <n v="0"/>
    <n v="0"/>
    <n v="0"/>
    <n v="30349032.399999999"/>
    <x v="3"/>
  </r>
  <r>
    <x v="0"/>
    <x v="1"/>
    <x v="1"/>
    <n v="201"/>
    <s v="R2A"/>
    <n v="4569983.87"/>
    <n v="-117906.66"/>
    <n v="0"/>
    <n v="0"/>
    <n v="0"/>
    <n v="4452077.21"/>
    <x v="4"/>
  </r>
  <r>
    <x v="0"/>
    <x v="1"/>
    <x v="1"/>
    <n v="201"/>
    <s v="S1A"/>
    <n v="172814.07"/>
    <n v="-1177.28"/>
    <n v="0"/>
    <n v="0"/>
    <n v="0"/>
    <n v="171636.79"/>
    <x v="5"/>
  </r>
  <r>
    <x v="0"/>
    <x v="1"/>
    <x v="1"/>
    <n v="201"/>
    <s v="S2"/>
    <n v="5347.07"/>
    <n v="-36.6"/>
    <n v="0"/>
    <n v="0"/>
    <n v="0"/>
    <n v="5310.47"/>
    <x v="5"/>
  </r>
  <r>
    <x v="0"/>
    <x v="1"/>
    <x v="1"/>
    <n v="201"/>
    <s v="S3A"/>
    <n v="456.14"/>
    <n v="-3.1"/>
    <n v="0"/>
    <n v="0"/>
    <n v="0"/>
    <n v="453.04"/>
    <x v="5"/>
  </r>
  <r>
    <x v="0"/>
    <x v="1"/>
    <x v="1"/>
    <n v="201"/>
    <s v="S3B"/>
    <n v="1780.05"/>
    <n v="-12.28"/>
    <n v="0"/>
    <n v="0"/>
    <n v="0"/>
    <n v="1767.77"/>
    <x v="5"/>
  </r>
  <r>
    <x v="0"/>
    <x v="1"/>
    <x v="1"/>
    <n v="201"/>
    <s v="S4A"/>
    <n v="153292.94"/>
    <n v="-1041.1199999999999"/>
    <n v="0"/>
    <n v="0"/>
    <n v="0"/>
    <n v="152251.82"/>
    <x v="5"/>
  </r>
  <r>
    <x v="0"/>
    <x v="1"/>
    <x v="1"/>
    <n v="201"/>
    <s v="S5"/>
    <n v="324152.15000000002"/>
    <n v="-2204.1999999999998"/>
    <n v="0"/>
    <n v="0"/>
    <n v="0"/>
    <n v="321947.95"/>
    <x v="5"/>
  </r>
  <r>
    <x v="0"/>
    <x v="1"/>
    <x v="1"/>
    <n v="201"/>
    <s v="S6A"/>
    <n v="29.42"/>
    <n v="-0.19"/>
    <n v="0"/>
    <n v="0"/>
    <n v="0"/>
    <n v="29.23"/>
    <x v="5"/>
  </r>
  <r>
    <x v="0"/>
    <x v="1"/>
    <x v="1"/>
    <n v="201"/>
    <s v="G1A"/>
    <n v="419929.3"/>
    <n v="-2856.2"/>
    <n v="0"/>
    <n v="0"/>
    <n v="0"/>
    <n v="417073.1"/>
    <x v="0"/>
  </r>
  <r>
    <x v="0"/>
    <x v="1"/>
    <x v="1"/>
    <n v="201"/>
    <s v="G1C"/>
    <n v="2499.84"/>
    <n v="-16.920000000000002"/>
    <n v="0"/>
    <n v="0"/>
    <n v="0"/>
    <n v="2482.92"/>
    <x v="0"/>
  </r>
  <r>
    <x v="0"/>
    <x v="1"/>
    <x v="1"/>
    <n v="201"/>
    <s v="G1D"/>
    <n v="3304.09"/>
    <n v="-22.47"/>
    <n v="0"/>
    <n v="0"/>
    <n v="0"/>
    <n v="3281.62"/>
    <x v="0"/>
  </r>
  <r>
    <x v="0"/>
    <x v="1"/>
    <x v="1"/>
    <n v="201"/>
    <s v="G1F"/>
    <n v="44327.11"/>
    <n v="-300.88"/>
    <n v="0"/>
    <n v="0"/>
    <n v="0"/>
    <n v="44026.23"/>
    <x v="0"/>
  </r>
  <r>
    <x v="0"/>
    <x v="1"/>
    <x v="1"/>
    <n v="201"/>
    <s v="G2A"/>
    <n v="441546.19"/>
    <n v="-220.73"/>
    <n v="0"/>
    <n v="0"/>
    <n v="0"/>
    <n v="441325.46"/>
    <x v="1"/>
  </r>
  <r>
    <x v="0"/>
    <x v="1"/>
    <x v="1"/>
    <n v="201"/>
    <s v="G2B"/>
    <n v="20848.63"/>
    <n v="-10.43"/>
    <n v="0"/>
    <n v="0"/>
    <n v="0"/>
    <n v="20838.2"/>
    <x v="1"/>
  </r>
  <r>
    <x v="0"/>
    <x v="1"/>
    <x v="1"/>
    <n v="201"/>
    <s v="G2D"/>
    <n v="9689.2099999999991"/>
    <n v="-4.84"/>
    <n v="0"/>
    <n v="0"/>
    <n v="0"/>
    <n v="9684.3700000000008"/>
    <x v="1"/>
  </r>
  <r>
    <x v="0"/>
    <x v="1"/>
    <x v="1"/>
    <n v="201"/>
    <s v="G3"/>
    <n v="1371680.88"/>
    <n v="-685.89"/>
    <n v="0"/>
    <n v="0"/>
    <n v="0"/>
    <n v="1370994.99"/>
    <x v="2"/>
  </r>
  <r>
    <x v="0"/>
    <x v="1"/>
    <x v="1"/>
    <n v="201"/>
    <s v="R1A"/>
    <n v="1272482.19"/>
    <n v="-32830.03"/>
    <n v="0"/>
    <n v="0"/>
    <n v="0"/>
    <n v="1239652.1599999999"/>
    <x v="3"/>
  </r>
  <r>
    <x v="0"/>
    <x v="1"/>
    <x v="1"/>
    <n v="201"/>
    <s v="R2A"/>
    <n v="239972.92"/>
    <n v="-6189.87"/>
    <n v="0"/>
    <n v="0"/>
    <n v="0"/>
    <n v="233783.05"/>
    <x v="4"/>
  </r>
  <r>
    <x v="0"/>
    <x v="1"/>
    <x v="1"/>
    <n v="201"/>
    <s v="S5"/>
    <n v="-26356.2"/>
    <n v="179.23"/>
    <n v="0"/>
    <n v="0"/>
    <n v="0"/>
    <n v="-26176.97"/>
    <x v="5"/>
  </r>
  <r>
    <x v="0"/>
    <x v="2"/>
    <x v="0"/>
    <n v="201"/>
    <s v="G1A"/>
    <n v="186707.13"/>
    <n v="-1269.3800000000001"/>
    <n v="0"/>
    <n v="0"/>
    <n v="0"/>
    <n v="185437.75"/>
    <x v="0"/>
  </r>
  <r>
    <x v="0"/>
    <x v="2"/>
    <x v="0"/>
    <n v="201"/>
    <s v="G1B"/>
    <n v="141.54"/>
    <n v="-0.97"/>
    <n v="0"/>
    <n v="0"/>
    <n v="0"/>
    <n v="140.57"/>
    <x v="0"/>
  </r>
  <r>
    <x v="0"/>
    <x v="2"/>
    <x v="0"/>
    <n v="201"/>
    <s v="G1D"/>
    <n v="441.2"/>
    <n v="-2.99"/>
    <n v="0"/>
    <n v="0"/>
    <n v="0"/>
    <n v="438.21"/>
    <x v="0"/>
  </r>
  <r>
    <x v="0"/>
    <x v="2"/>
    <x v="0"/>
    <n v="201"/>
    <s v="G1F"/>
    <n v="3634.51"/>
    <n v="-24.73"/>
    <n v="0"/>
    <n v="0"/>
    <n v="0"/>
    <n v="3609.78"/>
    <x v="0"/>
  </r>
  <r>
    <x v="0"/>
    <x v="2"/>
    <x v="0"/>
    <n v="201"/>
    <s v="G2A"/>
    <n v="146064.43"/>
    <n v="-73.05"/>
    <n v="0"/>
    <n v="0"/>
    <n v="0"/>
    <n v="145991.38"/>
    <x v="1"/>
  </r>
  <r>
    <x v="0"/>
    <x v="2"/>
    <x v="0"/>
    <n v="201"/>
    <s v="G2B"/>
    <n v="-10.69"/>
    <n v="0"/>
    <n v="0"/>
    <n v="0"/>
    <n v="0"/>
    <n v="-10.69"/>
    <x v="1"/>
  </r>
  <r>
    <x v="0"/>
    <x v="2"/>
    <x v="0"/>
    <n v="201"/>
    <s v="G3"/>
    <n v="29452.57"/>
    <n v="-14.74"/>
    <n v="0"/>
    <n v="0"/>
    <n v="0"/>
    <n v="29437.83"/>
    <x v="2"/>
  </r>
  <r>
    <x v="0"/>
    <x v="2"/>
    <x v="0"/>
    <n v="201"/>
    <s v="R1A"/>
    <n v="848514.11"/>
    <n v="-21891.65"/>
    <n v="0"/>
    <n v="0"/>
    <n v="0"/>
    <n v="826622.46"/>
    <x v="3"/>
  </r>
  <r>
    <x v="0"/>
    <x v="2"/>
    <x v="0"/>
    <n v="201"/>
    <s v="R2A"/>
    <n v="11152.31"/>
    <n v="-287.74"/>
    <n v="0"/>
    <n v="0"/>
    <n v="0"/>
    <n v="10864.57"/>
    <x v="4"/>
  </r>
  <r>
    <x v="0"/>
    <x v="2"/>
    <x v="0"/>
    <n v="201"/>
    <s v="S1A"/>
    <n v="1899.53"/>
    <n v="-12.91"/>
    <n v="0"/>
    <n v="0"/>
    <n v="0"/>
    <n v="1886.62"/>
    <x v="5"/>
  </r>
  <r>
    <x v="0"/>
    <x v="2"/>
    <x v="0"/>
    <n v="201"/>
    <s v="S3B"/>
    <n v="812.66"/>
    <n v="-5.53"/>
    <n v="0"/>
    <n v="0"/>
    <n v="0"/>
    <n v="807.13"/>
    <x v="5"/>
  </r>
  <r>
    <x v="0"/>
    <x v="2"/>
    <x v="0"/>
    <n v="201"/>
    <s v="S4A"/>
    <n v="2.44"/>
    <n v="-0.02"/>
    <n v="0"/>
    <n v="0"/>
    <n v="0"/>
    <n v="2.42"/>
    <x v="5"/>
  </r>
  <r>
    <x v="0"/>
    <x v="2"/>
    <x v="0"/>
    <n v="201"/>
    <s v="G1A"/>
    <n v="69.05"/>
    <n v="-0.47"/>
    <n v="0"/>
    <n v="0"/>
    <n v="0"/>
    <n v="68.58"/>
    <x v="0"/>
  </r>
  <r>
    <x v="0"/>
    <x v="2"/>
    <x v="0"/>
    <n v="201"/>
    <s v="R1A"/>
    <n v="1930.19"/>
    <n v="-49.8"/>
    <n v="0"/>
    <n v="0"/>
    <n v="0"/>
    <n v="1880.39"/>
    <x v="3"/>
  </r>
  <r>
    <x v="0"/>
    <x v="2"/>
    <x v="1"/>
    <n v="201"/>
    <s v="G1A"/>
    <n v="9390362.0899999999"/>
    <n v="-63845.599999999999"/>
    <n v="0"/>
    <n v="0"/>
    <n v="0"/>
    <n v="9326516.4900000002"/>
    <x v="0"/>
  </r>
  <r>
    <x v="0"/>
    <x v="2"/>
    <x v="1"/>
    <n v="201"/>
    <s v="G1B"/>
    <n v="810.25"/>
    <n v="-5.5"/>
    <n v="0"/>
    <n v="0"/>
    <n v="0"/>
    <n v="804.75"/>
    <x v="0"/>
  </r>
  <r>
    <x v="0"/>
    <x v="2"/>
    <x v="1"/>
    <n v="201"/>
    <s v="G1C"/>
    <n v="17683.009999999998"/>
    <n v="-120.24"/>
    <n v="0"/>
    <n v="0"/>
    <n v="0"/>
    <n v="17562.77"/>
    <x v="0"/>
  </r>
  <r>
    <x v="0"/>
    <x v="2"/>
    <x v="1"/>
    <n v="201"/>
    <s v="G1D"/>
    <n v="184110.09"/>
    <n v="-1251.8499999999999"/>
    <n v="0"/>
    <n v="0"/>
    <n v="0"/>
    <n v="182858.23999999999"/>
    <x v="0"/>
  </r>
  <r>
    <x v="0"/>
    <x v="2"/>
    <x v="1"/>
    <n v="201"/>
    <s v="G1F"/>
    <n v="1076865.55"/>
    <n v="-7321.46"/>
    <n v="0"/>
    <n v="0"/>
    <n v="0"/>
    <n v="1069544.0900000001"/>
    <x v="0"/>
  </r>
  <r>
    <x v="0"/>
    <x v="2"/>
    <x v="1"/>
    <n v="201"/>
    <s v="G2A"/>
    <n v="12792197.880000001"/>
    <n v="-6395.98"/>
    <n v="0"/>
    <n v="0"/>
    <n v="0"/>
    <n v="12785801.9"/>
    <x v="1"/>
  </r>
  <r>
    <x v="0"/>
    <x v="2"/>
    <x v="1"/>
    <n v="201"/>
    <s v="G2B"/>
    <n v="936912.33"/>
    <n v="-468.51"/>
    <n v="0"/>
    <n v="0"/>
    <n v="0"/>
    <n v="936443.82"/>
    <x v="1"/>
  </r>
  <r>
    <x v="0"/>
    <x v="2"/>
    <x v="1"/>
    <n v="201"/>
    <s v="G2D"/>
    <n v="473756.58"/>
    <n v="-236.88"/>
    <n v="0"/>
    <n v="0"/>
    <n v="0"/>
    <n v="473519.7"/>
    <x v="1"/>
  </r>
  <r>
    <x v="0"/>
    <x v="2"/>
    <x v="1"/>
    <n v="201"/>
    <s v="G3"/>
    <n v="23339298.129999999"/>
    <n v="-11660.27"/>
    <n v="0"/>
    <n v="0"/>
    <n v="0"/>
    <n v="23327637.859999999"/>
    <x v="2"/>
  </r>
  <r>
    <x v="0"/>
    <x v="2"/>
    <x v="1"/>
    <n v="201"/>
    <s v="R1A"/>
    <n v="38785648.759999998"/>
    <n v="-1000665.13"/>
    <n v="0"/>
    <n v="0"/>
    <n v="0"/>
    <n v="37784983.630000003"/>
    <x v="3"/>
  </r>
  <r>
    <x v="0"/>
    <x v="2"/>
    <x v="1"/>
    <n v="201"/>
    <s v="R2A"/>
    <n v="5500662.8099999996"/>
    <n v="-141944.97"/>
    <n v="0"/>
    <n v="0"/>
    <n v="0"/>
    <n v="5358717.84"/>
    <x v="4"/>
  </r>
  <r>
    <x v="0"/>
    <x v="2"/>
    <x v="1"/>
    <n v="201"/>
    <s v="S1A"/>
    <n v="179746.48"/>
    <n v="-1221.8900000000001"/>
    <n v="0"/>
    <n v="0"/>
    <n v="0"/>
    <n v="178524.59"/>
    <x v="5"/>
  </r>
  <r>
    <x v="0"/>
    <x v="2"/>
    <x v="1"/>
    <n v="201"/>
    <s v="S2"/>
    <n v="8850.49"/>
    <n v="-67.069999999999993"/>
    <n v="0"/>
    <n v="0"/>
    <n v="0"/>
    <n v="8783.42"/>
    <x v="5"/>
  </r>
  <r>
    <x v="0"/>
    <x v="2"/>
    <x v="1"/>
    <n v="201"/>
    <s v="S3A"/>
    <n v="504.14"/>
    <n v="-3.41"/>
    <n v="0"/>
    <n v="0"/>
    <n v="0"/>
    <n v="500.73"/>
    <x v="5"/>
  </r>
  <r>
    <x v="0"/>
    <x v="2"/>
    <x v="1"/>
    <n v="201"/>
    <s v="S3B"/>
    <n v="516.64"/>
    <n v="-3.31"/>
    <n v="0"/>
    <n v="0"/>
    <n v="0"/>
    <n v="513.33000000000004"/>
    <x v="5"/>
  </r>
  <r>
    <x v="0"/>
    <x v="2"/>
    <x v="1"/>
    <n v="201"/>
    <s v="S4A"/>
    <n v="178116.65"/>
    <n v="-1211.77"/>
    <n v="0"/>
    <n v="0"/>
    <n v="0"/>
    <n v="176904.88"/>
    <x v="5"/>
  </r>
  <r>
    <x v="0"/>
    <x v="2"/>
    <x v="1"/>
    <n v="201"/>
    <s v="S5"/>
    <n v="368211.09"/>
    <n v="-2490.79"/>
    <n v="0"/>
    <n v="0"/>
    <n v="0"/>
    <n v="365720.3"/>
    <x v="5"/>
  </r>
  <r>
    <x v="0"/>
    <x v="2"/>
    <x v="1"/>
    <n v="201"/>
    <s v="S6A"/>
    <n v="33.479999999999997"/>
    <n v="-0.23"/>
    <n v="0"/>
    <n v="0"/>
    <n v="0"/>
    <n v="33.25"/>
    <x v="5"/>
  </r>
  <r>
    <x v="0"/>
    <x v="2"/>
    <x v="1"/>
    <n v="201"/>
    <s v="G1A"/>
    <n v="822052.91"/>
    <n v="-5589.77"/>
    <n v="0"/>
    <n v="0"/>
    <n v="0"/>
    <n v="816463.14"/>
    <x v="0"/>
  </r>
  <r>
    <x v="0"/>
    <x v="2"/>
    <x v="1"/>
    <n v="201"/>
    <s v="G1C"/>
    <n v="2775.23"/>
    <n v="-18.78"/>
    <n v="0"/>
    <n v="0"/>
    <n v="0"/>
    <n v="2756.45"/>
    <x v="0"/>
  </r>
  <r>
    <x v="0"/>
    <x v="2"/>
    <x v="1"/>
    <n v="201"/>
    <s v="G1D"/>
    <n v="10576.68"/>
    <n v="-71.92"/>
    <n v="0"/>
    <n v="0"/>
    <n v="0"/>
    <n v="10504.76"/>
    <x v="0"/>
  </r>
  <r>
    <x v="0"/>
    <x v="2"/>
    <x v="1"/>
    <n v="201"/>
    <s v="G1F"/>
    <n v="84605.6"/>
    <n v="-575.15"/>
    <n v="0"/>
    <n v="0"/>
    <n v="0"/>
    <n v="84030.45"/>
    <x v="0"/>
  </r>
  <r>
    <x v="0"/>
    <x v="2"/>
    <x v="1"/>
    <n v="201"/>
    <s v="G2A"/>
    <n v="1057902.31"/>
    <n v="-528.78"/>
    <n v="0"/>
    <n v="0"/>
    <n v="0"/>
    <n v="1057373.53"/>
    <x v="1"/>
  </r>
  <r>
    <x v="0"/>
    <x v="2"/>
    <x v="1"/>
    <n v="201"/>
    <s v="G2B"/>
    <n v="49733.16"/>
    <n v="-24.88"/>
    <n v="0"/>
    <n v="0"/>
    <n v="0"/>
    <n v="49708.28"/>
    <x v="1"/>
  </r>
  <r>
    <x v="0"/>
    <x v="2"/>
    <x v="1"/>
    <n v="201"/>
    <s v="G2D"/>
    <n v="14497.48"/>
    <n v="-7.25"/>
    <n v="0"/>
    <n v="0"/>
    <n v="0"/>
    <n v="14490.23"/>
    <x v="1"/>
  </r>
  <r>
    <x v="0"/>
    <x v="2"/>
    <x v="1"/>
    <n v="201"/>
    <s v="G3"/>
    <n v="2481897.7999999998"/>
    <n v="-1240.8800000000001"/>
    <n v="0"/>
    <n v="0"/>
    <n v="0"/>
    <n v="2480656.92"/>
    <x v="2"/>
  </r>
  <r>
    <x v="0"/>
    <x v="2"/>
    <x v="1"/>
    <n v="201"/>
    <s v="R1A"/>
    <n v="2570484.73"/>
    <n v="-66318.09"/>
    <n v="0"/>
    <n v="0"/>
    <n v="0"/>
    <n v="2504166.64"/>
    <x v="3"/>
  </r>
  <r>
    <x v="0"/>
    <x v="2"/>
    <x v="1"/>
    <n v="201"/>
    <s v="R2A"/>
    <n v="450033.41"/>
    <n v="-11612.6"/>
    <n v="0"/>
    <n v="0"/>
    <n v="0"/>
    <n v="438420.81"/>
    <x v="4"/>
  </r>
  <r>
    <x v="0"/>
    <x v="2"/>
    <x v="1"/>
    <n v="201"/>
    <s v="S5"/>
    <n v="-5062.3100000000004"/>
    <n v="34.42"/>
    <n v="0"/>
    <n v="0"/>
    <n v="0"/>
    <n v="-5027.8900000000003"/>
    <x v="5"/>
  </r>
  <r>
    <x v="1"/>
    <x v="3"/>
    <x v="0"/>
    <n v="201"/>
    <s v="G1A"/>
    <n v="147987.60999999999"/>
    <n v="-1006.23"/>
    <n v="0"/>
    <n v="0"/>
    <n v="0"/>
    <n v="146981.38"/>
    <x v="0"/>
  </r>
  <r>
    <x v="1"/>
    <x v="3"/>
    <x v="0"/>
    <n v="201"/>
    <s v="G1B"/>
    <n v="146.26"/>
    <n v="-0.99"/>
    <n v="0"/>
    <n v="0"/>
    <n v="0"/>
    <n v="145.27000000000001"/>
    <x v="0"/>
  </r>
  <r>
    <x v="1"/>
    <x v="3"/>
    <x v="0"/>
    <n v="201"/>
    <s v="G1D"/>
    <n v="337.79"/>
    <n v="-2.2999999999999998"/>
    <n v="0"/>
    <n v="0"/>
    <n v="0"/>
    <n v="335.49"/>
    <x v="0"/>
  </r>
  <r>
    <x v="1"/>
    <x v="3"/>
    <x v="0"/>
    <n v="201"/>
    <s v="G1F"/>
    <n v="2957.66"/>
    <n v="-20.12"/>
    <n v="0"/>
    <n v="0"/>
    <n v="0"/>
    <n v="2937.54"/>
    <x v="0"/>
  </r>
  <r>
    <x v="1"/>
    <x v="3"/>
    <x v="0"/>
    <n v="201"/>
    <s v="G2A"/>
    <n v="97948.72"/>
    <n v="-49.02"/>
    <n v="0"/>
    <n v="0"/>
    <n v="0"/>
    <n v="97899.7"/>
    <x v="1"/>
  </r>
  <r>
    <x v="1"/>
    <x v="3"/>
    <x v="0"/>
    <n v="201"/>
    <s v="G3"/>
    <n v="96949.31"/>
    <n v="-48.47"/>
    <n v="0"/>
    <n v="0"/>
    <n v="0"/>
    <n v="96900.84"/>
    <x v="2"/>
  </r>
  <r>
    <x v="1"/>
    <x v="3"/>
    <x v="0"/>
    <n v="201"/>
    <s v="R1A"/>
    <n v="741756.17"/>
    <n v="-19146.63"/>
    <n v="0"/>
    <n v="0"/>
    <n v="0"/>
    <n v="722609.54"/>
    <x v="3"/>
  </r>
  <r>
    <x v="1"/>
    <x v="3"/>
    <x v="0"/>
    <n v="201"/>
    <s v="R2A"/>
    <n v="9404.2999999999993"/>
    <n v="-242.65"/>
    <n v="0"/>
    <n v="0"/>
    <n v="0"/>
    <n v="9161.65"/>
    <x v="4"/>
  </r>
  <r>
    <x v="1"/>
    <x v="3"/>
    <x v="0"/>
    <n v="201"/>
    <s v="S1A"/>
    <n v="1897.47"/>
    <n v="-12.9"/>
    <n v="0"/>
    <n v="0"/>
    <n v="0"/>
    <n v="1884.57"/>
    <x v="5"/>
  </r>
  <r>
    <x v="1"/>
    <x v="3"/>
    <x v="0"/>
    <n v="201"/>
    <s v="S3B"/>
    <n v="811.82"/>
    <n v="-5.52"/>
    <n v="0"/>
    <n v="0"/>
    <n v="0"/>
    <n v="806.3"/>
    <x v="5"/>
  </r>
  <r>
    <x v="1"/>
    <x v="3"/>
    <x v="0"/>
    <n v="201"/>
    <s v="S4A"/>
    <n v="2.44"/>
    <n v="-0.02"/>
    <n v="0"/>
    <n v="0"/>
    <n v="0"/>
    <n v="2.42"/>
    <x v="5"/>
  </r>
  <r>
    <x v="1"/>
    <x v="3"/>
    <x v="0"/>
    <n v="201"/>
    <s v="R1A"/>
    <n v="187.78"/>
    <n v="-4.8600000000000003"/>
    <n v="0"/>
    <n v="0"/>
    <n v="0"/>
    <n v="182.92"/>
    <x v="3"/>
  </r>
  <r>
    <x v="1"/>
    <x v="3"/>
    <x v="1"/>
    <n v="201"/>
    <s v="G1A"/>
    <n v="8341380.2800000003"/>
    <n v="-56714.55"/>
    <n v="0"/>
    <n v="0"/>
    <n v="0"/>
    <n v="8284665.7300000004"/>
    <x v="0"/>
  </r>
  <r>
    <x v="1"/>
    <x v="3"/>
    <x v="1"/>
    <n v="201"/>
    <s v="G1B"/>
    <n v="807.87"/>
    <n v="-5.51"/>
    <n v="0"/>
    <n v="0"/>
    <n v="0"/>
    <n v="802.36"/>
    <x v="0"/>
  </r>
  <r>
    <x v="1"/>
    <x v="3"/>
    <x v="1"/>
    <n v="201"/>
    <s v="G1C"/>
    <n v="17218.72"/>
    <n v="-117.2"/>
    <n v="0"/>
    <n v="0"/>
    <n v="0"/>
    <n v="17101.52"/>
    <x v="0"/>
  </r>
  <r>
    <x v="1"/>
    <x v="3"/>
    <x v="1"/>
    <n v="201"/>
    <s v="G1D"/>
    <n v="158177.20000000001"/>
    <n v="-1075.5899999999999"/>
    <n v="0"/>
    <n v="0"/>
    <n v="0"/>
    <n v="157101.60999999999"/>
    <x v="0"/>
  </r>
  <r>
    <x v="1"/>
    <x v="3"/>
    <x v="1"/>
    <n v="201"/>
    <s v="G1F"/>
    <n v="912692.75"/>
    <n v="-6205.56"/>
    <n v="0"/>
    <n v="0"/>
    <n v="0"/>
    <n v="906487.19"/>
    <x v="0"/>
  </r>
  <r>
    <x v="1"/>
    <x v="3"/>
    <x v="1"/>
    <n v="201"/>
    <s v="G2A"/>
    <n v="11603968.43"/>
    <n v="-5799.98"/>
    <n v="0"/>
    <n v="0"/>
    <n v="0"/>
    <n v="11598168.449999999"/>
    <x v="1"/>
  </r>
  <r>
    <x v="1"/>
    <x v="3"/>
    <x v="1"/>
    <n v="201"/>
    <s v="G2B"/>
    <n v="761277.99"/>
    <n v="-381.28"/>
    <n v="0"/>
    <n v="0"/>
    <n v="0"/>
    <n v="760896.71"/>
    <x v="1"/>
  </r>
  <r>
    <x v="1"/>
    <x v="3"/>
    <x v="1"/>
    <n v="201"/>
    <s v="G2D"/>
    <n v="419893.84"/>
    <n v="-209.98"/>
    <n v="0"/>
    <n v="0"/>
    <n v="0"/>
    <n v="419683.86"/>
    <x v="1"/>
  </r>
  <r>
    <x v="1"/>
    <x v="3"/>
    <x v="1"/>
    <n v="201"/>
    <s v="G3"/>
    <n v="22790909.690000001"/>
    <n v="-11329.98"/>
    <n v="0"/>
    <n v="0"/>
    <n v="0"/>
    <n v="22779579.710000001"/>
    <x v="2"/>
  </r>
  <r>
    <x v="1"/>
    <x v="3"/>
    <x v="1"/>
    <n v="201"/>
    <s v="R1A"/>
    <n v="32603243.34"/>
    <n v="-841165.08"/>
    <n v="0"/>
    <n v="-0.01"/>
    <n v="0"/>
    <n v="31762078.25"/>
    <x v="3"/>
  </r>
  <r>
    <x v="1"/>
    <x v="3"/>
    <x v="1"/>
    <n v="201"/>
    <s v="R2A"/>
    <n v="4796309.1100000003"/>
    <n v="-123748.53"/>
    <n v="0"/>
    <n v="0"/>
    <n v="0"/>
    <n v="4672560.58"/>
    <x v="4"/>
  </r>
  <r>
    <x v="1"/>
    <x v="3"/>
    <x v="1"/>
    <n v="201"/>
    <s v="R4"/>
    <n v="6343.26"/>
    <n v="-163.66"/>
    <n v="0"/>
    <n v="0"/>
    <n v="0"/>
    <n v="6179.6"/>
    <x v="3"/>
  </r>
  <r>
    <x v="1"/>
    <x v="3"/>
    <x v="1"/>
    <n v="201"/>
    <s v="S1A"/>
    <n v="227771.51"/>
    <n v="-1563.02"/>
    <n v="0"/>
    <n v="0"/>
    <n v="0"/>
    <n v="226208.49"/>
    <x v="5"/>
  </r>
  <r>
    <x v="1"/>
    <x v="3"/>
    <x v="1"/>
    <n v="201"/>
    <s v="S2"/>
    <n v="6272.93"/>
    <n v="-42.65"/>
    <n v="0"/>
    <n v="0"/>
    <n v="0"/>
    <n v="6230.28"/>
    <x v="5"/>
  </r>
  <r>
    <x v="1"/>
    <x v="3"/>
    <x v="1"/>
    <n v="201"/>
    <s v="S3A"/>
    <n v="547.58000000000004"/>
    <n v="-3.71"/>
    <n v="0"/>
    <n v="0"/>
    <n v="0"/>
    <n v="543.87"/>
    <x v="5"/>
  </r>
  <r>
    <x v="1"/>
    <x v="3"/>
    <x v="1"/>
    <n v="201"/>
    <s v="S3B"/>
    <n v="2130.5"/>
    <n v="-14.5"/>
    <n v="0"/>
    <n v="0"/>
    <n v="0"/>
    <n v="2116"/>
    <x v="5"/>
  </r>
  <r>
    <x v="1"/>
    <x v="3"/>
    <x v="1"/>
    <n v="201"/>
    <s v="S4A"/>
    <n v="176254.28"/>
    <n v="-1199.1600000000001"/>
    <n v="0"/>
    <n v="0"/>
    <n v="0"/>
    <n v="175055.12"/>
    <x v="5"/>
  </r>
  <r>
    <x v="1"/>
    <x v="3"/>
    <x v="1"/>
    <n v="201"/>
    <s v="S5"/>
    <n v="428044.03"/>
    <n v="-2979.52"/>
    <n v="0"/>
    <n v="0"/>
    <n v="0"/>
    <n v="425064.51"/>
    <x v="5"/>
  </r>
  <r>
    <x v="1"/>
    <x v="3"/>
    <x v="1"/>
    <n v="201"/>
    <s v="S6A"/>
    <n v="38.630000000000003"/>
    <n v="-0.27"/>
    <n v="0"/>
    <n v="0"/>
    <n v="0"/>
    <n v="38.36"/>
    <x v="5"/>
  </r>
  <r>
    <x v="1"/>
    <x v="3"/>
    <x v="1"/>
    <n v="201"/>
    <s v="G1A"/>
    <n v="363267.58"/>
    <n v="-2470.15"/>
    <n v="0"/>
    <n v="0"/>
    <n v="0"/>
    <n v="360797.43"/>
    <x v="0"/>
  </r>
  <r>
    <x v="1"/>
    <x v="3"/>
    <x v="1"/>
    <n v="201"/>
    <s v="G1C"/>
    <n v="5074.25"/>
    <n v="-34.39"/>
    <n v="0"/>
    <n v="0"/>
    <n v="0"/>
    <n v="5039.8599999999997"/>
    <x v="0"/>
  </r>
  <r>
    <x v="1"/>
    <x v="3"/>
    <x v="1"/>
    <n v="201"/>
    <s v="G1D"/>
    <n v="7894.8"/>
    <n v="-53.69"/>
    <n v="0"/>
    <n v="0"/>
    <n v="0"/>
    <n v="7841.11"/>
    <x v="0"/>
  </r>
  <r>
    <x v="1"/>
    <x v="3"/>
    <x v="1"/>
    <n v="201"/>
    <s v="G1F"/>
    <n v="17728.37"/>
    <n v="-120.62"/>
    <n v="0"/>
    <n v="0"/>
    <n v="0"/>
    <n v="17607.75"/>
    <x v="0"/>
  </r>
  <r>
    <x v="1"/>
    <x v="3"/>
    <x v="1"/>
    <n v="201"/>
    <s v="G2A"/>
    <n v="433464.93"/>
    <n v="-216.58"/>
    <n v="0"/>
    <n v="0"/>
    <n v="0"/>
    <n v="433248.35"/>
    <x v="1"/>
  </r>
  <r>
    <x v="1"/>
    <x v="3"/>
    <x v="1"/>
    <n v="201"/>
    <s v="G2B"/>
    <n v="13893.94"/>
    <n v="-6.95"/>
    <n v="0"/>
    <n v="0"/>
    <n v="0"/>
    <n v="13886.99"/>
    <x v="1"/>
  </r>
  <r>
    <x v="1"/>
    <x v="3"/>
    <x v="1"/>
    <n v="201"/>
    <s v="G2D"/>
    <n v="14933.55"/>
    <n v="-7.47"/>
    <n v="0"/>
    <n v="0"/>
    <n v="0"/>
    <n v="14926.08"/>
    <x v="1"/>
  </r>
  <r>
    <x v="1"/>
    <x v="3"/>
    <x v="1"/>
    <n v="201"/>
    <s v="G3"/>
    <n v="1680510.46"/>
    <n v="-840.24"/>
    <n v="0"/>
    <n v="0"/>
    <n v="0"/>
    <n v="1679670.22"/>
    <x v="2"/>
  </r>
  <r>
    <x v="1"/>
    <x v="3"/>
    <x v="1"/>
    <n v="201"/>
    <s v="R1A"/>
    <n v="1196267.3"/>
    <n v="-30863.89"/>
    <n v="0"/>
    <n v="0"/>
    <n v="0"/>
    <n v="1165403.4099999999"/>
    <x v="3"/>
  </r>
  <r>
    <x v="1"/>
    <x v="3"/>
    <x v="1"/>
    <n v="201"/>
    <s v="R2A"/>
    <n v="126019.88"/>
    <n v="-3251"/>
    <n v="0"/>
    <n v="0"/>
    <n v="0"/>
    <n v="122768.88"/>
    <x v="4"/>
  </r>
  <r>
    <x v="1"/>
    <x v="4"/>
    <x v="0"/>
    <n v="201"/>
    <s v="G1A"/>
    <n v="63432.75"/>
    <n v="-431.39"/>
    <n v="0"/>
    <n v="0"/>
    <n v="0"/>
    <n v="63001.36"/>
    <x v="0"/>
  </r>
  <r>
    <x v="1"/>
    <x v="4"/>
    <x v="0"/>
    <n v="201"/>
    <s v="G1D"/>
    <n v="202.73"/>
    <n v="-1.37"/>
    <n v="0"/>
    <n v="0"/>
    <n v="0"/>
    <n v="201.36"/>
    <x v="0"/>
  </r>
  <r>
    <x v="1"/>
    <x v="4"/>
    <x v="0"/>
    <n v="201"/>
    <s v="G1F"/>
    <n v="995.18"/>
    <n v="-6.76"/>
    <n v="0"/>
    <n v="0"/>
    <n v="0"/>
    <n v="988.42"/>
    <x v="0"/>
  </r>
  <r>
    <x v="1"/>
    <x v="4"/>
    <x v="0"/>
    <n v="201"/>
    <s v="G2A"/>
    <n v="43973.919999999998"/>
    <n v="-21.94"/>
    <n v="0"/>
    <n v="0"/>
    <n v="0"/>
    <n v="43951.98"/>
    <x v="1"/>
  </r>
  <r>
    <x v="1"/>
    <x v="4"/>
    <x v="0"/>
    <n v="201"/>
    <s v="G3"/>
    <n v="86698.73"/>
    <n v="-43.35"/>
    <n v="0"/>
    <n v="0"/>
    <n v="0"/>
    <n v="86655.38"/>
    <x v="2"/>
  </r>
  <r>
    <x v="1"/>
    <x v="4"/>
    <x v="0"/>
    <n v="201"/>
    <s v="R1A"/>
    <n v="432509.61"/>
    <n v="-11158.31"/>
    <n v="0"/>
    <n v="0"/>
    <n v="0"/>
    <n v="421351.3"/>
    <x v="3"/>
  </r>
  <r>
    <x v="1"/>
    <x v="4"/>
    <x v="0"/>
    <n v="201"/>
    <s v="R2A"/>
    <n v="6538.42"/>
    <n v="-168.72"/>
    <n v="0"/>
    <n v="0"/>
    <n v="0"/>
    <n v="6369.7"/>
    <x v="4"/>
  </r>
  <r>
    <x v="1"/>
    <x v="4"/>
    <x v="0"/>
    <n v="201"/>
    <s v="S1A"/>
    <n v="1634.76"/>
    <n v="-11.12"/>
    <n v="0"/>
    <n v="0"/>
    <n v="0"/>
    <n v="1623.64"/>
    <x v="5"/>
  </r>
  <r>
    <x v="1"/>
    <x v="4"/>
    <x v="0"/>
    <n v="201"/>
    <s v="S3B"/>
    <n v="699.43"/>
    <n v="-4.76"/>
    <n v="0"/>
    <n v="0"/>
    <n v="0"/>
    <n v="694.67"/>
    <x v="5"/>
  </r>
  <r>
    <x v="1"/>
    <x v="4"/>
    <x v="0"/>
    <n v="201"/>
    <s v="S4A"/>
    <n v="2.08"/>
    <n v="-0.01"/>
    <n v="0"/>
    <n v="0"/>
    <n v="0"/>
    <n v="2.0699999999999998"/>
    <x v="5"/>
  </r>
  <r>
    <x v="1"/>
    <x v="4"/>
    <x v="0"/>
    <n v="201"/>
    <s v="R1A"/>
    <n v="-42.71"/>
    <n v="1.0900000000000001"/>
    <n v="0"/>
    <n v="0"/>
    <n v="0"/>
    <n v="-41.62"/>
    <x v="3"/>
  </r>
  <r>
    <x v="1"/>
    <x v="4"/>
    <x v="1"/>
    <n v="201"/>
    <s v="G1A"/>
    <n v="6455527.9699999997"/>
    <n v="-43894.04"/>
    <n v="0"/>
    <n v="0"/>
    <n v="0"/>
    <n v="6411633.9299999997"/>
    <x v="0"/>
  </r>
  <r>
    <x v="1"/>
    <x v="4"/>
    <x v="1"/>
    <n v="201"/>
    <s v="G1B"/>
    <n v="229.03"/>
    <n v="-1.55"/>
    <n v="0"/>
    <n v="0"/>
    <n v="0"/>
    <n v="227.48"/>
    <x v="0"/>
  </r>
  <r>
    <x v="1"/>
    <x v="4"/>
    <x v="1"/>
    <n v="201"/>
    <s v="G1C"/>
    <n v="16631.77"/>
    <n v="-113.25"/>
    <n v="0"/>
    <n v="0"/>
    <n v="0"/>
    <n v="16518.52"/>
    <x v="0"/>
  </r>
  <r>
    <x v="1"/>
    <x v="4"/>
    <x v="1"/>
    <n v="201"/>
    <s v="G1D"/>
    <n v="105891.31"/>
    <n v="-720.04"/>
    <n v="0"/>
    <n v="0"/>
    <n v="0"/>
    <n v="105171.27"/>
    <x v="0"/>
  </r>
  <r>
    <x v="1"/>
    <x v="4"/>
    <x v="1"/>
    <n v="201"/>
    <s v="G1F"/>
    <n v="602315.79"/>
    <n v="-4094.43"/>
    <n v="0"/>
    <n v="0"/>
    <n v="0"/>
    <n v="598221.36"/>
    <x v="0"/>
  </r>
  <r>
    <x v="1"/>
    <x v="4"/>
    <x v="1"/>
    <n v="201"/>
    <s v="G2A"/>
    <n v="9407272.2300000004"/>
    <n v="-4701.21"/>
    <n v="0"/>
    <n v="0"/>
    <n v="0"/>
    <n v="9402571.0199999996"/>
    <x v="1"/>
  </r>
  <r>
    <x v="1"/>
    <x v="4"/>
    <x v="1"/>
    <n v="201"/>
    <s v="G2B"/>
    <n v="557078.38"/>
    <n v="-278.54000000000002"/>
    <n v="0"/>
    <n v="0"/>
    <n v="0"/>
    <n v="556799.84"/>
    <x v="1"/>
  </r>
  <r>
    <x v="1"/>
    <x v="4"/>
    <x v="1"/>
    <n v="201"/>
    <s v="G2D"/>
    <n v="283266.67"/>
    <n v="-141.6"/>
    <n v="0"/>
    <n v="0"/>
    <n v="0"/>
    <n v="283125.07"/>
    <x v="1"/>
  </r>
  <r>
    <x v="1"/>
    <x v="4"/>
    <x v="1"/>
    <n v="201"/>
    <s v="G3"/>
    <n v="16646347.18"/>
    <n v="-8344.36"/>
    <n v="0"/>
    <n v="0"/>
    <n v="0"/>
    <n v="16638002.82"/>
    <x v="2"/>
  </r>
  <r>
    <x v="1"/>
    <x v="4"/>
    <x v="1"/>
    <n v="201"/>
    <s v="R1A"/>
    <n v="22643502.98"/>
    <n v="-584193.72"/>
    <n v="0"/>
    <n v="0"/>
    <n v="0"/>
    <n v="22059309.260000002"/>
    <x v="3"/>
  </r>
  <r>
    <x v="1"/>
    <x v="4"/>
    <x v="1"/>
    <n v="201"/>
    <s v="R2A"/>
    <n v="3440427.31"/>
    <n v="-88756.38"/>
    <n v="0"/>
    <n v="0"/>
    <n v="0"/>
    <n v="3351670.93"/>
    <x v="4"/>
  </r>
  <r>
    <x v="1"/>
    <x v="4"/>
    <x v="1"/>
    <n v="201"/>
    <s v="R4"/>
    <n v="51643.77"/>
    <n v="-1332.43"/>
    <n v="0"/>
    <n v="0"/>
    <n v="0"/>
    <n v="50311.34"/>
    <x v="3"/>
  </r>
  <r>
    <x v="1"/>
    <x v="4"/>
    <x v="1"/>
    <n v="201"/>
    <s v="S1A"/>
    <n v="187327.27"/>
    <n v="-1282"/>
    <n v="0"/>
    <n v="0"/>
    <n v="0"/>
    <n v="186045.27"/>
    <x v="5"/>
  </r>
  <r>
    <x v="1"/>
    <x v="4"/>
    <x v="1"/>
    <n v="201"/>
    <s v="S2"/>
    <n v="7377.85"/>
    <n v="-53.12"/>
    <n v="0"/>
    <n v="0"/>
    <n v="0"/>
    <n v="7324.73"/>
    <x v="5"/>
  </r>
  <r>
    <x v="1"/>
    <x v="4"/>
    <x v="1"/>
    <n v="201"/>
    <s v="S3A"/>
    <n v="474.43"/>
    <n v="-3.23"/>
    <n v="0"/>
    <n v="0"/>
    <n v="0"/>
    <n v="471.2"/>
    <x v="5"/>
  </r>
  <r>
    <x v="1"/>
    <x v="4"/>
    <x v="1"/>
    <n v="201"/>
    <s v="S3B"/>
    <n v="1899.71"/>
    <n v="-13.03"/>
    <n v="0"/>
    <n v="0"/>
    <n v="0"/>
    <n v="1886.68"/>
    <x v="5"/>
  </r>
  <r>
    <x v="1"/>
    <x v="4"/>
    <x v="1"/>
    <n v="201"/>
    <s v="S4A"/>
    <n v="148414.45000000001"/>
    <n v="-1007.65"/>
    <n v="0"/>
    <n v="0"/>
    <n v="0"/>
    <n v="147406.79999999999"/>
    <x v="5"/>
  </r>
  <r>
    <x v="1"/>
    <x v="4"/>
    <x v="1"/>
    <n v="201"/>
    <s v="S5"/>
    <n v="355305.77"/>
    <n v="-2544.89"/>
    <n v="0"/>
    <n v="0"/>
    <n v="0"/>
    <n v="352760.88"/>
    <x v="5"/>
  </r>
  <r>
    <x v="1"/>
    <x v="4"/>
    <x v="1"/>
    <n v="201"/>
    <s v="S6A"/>
    <n v="28.79"/>
    <n v="-0.19"/>
    <n v="0"/>
    <n v="0"/>
    <n v="0"/>
    <n v="28.6"/>
    <x v="5"/>
  </r>
  <r>
    <x v="1"/>
    <x v="4"/>
    <x v="1"/>
    <n v="201"/>
    <s v="G1A"/>
    <n v="368235.52000000002"/>
    <n v="-2505"/>
    <n v="0"/>
    <n v="0"/>
    <n v="0"/>
    <n v="365730.52"/>
    <x v="0"/>
  </r>
  <r>
    <x v="1"/>
    <x v="4"/>
    <x v="1"/>
    <n v="201"/>
    <s v="G1C"/>
    <n v="5113.34"/>
    <n v="-34.67"/>
    <n v="0"/>
    <n v="0"/>
    <n v="0"/>
    <n v="5078.67"/>
    <x v="0"/>
  </r>
  <r>
    <x v="1"/>
    <x v="4"/>
    <x v="1"/>
    <n v="201"/>
    <s v="G1D"/>
    <n v="1463.71"/>
    <n v="-9.9499999999999993"/>
    <n v="0"/>
    <n v="0"/>
    <n v="0"/>
    <n v="1453.76"/>
    <x v="0"/>
  </r>
  <r>
    <x v="1"/>
    <x v="4"/>
    <x v="1"/>
    <n v="201"/>
    <s v="G1F"/>
    <n v="36813.599999999999"/>
    <n v="-250.27"/>
    <n v="0"/>
    <n v="0"/>
    <n v="0"/>
    <n v="36563.33"/>
    <x v="0"/>
  </r>
  <r>
    <x v="1"/>
    <x v="4"/>
    <x v="1"/>
    <n v="201"/>
    <s v="G2A"/>
    <n v="495187.37"/>
    <n v="-247.33"/>
    <n v="0"/>
    <n v="0"/>
    <n v="0"/>
    <n v="494940.04"/>
    <x v="1"/>
  </r>
  <r>
    <x v="1"/>
    <x v="4"/>
    <x v="1"/>
    <n v="201"/>
    <s v="G2B"/>
    <n v="42321.07"/>
    <n v="-21.16"/>
    <n v="0"/>
    <n v="0"/>
    <n v="0"/>
    <n v="42299.91"/>
    <x v="1"/>
  </r>
  <r>
    <x v="1"/>
    <x v="4"/>
    <x v="1"/>
    <n v="201"/>
    <s v="G2D"/>
    <n v="15430.56"/>
    <n v="-7.72"/>
    <n v="0"/>
    <n v="0"/>
    <n v="0"/>
    <n v="15422.84"/>
    <x v="1"/>
  </r>
  <r>
    <x v="1"/>
    <x v="4"/>
    <x v="1"/>
    <n v="201"/>
    <s v="G3"/>
    <n v="1062586.24"/>
    <n v="-528.87"/>
    <n v="0"/>
    <n v="0"/>
    <n v="0"/>
    <n v="1062057.3700000001"/>
    <x v="2"/>
  </r>
  <r>
    <x v="1"/>
    <x v="4"/>
    <x v="1"/>
    <n v="201"/>
    <s v="R1A"/>
    <n v="1351454.64"/>
    <n v="-34867.269999999997"/>
    <n v="0"/>
    <n v="0"/>
    <n v="0"/>
    <n v="1316587.3700000001"/>
    <x v="3"/>
  </r>
  <r>
    <x v="1"/>
    <x v="4"/>
    <x v="1"/>
    <n v="201"/>
    <s v="R2A"/>
    <n v="266676.39"/>
    <n v="-6880.21"/>
    <n v="0"/>
    <n v="0"/>
    <n v="0"/>
    <n v="259796.18"/>
    <x v="4"/>
  </r>
  <r>
    <x v="1"/>
    <x v="4"/>
    <x v="1"/>
    <n v="201"/>
    <s v="R4"/>
    <n v="2719.6"/>
    <n v="-70.17"/>
    <n v="0"/>
    <n v="0"/>
    <n v="0"/>
    <n v="2649.43"/>
    <x v="3"/>
  </r>
  <r>
    <x v="1"/>
    <x v="4"/>
    <x v="1"/>
    <n v="201"/>
    <s v="S1A"/>
    <n v="432.36"/>
    <n v="-3.59"/>
    <n v="0"/>
    <n v="0"/>
    <n v="0"/>
    <n v="428.77"/>
    <x v="5"/>
  </r>
  <r>
    <x v="1"/>
    <x v="4"/>
    <x v="1"/>
    <n v="201"/>
    <s v="S5"/>
    <n v="-24156.1"/>
    <n v="182.25"/>
    <n v="0"/>
    <n v="0"/>
    <n v="0"/>
    <n v="-23973.85"/>
    <x v="5"/>
  </r>
  <r>
    <x v="1"/>
    <x v="5"/>
    <x v="0"/>
    <n v="201"/>
    <s v="G1A"/>
    <n v="160322.44"/>
    <n v="-1089.99"/>
    <n v="0"/>
    <n v="0"/>
    <n v="0"/>
    <n v="159232.45000000001"/>
    <x v="0"/>
  </r>
  <r>
    <x v="1"/>
    <x v="5"/>
    <x v="0"/>
    <n v="201"/>
    <s v="G1B"/>
    <n v="100.82"/>
    <n v="-0.69"/>
    <n v="0"/>
    <n v="0"/>
    <n v="0"/>
    <n v="100.13"/>
    <x v="0"/>
  </r>
  <r>
    <x v="1"/>
    <x v="5"/>
    <x v="0"/>
    <n v="201"/>
    <s v="G1D"/>
    <n v="421.45"/>
    <n v="-2.87"/>
    <n v="0"/>
    <n v="0"/>
    <n v="0"/>
    <n v="418.58"/>
    <x v="0"/>
  </r>
  <r>
    <x v="1"/>
    <x v="5"/>
    <x v="0"/>
    <n v="201"/>
    <s v="G1F"/>
    <n v="1607.85"/>
    <n v="-10.91"/>
    <n v="0"/>
    <n v="0"/>
    <n v="0"/>
    <n v="1596.94"/>
    <x v="0"/>
  </r>
  <r>
    <x v="1"/>
    <x v="5"/>
    <x v="0"/>
    <n v="201"/>
    <s v="G2A"/>
    <n v="126451.03"/>
    <n v="-63.21"/>
    <n v="0"/>
    <n v="0"/>
    <n v="0"/>
    <n v="126387.82"/>
    <x v="1"/>
  </r>
  <r>
    <x v="1"/>
    <x v="5"/>
    <x v="0"/>
    <n v="201"/>
    <s v="G3"/>
    <n v="104636.06"/>
    <n v="-52.33"/>
    <n v="0"/>
    <n v="0"/>
    <n v="0"/>
    <n v="104583.73"/>
    <x v="2"/>
  </r>
  <r>
    <x v="1"/>
    <x v="5"/>
    <x v="0"/>
    <n v="201"/>
    <s v="R1A"/>
    <n v="650133.55000000005"/>
    <n v="-16773.09"/>
    <n v="0"/>
    <n v="0"/>
    <n v="0"/>
    <n v="633360.46"/>
    <x v="3"/>
  </r>
  <r>
    <x v="1"/>
    <x v="5"/>
    <x v="0"/>
    <n v="201"/>
    <s v="R2A"/>
    <n v="5877.79"/>
    <n v="-151.63999999999999"/>
    <n v="0"/>
    <n v="0"/>
    <n v="0"/>
    <n v="5726.15"/>
    <x v="4"/>
  </r>
  <r>
    <x v="1"/>
    <x v="5"/>
    <x v="0"/>
    <n v="201"/>
    <s v="S1A"/>
    <n v="1488.15"/>
    <n v="-10.119999999999999"/>
    <n v="0"/>
    <n v="0"/>
    <n v="0"/>
    <n v="1478.03"/>
    <x v="5"/>
  </r>
  <r>
    <x v="1"/>
    <x v="5"/>
    <x v="0"/>
    <n v="201"/>
    <s v="S3B"/>
    <n v="636.73"/>
    <n v="-4.34"/>
    <n v="0"/>
    <n v="0"/>
    <n v="0"/>
    <n v="632.39"/>
    <x v="5"/>
  </r>
  <r>
    <x v="1"/>
    <x v="5"/>
    <x v="0"/>
    <n v="201"/>
    <s v="S4A"/>
    <n v="1.9"/>
    <n v="-0.01"/>
    <n v="0"/>
    <n v="0"/>
    <n v="0"/>
    <n v="1.89"/>
    <x v="5"/>
  </r>
  <r>
    <x v="1"/>
    <x v="5"/>
    <x v="0"/>
    <n v="201"/>
    <s v="G1A"/>
    <n v="66466.429999999993"/>
    <n v="-451.93"/>
    <n v="0"/>
    <n v="0"/>
    <n v="0"/>
    <n v="66014.5"/>
    <x v="0"/>
  </r>
  <r>
    <x v="1"/>
    <x v="5"/>
    <x v="0"/>
    <n v="201"/>
    <s v="G1B"/>
    <n v="116.11"/>
    <n v="-0.8"/>
    <n v="0"/>
    <n v="0"/>
    <n v="0"/>
    <n v="115.31"/>
    <x v="0"/>
  </r>
  <r>
    <x v="1"/>
    <x v="5"/>
    <x v="0"/>
    <n v="201"/>
    <s v="G1D"/>
    <n v="120.82"/>
    <n v="-0.81"/>
    <n v="0"/>
    <n v="0"/>
    <n v="0"/>
    <n v="120.01"/>
    <x v="0"/>
  </r>
  <r>
    <x v="1"/>
    <x v="5"/>
    <x v="0"/>
    <n v="201"/>
    <s v="G1F"/>
    <n v="795.69"/>
    <n v="-5.39"/>
    <n v="0"/>
    <n v="0"/>
    <n v="0"/>
    <n v="790.3"/>
    <x v="0"/>
  </r>
  <r>
    <x v="1"/>
    <x v="5"/>
    <x v="0"/>
    <n v="201"/>
    <s v="G2A"/>
    <n v="58852.12"/>
    <n v="-29.43"/>
    <n v="0"/>
    <n v="0"/>
    <n v="0"/>
    <n v="58822.69"/>
    <x v="1"/>
  </r>
  <r>
    <x v="1"/>
    <x v="5"/>
    <x v="0"/>
    <n v="201"/>
    <s v="R1A"/>
    <n v="143403.96"/>
    <n v="-3699.67"/>
    <n v="0"/>
    <n v="0"/>
    <n v="0"/>
    <n v="139704.29"/>
    <x v="3"/>
  </r>
  <r>
    <x v="1"/>
    <x v="5"/>
    <x v="0"/>
    <n v="201"/>
    <s v="R2A"/>
    <n v="543.41"/>
    <n v="-14.02"/>
    <n v="0"/>
    <n v="0"/>
    <n v="0"/>
    <n v="529.39"/>
    <x v="4"/>
  </r>
  <r>
    <x v="1"/>
    <x v="5"/>
    <x v="1"/>
    <n v="201"/>
    <s v="G1A"/>
    <n v="7205638.4699999997"/>
    <n v="-48964.77"/>
    <n v="0"/>
    <n v="0"/>
    <n v="0"/>
    <n v="7156673.7000000002"/>
    <x v="0"/>
  </r>
  <r>
    <x v="1"/>
    <x v="5"/>
    <x v="1"/>
    <n v="201"/>
    <s v="G1B"/>
    <n v="691.58"/>
    <n v="-4.72"/>
    <n v="0"/>
    <n v="0"/>
    <n v="0"/>
    <n v="686.86"/>
    <x v="0"/>
  </r>
  <r>
    <x v="1"/>
    <x v="5"/>
    <x v="1"/>
    <n v="201"/>
    <s v="G1C"/>
    <n v="17281.560000000001"/>
    <n v="-117.66"/>
    <n v="0"/>
    <n v="0"/>
    <n v="0"/>
    <n v="17163.900000000001"/>
    <x v="0"/>
  </r>
  <r>
    <x v="1"/>
    <x v="5"/>
    <x v="1"/>
    <n v="201"/>
    <s v="G1D"/>
    <n v="84064.45"/>
    <n v="-566.53"/>
    <n v="0"/>
    <n v="0"/>
    <n v="0"/>
    <n v="83497.919999999998"/>
    <x v="0"/>
  </r>
  <r>
    <x v="1"/>
    <x v="5"/>
    <x v="1"/>
    <n v="201"/>
    <s v="G1F"/>
    <n v="544635.43000000005"/>
    <n v="-3702.7"/>
    <n v="0"/>
    <n v="0"/>
    <n v="0"/>
    <n v="540932.73"/>
    <x v="0"/>
  </r>
  <r>
    <x v="1"/>
    <x v="5"/>
    <x v="1"/>
    <n v="201"/>
    <s v="G2A"/>
    <n v="10645903.26"/>
    <n v="-5319"/>
    <n v="0"/>
    <n v="-1.03"/>
    <n v="0"/>
    <n v="10640583.23"/>
    <x v="1"/>
  </r>
  <r>
    <x v="1"/>
    <x v="5"/>
    <x v="1"/>
    <n v="201"/>
    <s v="G2B"/>
    <n v="476270.55"/>
    <n v="-239.54"/>
    <n v="0"/>
    <n v="0"/>
    <n v="0"/>
    <n v="476031.01"/>
    <x v="1"/>
  </r>
  <r>
    <x v="1"/>
    <x v="5"/>
    <x v="1"/>
    <n v="201"/>
    <s v="G2D"/>
    <n v="308835.53999999998"/>
    <n v="-154.47"/>
    <n v="0"/>
    <n v="0"/>
    <n v="0"/>
    <n v="308681.07"/>
    <x v="1"/>
  </r>
  <r>
    <x v="1"/>
    <x v="5"/>
    <x v="1"/>
    <n v="201"/>
    <s v="G3"/>
    <n v="20674570.079999998"/>
    <n v="-10338.14"/>
    <n v="0"/>
    <n v="0"/>
    <n v="0"/>
    <n v="20664231.940000001"/>
    <x v="2"/>
  </r>
  <r>
    <x v="1"/>
    <x v="5"/>
    <x v="1"/>
    <n v="201"/>
    <s v="R1A"/>
    <n v="23162929.850000001"/>
    <n v="-597611.18999999994"/>
    <n v="0"/>
    <n v="0"/>
    <n v="0"/>
    <n v="22565318.66"/>
    <x v="3"/>
  </r>
  <r>
    <x v="1"/>
    <x v="5"/>
    <x v="1"/>
    <n v="201"/>
    <s v="R2A"/>
    <n v="3397152.74"/>
    <n v="-87645.72"/>
    <n v="0"/>
    <n v="0"/>
    <n v="0"/>
    <n v="3309507.02"/>
    <x v="4"/>
  </r>
  <r>
    <x v="1"/>
    <x v="5"/>
    <x v="1"/>
    <n v="201"/>
    <s v="R4"/>
    <n v="36748.410000000003"/>
    <n v="-948.13"/>
    <n v="0"/>
    <n v="0"/>
    <n v="0"/>
    <n v="35800.28"/>
    <x v="3"/>
  </r>
  <r>
    <x v="1"/>
    <x v="5"/>
    <x v="1"/>
    <n v="201"/>
    <s v="S1A"/>
    <n v="-39908.629999999997"/>
    <n v="430.03"/>
    <n v="0"/>
    <n v="0"/>
    <n v="0"/>
    <n v="-39478.6"/>
    <x v="5"/>
  </r>
  <r>
    <x v="1"/>
    <x v="5"/>
    <x v="1"/>
    <n v="201"/>
    <s v="S2"/>
    <n v="-38880.32"/>
    <n v="287.23"/>
    <n v="0"/>
    <n v="0"/>
    <n v="0"/>
    <n v="-38593.089999999997"/>
    <x v="5"/>
  </r>
  <r>
    <x v="1"/>
    <x v="5"/>
    <x v="1"/>
    <n v="201"/>
    <s v="S3A"/>
    <n v="429.51"/>
    <n v="-2.92"/>
    <n v="0"/>
    <n v="0"/>
    <n v="0"/>
    <n v="426.59"/>
    <x v="5"/>
  </r>
  <r>
    <x v="1"/>
    <x v="5"/>
    <x v="1"/>
    <n v="201"/>
    <s v="S3B"/>
    <n v="997.73"/>
    <n v="-6.27"/>
    <n v="0"/>
    <n v="0"/>
    <n v="0"/>
    <n v="991.46"/>
    <x v="5"/>
  </r>
  <r>
    <x v="1"/>
    <x v="5"/>
    <x v="1"/>
    <n v="201"/>
    <s v="S4A"/>
    <n v="137538.68"/>
    <n v="-934.29"/>
    <n v="0"/>
    <n v="0"/>
    <n v="0"/>
    <n v="136604.39000000001"/>
    <x v="5"/>
  </r>
  <r>
    <x v="1"/>
    <x v="5"/>
    <x v="1"/>
    <n v="201"/>
    <s v="S5"/>
    <n v="188441.75"/>
    <n v="-1290.94"/>
    <n v="0"/>
    <n v="0"/>
    <n v="0"/>
    <n v="187150.81"/>
    <x v="5"/>
  </r>
  <r>
    <x v="1"/>
    <x v="5"/>
    <x v="1"/>
    <n v="201"/>
    <s v="S6A"/>
    <n v="26.22"/>
    <n v="-0.18"/>
    <n v="0"/>
    <n v="0"/>
    <n v="0"/>
    <n v="26.04"/>
    <x v="5"/>
  </r>
  <r>
    <x v="1"/>
    <x v="5"/>
    <x v="1"/>
    <n v="201"/>
    <s v="G1A"/>
    <n v="915973.57"/>
    <n v="-6232.15"/>
    <n v="0"/>
    <n v="0"/>
    <n v="0"/>
    <n v="909741.42"/>
    <x v="0"/>
  </r>
  <r>
    <x v="1"/>
    <x v="5"/>
    <x v="1"/>
    <n v="201"/>
    <s v="G1B"/>
    <n v="488.14"/>
    <n v="-3.32"/>
    <n v="0"/>
    <n v="0"/>
    <n v="0"/>
    <n v="484.82"/>
    <x v="0"/>
  </r>
  <r>
    <x v="1"/>
    <x v="5"/>
    <x v="1"/>
    <n v="201"/>
    <s v="G1C"/>
    <n v="5758.78"/>
    <n v="-39.04"/>
    <n v="0"/>
    <n v="0"/>
    <n v="0"/>
    <n v="5719.74"/>
    <x v="0"/>
  </r>
  <r>
    <x v="1"/>
    <x v="5"/>
    <x v="1"/>
    <n v="201"/>
    <s v="G1D"/>
    <n v="8383.81"/>
    <n v="-56.97"/>
    <n v="0"/>
    <n v="0"/>
    <n v="0"/>
    <n v="8326.84"/>
    <x v="0"/>
  </r>
  <r>
    <x v="1"/>
    <x v="5"/>
    <x v="1"/>
    <n v="201"/>
    <s v="G1F"/>
    <n v="93827.74"/>
    <n v="-637.77"/>
    <n v="0"/>
    <n v="0"/>
    <n v="0"/>
    <n v="93189.97"/>
    <x v="0"/>
  </r>
  <r>
    <x v="1"/>
    <x v="5"/>
    <x v="1"/>
    <n v="201"/>
    <s v="G2A"/>
    <n v="1268500.3899999999"/>
    <n v="-634.07000000000005"/>
    <n v="0"/>
    <n v="-0.1"/>
    <n v="0"/>
    <n v="1267866.22"/>
    <x v="1"/>
  </r>
  <r>
    <x v="1"/>
    <x v="5"/>
    <x v="1"/>
    <n v="201"/>
    <s v="G2B"/>
    <n v="64918.14"/>
    <n v="-30.99"/>
    <n v="0"/>
    <n v="0"/>
    <n v="0"/>
    <n v="64887.15"/>
    <x v="1"/>
  </r>
  <r>
    <x v="1"/>
    <x v="5"/>
    <x v="1"/>
    <n v="201"/>
    <s v="G2D"/>
    <n v="30637"/>
    <n v="-15.3"/>
    <n v="0"/>
    <n v="0"/>
    <n v="0"/>
    <n v="30621.7"/>
    <x v="1"/>
  </r>
  <r>
    <x v="1"/>
    <x v="5"/>
    <x v="1"/>
    <n v="201"/>
    <s v="G3"/>
    <n v="3361903.2"/>
    <n v="-1681.92"/>
    <n v="0"/>
    <n v="0"/>
    <n v="0"/>
    <n v="3360221.28"/>
    <x v="2"/>
  </r>
  <r>
    <x v="1"/>
    <x v="5"/>
    <x v="1"/>
    <n v="201"/>
    <s v="R1A"/>
    <n v="3319949.97"/>
    <n v="-85655.21"/>
    <n v="0"/>
    <n v="0"/>
    <n v="0"/>
    <n v="3234294.76"/>
    <x v="3"/>
  </r>
  <r>
    <x v="1"/>
    <x v="5"/>
    <x v="1"/>
    <n v="201"/>
    <s v="R2A"/>
    <n v="500059.77"/>
    <n v="-12902.02"/>
    <n v="0"/>
    <n v="0"/>
    <n v="0"/>
    <n v="487157.75"/>
    <x v="4"/>
  </r>
  <r>
    <x v="1"/>
    <x v="5"/>
    <x v="1"/>
    <n v="201"/>
    <s v="R4"/>
    <n v="2359.86"/>
    <n v="-60.89"/>
    <n v="0"/>
    <n v="0"/>
    <n v="0"/>
    <n v="2298.9699999999998"/>
    <x v="3"/>
  </r>
  <r>
    <x v="1"/>
    <x v="5"/>
    <x v="1"/>
    <n v="201"/>
    <s v="S4A"/>
    <n v="26.73"/>
    <n v="-0.19"/>
    <n v="0"/>
    <n v="0"/>
    <n v="0"/>
    <n v="26.54"/>
    <x v="5"/>
  </r>
  <r>
    <x v="1"/>
    <x v="5"/>
    <x v="1"/>
    <n v="201"/>
    <s v="S5"/>
    <n v="66252.56"/>
    <n v="-543.52"/>
    <n v="0"/>
    <n v="0"/>
    <n v="0"/>
    <n v="65709.039999999994"/>
    <x v="5"/>
  </r>
  <r>
    <x v="1"/>
    <x v="6"/>
    <x v="0"/>
    <n v="201"/>
    <s v="G1A"/>
    <n v="252017.6"/>
    <n v="-1713.61"/>
    <n v="0"/>
    <n v="0"/>
    <n v="0"/>
    <n v="250303.99"/>
    <x v="0"/>
  </r>
  <r>
    <x v="1"/>
    <x v="6"/>
    <x v="0"/>
    <n v="201"/>
    <s v="G1B"/>
    <n v="103.53"/>
    <n v="-0.7"/>
    <n v="0"/>
    <n v="0"/>
    <n v="0"/>
    <n v="102.83"/>
    <x v="0"/>
  </r>
  <r>
    <x v="1"/>
    <x v="6"/>
    <x v="0"/>
    <n v="201"/>
    <s v="G1D"/>
    <n v="689.68"/>
    <n v="-4.7"/>
    <n v="0"/>
    <n v="0"/>
    <n v="0"/>
    <n v="684.98"/>
    <x v="0"/>
  </r>
  <r>
    <x v="1"/>
    <x v="6"/>
    <x v="0"/>
    <n v="201"/>
    <s v="G1F"/>
    <n v="2073.9699999999998"/>
    <n v="-14.14"/>
    <n v="0"/>
    <n v="0"/>
    <n v="0"/>
    <n v="2059.83"/>
    <x v="0"/>
  </r>
  <r>
    <x v="1"/>
    <x v="6"/>
    <x v="0"/>
    <n v="201"/>
    <s v="G2A"/>
    <n v="167442.10999999999"/>
    <n v="-83.74"/>
    <n v="0"/>
    <n v="0"/>
    <n v="0"/>
    <n v="167358.37"/>
    <x v="1"/>
  </r>
  <r>
    <x v="1"/>
    <x v="6"/>
    <x v="0"/>
    <n v="201"/>
    <s v="G2B"/>
    <n v="1.63"/>
    <n v="0"/>
    <n v="0"/>
    <n v="0"/>
    <n v="0"/>
    <n v="1.63"/>
    <x v="1"/>
  </r>
  <r>
    <x v="1"/>
    <x v="6"/>
    <x v="0"/>
    <n v="201"/>
    <s v="G3"/>
    <n v="130466.93"/>
    <n v="-65.239999999999995"/>
    <n v="0"/>
    <n v="0"/>
    <n v="0"/>
    <n v="130401.69"/>
    <x v="2"/>
  </r>
  <r>
    <x v="1"/>
    <x v="6"/>
    <x v="0"/>
    <n v="201"/>
    <s v="R1A"/>
    <n v="1090966.1100000001"/>
    <n v="-28147.3"/>
    <n v="0"/>
    <n v="0"/>
    <n v="0"/>
    <n v="1062818.81"/>
    <x v="3"/>
  </r>
  <r>
    <x v="1"/>
    <x v="6"/>
    <x v="0"/>
    <n v="201"/>
    <s v="R2A"/>
    <n v="6133.8"/>
    <n v="-158.26"/>
    <n v="0"/>
    <n v="0"/>
    <n v="0"/>
    <n v="5975.54"/>
    <x v="4"/>
  </r>
  <r>
    <x v="1"/>
    <x v="6"/>
    <x v="0"/>
    <n v="201"/>
    <s v="S1A"/>
    <n v="1327.34"/>
    <n v="-9.0299999999999994"/>
    <n v="0"/>
    <n v="0"/>
    <n v="0"/>
    <n v="1318.31"/>
    <x v="5"/>
  </r>
  <r>
    <x v="1"/>
    <x v="6"/>
    <x v="0"/>
    <n v="201"/>
    <s v="S3B"/>
    <n v="566.65"/>
    <n v="-3.86"/>
    <n v="0"/>
    <n v="0"/>
    <n v="0"/>
    <n v="562.79"/>
    <x v="5"/>
  </r>
  <r>
    <x v="1"/>
    <x v="6"/>
    <x v="0"/>
    <n v="201"/>
    <s v="S4A"/>
    <n v="1.72"/>
    <n v="-0.01"/>
    <n v="0"/>
    <n v="0"/>
    <n v="0"/>
    <n v="1.71"/>
    <x v="5"/>
  </r>
  <r>
    <x v="1"/>
    <x v="6"/>
    <x v="0"/>
    <n v="201"/>
    <s v="G1A"/>
    <n v="0.54"/>
    <n v="0"/>
    <n v="0"/>
    <n v="0"/>
    <n v="0"/>
    <n v="0.54"/>
    <x v="0"/>
  </r>
  <r>
    <x v="1"/>
    <x v="6"/>
    <x v="0"/>
    <n v="201"/>
    <s v="R1A"/>
    <n v="860.48"/>
    <n v="-22.21"/>
    <n v="0"/>
    <n v="0"/>
    <n v="0"/>
    <n v="838.27"/>
    <x v="3"/>
  </r>
  <r>
    <x v="1"/>
    <x v="6"/>
    <x v="1"/>
    <n v="201"/>
    <s v="G1A"/>
    <n v="8824064.9499999993"/>
    <n v="-60034.79"/>
    <n v="0"/>
    <n v="0"/>
    <n v="0"/>
    <n v="8764030.1600000001"/>
    <x v="0"/>
  </r>
  <r>
    <x v="1"/>
    <x v="6"/>
    <x v="1"/>
    <n v="201"/>
    <s v="G1B"/>
    <n v="608.39"/>
    <n v="-4.1500000000000004"/>
    <n v="0"/>
    <n v="0"/>
    <n v="0"/>
    <n v="604.24"/>
    <x v="0"/>
  </r>
  <r>
    <x v="1"/>
    <x v="6"/>
    <x v="1"/>
    <n v="201"/>
    <s v="G1C"/>
    <n v="17278.13"/>
    <n v="-117.64"/>
    <n v="0"/>
    <n v="0"/>
    <n v="0"/>
    <n v="17160.490000000002"/>
    <x v="0"/>
  </r>
  <r>
    <x v="1"/>
    <x v="6"/>
    <x v="1"/>
    <n v="201"/>
    <s v="G1D"/>
    <n v="89338.95"/>
    <n v="-607.54"/>
    <n v="0"/>
    <n v="0"/>
    <n v="0"/>
    <n v="88731.41"/>
    <x v="0"/>
  </r>
  <r>
    <x v="1"/>
    <x v="6"/>
    <x v="1"/>
    <n v="201"/>
    <s v="G1F"/>
    <n v="663974.73"/>
    <n v="-4513.66"/>
    <n v="0"/>
    <n v="0"/>
    <n v="0"/>
    <n v="659461.06999999995"/>
    <x v="0"/>
  </r>
  <r>
    <x v="1"/>
    <x v="6"/>
    <x v="1"/>
    <n v="201"/>
    <s v="G2A"/>
    <n v="12091463.210000001"/>
    <n v="-6066.12"/>
    <n v="0"/>
    <n v="0"/>
    <n v="0"/>
    <n v="12085397.09"/>
    <x v="1"/>
  </r>
  <r>
    <x v="1"/>
    <x v="6"/>
    <x v="1"/>
    <n v="201"/>
    <s v="G2B"/>
    <n v="584552.06999999995"/>
    <n v="-292.37"/>
    <n v="0"/>
    <n v="0"/>
    <n v="0"/>
    <n v="584259.69999999995"/>
    <x v="1"/>
  </r>
  <r>
    <x v="1"/>
    <x v="6"/>
    <x v="1"/>
    <n v="201"/>
    <s v="G2D"/>
    <n v="370177.82"/>
    <n v="-185.12"/>
    <n v="0"/>
    <n v="0"/>
    <n v="0"/>
    <n v="369992.7"/>
    <x v="1"/>
  </r>
  <r>
    <x v="1"/>
    <x v="6"/>
    <x v="1"/>
    <n v="201"/>
    <s v="G3"/>
    <n v="22121750.670000002"/>
    <n v="-11040.85"/>
    <n v="0"/>
    <n v="0"/>
    <n v="0"/>
    <n v="22110709.82"/>
    <x v="2"/>
  </r>
  <r>
    <x v="1"/>
    <x v="6"/>
    <x v="1"/>
    <n v="201"/>
    <s v="R1A"/>
    <n v="31036563.280000001"/>
    <n v="-800779.81"/>
    <n v="0"/>
    <n v="-0.01"/>
    <n v="0"/>
    <n v="30235783.460000001"/>
    <x v="3"/>
  </r>
  <r>
    <x v="1"/>
    <x v="6"/>
    <x v="1"/>
    <n v="201"/>
    <s v="R2A"/>
    <n v="4338893.1500000004"/>
    <n v="-111948.43"/>
    <n v="0"/>
    <n v="0"/>
    <n v="0"/>
    <n v="4226944.72"/>
    <x v="4"/>
  </r>
  <r>
    <x v="1"/>
    <x v="6"/>
    <x v="1"/>
    <n v="201"/>
    <s v="R4"/>
    <n v="35189.4"/>
    <n v="-907.85"/>
    <n v="0"/>
    <n v="0"/>
    <n v="0"/>
    <n v="34281.550000000003"/>
    <x v="3"/>
  </r>
  <r>
    <x v="1"/>
    <x v="6"/>
    <x v="1"/>
    <n v="201"/>
    <s v="S1A"/>
    <n v="107607.48"/>
    <n v="-649.78"/>
    <n v="0"/>
    <n v="0"/>
    <n v="0"/>
    <n v="106957.7"/>
    <x v="5"/>
  </r>
  <r>
    <x v="1"/>
    <x v="6"/>
    <x v="1"/>
    <n v="201"/>
    <s v="S2"/>
    <n v="-4607.66"/>
    <n v="47.29"/>
    <n v="0"/>
    <n v="0"/>
    <n v="0"/>
    <n v="-4560.37"/>
    <x v="5"/>
  </r>
  <r>
    <x v="1"/>
    <x v="6"/>
    <x v="1"/>
    <n v="201"/>
    <s v="S3A"/>
    <n v="382.01"/>
    <n v="-2.61"/>
    <n v="0"/>
    <n v="0"/>
    <n v="0"/>
    <n v="379.4"/>
    <x v="5"/>
  </r>
  <r>
    <x v="1"/>
    <x v="6"/>
    <x v="1"/>
    <n v="201"/>
    <s v="S3B"/>
    <n v="-542.4"/>
    <n v="5.74"/>
    <n v="0"/>
    <n v="0"/>
    <n v="0"/>
    <n v="-536.66"/>
    <x v="5"/>
  </r>
  <r>
    <x v="1"/>
    <x v="6"/>
    <x v="1"/>
    <n v="201"/>
    <s v="S4A"/>
    <n v="122881.36"/>
    <n v="-833.31"/>
    <n v="0"/>
    <n v="0"/>
    <n v="0"/>
    <n v="122048.05"/>
    <x v="5"/>
  </r>
  <r>
    <x v="1"/>
    <x v="6"/>
    <x v="1"/>
    <n v="201"/>
    <s v="S5"/>
    <n v="172017.1"/>
    <n v="-1171.79"/>
    <n v="0"/>
    <n v="0"/>
    <n v="0"/>
    <n v="170845.31"/>
    <x v="5"/>
  </r>
  <r>
    <x v="1"/>
    <x v="6"/>
    <x v="1"/>
    <n v="201"/>
    <s v="S6A"/>
    <n v="-72.290000000000006"/>
    <n v="0.57999999999999996"/>
    <n v="0"/>
    <n v="0"/>
    <n v="0"/>
    <n v="-71.709999999999994"/>
    <x v="5"/>
  </r>
  <r>
    <x v="1"/>
    <x v="6"/>
    <x v="1"/>
    <n v="201"/>
    <s v="G1A"/>
    <n v="471966.48"/>
    <n v="-3210.35"/>
    <n v="0"/>
    <n v="0"/>
    <n v="0"/>
    <n v="468756.13"/>
    <x v="0"/>
  </r>
  <r>
    <x v="1"/>
    <x v="6"/>
    <x v="1"/>
    <n v="201"/>
    <s v="G1C"/>
    <n v="5149.38"/>
    <n v="-34.909999999999997"/>
    <n v="0"/>
    <n v="0"/>
    <n v="0"/>
    <n v="5114.47"/>
    <x v="0"/>
  </r>
  <r>
    <x v="1"/>
    <x v="6"/>
    <x v="1"/>
    <n v="201"/>
    <s v="G1D"/>
    <n v="2266.06"/>
    <n v="-15.4"/>
    <n v="0"/>
    <n v="0"/>
    <n v="0"/>
    <n v="2250.66"/>
    <x v="0"/>
  </r>
  <r>
    <x v="1"/>
    <x v="6"/>
    <x v="1"/>
    <n v="201"/>
    <s v="G1F"/>
    <n v="26202.92"/>
    <n v="-178.05"/>
    <n v="0"/>
    <n v="0"/>
    <n v="0"/>
    <n v="26024.87"/>
    <x v="0"/>
  </r>
  <r>
    <x v="1"/>
    <x v="6"/>
    <x v="1"/>
    <n v="201"/>
    <s v="G2A"/>
    <n v="696306.24"/>
    <n v="-348.2"/>
    <n v="0"/>
    <n v="0"/>
    <n v="0"/>
    <n v="695958.04"/>
    <x v="1"/>
  </r>
  <r>
    <x v="1"/>
    <x v="6"/>
    <x v="1"/>
    <n v="201"/>
    <s v="G2B"/>
    <n v="47488.52"/>
    <n v="-23.75"/>
    <n v="0"/>
    <n v="0"/>
    <n v="0"/>
    <n v="47464.77"/>
    <x v="1"/>
  </r>
  <r>
    <x v="1"/>
    <x v="6"/>
    <x v="1"/>
    <n v="201"/>
    <s v="G2D"/>
    <n v="20827.18"/>
    <n v="-10.41"/>
    <n v="0"/>
    <n v="0"/>
    <n v="0"/>
    <n v="20816.77"/>
    <x v="1"/>
  </r>
  <r>
    <x v="1"/>
    <x v="6"/>
    <x v="1"/>
    <n v="201"/>
    <s v="G3"/>
    <n v="1181215.1299999999"/>
    <n v="-590.61"/>
    <n v="0"/>
    <n v="0"/>
    <n v="0"/>
    <n v="1180624.52"/>
    <x v="2"/>
  </r>
  <r>
    <x v="1"/>
    <x v="6"/>
    <x v="1"/>
    <n v="201"/>
    <s v="R1A"/>
    <n v="1279340.75"/>
    <n v="-33007"/>
    <n v="0"/>
    <n v="0"/>
    <n v="0"/>
    <n v="1246333.75"/>
    <x v="3"/>
  </r>
  <r>
    <x v="1"/>
    <x v="6"/>
    <x v="1"/>
    <n v="201"/>
    <s v="R2A"/>
    <n v="200328.17"/>
    <n v="-5168.84"/>
    <n v="0"/>
    <n v="0"/>
    <n v="0"/>
    <n v="195159.33"/>
    <x v="4"/>
  </r>
  <r>
    <x v="1"/>
    <x v="6"/>
    <x v="1"/>
    <n v="201"/>
    <s v="R4"/>
    <n v="217.67"/>
    <n v="-5.62"/>
    <n v="0"/>
    <n v="0"/>
    <n v="0"/>
    <n v="212.05"/>
    <x v="3"/>
  </r>
  <r>
    <x v="1"/>
    <x v="6"/>
    <x v="1"/>
    <n v="201"/>
    <s v="S4A"/>
    <n v="-899.95"/>
    <n v="6.35"/>
    <n v="0"/>
    <n v="0"/>
    <n v="0"/>
    <n v="-893.6"/>
    <x v="5"/>
  </r>
  <r>
    <x v="1"/>
    <x v="7"/>
    <x v="0"/>
    <n v="201"/>
    <s v="G1A"/>
    <n v="263608.48"/>
    <n v="-1792.29"/>
    <n v="0"/>
    <n v="0"/>
    <n v="0"/>
    <n v="261816.19"/>
    <x v="0"/>
  </r>
  <r>
    <x v="1"/>
    <x v="7"/>
    <x v="0"/>
    <n v="201"/>
    <s v="G1B"/>
    <n v="85.72"/>
    <n v="-0.6"/>
    <n v="0"/>
    <n v="0"/>
    <n v="0"/>
    <n v="85.12"/>
    <x v="0"/>
  </r>
  <r>
    <x v="1"/>
    <x v="7"/>
    <x v="0"/>
    <n v="201"/>
    <s v="G1D"/>
    <n v="726.2"/>
    <n v="-4.93"/>
    <n v="0"/>
    <n v="0"/>
    <n v="0"/>
    <n v="721.27"/>
    <x v="0"/>
  </r>
  <r>
    <x v="1"/>
    <x v="7"/>
    <x v="0"/>
    <n v="201"/>
    <s v="G1F"/>
    <n v="2145.25"/>
    <n v="-14.6"/>
    <n v="0"/>
    <n v="0"/>
    <n v="0"/>
    <n v="2130.65"/>
    <x v="0"/>
  </r>
  <r>
    <x v="1"/>
    <x v="7"/>
    <x v="0"/>
    <n v="201"/>
    <s v="G2A"/>
    <n v="178852.23"/>
    <n v="-89.43"/>
    <n v="0"/>
    <n v="0"/>
    <n v="0"/>
    <n v="178762.8"/>
    <x v="1"/>
  </r>
  <r>
    <x v="1"/>
    <x v="7"/>
    <x v="0"/>
    <n v="201"/>
    <s v="G2B"/>
    <n v="1.45"/>
    <n v="0"/>
    <n v="0"/>
    <n v="0"/>
    <n v="0"/>
    <n v="1.45"/>
    <x v="1"/>
  </r>
  <r>
    <x v="1"/>
    <x v="7"/>
    <x v="0"/>
    <n v="201"/>
    <s v="G3"/>
    <n v="126196.82"/>
    <n v="-63.1"/>
    <n v="0"/>
    <n v="0"/>
    <n v="0"/>
    <n v="126133.72"/>
    <x v="2"/>
  </r>
  <r>
    <x v="1"/>
    <x v="7"/>
    <x v="0"/>
    <n v="201"/>
    <s v="R1A"/>
    <n v="1295600.02"/>
    <n v="-33426.5"/>
    <n v="0"/>
    <n v="0"/>
    <n v="0"/>
    <n v="1262173.52"/>
    <x v="3"/>
  </r>
  <r>
    <x v="1"/>
    <x v="7"/>
    <x v="0"/>
    <n v="201"/>
    <s v="R2A"/>
    <n v="8067.49"/>
    <n v="-208.12"/>
    <n v="0"/>
    <n v="0"/>
    <n v="0"/>
    <n v="7859.37"/>
    <x v="4"/>
  </r>
  <r>
    <x v="1"/>
    <x v="7"/>
    <x v="0"/>
    <n v="201"/>
    <s v="S1A"/>
    <n v="1271.06"/>
    <n v="-8.65"/>
    <n v="0"/>
    <n v="0"/>
    <n v="0"/>
    <n v="1262.4100000000001"/>
    <x v="5"/>
  </r>
  <r>
    <x v="1"/>
    <x v="7"/>
    <x v="0"/>
    <n v="201"/>
    <s v="S3B"/>
    <n v="540.12"/>
    <n v="-3.68"/>
    <n v="0"/>
    <n v="0"/>
    <n v="0"/>
    <n v="536.44000000000005"/>
    <x v="5"/>
  </r>
  <r>
    <x v="1"/>
    <x v="7"/>
    <x v="0"/>
    <n v="201"/>
    <s v="S4A"/>
    <n v="1.63"/>
    <n v="-0.01"/>
    <n v="0"/>
    <n v="0"/>
    <n v="0"/>
    <n v="1.62"/>
    <x v="5"/>
  </r>
  <r>
    <x v="1"/>
    <x v="7"/>
    <x v="0"/>
    <n v="201"/>
    <s v="R1A"/>
    <n v="162.97999999999999"/>
    <n v="-4.22"/>
    <n v="0"/>
    <n v="0"/>
    <n v="0"/>
    <n v="158.76"/>
    <x v="3"/>
  </r>
  <r>
    <x v="1"/>
    <x v="7"/>
    <x v="1"/>
    <n v="201"/>
    <s v="G1A"/>
    <n v="10384112.050000001"/>
    <n v="-70606.100000000006"/>
    <n v="0"/>
    <n v="0"/>
    <n v="0"/>
    <n v="10313505.949999999"/>
    <x v="0"/>
  </r>
  <r>
    <x v="1"/>
    <x v="7"/>
    <x v="1"/>
    <n v="201"/>
    <s v="G1B"/>
    <n v="539.74"/>
    <n v="-3.67"/>
    <n v="0"/>
    <n v="0"/>
    <n v="0"/>
    <n v="536.07000000000005"/>
    <x v="0"/>
  </r>
  <r>
    <x v="1"/>
    <x v="7"/>
    <x v="1"/>
    <n v="201"/>
    <s v="G1C"/>
    <n v="17293.439999999999"/>
    <n v="-117.74"/>
    <n v="0"/>
    <n v="0"/>
    <n v="0"/>
    <n v="17175.7"/>
    <x v="0"/>
  </r>
  <r>
    <x v="1"/>
    <x v="7"/>
    <x v="1"/>
    <n v="201"/>
    <s v="G1D"/>
    <n v="105059.21"/>
    <n v="-714.36"/>
    <n v="0"/>
    <n v="0"/>
    <n v="0"/>
    <n v="104344.85"/>
    <x v="0"/>
  </r>
  <r>
    <x v="1"/>
    <x v="7"/>
    <x v="1"/>
    <n v="201"/>
    <s v="G1F"/>
    <n v="713480.46"/>
    <n v="-4850.8900000000003"/>
    <n v="0"/>
    <n v="0"/>
    <n v="0"/>
    <n v="708629.57"/>
    <x v="0"/>
  </r>
  <r>
    <x v="1"/>
    <x v="7"/>
    <x v="1"/>
    <n v="201"/>
    <s v="G2A"/>
    <n v="14028091.65"/>
    <n v="-6991.91"/>
    <n v="0"/>
    <n v="0"/>
    <n v="0"/>
    <n v="14021099.74"/>
    <x v="1"/>
  </r>
  <r>
    <x v="1"/>
    <x v="7"/>
    <x v="1"/>
    <n v="201"/>
    <s v="G2B"/>
    <n v="678835.61"/>
    <n v="-339.38"/>
    <n v="0"/>
    <n v="0"/>
    <n v="0"/>
    <n v="678496.23"/>
    <x v="1"/>
  </r>
  <r>
    <x v="1"/>
    <x v="7"/>
    <x v="1"/>
    <n v="201"/>
    <s v="G2D"/>
    <n v="447775.77"/>
    <n v="-223.9"/>
    <n v="0"/>
    <n v="0"/>
    <n v="0"/>
    <n v="447551.87"/>
    <x v="1"/>
  </r>
  <r>
    <x v="1"/>
    <x v="7"/>
    <x v="1"/>
    <n v="201"/>
    <s v="G3"/>
    <n v="24508252.34"/>
    <n v="-12208.54"/>
    <n v="0"/>
    <n v="0"/>
    <n v="0"/>
    <n v="24496043.800000001"/>
    <x v="2"/>
  </r>
  <r>
    <x v="1"/>
    <x v="7"/>
    <x v="1"/>
    <n v="201"/>
    <s v="R1A"/>
    <n v="41525873.380000003"/>
    <n v="-1071381.6100000001"/>
    <n v="0"/>
    <n v="0"/>
    <n v="0"/>
    <n v="40454491.770000003"/>
    <x v="3"/>
  </r>
  <r>
    <x v="1"/>
    <x v="7"/>
    <x v="1"/>
    <n v="201"/>
    <s v="R2A"/>
    <n v="5751530.75"/>
    <n v="-148396.4"/>
    <n v="0"/>
    <n v="0"/>
    <n v="0"/>
    <n v="5603134.3499999996"/>
    <x v="4"/>
  </r>
  <r>
    <x v="1"/>
    <x v="7"/>
    <x v="1"/>
    <n v="201"/>
    <s v="R4"/>
    <n v="40353.4"/>
    <n v="-1041.0899999999999"/>
    <n v="0"/>
    <n v="0"/>
    <n v="0"/>
    <n v="39312.31"/>
    <x v="3"/>
  </r>
  <r>
    <x v="1"/>
    <x v="7"/>
    <x v="1"/>
    <n v="201"/>
    <s v="S1A"/>
    <n v="180072.34"/>
    <n v="-1224.3800000000001"/>
    <n v="0"/>
    <n v="0"/>
    <n v="0"/>
    <n v="178847.96"/>
    <x v="5"/>
  </r>
  <r>
    <x v="1"/>
    <x v="7"/>
    <x v="1"/>
    <n v="201"/>
    <s v="S2"/>
    <n v="13381.39"/>
    <n v="-90.98"/>
    <n v="0"/>
    <n v="0"/>
    <n v="0"/>
    <n v="13290.41"/>
    <x v="5"/>
  </r>
  <r>
    <x v="1"/>
    <x v="7"/>
    <x v="1"/>
    <n v="201"/>
    <s v="S3A"/>
    <n v="364.44"/>
    <n v="-2.48"/>
    <n v="0"/>
    <n v="0"/>
    <n v="0"/>
    <n v="361.96"/>
    <x v="5"/>
  </r>
  <r>
    <x v="1"/>
    <x v="7"/>
    <x v="1"/>
    <n v="201"/>
    <s v="S3B"/>
    <n v="1672.74"/>
    <n v="-11.37"/>
    <n v="0"/>
    <n v="0"/>
    <n v="0"/>
    <n v="1661.37"/>
    <x v="5"/>
  </r>
  <r>
    <x v="1"/>
    <x v="7"/>
    <x v="1"/>
    <n v="201"/>
    <s v="S4A"/>
    <n v="119010.53"/>
    <n v="-806.54"/>
    <n v="0"/>
    <n v="0"/>
    <n v="0"/>
    <n v="118203.99"/>
    <x v="5"/>
  </r>
  <r>
    <x v="1"/>
    <x v="7"/>
    <x v="1"/>
    <n v="201"/>
    <s v="S5"/>
    <n v="47236.41"/>
    <n v="-210.1"/>
    <n v="0"/>
    <n v="0"/>
    <n v="0"/>
    <n v="47026.31"/>
    <x v="5"/>
  </r>
  <r>
    <x v="1"/>
    <x v="7"/>
    <x v="1"/>
    <n v="201"/>
    <s v="S6A"/>
    <n v="31.54"/>
    <n v="-0.22"/>
    <n v="0"/>
    <n v="0"/>
    <n v="0"/>
    <n v="31.32"/>
    <x v="5"/>
  </r>
  <r>
    <x v="1"/>
    <x v="7"/>
    <x v="1"/>
    <n v="201"/>
    <s v="G1A"/>
    <n v="347792.94"/>
    <n v="-2366.9899999999998"/>
    <n v="0"/>
    <n v="0"/>
    <n v="0"/>
    <n v="345425.95"/>
    <x v="0"/>
  </r>
  <r>
    <x v="1"/>
    <x v="7"/>
    <x v="1"/>
    <n v="201"/>
    <s v="G1C"/>
    <n v="5149.38"/>
    <n v="-34.909999999999997"/>
    <n v="0"/>
    <n v="0"/>
    <n v="0"/>
    <n v="5114.47"/>
    <x v="0"/>
  </r>
  <r>
    <x v="1"/>
    <x v="7"/>
    <x v="1"/>
    <n v="201"/>
    <s v="G1D"/>
    <n v="964.24"/>
    <n v="-6.56"/>
    <n v="0"/>
    <n v="0"/>
    <n v="0"/>
    <n v="957.68"/>
    <x v="0"/>
  </r>
  <r>
    <x v="1"/>
    <x v="7"/>
    <x v="1"/>
    <n v="201"/>
    <s v="G1F"/>
    <n v="19001.79"/>
    <n v="-129.09"/>
    <n v="0"/>
    <n v="0"/>
    <n v="0"/>
    <n v="18872.7"/>
    <x v="0"/>
  </r>
  <r>
    <x v="1"/>
    <x v="7"/>
    <x v="1"/>
    <n v="201"/>
    <s v="G2A"/>
    <n v="537206.24"/>
    <n v="-268.5"/>
    <n v="0"/>
    <n v="0"/>
    <n v="0"/>
    <n v="536937.74"/>
    <x v="1"/>
  </r>
  <r>
    <x v="1"/>
    <x v="7"/>
    <x v="1"/>
    <n v="201"/>
    <s v="G2B"/>
    <n v="33570.120000000003"/>
    <n v="-16.8"/>
    <n v="0"/>
    <n v="0"/>
    <n v="0"/>
    <n v="33553.32"/>
    <x v="1"/>
  </r>
  <r>
    <x v="1"/>
    <x v="7"/>
    <x v="1"/>
    <n v="201"/>
    <s v="G2D"/>
    <n v="5715"/>
    <n v="-2.85"/>
    <n v="0"/>
    <n v="0"/>
    <n v="0"/>
    <n v="5712.15"/>
    <x v="1"/>
  </r>
  <r>
    <x v="1"/>
    <x v="7"/>
    <x v="1"/>
    <n v="201"/>
    <s v="G3"/>
    <n v="1445722.31"/>
    <n v="-722.55"/>
    <n v="0"/>
    <n v="0"/>
    <n v="0"/>
    <n v="1444999.76"/>
    <x v="2"/>
  </r>
  <r>
    <x v="1"/>
    <x v="7"/>
    <x v="1"/>
    <n v="201"/>
    <s v="R1A"/>
    <n v="869423.63"/>
    <n v="-22430.48"/>
    <n v="0"/>
    <n v="0"/>
    <n v="0"/>
    <n v="846993.15"/>
    <x v="3"/>
  </r>
  <r>
    <x v="1"/>
    <x v="7"/>
    <x v="1"/>
    <n v="201"/>
    <s v="R2A"/>
    <n v="152407.43"/>
    <n v="-3931.32"/>
    <n v="0"/>
    <n v="0"/>
    <n v="0"/>
    <n v="148476.10999999999"/>
    <x v="4"/>
  </r>
  <r>
    <x v="1"/>
    <x v="7"/>
    <x v="1"/>
    <n v="201"/>
    <s v="R4"/>
    <n v="210.89"/>
    <n v="-5.44"/>
    <n v="0"/>
    <n v="0"/>
    <n v="0"/>
    <n v="205.45"/>
    <x v="3"/>
  </r>
  <r>
    <x v="1"/>
    <x v="7"/>
    <x v="1"/>
    <n v="201"/>
    <s v="S5"/>
    <n v="3172.31"/>
    <n v="-26.33"/>
    <n v="0"/>
    <n v="0"/>
    <n v="0"/>
    <n v="3145.98"/>
    <x v="5"/>
  </r>
  <r>
    <x v="1"/>
    <x v="8"/>
    <x v="0"/>
    <n v="201"/>
    <s v="G1A"/>
    <n v="193074.49"/>
    <n v="-1312.78"/>
    <n v="0"/>
    <n v="0"/>
    <n v="0"/>
    <n v="191761.71"/>
    <x v="0"/>
  </r>
  <r>
    <x v="1"/>
    <x v="8"/>
    <x v="0"/>
    <n v="201"/>
    <s v="G1B"/>
    <n v="75.58"/>
    <n v="-0.52"/>
    <n v="0"/>
    <n v="0"/>
    <n v="0"/>
    <n v="75.06"/>
    <x v="0"/>
  </r>
  <r>
    <x v="1"/>
    <x v="8"/>
    <x v="0"/>
    <n v="201"/>
    <s v="G1D"/>
    <n v="580.41"/>
    <n v="-3.95"/>
    <n v="0"/>
    <n v="0"/>
    <n v="0"/>
    <n v="576.46"/>
    <x v="0"/>
  </r>
  <r>
    <x v="1"/>
    <x v="8"/>
    <x v="0"/>
    <n v="201"/>
    <s v="G1F"/>
    <n v="1764.41"/>
    <n v="-11.99"/>
    <n v="0"/>
    <n v="0"/>
    <n v="0"/>
    <n v="1752.42"/>
    <x v="0"/>
  </r>
  <r>
    <x v="1"/>
    <x v="8"/>
    <x v="0"/>
    <n v="201"/>
    <s v="G2A"/>
    <n v="131700.01999999999"/>
    <n v="-65.83"/>
    <n v="0"/>
    <n v="0"/>
    <n v="0"/>
    <n v="131634.19"/>
    <x v="1"/>
  </r>
  <r>
    <x v="1"/>
    <x v="8"/>
    <x v="0"/>
    <n v="201"/>
    <s v="G2B"/>
    <n v="1.45"/>
    <n v="0"/>
    <n v="0"/>
    <n v="0"/>
    <n v="0"/>
    <n v="1.45"/>
    <x v="1"/>
  </r>
  <r>
    <x v="1"/>
    <x v="8"/>
    <x v="0"/>
    <n v="201"/>
    <s v="G3"/>
    <n v="125139.38"/>
    <n v="-62.58"/>
    <n v="0"/>
    <n v="0"/>
    <n v="0"/>
    <n v="125076.8"/>
    <x v="2"/>
  </r>
  <r>
    <x v="1"/>
    <x v="8"/>
    <x v="0"/>
    <n v="201"/>
    <s v="R1A"/>
    <n v="1007822.89"/>
    <n v="-26000.18"/>
    <n v="0"/>
    <n v="0"/>
    <n v="0"/>
    <n v="981822.71"/>
    <x v="3"/>
  </r>
  <r>
    <x v="1"/>
    <x v="8"/>
    <x v="0"/>
    <n v="201"/>
    <s v="R2A"/>
    <n v="7181.53"/>
    <n v="-185.33"/>
    <n v="0"/>
    <n v="0"/>
    <n v="0"/>
    <n v="6996.2"/>
    <x v="4"/>
  </r>
  <r>
    <x v="1"/>
    <x v="8"/>
    <x v="0"/>
    <n v="201"/>
    <s v="S1A"/>
    <n v="1117.54"/>
    <n v="-7.6"/>
    <n v="0"/>
    <n v="0"/>
    <n v="0"/>
    <n v="1109.94"/>
    <x v="5"/>
  </r>
  <r>
    <x v="1"/>
    <x v="8"/>
    <x v="0"/>
    <n v="201"/>
    <s v="S3B"/>
    <n v="471.74"/>
    <n v="-3.21"/>
    <n v="0"/>
    <n v="0"/>
    <n v="0"/>
    <n v="468.53"/>
    <x v="5"/>
  </r>
  <r>
    <x v="1"/>
    <x v="8"/>
    <x v="0"/>
    <n v="201"/>
    <s v="S4A"/>
    <n v="1.45"/>
    <n v="-0.01"/>
    <n v="0"/>
    <n v="0"/>
    <n v="0"/>
    <n v="1.44"/>
    <x v="5"/>
  </r>
  <r>
    <x v="1"/>
    <x v="8"/>
    <x v="0"/>
    <n v="201"/>
    <s v="R1A"/>
    <n v="148.41999999999999"/>
    <n v="-3.84"/>
    <n v="0"/>
    <n v="0"/>
    <n v="0"/>
    <n v="144.58000000000001"/>
    <x v="3"/>
  </r>
  <r>
    <x v="1"/>
    <x v="8"/>
    <x v="1"/>
    <n v="201"/>
    <s v="G1A"/>
    <n v="9478435.4299999997"/>
    <n v="-64439.25"/>
    <n v="0"/>
    <n v="0"/>
    <n v="0"/>
    <n v="9413996.1799999997"/>
    <x v="0"/>
  </r>
  <r>
    <x v="1"/>
    <x v="8"/>
    <x v="1"/>
    <n v="201"/>
    <s v="G1B"/>
    <n v="460.04"/>
    <n v="-3.12"/>
    <n v="0"/>
    <n v="0"/>
    <n v="0"/>
    <n v="456.92"/>
    <x v="0"/>
  </r>
  <r>
    <x v="1"/>
    <x v="8"/>
    <x v="1"/>
    <n v="201"/>
    <s v="G1C"/>
    <n v="17279.93"/>
    <n v="-117.64"/>
    <n v="0"/>
    <n v="0"/>
    <n v="0"/>
    <n v="17162.29"/>
    <x v="0"/>
  </r>
  <r>
    <x v="1"/>
    <x v="8"/>
    <x v="1"/>
    <n v="201"/>
    <s v="G1D"/>
    <n v="93231.73"/>
    <n v="-633.92999999999995"/>
    <n v="0"/>
    <n v="0"/>
    <n v="0"/>
    <n v="92597.8"/>
    <x v="0"/>
  </r>
  <r>
    <x v="1"/>
    <x v="8"/>
    <x v="1"/>
    <n v="201"/>
    <s v="G1F"/>
    <n v="684469.24"/>
    <n v="-4649.63"/>
    <n v="0"/>
    <n v="0"/>
    <n v="0"/>
    <n v="679819.61"/>
    <x v="0"/>
  </r>
  <r>
    <x v="1"/>
    <x v="8"/>
    <x v="1"/>
    <n v="201"/>
    <s v="G2A"/>
    <n v="12605225.76"/>
    <n v="-6304"/>
    <n v="0"/>
    <n v="0"/>
    <n v="0"/>
    <n v="12598921.76"/>
    <x v="1"/>
  </r>
  <r>
    <x v="1"/>
    <x v="8"/>
    <x v="1"/>
    <n v="201"/>
    <s v="G2B"/>
    <n v="639423.44999999995"/>
    <n v="-319.66000000000003"/>
    <n v="0"/>
    <n v="0"/>
    <n v="0"/>
    <n v="639103.79"/>
    <x v="1"/>
  </r>
  <r>
    <x v="1"/>
    <x v="8"/>
    <x v="1"/>
    <n v="201"/>
    <s v="G2D"/>
    <n v="433631.25"/>
    <n v="-216.74"/>
    <n v="0"/>
    <n v="0"/>
    <n v="0"/>
    <n v="433414.51"/>
    <x v="1"/>
  </r>
  <r>
    <x v="1"/>
    <x v="8"/>
    <x v="1"/>
    <n v="201"/>
    <s v="G3"/>
    <n v="21115021.629999999"/>
    <n v="-10609.17"/>
    <n v="0"/>
    <n v="0"/>
    <n v="0"/>
    <n v="21104412.460000001"/>
    <x v="2"/>
  </r>
  <r>
    <x v="1"/>
    <x v="8"/>
    <x v="1"/>
    <n v="201"/>
    <s v="R1A"/>
    <n v="37443585.420000002"/>
    <n v="-966078.43"/>
    <n v="0"/>
    <n v="-0.03"/>
    <n v="0"/>
    <n v="36477506.960000001"/>
    <x v="3"/>
  </r>
  <r>
    <x v="1"/>
    <x v="8"/>
    <x v="1"/>
    <n v="201"/>
    <s v="R2A"/>
    <n v="5188804.87"/>
    <n v="-133870.06"/>
    <n v="0"/>
    <n v="0"/>
    <n v="0"/>
    <n v="5054934.8099999996"/>
    <x v="4"/>
  </r>
  <r>
    <x v="1"/>
    <x v="8"/>
    <x v="1"/>
    <n v="201"/>
    <s v="R4"/>
    <n v="37906.14"/>
    <n v="-977.94"/>
    <n v="0"/>
    <n v="0"/>
    <n v="0"/>
    <n v="36928.199999999997"/>
    <x v="3"/>
  </r>
  <r>
    <x v="1"/>
    <x v="8"/>
    <x v="1"/>
    <n v="201"/>
    <s v="S1A"/>
    <n v="137410.92000000001"/>
    <n v="-908.83"/>
    <n v="0"/>
    <n v="0"/>
    <n v="0"/>
    <n v="136502.09"/>
    <x v="5"/>
  </r>
  <r>
    <x v="1"/>
    <x v="8"/>
    <x v="1"/>
    <n v="201"/>
    <s v="S2"/>
    <n v="-16363.67"/>
    <n v="141.47"/>
    <n v="0"/>
    <n v="0"/>
    <n v="0"/>
    <n v="-16222.2"/>
    <x v="5"/>
  </r>
  <r>
    <x v="1"/>
    <x v="8"/>
    <x v="1"/>
    <n v="201"/>
    <s v="S3A"/>
    <n v="318.12"/>
    <n v="-2.16"/>
    <n v="0"/>
    <n v="0"/>
    <n v="0"/>
    <n v="315.95999999999998"/>
    <x v="5"/>
  </r>
  <r>
    <x v="1"/>
    <x v="8"/>
    <x v="1"/>
    <n v="201"/>
    <s v="S3B"/>
    <n v="1458.75"/>
    <n v="-9.92"/>
    <n v="0"/>
    <n v="0"/>
    <n v="0"/>
    <n v="1448.83"/>
    <x v="5"/>
  </r>
  <r>
    <x v="1"/>
    <x v="8"/>
    <x v="1"/>
    <n v="201"/>
    <s v="S4A"/>
    <n v="103432.8"/>
    <n v="-703.63"/>
    <n v="0"/>
    <n v="0"/>
    <n v="0"/>
    <n v="102729.17"/>
    <x v="5"/>
  </r>
  <r>
    <x v="1"/>
    <x v="8"/>
    <x v="1"/>
    <n v="201"/>
    <s v="S5"/>
    <n v="230876.77"/>
    <n v="-1661.57"/>
    <n v="0"/>
    <n v="0"/>
    <n v="0"/>
    <n v="229215.2"/>
    <x v="5"/>
  </r>
  <r>
    <x v="1"/>
    <x v="8"/>
    <x v="1"/>
    <n v="201"/>
    <s v="S6A"/>
    <n v="27.47"/>
    <n v="-0.19"/>
    <n v="0"/>
    <n v="0"/>
    <n v="0"/>
    <n v="27.28"/>
    <x v="5"/>
  </r>
  <r>
    <x v="1"/>
    <x v="8"/>
    <x v="1"/>
    <n v="201"/>
    <s v="G1A"/>
    <n v="634169.18000000005"/>
    <n v="-4311.58"/>
    <n v="0"/>
    <n v="0"/>
    <n v="0"/>
    <n v="629857.6"/>
    <x v="0"/>
  </r>
  <r>
    <x v="1"/>
    <x v="8"/>
    <x v="1"/>
    <n v="201"/>
    <s v="G1C"/>
    <n v="5148.45"/>
    <n v="-34.9"/>
    <n v="0"/>
    <n v="0"/>
    <n v="0"/>
    <n v="5113.55"/>
    <x v="0"/>
  </r>
  <r>
    <x v="1"/>
    <x v="8"/>
    <x v="1"/>
    <n v="201"/>
    <s v="G1D"/>
    <n v="1178"/>
    <n v="-8.01"/>
    <n v="0"/>
    <n v="0"/>
    <n v="0"/>
    <n v="1169.99"/>
    <x v="0"/>
  </r>
  <r>
    <x v="1"/>
    <x v="8"/>
    <x v="1"/>
    <n v="201"/>
    <s v="G1F"/>
    <n v="34434.93"/>
    <n v="-234"/>
    <n v="0"/>
    <n v="0"/>
    <n v="0"/>
    <n v="34200.93"/>
    <x v="0"/>
  </r>
  <r>
    <x v="1"/>
    <x v="8"/>
    <x v="1"/>
    <n v="201"/>
    <s v="G2A"/>
    <n v="941941.11"/>
    <n v="-470.7"/>
    <n v="0"/>
    <n v="0"/>
    <n v="0"/>
    <n v="941470.41"/>
    <x v="1"/>
  </r>
  <r>
    <x v="1"/>
    <x v="8"/>
    <x v="1"/>
    <n v="201"/>
    <s v="G2B"/>
    <n v="34761.089999999997"/>
    <n v="-17.36"/>
    <n v="0"/>
    <n v="0"/>
    <n v="0"/>
    <n v="34743.730000000003"/>
    <x v="1"/>
  </r>
  <r>
    <x v="1"/>
    <x v="8"/>
    <x v="1"/>
    <n v="201"/>
    <s v="G2D"/>
    <n v="11934.24"/>
    <n v="-5.97"/>
    <n v="0"/>
    <n v="0"/>
    <n v="0"/>
    <n v="11928.27"/>
    <x v="1"/>
  </r>
  <r>
    <x v="1"/>
    <x v="8"/>
    <x v="1"/>
    <n v="201"/>
    <s v="G3"/>
    <n v="2167331.61"/>
    <n v="-1072.1099999999999"/>
    <n v="0"/>
    <n v="0"/>
    <n v="0"/>
    <n v="2166259.5"/>
    <x v="2"/>
  </r>
  <r>
    <x v="1"/>
    <x v="8"/>
    <x v="1"/>
    <n v="201"/>
    <s v="R1A"/>
    <n v="2390013.0499999998"/>
    <n v="-61682.46"/>
    <n v="0"/>
    <n v="0"/>
    <n v="0"/>
    <n v="2328330.59"/>
    <x v="3"/>
  </r>
  <r>
    <x v="1"/>
    <x v="8"/>
    <x v="1"/>
    <n v="201"/>
    <s v="R2A"/>
    <n v="315604.78000000003"/>
    <n v="-8142.3"/>
    <n v="0"/>
    <n v="0"/>
    <n v="0"/>
    <n v="307462.48"/>
    <x v="4"/>
  </r>
  <r>
    <x v="1"/>
    <x v="8"/>
    <x v="1"/>
    <n v="201"/>
    <s v="R4"/>
    <n v="1708.22"/>
    <n v="-44.05"/>
    <n v="0"/>
    <n v="0"/>
    <n v="0"/>
    <n v="1664.17"/>
    <x v="3"/>
  </r>
  <r>
    <x v="1"/>
    <x v="8"/>
    <x v="1"/>
    <n v="201"/>
    <s v="S4A"/>
    <n v="15.52"/>
    <n v="-0.11"/>
    <n v="0"/>
    <n v="0"/>
    <n v="0"/>
    <n v="15.41"/>
    <x v="5"/>
  </r>
  <r>
    <x v="1"/>
    <x v="9"/>
    <x v="0"/>
    <n v="201"/>
    <s v="G1A"/>
    <n v="109800.15"/>
    <n v="-746.53"/>
    <n v="0"/>
    <n v="0"/>
    <n v="0"/>
    <n v="109053.62"/>
    <x v="0"/>
  </r>
  <r>
    <x v="1"/>
    <x v="9"/>
    <x v="0"/>
    <n v="201"/>
    <s v="G1B"/>
    <n v="95.21"/>
    <n v="-0.65"/>
    <n v="0"/>
    <n v="0"/>
    <n v="0"/>
    <n v="94.56"/>
    <x v="0"/>
  </r>
  <r>
    <x v="1"/>
    <x v="9"/>
    <x v="0"/>
    <n v="201"/>
    <s v="G1D"/>
    <n v="382.19"/>
    <n v="-2.59"/>
    <n v="0"/>
    <n v="0"/>
    <n v="0"/>
    <n v="379.6"/>
    <x v="0"/>
  </r>
  <r>
    <x v="1"/>
    <x v="9"/>
    <x v="0"/>
    <n v="201"/>
    <s v="G1F"/>
    <n v="1523.84"/>
    <n v="-10.37"/>
    <n v="0"/>
    <n v="0"/>
    <n v="0"/>
    <n v="1513.47"/>
    <x v="0"/>
  </r>
  <r>
    <x v="1"/>
    <x v="9"/>
    <x v="0"/>
    <n v="201"/>
    <s v="G2A"/>
    <n v="71366.38"/>
    <n v="-35.69"/>
    <n v="0"/>
    <n v="0"/>
    <n v="0"/>
    <n v="71330.69"/>
    <x v="1"/>
  </r>
  <r>
    <x v="1"/>
    <x v="9"/>
    <x v="0"/>
    <n v="201"/>
    <s v="G2B"/>
    <n v="1.63"/>
    <n v="0"/>
    <n v="0"/>
    <n v="0"/>
    <n v="0"/>
    <n v="1.63"/>
    <x v="1"/>
  </r>
  <r>
    <x v="1"/>
    <x v="9"/>
    <x v="0"/>
    <n v="201"/>
    <s v="G3"/>
    <n v="102025.8"/>
    <n v="-51.02"/>
    <n v="0"/>
    <n v="0"/>
    <n v="0"/>
    <n v="101974.78"/>
    <x v="2"/>
  </r>
  <r>
    <x v="1"/>
    <x v="9"/>
    <x v="0"/>
    <n v="201"/>
    <s v="R1A"/>
    <n v="564403.49"/>
    <n v="-14560.58"/>
    <n v="0"/>
    <n v="0"/>
    <n v="0"/>
    <n v="549842.91"/>
    <x v="3"/>
  </r>
  <r>
    <x v="1"/>
    <x v="9"/>
    <x v="0"/>
    <n v="201"/>
    <s v="R2A"/>
    <n v="6023.33"/>
    <n v="-155.41999999999999"/>
    <n v="0"/>
    <n v="0"/>
    <n v="0"/>
    <n v="5867.91"/>
    <x v="4"/>
  </r>
  <r>
    <x v="1"/>
    <x v="9"/>
    <x v="0"/>
    <n v="201"/>
    <s v="S1A"/>
    <n v="1111.18"/>
    <n v="-7.55"/>
    <n v="0"/>
    <n v="0"/>
    <n v="0"/>
    <n v="1103.6300000000001"/>
    <x v="5"/>
  </r>
  <r>
    <x v="1"/>
    <x v="9"/>
    <x v="0"/>
    <n v="201"/>
    <s v="S3B"/>
    <n v="468.83"/>
    <n v="-3.19"/>
    <n v="0"/>
    <n v="0"/>
    <n v="0"/>
    <n v="465.64"/>
    <x v="5"/>
  </r>
  <r>
    <x v="1"/>
    <x v="9"/>
    <x v="0"/>
    <n v="201"/>
    <s v="S4A"/>
    <n v="1.45"/>
    <n v="-0.01"/>
    <n v="0"/>
    <n v="0"/>
    <n v="0"/>
    <n v="1.44"/>
    <x v="5"/>
  </r>
  <r>
    <x v="1"/>
    <x v="9"/>
    <x v="0"/>
    <n v="201"/>
    <s v="G1A"/>
    <n v="104.35"/>
    <n v="-0.87"/>
    <n v="0"/>
    <n v="0"/>
    <n v="0"/>
    <n v="103.48"/>
    <x v="0"/>
  </r>
  <r>
    <x v="1"/>
    <x v="9"/>
    <x v="0"/>
    <n v="201"/>
    <s v="R1A"/>
    <n v="116.56"/>
    <n v="-3"/>
    <n v="0"/>
    <n v="0"/>
    <n v="0"/>
    <n v="113.56"/>
    <x v="3"/>
  </r>
  <r>
    <x v="1"/>
    <x v="9"/>
    <x v="1"/>
    <n v="201"/>
    <s v="G1A"/>
    <n v="7609966.4400000004"/>
    <n v="-51748.34"/>
    <n v="0"/>
    <n v="0"/>
    <n v="0"/>
    <n v="7558218.0999999996"/>
    <x v="0"/>
  </r>
  <r>
    <x v="1"/>
    <x v="9"/>
    <x v="1"/>
    <n v="201"/>
    <s v="G1B"/>
    <n v="415.41"/>
    <n v="-2.82"/>
    <n v="0"/>
    <n v="0"/>
    <n v="0"/>
    <n v="412.59"/>
    <x v="0"/>
  </r>
  <r>
    <x v="1"/>
    <x v="9"/>
    <x v="1"/>
    <n v="201"/>
    <s v="G1C"/>
    <n v="17168.27"/>
    <n v="-116.87"/>
    <n v="0"/>
    <n v="0"/>
    <n v="0"/>
    <n v="17051.400000000001"/>
    <x v="0"/>
  </r>
  <r>
    <x v="1"/>
    <x v="9"/>
    <x v="1"/>
    <n v="201"/>
    <s v="G1D"/>
    <n v="87461.94"/>
    <n v="-593.29999999999995"/>
    <n v="0"/>
    <n v="0"/>
    <n v="0"/>
    <n v="86868.64"/>
    <x v="0"/>
  </r>
  <r>
    <x v="1"/>
    <x v="9"/>
    <x v="1"/>
    <n v="201"/>
    <s v="G1F"/>
    <n v="617773.63"/>
    <n v="-4197.8500000000004"/>
    <n v="0"/>
    <n v="0"/>
    <n v="0"/>
    <n v="613575.78"/>
    <x v="0"/>
  </r>
  <r>
    <x v="1"/>
    <x v="9"/>
    <x v="1"/>
    <n v="201"/>
    <s v="G2A"/>
    <n v="10960910.42"/>
    <n v="-5471.75"/>
    <n v="0"/>
    <n v="0"/>
    <n v="0"/>
    <n v="10955438.67"/>
    <x v="1"/>
  </r>
  <r>
    <x v="1"/>
    <x v="9"/>
    <x v="1"/>
    <n v="201"/>
    <s v="G2B"/>
    <n v="516964.45"/>
    <n v="-258.32"/>
    <n v="0"/>
    <n v="0"/>
    <n v="0"/>
    <n v="516706.13"/>
    <x v="1"/>
  </r>
  <r>
    <x v="1"/>
    <x v="9"/>
    <x v="1"/>
    <n v="201"/>
    <s v="G2D"/>
    <n v="313601.06"/>
    <n v="-157.19999999999999"/>
    <n v="0"/>
    <n v="0"/>
    <n v="0"/>
    <n v="313443.86"/>
    <x v="1"/>
  </r>
  <r>
    <x v="1"/>
    <x v="9"/>
    <x v="1"/>
    <n v="201"/>
    <s v="G3"/>
    <n v="20631800.530000001"/>
    <n v="-10314.299999999999"/>
    <n v="0"/>
    <n v="0"/>
    <n v="0"/>
    <n v="20621486.23"/>
    <x v="2"/>
  </r>
  <r>
    <x v="1"/>
    <x v="9"/>
    <x v="1"/>
    <n v="201"/>
    <s v="R1A"/>
    <n v="24849913.77"/>
    <n v="-641185.99"/>
    <n v="0"/>
    <n v="0"/>
    <n v="0"/>
    <n v="24208727.780000001"/>
    <x v="3"/>
  </r>
  <r>
    <x v="1"/>
    <x v="9"/>
    <x v="1"/>
    <n v="201"/>
    <s v="R2A"/>
    <n v="3610220.16"/>
    <n v="-93136.95"/>
    <n v="0"/>
    <n v="0"/>
    <n v="0"/>
    <n v="3517083.21"/>
    <x v="4"/>
  </r>
  <r>
    <x v="1"/>
    <x v="9"/>
    <x v="1"/>
    <n v="201"/>
    <s v="R4"/>
    <n v="48367"/>
    <n v="-1247.8399999999999"/>
    <n v="0"/>
    <n v="0"/>
    <n v="0"/>
    <n v="47119.16"/>
    <x v="3"/>
  </r>
  <r>
    <x v="1"/>
    <x v="9"/>
    <x v="1"/>
    <n v="201"/>
    <s v="S1A"/>
    <n v="138102.39999999999"/>
    <n v="-914.06"/>
    <n v="0"/>
    <n v="0"/>
    <n v="0"/>
    <n v="137188.34"/>
    <x v="5"/>
  </r>
  <r>
    <x v="1"/>
    <x v="9"/>
    <x v="1"/>
    <n v="201"/>
    <s v="S2"/>
    <n v="13894.37"/>
    <n v="-94.47"/>
    <n v="0"/>
    <n v="0"/>
    <n v="0"/>
    <n v="13799.9"/>
    <x v="5"/>
  </r>
  <r>
    <x v="1"/>
    <x v="9"/>
    <x v="1"/>
    <n v="201"/>
    <s v="S3A"/>
    <n v="-668.32"/>
    <n v="5.93"/>
    <n v="0"/>
    <n v="0"/>
    <n v="0"/>
    <n v="-662.39"/>
    <x v="5"/>
  </r>
  <r>
    <x v="1"/>
    <x v="9"/>
    <x v="1"/>
    <n v="201"/>
    <s v="S3B"/>
    <n v="1516.44"/>
    <n v="-10.31"/>
    <n v="0"/>
    <n v="0"/>
    <n v="0"/>
    <n v="1506.13"/>
    <x v="5"/>
  </r>
  <r>
    <x v="1"/>
    <x v="9"/>
    <x v="1"/>
    <n v="201"/>
    <s v="S4A"/>
    <n v="100527.57"/>
    <n v="-681.7"/>
    <n v="0"/>
    <n v="0"/>
    <n v="0"/>
    <n v="99845.87"/>
    <x v="5"/>
  </r>
  <r>
    <x v="1"/>
    <x v="9"/>
    <x v="1"/>
    <n v="201"/>
    <s v="S5"/>
    <n v="268060.51"/>
    <n v="-1888.35"/>
    <n v="0"/>
    <n v="0"/>
    <n v="0"/>
    <n v="266172.15999999997"/>
    <x v="5"/>
  </r>
  <r>
    <x v="1"/>
    <x v="9"/>
    <x v="1"/>
    <n v="201"/>
    <s v="S6A"/>
    <n v="27.38"/>
    <n v="-0.19"/>
    <n v="0"/>
    <n v="0"/>
    <n v="0"/>
    <n v="27.19"/>
    <x v="5"/>
  </r>
  <r>
    <x v="1"/>
    <x v="9"/>
    <x v="1"/>
    <n v="201"/>
    <s v="G1A"/>
    <n v="342425.29"/>
    <n v="-2318.2800000000002"/>
    <n v="0"/>
    <n v="0"/>
    <n v="0"/>
    <n v="340107.01"/>
    <x v="0"/>
  </r>
  <r>
    <x v="1"/>
    <x v="9"/>
    <x v="1"/>
    <n v="201"/>
    <s v="G1C"/>
    <n v="5067.6400000000003"/>
    <n v="-34.369999999999997"/>
    <n v="0"/>
    <n v="0"/>
    <n v="0"/>
    <n v="5033.2700000000004"/>
    <x v="0"/>
  </r>
  <r>
    <x v="1"/>
    <x v="9"/>
    <x v="1"/>
    <n v="201"/>
    <s v="G1D"/>
    <n v="1415.02"/>
    <n v="-9.6199999999999992"/>
    <n v="0"/>
    <n v="0"/>
    <n v="0"/>
    <n v="1405.4"/>
    <x v="0"/>
  </r>
  <r>
    <x v="1"/>
    <x v="9"/>
    <x v="1"/>
    <n v="201"/>
    <s v="G1F"/>
    <n v="23456.5"/>
    <n v="-159.41999999999999"/>
    <n v="0"/>
    <n v="0"/>
    <n v="0"/>
    <n v="23297.08"/>
    <x v="0"/>
  </r>
  <r>
    <x v="1"/>
    <x v="9"/>
    <x v="1"/>
    <n v="201"/>
    <s v="G2A"/>
    <n v="429261.45"/>
    <n v="-214.28"/>
    <n v="0"/>
    <n v="0"/>
    <n v="0"/>
    <n v="429047.17"/>
    <x v="1"/>
  </r>
  <r>
    <x v="1"/>
    <x v="9"/>
    <x v="1"/>
    <n v="201"/>
    <s v="G2B"/>
    <n v="32753.54"/>
    <n v="-16.39"/>
    <n v="0"/>
    <n v="0"/>
    <n v="0"/>
    <n v="32737.15"/>
    <x v="1"/>
  </r>
  <r>
    <x v="1"/>
    <x v="9"/>
    <x v="1"/>
    <n v="201"/>
    <s v="G2D"/>
    <n v="7684.48"/>
    <n v="-3.85"/>
    <n v="0"/>
    <n v="0"/>
    <n v="0"/>
    <n v="7680.63"/>
    <x v="1"/>
  </r>
  <r>
    <x v="1"/>
    <x v="9"/>
    <x v="1"/>
    <n v="201"/>
    <s v="G3"/>
    <n v="1547294.93"/>
    <n v="-773.64"/>
    <n v="0"/>
    <n v="0"/>
    <n v="0"/>
    <n v="1546521.29"/>
    <x v="2"/>
  </r>
  <r>
    <x v="1"/>
    <x v="9"/>
    <x v="1"/>
    <n v="201"/>
    <s v="R1A"/>
    <n v="816066.79"/>
    <n v="-21060.34"/>
    <n v="0"/>
    <n v="0"/>
    <n v="0"/>
    <n v="795006.45"/>
    <x v="3"/>
  </r>
  <r>
    <x v="1"/>
    <x v="9"/>
    <x v="1"/>
    <n v="201"/>
    <s v="R2A"/>
    <n v="179473.46"/>
    <n v="-4629.95"/>
    <n v="0"/>
    <n v="0"/>
    <n v="0"/>
    <n v="174843.51"/>
    <x v="4"/>
  </r>
  <r>
    <x v="1"/>
    <x v="9"/>
    <x v="1"/>
    <n v="201"/>
    <s v="R4"/>
    <n v="225.8"/>
    <n v="-5.82"/>
    <n v="0"/>
    <n v="0"/>
    <n v="0"/>
    <n v="219.98"/>
    <x v="3"/>
  </r>
  <r>
    <x v="1"/>
    <x v="9"/>
    <x v="1"/>
    <n v="201"/>
    <s v="S4A"/>
    <n v="1.97"/>
    <n v="-0.01"/>
    <n v="0"/>
    <n v="0"/>
    <n v="0"/>
    <n v="1.96"/>
    <x v="5"/>
  </r>
  <r>
    <x v="1"/>
    <x v="10"/>
    <x v="0"/>
    <n v="201"/>
    <s v="G1A"/>
    <n v="125690.74"/>
    <n v="-853.2"/>
    <n v="0"/>
    <n v="0"/>
    <n v="0"/>
    <n v="124837.54"/>
    <x v="0"/>
  </r>
  <r>
    <x v="1"/>
    <x v="10"/>
    <x v="0"/>
    <n v="201"/>
    <s v="G1B"/>
    <n v="98.74"/>
    <n v="-0.66"/>
    <n v="0"/>
    <n v="0"/>
    <n v="0"/>
    <n v="98.08"/>
    <x v="0"/>
  </r>
  <r>
    <x v="1"/>
    <x v="10"/>
    <x v="0"/>
    <n v="201"/>
    <s v="G1D"/>
    <n v="400.02"/>
    <n v="-2.73"/>
    <n v="0"/>
    <n v="0"/>
    <n v="0"/>
    <n v="397.29"/>
    <x v="0"/>
  </r>
  <r>
    <x v="1"/>
    <x v="10"/>
    <x v="0"/>
    <n v="201"/>
    <s v="G1F"/>
    <n v="2188.5100000000002"/>
    <n v="-14.87"/>
    <n v="0"/>
    <n v="0"/>
    <n v="0"/>
    <n v="2173.64"/>
    <x v="0"/>
  </r>
  <r>
    <x v="1"/>
    <x v="10"/>
    <x v="0"/>
    <n v="201"/>
    <s v="G2A"/>
    <n v="104743.76"/>
    <n v="-52.32"/>
    <n v="0"/>
    <n v="0"/>
    <n v="0"/>
    <n v="104691.44"/>
    <x v="1"/>
  </r>
  <r>
    <x v="1"/>
    <x v="10"/>
    <x v="0"/>
    <n v="201"/>
    <s v="G2B"/>
    <n v="1.72"/>
    <n v="0"/>
    <n v="0"/>
    <n v="0"/>
    <n v="0"/>
    <n v="1.72"/>
    <x v="1"/>
  </r>
  <r>
    <x v="1"/>
    <x v="10"/>
    <x v="0"/>
    <n v="201"/>
    <s v="G3"/>
    <n v="106041.60000000001"/>
    <n v="-53.01"/>
    <n v="0"/>
    <n v="0"/>
    <n v="0"/>
    <n v="105988.59"/>
    <x v="2"/>
  </r>
  <r>
    <x v="1"/>
    <x v="10"/>
    <x v="0"/>
    <n v="201"/>
    <s v="R1A"/>
    <n v="588776.80000000005"/>
    <n v="-15188.62"/>
    <n v="0"/>
    <n v="0"/>
    <n v="0"/>
    <n v="573588.18000000005"/>
    <x v="3"/>
  </r>
  <r>
    <x v="1"/>
    <x v="10"/>
    <x v="0"/>
    <n v="201"/>
    <s v="R2A"/>
    <n v="7429.57"/>
    <n v="-191.73"/>
    <n v="0"/>
    <n v="0"/>
    <n v="0"/>
    <n v="7237.84"/>
    <x v="4"/>
  </r>
  <r>
    <x v="1"/>
    <x v="10"/>
    <x v="0"/>
    <n v="201"/>
    <s v="S1A"/>
    <n v="1172.42"/>
    <n v="-7.97"/>
    <n v="0"/>
    <n v="0"/>
    <n v="0"/>
    <n v="1164.45"/>
    <x v="5"/>
  </r>
  <r>
    <x v="1"/>
    <x v="10"/>
    <x v="0"/>
    <n v="201"/>
    <s v="S3B"/>
    <n v="494.81"/>
    <n v="-3.36"/>
    <n v="0"/>
    <n v="0"/>
    <n v="0"/>
    <n v="491.45"/>
    <x v="5"/>
  </r>
  <r>
    <x v="1"/>
    <x v="10"/>
    <x v="0"/>
    <n v="201"/>
    <s v="S4A"/>
    <n v="1.54"/>
    <n v="-0.01"/>
    <n v="0"/>
    <n v="0"/>
    <n v="0"/>
    <n v="1.53"/>
    <x v="5"/>
  </r>
  <r>
    <x v="1"/>
    <x v="10"/>
    <x v="0"/>
    <n v="201"/>
    <s v="G1A"/>
    <n v="42397.55"/>
    <n v="-288.33999999999997"/>
    <n v="0"/>
    <n v="0"/>
    <n v="0"/>
    <n v="42109.21"/>
    <x v="0"/>
  </r>
  <r>
    <x v="1"/>
    <x v="10"/>
    <x v="0"/>
    <n v="201"/>
    <s v="G1D"/>
    <n v="72.94"/>
    <n v="-0.5"/>
    <n v="0"/>
    <n v="0"/>
    <n v="0"/>
    <n v="72.44"/>
    <x v="0"/>
  </r>
  <r>
    <x v="1"/>
    <x v="10"/>
    <x v="0"/>
    <n v="201"/>
    <s v="G1F"/>
    <n v="428.52"/>
    <n v="-2.92"/>
    <n v="0"/>
    <n v="0"/>
    <n v="0"/>
    <n v="425.6"/>
    <x v="0"/>
  </r>
  <r>
    <x v="1"/>
    <x v="10"/>
    <x v="0"/>
    <n v="201"/>
    <s v="G2A"/>
    <n v="44216.69"/>
    <n v="-22.1"/>
    <n v="0"/>
    <n v="0"/>
    <n v="0"/>
    <n v="44194.59"/>
    <x v="1"/>
  </r>
  <r>
    <x v="1"/>
    <x v="10"/>
    <x v="0"/>
    <n v="201"/>
    <s v="R1A"/>
    <n v="86456.37"/>
    <n v="-2229.7199999999998"/>
    <n v="0"/>
    <n v="0"/>
    <n v="0"/>
    <n v="84226.65"/>
    <x v="3"/>
  </r>
  <r>
    <x v="1"/>
    <x v="10"/>
    <x v="0"/>
    <n v="201"/>
    <s v="R2A"/>
    <n v="236.21"/>
    <n v="-6.1"/>
    <n v="0"/>
    <n v="0"/>
    <n v="0"/>
    <n v="230.11"/>
    <x v="4"/>
  </r>
  <r>
    <x v="1"/>
    <x v="10"/>
    <x v="1"/>
    <n v="201"/>
    <s v="G1A"/>
    <n v="7397212.1399999997"/>
    <n v="-50498.34"/>
    <n v="0"/>
    <n v="-0.38"/>
    <n v="0"/>
    <n v="7346713.4199999999"/>
    <x v="0"/>
  </r>
  <r>
    <x v="1"/>
    <x v="10"/>
    <x v="1"/>
    <n v="201"/>
    <s v="G1B"/>
    <n v="464.25"/>
    <n v="-3.14"/>
    <n v="0"/>
    <n v="0"/>
    <n v="0"/>
    <n v="461.11"/>
    <x v="0"/>
  </r>
  <r>
    <x v="1"/>
    <x v="10"/>
    <x v="1"/>
    <n v="201"/>
    <s v="G1C"/>
    <n v="17155.66"/>
    <n v="-116.75"/>
    <n v="0"/>
    <n v="0"/>
    <n v="0"/>
    <n v="17038.91"/>
    <x v="0"/>
  </r>
  <r>
    <x v="1"/>
    <x v="10"/>
    <x v="1"/>
    <n v="201"/>
    <s v="G1D"/>
    <n v="106048.88"/>
    <n v="-723.3"/>
    <n v="0"/>
    <n v="0"/>
    <n v="0"/>
    <n v="105325.58"/>
    <x v="0"/>
  </r>
  <r>
    <x v="1"/>
    <x v="10"/>
    <x v="1"/>
    <n v="201"/>
    <s v="G1F"/>
    <n v="692293.52"/>
    <n v="-4729.59"/>
    <n v="0"/>
    <n v="0"/>
    <n v="0"/>
    <n v="687563.93"/>
    <x v="0"/>
  </r>
  <r>
    <x v="1"/>
    <x v="10"/>
    <x v="1"/>
    <n v="201"/>
    <s v="G2A"/>
    <n v="10419143.85"/>
    <n v="-5155.4399999999996"/>
    <n v="0"/>
    <n v="-0.41"/>
    <n v="0"/>
    <n v="10413988"/>
    <x v="1"/>
  </r>
  <r>
    <x v="1"/>
    <x v="10"/>
    <x v="1"/>
    <n v="201"/>
    <s v="G2B"/>
    <n v="590064.87"/>
    <n v="-291.66000000000003"/>
    <n v="0"/>
    <n v="0"/>
    <n v="0"/>
    <n v="589773.21"/>
    <x v="1"/>
  </r>
  <r>
    <x v="1"/>
    <x v="10"/>
    <x v="1"/>
    <n v="201"/>
    <s v="G2D"/>
    <n v="354861.34"/>
    <n v="-176.4"/>
    <n v="0"/>
    <n v="0"/>
    <n v="0"/>
    <n v="354684.94"/>
    <x v="1"/>
  </r>
  <r>
    <x v="1"/>
    <x v="10"/>
    <x v="1"/>
    <n v="201"/>
    <s v="G3"/>
    <n v="19398766.07"/>
    <n v="-9580.2900000000009"/>
    <n v="0"/>
    <n v="0"/>
    <n v="0"/>
    <n v="19389185.780000001"/>
    <x v="2"/>
  </r>
  <r>
    <x v="1"/>
    <x v="10"/>
    <x v="1"/>
    <n v="201"/>
    <s v="R1A"/>
    <n v="24937547.100000001"/>
    <n v="-640919.42000000004"/>
    <n v="0"/>
    <n v="-0.06"/>
    <n v="0"/>
    <n v="24296627.620000001"/>
    <x v="3"/>
  </r>
  <r>
    <x v="1"/>
    <x v="10"/>
    <x v="1"/>
    <n v="201"/>
    <s v="R2A"/>
    <n v="3943641.72"/>
    <n v="-101279.46"/>
    <n v="0"/>
    <n v="0"/>
    <n v="0"/>
    <n v="3842362.26"/>
    <x v="4"/>
  </r>
  <r>
    <x v="1"/>
    <x v="10"/>
    <x v="1"/>
    <n v="201"/>
    <s v="R4"/>
    <n v="51927.15"/>
    <n v="-1295.3499999999999"/>
    <n v="0"/>
    <n v="0"/>
    <n v="0"/>
    <n v="50631.8"/>
    <x v="3"/>
  </r>
  <r>
    <x v="1"/>
    <x v="10"/>
    <x v="1"/>
    <n v="201"/>
    <s v="S1A"/>
    <n v="170237.36"/>
    <n v="-1157.95"/>
    <n v="0"/>
    <n v="0"/>
    <n v="0"/>
    <n v="169079.41"/>
    <x v="5"/>
  </r>
  <r>
    <x v="1"/>
    <x v="10"/>
    <x v="1"/>
    <n v="201"/>
    <s v="S2"/>
    <n v="14584.67"/>
    <n v="-99.18"/>
    <n v="0"/>
    <n v="0"/>
    <n v="0"/>
    <n v="14485.49"/>
    <x v="5"/>
  </r>
  <r>
    <x v="1"/>
    <x v="10"/>
    <x v="1"/>
    <n v="201"/>
    <s v="S3A"/>
    <n v="406.31"/>
    <n v="-2.76"/>
    <n v="0"/>
    <n v="0"/>
    <n v="0"/>
    <n v="403.55"/>
    <x v="5"/>
  </r>
  <r>
    <x v="1"/>
    <x v="10"/>
    <x v="1"/>
    <n v="201"/>
    <s v="S3B"/>
    <n v="1491.81"/>
    <n v="-10.14"/>
    <n v="0"/>
    <n v="0"/>
    <n v="0"/>
    <n v="1481.67"/>
    <x v="5"/>
  </r>
  <r>
    <x v="1"/>
    <x v="10"/>
    <x v="1"/>
    <n v="201"/>
    <s v="S4A"/>
    <n v="108242.87"/>
    <n v="-733.38"/>
    <n v="0"/>
    <n v="0"/>
    <n v="0"/>
    <n v="107509.49"/>
    <x v="5"/>
  </r>
  <r>
    <x v="1"/>
    <x v="10"/>
    <x v="1"/>
    <n v="201"/>
    <s v="S5"/>
    <n v="146224.59"/>
    <n v="-972.42"/>
    <n v="0"/>
    <n v="0"/>
    <n v="0"/>
    <n v="145252.17000000001"/>
    <x v="5"/>
  </r>
  <r>
    <x v="1"/>
    <x v="10"/>
    <x v="1"/>
    <n v="201"/>
    <s v="S6A"/>
    <n v="28.89"/>
    <n v="-0.19"/>
    <n v="0"/>
    <n v="0"/>
    <n v="0"/>
    <n v="28.7"/>
    <x v="5"/>
  </r>
  <r>
    <x v="1"/>
    <x v="10"/>
    <x v="1"/>
    <n v="201"/>
    <s v="G1A"/>
    <n v="415546.04"/>
    <n v="-2800.45"/>
    <n v="0"/>
    <n v="0"/>
    <n v="0"/>
    <n v="412745.59"/>
    <x v="0"/>
  </r>
  <r>
    <x v="1"/>
    <x v="10"/>
    <x v="1"/>
    <n v="201"/>
    <s v="G1C"/>
    <n v="5098.08"/>
    <n v="-34.590000000000003"/>
    <n v="0"/>
    <n v="0"/>
    <n v="0"/>
    <n v="5063.49"/>
    <x v="0"/>
  </r>
  <r>
    <x v="1"/>
    <x v="10"/>
    <x v="1"/>
    <n v="201"/>
    <s v="G1D"/>
    <n v="2617.69"/>
    <n v="-16.68"/>
    <n v="0"/>
    <n v="0"/>
    <n v="0"/>
    <n v="2601.0100000000002"/>
    <x v="0"/>
  </r>
  <r>
    <x v="1"/>
    <x v="10"/>
    <x v="1"/>
    <n v="201"/>
    <s v="G1F"/>
    <n v="33314.68"/>
    <n v="-226.63"/>
    <n v="0"/>
    <n v="0"/>
    <n v="0"/>
    <n v="33088.050000000003"/>
    <x v="0"/>
  </r>
  <r>
    <x v="1"/>
    <x v="10"/>
    <x v="1"/>
    <n v="201"/>
    <s v="G2A"/>
    <n v="622644.03"/>
    <n v="-311.04000000000002"/>
    <n v="0"/>
    <n v="0"/>
    <n v="0"/>
    <n v="622332.99"/>
    <x v="1"/>
  </r>
  <r>
    <x v="1"/>
    <x v="10"/>
    <x v="1"/>
    <n v="201"/>
    <s v="G2B"/>
    <n v="34394.14"/>
    <n v="-17.2"/>
    <n v="0"/>
    <n v="0"/>
    <n v="0"/>
    <n v="34376.94"/>
    <x v="1"/>
  </r>
  <r>
    <x v="1"/>
    <x v="10"/>
    <x v="1"/>
    <n v="201"/>
    <s v="G2D"/>
    <n v="10701.66"/>
    <n v="-4.92"/>
    <n v="0"/>
    <n v="0"/>
    <n v="0"/>
    <n v="10696.74"/>
    <x v="1"/>
  </r>
  <r>
    <x v="1"/>
    <x v="10"/>
    <x v="1"/>
    <n v="201"/>
    <s v="G3"/>
    <n v="900574.26"/>
    <n v="-449.26"/>
    <n v="0"/>
    <n v="0"/>
    <n v="0"/>
    <n v="900125"/>
    <x v="2"/>
  </r>
  <r>
    <x v="1"/>
    <x v="10"/>
    <x v="1"/>
    <n v="201"/>
    <s v="R1A"/>
    <n v="1390662.64"/>
    <n v="-35882.99"/>
    <n v="0"/>
    <n v="0"/>
    <n v="0"/>
    <n v="1354779.65"/>
    <x v="3"/>
  </r>
  <r>
    <x v="1"/>
    <x v="10"/>
    <x v="1"/>
    <n v="201"/>
    <s v="R2A"/>
    <n v="221981.94"/>
    <n v="-5729.23"/>
    <n v="0"/>
    <n v="0"/>
    <n v="0"/>
    <n v="216252.71"/>
    <x v="4"/>
  </r>
  <r>
    <x v="1"/>
    <x v="10"/>
    <x v="1"/>
    <n v="201"/>
    <s v="R4"/>
    <n v="2035.16"/>
    <n v="-52.51"/>
    <n v="0"/>
    <n v="0"/>
    <n v="0"/>
    <n v="1982.65"/>
    <x v="3"/>
  </r>
  <r>
    <x v="1"/>
    <x v="10"/>
    <x v="1"/>
    <n v="201"/>
    <s v="S5"/>
    <n v="55266.21"/>
    <n v="-458.71"/>
    <n v="0"/>
    <n v="0"/>
    <n v="0"/>
    <n v="54807.5"/>
    <x v="5"/>
  </r>
  <r>
    <x v="1"/>
    <x v="11"/>
    <x v="0"/>
    <n v="201"/>
    <s v="G1A"/>
    <n v="133158.97"/>
    <n v="-1105.03"/>
    <n v="0"/>
    <n v="0"/>
    <n v="0"/>
    <n v="132053.94"/>
    <x v="0"/>
  </r>
  <r>
    <x v="1"/>
    <x v="11"/>
    <x v="0"/>
    <n v="201"/>
    <s v="G1B"/>
    <n v="108.52"/>
    <n v="-0.91"/>
    <n v="0"/>
    <n v="0"/>
    <n v="0"/>
    <n v="107.61"/>
    <x v="0"/>
  </r>
  <r>
    <x v="1"/>
    <x v="11"/>
    <x v="0"/>
    <n v="201"/>
    <s v="G1D"/>
    <n v="474.98"/>
    <n v="-3.94"/>
    <n v="0"/>
    <n v="0"/>
    <n v="0"/>
    <n v="471.04"/>
    <x v="0"/>
  </r>
  <r>
    <x v="1"/>
    <x v="11"/>
    <x v="0"/>
    <n v="201"/>
    <s v="G1F"/>
    <n v="2642.14"/>
    <n v="-21.92"/>
    <n v="0"/>
    <n v="0"/>
    <n v="0"/>
    <n v="2620.2199999999998"/>
    <x v="0"/>
  </r>
  <r>
    <x v="1"/>
    <x v="11"/>
    <x v="0"/>
    <n v="201"/>
    <s v="G2A"/>
    <n v="101035.48"/>
    <n v="-40.43"/>
    <n v="0"/>
    <n v="0"/>
    <n v="0"/>
    <n v="100995.05"/>
    <x v="1"/>
  </r>
  <r>
    <x v="1"/>
    <x v="11"/>
    <x v="0"/>
    <n v="201"/>
    <s v="G2B"/>
    <n v="1.27"/>
    <n v="0"/>
    <n v="0"/>
    <n v="0"/>
    <n v="0"/>
    <n v="1.27"/>
    <x v="1"/>
  </r>
  <r>
    <x v="1"/>
    <x v="11"/>
    <x v="0"/>
    <n v="201"/>
    <s v="G3"/>
    <n v="86111.12"/>
    <n v="-34.450000000000003"/>
    <n v="0"/>
    <n v="0"/>
    <n v="0"/>
    <n v="86076.67"/>
    <x v="2"/>
  </r>
  <r>
    <x v="1"/>
    <x v="11"/>
    <x v="0"/>
    <n v="201"/>
    <s v="R1A"/>
    <n v="641636.53"/>
    <n v="-11035.66"/>
    <n v="0"/>
    <n v="0"/>
    <n v="0"/>
    <n v="630600.87"/>
    <x v="3"/>
  </r>
  <r>
    <x v="1"/>
    <x v="11"/>
    <x v="0"/>
    <n v="201"/>
    <s v="R2A"/>
    <n v="9581.81"/>
    <n v="-164.76"/>
    <n v="0"/>
    <n v="0"/>
    <n v="0"/>
    <n v="9417.0499999999993"/>
    <x v="4"/>
  </r>
  <r>
    <x v="1"/>
    <x v="11"/>
    <x v="0"/>
    <n v="201"/>
    <s v="S1A"/>
    <n v="1336.22"/>
    <n v="-11.09"/>
    <n v="0"/>
    <n v="0"/>
    <n v="0"/>
    <n v="1325.13"/>
    <x v="5"/>
  </r>
  <r>
    <x v="1"/>
    <x v="11"/>
    <x v="0"/>
    <n v="201"/>
    <s v="S3B"/>
    <n v="563.95000000000005"/>
    <n v="-4.67"/>
    <n v="0"/>
    <n v="0"/>
    <n v="0"/>
    <n v="559.28"/>
    <x v="5"/>
  </r>
  <r>
    <x v="1"/>
    <x v="11"/>
    <x v="0"/>
    <n v="201"/>
    <s v="S4A"/>
    <n v="1.72"/>
    <n v="-0.01"/>
    <n v="0"/>
    <n v="0"/>
    <n v="0"/>
    <n v="1.71"/>
    <x v="5"/>
  </r>
  <r>
    <x v="1"/>
    <x v="11"/>
    <x v="0"/>
    <n v="201"/>
    <s v="R1A"/>
    <n v="132.31"/>
    <n v="-2.2599999999999998"/>
    <n v="0"/>
    <n v="0"/>
    <n v="0"/>
    <n v="130.05000000000001"/>
    <x v="3"/>
  </r>
  <r>
    <x v="1"/>
    <x v="11"/>
    <x v="1"/>
    <n v="201"/>
    <s v="G1A"/>
    <n v="7493164.2300000004"/>
    <n v="-62191.4"/>
    <n v="0"/>
    <n v="0"/>
    <n v="0"/>
    <n v="7430972.8300000001"/>
    <x v="0"/>
  </r>
  <r>
    <x v="1"/>
    <x v="11"/>
    <x v="1"/>
    <n v="201"/>
    <s v="G1B"/>
    <n v="511.21"/>
    <n v="-4.24"/>
    <n v="0"/>
    <n v="0"/>
    <n v="0"/>
    <n v="506.97"/>
    <x v="0"/>
  </r>
  <r>
    <x v="1"/>
    <x v="11"/>
    <x v="1"/>
    <n v="201"/>
    <s v="G1C"/>
    <n v="17020"/>
    <n v="-141.09"/>
    <n v="0"/>
    <n v="0"/>
    <n v="0"/>
    <n v="16878.91"/>
    <x v="0"/>
  </r>
  <r>
    <x v="1"/>
    <x v="11"/>
    <x v="1"/>
    <n v="201"/>
    <s v="G1D"/>
    <n v="135803.98000000001"/>
    <n v="-1127.06"/>
    <n v="0"/>
    <n v="0"/>
    <n v="0"/>
    <n v="134676.92000000001"/>
    <x v="0"/>
  </r>
  <r>
    <x v="1"/>
    <x v="11"/>
    <x v="1"/>
    <n v="201"/>
    <s v="G1F"/>
    <n v="763552.81"/>
    <n v="-6335.93"/>
    <n v="0"/>
    <n v="0"/>
    <n v="0"/>
    <n v="757216.88"/>
    <x v="0"/>
  </r>
  <r>
    <x v="1"/>
    <x v="11"/>
    <x v="1"/>
    <n v="201"/>
    <s v="G2A"/>
    <n v="10006506.59"/>
    <n v="-4002.49"/>
    <n v="0"/>
    <n v="0"/>
    <n v="0"/>
    <n v="10002504.1"/>
    <x v="1"/>
  </r>
  <r>
    <x v="1"/>
    <x v="11"/>
    <x v="1"/>
    <n v="201"/>
    <s v="G2B"/>
    <n v="692520.72"/>
    <n v="-277.02"/>
    <n v="0"/>
    <n v="0"/>
    <n v="0"/>
    <n v="692243.7"/>
    <x v="1"/>
  </r>
  <r>
    <x v="1"/>
    <x v="11"/>
    <x v="1"/>
    <n v="201"/>
    <s v="G2D"/>
    <n v="347614.8"/>
    <n v="-138.97"/>
    <n v="0"/>
    <n v="0"/>
    <n v="0"/>
    <n v="347475.83"/>
    <x v="1"/>
  </r>
  <r>
    <x v="1"/>
    <x v="11"/>
    <x v="1"/>
    <n v="201"/>
    <s v="G3"/>
    <n v="19019896.129999999"/>
    <n v="-7608.03"/>
    <n v="0"/>
    <n v="0"/>
    <n v="0"/>
    <n v="19012288.100000001"/>
    <x v="2"/>
  </r>
  <r>
    <x v="1"/>
    <x v="11"/>
    <x v="1"/>
    <n v="201"/>
    <s v="R1A"/>
    <n v="26827616.16"/>
    <n v="-461441.13"/>
    <n v="0"/>
    <n v="0"/>
    <n v="0"/>
    <n v="26366175.030000001"/>
    <x v="3"/>
  </r>
  <r>
    <x v="1"/>
    <x v="11"/>
    <x v="1"/>
    <n v="201"/>
    <s v="R2A"/>
    <n v="4607542.79"/>
    <n v="-79248.149999999994"/>
    <n v="0"/>
    <n v="0"/>
    <n v="0"/>
    <n v="4528294.6399999997"/>
    <x v="4"/>
  </r>
  <r>
    <x v="1"/>
    <x v="11"/>
    <x v="1"/>
    <n v="201"/>
    <s v="R4"/>
    <n v="63145.24"/>
    <n v="-1086.1600000000001"/>
    <n v="0"/>
    <n v="0"/>
    <n v="0"/>
    <n v="62059.08"/>
    <x v="3"/>
  </r>
  <r>
    <x v="1"/>
    <x v="11"/>
    <x v="1"/>
    <n v="201"/>
    <s v="S1A"/>
    <n v="194047.63"/>
    <n v="-1610.6"/>
    <n v="0"/>
    <n v="0"/>
    <n v="0"/>
    <n v="192437.03"/>
    <x v="5"/>
  </r>
  <r>
    <x v="1"/>
    <x v="11"/>
    <x v="1"/>
    <n v="201"/>
    <s v="S2"/>
    <n v="16615.02"/>
    <n v="-137.91999999999999"/>
    <n v="0"/>
    <n v="0"/>
    <n v="0"/>
    <n v="16477.099999999999"/>
    <x v="5"/>
  </r>
  <r>
    <x v="1"/>
    <x v="11"/>
    <x v="1"/>
    <n v="201"/>
    <s v="S3A"/>
    <n v="430.88"/>
    <n v="-3.58"/>
    <n v="0"/>
    <n v="0"/>
    <n v="0"/>
    <n v="427.3"/>
    <x v="5"/>
  </r>
  <r>
    <x v="1"/>
    <x v="11"/>
    <x v="1"/>
    <n v="201"/>
    <s v="S3B"/>
    <n v="1687.66"/>
    <n v="-14.01"/>
    <n v="0"/>
    <n v="0"/>
    <n v="0"/>
    <n v="1673.65"/>
    <x v="5"/>
  </r>
  <r>
    <x v="1"/>
    <x v="11"/>
    <x v="1"/>
    <n v="201"/>
    <s v="S4A"/>
    <n v="121164.96"/>
    <n v="-1005.98"/>
    <n v="0"/>
    <n v="0"/>
    <n v="0"/>
    <n v="120158.98"/>
    <x v="5"/>
  </r>
  <r>
    <x v="1"/>
    <x v="11"/>
    <x v="1"/>
    <n v="201"/>
    <s v="S5"/>
    <n v="195250.79"/>
    <n v="-1620.56"/>
    <n v="0"/>
    <n v="0"/>
    <n v="0"/>
    <n v="193630.23"/>
    <x v="5"/>
  </r>
  <r>
    <x v="1"/>
    <x v="11"/>
    <x v="1"/>
    <n v="201"/>
    <s v="S6A"/>
    <n v="33.049999999999997"/>
    <n v="-0.27"/>
    <n v="0"/>
    <n v="0"/>
    <n v="0"/>
    <n v="32.78"/>
    <x v="5"/>
  </r>
  <r>
    <x v="1"/>
    <x v="11"/>
    <x v="1"/>
    <n v="201"/>
    <s v="G1A"/>
    <n v="391003.44"/>
    <n v="-3245.13"/>
    <n v="0"/>
    <n v="0"/>
    <n v="0"/>
    <n v="387758.31"/>
    <x v="0"/>
  </r>
  <r>
    <x v="1"/>
    <x v="11"/>
    <x v="1"/>
    <n v="201"/>
    <s v="G1C"/>
    <n v="5050.07"/>
    <n v="-42.07"/>
    <n v="0"/>
    <n v="0"/>
    <n v="0"/>
    <n v="5008"/>
    <x v="0"/>
  </r>
  <r>
    <x v="1"/>
    <x v="11"/>
    <x v="1"/>
    <n v="201"/>
    <s v="G1D"/>
    <n v="1417.59"/>
    <n v="-11.77"/>
    <n v="0"/>
    <n v="0"/>
    <n v="0"/>
    <n v="1405.82"/>
    <x v="0"/>
  </r>
  <r>
    <x v="1"/>
    <x v="11"/>
    <x v="1"/>
    <n v="201"/>
    <s v="G1F"/>
    <n v="25715.01"/>
    <n v="-213.44"/>
    <n v="0"/>
    <n v="0"/>
    <n v="0"/>
    <n v="25501.57"/>
    <x v="0"/>
  </r>
  <r>
    <x v="1"/>
    <x v="11"/>
    <x v="1"/>
    <n v="201"/>
    <s v="G2A"/>
    <n v="544701.9"/>
    <n v="-217.89"/>
    <n v="0"/>
    <n v="0"/>
    <n v="0"/>
    <n v="544484.01"/>
    <x v="1"/>
  </r>
  <r>
    <x v="1"/>
    <x v="11"/>
    <x v="1"/>
    <n v="201"/>
    <s v="G2B"/>
    <n v="29780.43"/>
    <n v="-11.91"/>
    <n v="0"/>
    <n v="0"/>
    <n v="0"/>
    <n v="29768.52"/>
    <x v="1"/>
  </r>
  <r>
    <x v="1"/>
    <x v="11"/>
    <x v="1"/>
    <n v="201"/>
    <s v="G2D"/>
    <n v="22561.73"/>
    <n v="-9.0299999999999994"/>
    <n v="0"/>
    <n v="0"/>
    <n v="0"/>
    <n v="22552.7"/>
    <x v="1"/>
  </r>
  <r>
    <x v="1"/>
    <x v="11"/>
    <x v="1"/>
    <n v="201"/>
    <s v="G3"/>
    <n v="1090249.08"/>
    <n v="-436.11"/>
    <n v="0"/>
    <n v="0"/>
    <n v="0"/>
    <n v="1089812.97"/>
    <x v="2"/>
  </r>
  <r>
    <x v="1"/>
    <x v="11"/>
    <x v="1"/>
    <n v="201"/>
    <s v="R1A"/>
    <n v="964711.52"/>
    <n v="-16592.86"/>
    <n v="0"/>
    <n v="0"/>
    <n v="0"/>
    <n v="948118.66"/>
    <x v="3"/>
  </r>
  <r>
    <x v="1"/>
    <x v="11"/>
    <x v="1"/>
    <n v="201"/>
    <s v="R2A"/>
    <n v="184983.43"/>
    <n v="-3181.81"/>
    <n v="0"/>
    <n v="0"/>
    <n v="0"/>
    <n v="181801.62"/>
    <x v="4"/>
  </r>
  <r>
    <x v="1"/>
    <x v="11"/>
    <x v="1"/>
    <n v="201"/>
    <s v="R4"/>
    <n v="1054.45"/>
    <n v="-18.13"/>
    <n v="0"/>
    <n v="0"/>
    <n v="0"/>
    <n v="1036.32"/>
    <x v="3"/>
  </r>
  <r>
    <x v="1"/>
    <x v="0"/>
    <x v="0"/>
    <n v="201"/>
    <s v="G1A"/>
    <n v="142120.79999999999"/>
    <n v="-1179.51"/>
    <n v="0"/>
    <n v="0"/>
    <n v="0"/>
    <n v="140941.29"/>
    <x v="0"/>
  </r>
  <r>
    <x v="1"/>
    <x v="0"/>
    <x v="0"/>
    <n v="201"/>
    <s v="G1B"/>
    <n v="129.22"/>
    <n v="-1.0900000000000001"/>
    <n v="0"/>
    <n v="0"/>
    <n v="0"/>
    <n v="128.13"/>
    <x v="0"/>
  </r>
  <r>
    <x v="1"/>
    <x v="0"/>
    <x v="0"/>
    <n v="201"/>
    <s v="G1D"/>
    <n v="485.36"/>
    <n v="-4.03"/>
    <n v="0"/>
    <n v="0"/>
    <n v="0"/>
    <n v="481.33"/>
    <x v="0"/>
  </r>
  <r>
    <x v="1"/>
    <x v="0"/>
    <x v="0"/>
    <n v="201"/>
    <s v="G1F"/>
    <n v="2352.12"/>
    <n v="-19.54"/>
    <n v="0"/>
    <n v="0"/>
    <n v="0"/>
    <n v="2332.58"/>
    <x v="0"/>
  </r>
  <r>
    <x v="1"/>
    <x v="0"/>
    <x v="0"/>
    <n v="201"/>
    <s v="G2A"/>
    <n v="100923.58"/>
    <n v="-40.380000000000003"/>
    <n v="0"/>
    <n v="0"/>
    <n v="0"/>
    <n v="100883.2"/>
    <x v="1"/>
  </r>
  <r>
    <x v="1"/>
    <x v="0"/>
    <x v="0"/>
    <n v="201"/>
    <s v="G2B"/>
    <n v="1.54"/>
    <n v="0"/>
    <n v="0"/>
    <n v="0"/>
    <n v="0"/>
    <n v="1.54"/>
    <x v="1"/>
  </r>
  <r>
    <x v="1"/>
    <x v="0"/>
    <x v="0"/>
    <n v="201"/>
    <s v="G3"/>
    <n v="92121.17"/>
    <n v="-36.85"/>
    <n v="0"/>
    <n v="0"/>
    <n v="0"/>
    <n v="92084.32"/>
    <x v="2"/>
  </r>
  <r>
    <x v="1"/>
    <x v="0"/>
    <x v="0"/>
    <n v="201"/>
    <s v="R1A"/>
    <n v="715061"/>
    <n v="-12298.9"/>
    <n v="0"/>
    <n v="0"/>
    <n v="0"/>
    <n v="702762.1"/>
    <x v="3"/>
  </r>
  <r>
    <x v="1"/>
    <x v="0"/>
    <x v="0"/>
    <n v="201"/>
    <s v="R2A"/>
    <n v="10711.51"/>
    <n v="-184.26"/>
    <n v="0"/>
    <n v="0"/>
    <n v="0"/>
    <n v="10527.25"/>
    <x v="4"/>
  </r>
  <r>
    <x v="1"/>
    <x v="0"/>
    <x v="0"/>
    <n v="201"/>
    <s v="S1A"/>
    <n v="1563.23"/>
    <n v="-12.97"/>
    <n v="0"/>
    <n v="0"/>
    <n v="0"/>
    <n v="1550.26"/>
    <x v="5"/>
  </r>
  <r>
    <x v="1"/>
    <x v="0"/>
    <x v="0"/>
    <n v="201"/>
    <s v="S3B"/>
    <n v="659.63"/>
    <n v="-5.48"/>
    <n v="0"/>
    <n v="0"/>
    <n v="0"/>
    <n v="654.15"/>
    <x v="5"/>
  </r>
  <r>
    <x v="1"/>
    <x v="0"/>
    <x v="0"/>
    <n v="201"/>
    <s v="S4A"/>
    <n v="1.99"/>
    <n v="-0.02"/>
    <n v="0"/>
    <n v="0"/>
    <n v="0"/>
    <n v="1.97"/>
    <x v="5"/>
  </r>
  <r>
    <x v="1"/>
    <x v="0"/>
    <x v="0"/>
    <n v="201"/>
    <s v="G1A"/>
    <n v="4.3499999999999996"/>
    <n v="-0.04"/>
    <n v="0"/>
    <n v="0"/>
    <n v="0"/>
    <n v="4.3099999999999996"/>
    <x v="0"/>
  </r>
  <r>
    <x v="1"/>
    <x v="0"/>
    <x v="0"/>
    <n v="201"/>
    <s v="G2A"/>
    <n v="177.38"/>
    <n v="-7.0000000000000007E-2"/>
    <n v="0"/>
    <n v="0"/>
    <n v="0"/>
    <n v="177.31"/>
    <x v="1"/>
  </r>
  <r>
    <x v="1"/>
    <x v="0"/>
    <x v="0"/>
    <n v="201"/>
    <s v="R1A"/>
    <n v="435.02"/>
    <n v="-7.48"/>
    <n v="0"/>
    <n v="0"/>
    <n v="0"/>
    <n v="427.54"/>
    <x v="3"/>
  </r>
  <r>
    <x v="1"/>
    <x v="0"/>
    <x v="1"/>
    <n v="201"/>
    <s v="G1A"/>
    <n v="8878169.6199999992"/>
    <n v="-73700.960000000006"/>
    <n v="0"/>
    <n v="0"/>
    <n v="0"/>
    <n v="8804468.6600000001"/>
    <x v="0"/>
  </r>
  <r>
    <x v="1"/>
    <x v="0"/>
    <x v="1"/>
    <n v="201"/>
    <s v="G1B"/>
    <n v="594.69000000000005"/>
    <n v="-4.9400000000000004"/>
    <n v="0"/>
    <n v="0"/>
    <n v="0"/>
    <n v="589.75"/>
    <x v="0"/>
  </r>
  <r>
    <x v="1"/>
    <x v="0"/>
    <x v="1"/>
    <n v="201"/>
    <s v="G1C"/>
    <n v="17938.73"/>
    <n v="-148.69999999999999"/>
    <n v="0"/>
    <n v="0"/>
    <n v="0"/>
    <n v="17790.03"/>
    <x v="0"/>
  </r>
  <r>
    <x v="1"/>
    <x v="0"/>
    <x v="1"/>
    <n v="201"/>
    <s v="G1D"/>
    <n v="191427.02"/>
    <n v="-1588.83"/>
    <n v="0"/>
    <n v="0"/>
    <n v="0"/>
    <n v="189838.19"/>
    <x v="0"/>
  </r>
  <r>
    <x v="1"/>
    <x v="0"/>
    <x v="1"/>
    <n v="201"/>
    <s v="G1F"/>
    <n v="979328.28"/>
    <n v="-8127.54"/>
    <n v="0"/>
    <n v="0"/>
    <n v="0"/>
    <n v="971200.74"/>
    <x v="0"/>
  </r>
  <r>
    <x v="1"/>
    <x v="0"/>
    <x v="1"/>
    <n v="201"/>
    <s v="G2A"/>
    <n v="11040249.9"/>
    <n v="-4412.22"/>
    <n v="0"/>
    <n v="0"/>
    <n v="0"/>
    <n v="11035837.68"/>
    <x v="1"/>
  </r>
  <r>
    <x v="1"/>
    <x v="0"/>
    <x v="1"/>
    <n v="201"/>
    <s v="G2B"/>
    <n v="846707.92"/>
    <n v="-338.63"/>
    <n v="0"/>
    <n v="0"/>
    <n v="0"/>
    <n v="846369.29"/>
    <x v="1"/>
  </r>
  <r>
    <x v="1"/>
    <x v="0"/>
    <x v="1"/>
    <n v="201"/>
    <s v="G2D"/>
    <n v="415307.51"/>
    <n v="-166.09"/>
    <n v="0"/>
    <n v="0"/>
    <n v="0"/>
    <n v="415141.42"/>
    <x v="1"/>
  </r>
  <r>
    <x v="1"/>
    <x v="0"/>
    <x v="1"/>
    <n v="201"/>
    <s v="G3"/>
    <n v="19858285.550000001"/>
    <n v="-7932.02"/>
    <n v="0"/>
    <n v="-0.04"/>
    <n v="0"/>
    <n v="19850353.489999998"/>
    <x v="2"/>
  </r>
  <r>
    <x v="1"/>
    <x v="0"/>
    <x v="1"/>
    <n v="201"/>
    <s v="R1A"/>
    <n v="33544082.82"/>
    <n v="-576999.21"/>
    <n v="0"/>
    <n v="-0.01"/>
    <n v="0"/>
    <n v="32967083.600000001"/>
    <x v="3"/>
  </r>
  <r>
    <x v="1"/>
    <x v="0"/>
    <x v="1"/>
    <n v="201"/>
    <s v="R2A"/>
    <n v="5919741.25"/>
    <n v="-101819.71"/>
    <n v="0"/>
    <n v="0"/>
    <n v="0"/>
    <n v="5817921.54"/>
    <x v="4"/>
  </r>
  <r>
    <x v="1"/>
    <x v="0"/>
    <x v="1"/>
    <n v="201"/>
    <s v="R4"/>
    <n v="97362.38"/>
    <n v="-1674.63"/>
    <n v="0"/>
    <n v="0"/>
    <n v="0"/>
    <n v="95687.75"/>
    <x v="3"/>
  </r>
  <r>
    <x v="1"/>
    <x v="0"/>
    <x v="1"/>
    <n v="201"/>
    <s v="S1A"/>
    <n v="259663.62"/>
    <n v="-2155.34"/>
    <n v="0"/>
    <n v="0"/>
    <n v="0"/>
    <n v="257508.28"/>
    <x v="5"/>
  </r>
  <r>
    <x v="1"/>
    <x v="0"/>
    <x v="1"/>
    <n v="201"/>
    <s v="S2"/>
    <n v="20450.2"/>
    <n v="-169.73"/>
    <n v="0"/>
    <n v="0"/>
    <n v="0"/>
    <n v="20280.47"/>
    <x v="5"/>
  </r>
  <r>
    <x v="1"/>
    <x v="0"/>
    <x v="1"/>
    <n v="201"/>
    <s v="S3A"/>
    <n v="508.09"/>
    <n v="-4.21"/>
    <n v="0"/>
    <n v="0"/>
    <n v="0"/>
    <n v="503.88"/>
    <x v="5"/>
  </r>
  <r>
    <x v="1"/>
    <x v="0"/>
    <x v="1"/>
    <n v="201"/>
    <s v="S3B"/>
    <n v="1974.51"/>
    <n v="-16.39"/>
    <n v="0"/>
    <n v="0"/>
    <n v="0"/>
    <n v="1958.12"/>
    <x v="5"/>
  </r>
  <r>
    <x v="1"/>
    <x v="0"/>
    <x v="1"/>
    <n v="201"/>
    <s v="S4A"/>
    <n v="153221.91"/>
    <n v="-1271.83"/>
    <n v="0"/>
    <n v="0"/>
    <n v="0"/>
    <n v="151950.07999999999"/>
    <x v="5"/>
  </r>
  <r>
    <x v="1"/>
    <x v="0"/>
    <x v="1"/>
    <n v="201"/>
    <s v="S5"/>
    <n v="1042976.26"/>
    <n v="-9689.18"/>
    <n v="0"/>
    <n v="0"/>
    <n v="0"/>
    <n v="1033287.08"/>
    <x v="5"/>
  </r>
  <r>
    <x v="1"/>
    <x v="0"/>
    <x v="1"/>
    <n v="201"/>
    <s v="S6A"/>
    <n v="38.409999999999997"/>
    <n v="-0.32"/>
    <n v="0"/>
    <n v="0"/>
    <n v="0"/>
    <n v="38.090000000000003"/>
    <x v="5"/>
  </r>
  <r>
    <x v="1"/>
    <x v="0"/>
    <x v="1"/>
    <n v="201"/>
    <s v="G1A"/>
    <n v="384812.31"/>
    <n v="-3193.98"/>
    <n v="0"/>
    <n v="0"/>
    <n v="0"/>
    <n v="381618.33"/>
    <x v="0"/>
  </r>
  <r>
    <x v="1"/>
    <x v="0"/>
    <x v="1"/>
    <n v="201"/>
    <s v="G1C"/>
    <n v="5136.57"/>
    <n v="-42.75"/>
    <n v="0"/>
    <n v="0"/>
    <n v="0"/>
    <n v="5093.82"/>
    <x v="0"/>
  </r>
  <r>
    <x v="1"/>
    <x v="0"/>
    <x v="1"/>
    <n v="201"/>
    <s v="G1D"/>
    <n v="2817.43"/>
    <n v="-23.39"/>
    <n v="0"/>
    <n v="0"/>
    <n v="0"/>
    <n v="2794.04"/>
    <x v="0"/>
  </r>
  <r>
    <x v="1"/>
    <x v="0"/>
    <x v="1"/>
    <n v="201"/>
    <s v="G1F"/>
    <n v="32034.58"/>
    <n v="-265.87"/>
    <n v="0"/>
    <n v="0"/>
    <n v="0"/>
    <n v="31768.71"/>
    <x v="0"/>
  </r>
  <r>
    <x v="1"/>
    <x v="0"/>
    <x v="1"/>
    <n v="201"/>
    <s v="G2A"/>
    <n v="447320.45"/>
    <n v="-178.9"/>
    <n v="0"/>
    <n v="0"/>
    <n v="0"/>
    <n v="447141.55"/>
    <x v="1"/>
  </r>
  <r>
    <x v="1"/>
    <x v="0"/>
    <x v="1"/>
    <n v="201"/>
    <s v="G2B"/>
    <n v="18147.259999999998"/>
    <n v="-7.26"/>
    <n v="0"/>
    <n v="0"/>
    <n v="0"/>
    <n v="18140"/>
    <x v="1"/>
  </r>
  <r>
    <x v="1"/>
    <x v="0"/>
    <x v="1"/>
    <n v="201"/>
    <s v="G2D"/>
    <n v="5885.49"/>
    <n v="-2.35"/>
    <n v="0"/>
    <n v="0"/>
    <n v="0"/>
    <n v="5883.14"/>
    <x v="1"/>
  </r>
  <r>
    <x v="1"/>
    <x v="0"/>
    <x v="1"/>
    <n v="201"/>
    <s v="G3"/>
    <n v="999000.46"/>
    <n v="-399.61"/>
    <n v="0"/>
    <n v="0"/>
    <n v="0"/>
    <n v="998600.85"/>
    <x v="2"/>
  </r>
  <r>
    <x v="1"/>
    <x v="0"/>
    <x v="1"/>
    <n v="201"/>
    <s v="R1A"/>
    <n v="1318434.55"/>
    <n v="-22676.49"/>
    <n v="0"/>
    <n v="0"/>
    <n v="0"/>
    <n v="1295758.06"/>
    <x v="3"/>
  </r>
  <r>
    <x v="1"/>
    <x v="0"/>
    <x v="1"/>
    <n v="201"/>
    <s v="R2A"/>
    <n v="137802.29"/>
    <n v="-2370.29"/>
    <n v="0"/>
    <n v="0"/>
    <n v="0"/>
    <n v="135432"/>
    <x v="4"/>
  </r>
  <r>
    <x v="1"/>
    <x v="0"/>
    <x v="1"/>
    <n v="201"/>
    <s v="R4"/>
    <n v="753.91"/>
    <n v="-12.96"/>
    <n v="0"/>
    <n v="0"/>
    <n v="0"/>
    <n v="740.95"/>
    <x v="3"/>
  </r>
  <r>
    <x v="0"/>
    <x v="11"/>
    <x v="0"/>
    <n v="201"/>
    <s v="G1A"/>
    <n v="116949.75999999999"/>
    <n v="-795.15"/>
    <n v="0"/>
    <n v="0"/>
    <n v="0"/>
    <n v="116154.61"/>
    <x v="0"/>
  </r>
  <r>
    <x v="0"/>
    <x v="11"/>
    <x v="0"/>
    <n v="201"/>
    <s v="G1B"/>
    <n v="110.5"/>
    <n v="-0.75"/>
    <n v="0"/>
    <n v="0"/>
    <n v="0"/>
    <n v="109.75"/>
    <x v="0"/>
  </r>
  <r>
    <x v="0"/>
    <x v="11"/>
    <x v="0"/>
    <n v="201"/>
    <s v="G1D"/>
    <n v="214.65"/>
    <n v="-1.46"/>
    <n v="0"/>
    <n v="0"/>
    <n v="0"/>
    <n v="213.19"/>
    <x v="0"/>
  </r>
  <r>
    <x v="0"/>
    <x v="11"/>
    <x v="0"/>
    <n v="201"/>
    <s v="G1F"/>
    <n v="2148.59"/>
    <n v="-14.63"/>
    <n v="0"/>
    <n v="0"/>
    <n v="0"/>
    <n v="2133.96"/>
    <x v="0"/>
  </r>
  <r>
    <x v="0"/>
    <x v="11"/>
    <x v="0"/>
    <n v="201"/>
    <s v="G2A"/>
    <n v="86057.3"/>
    <n v="-43.05"/>
    <n v="0"/>
    <n v="0"/>
    <n v="0"/>
    <n v="86014.25"/>
    <x v="1"/>
  </r>
  <r>
    <x v="0"/>
    <x v="11"/>
    <x v="0"/>
    <n v="201"/>
    <s v="G3"/>
    <n v="170845.59"/>
    <n v="-79.25"/>
    <n v="0"/>
    <n v="0"/>
    <n v="0"/>
    <n v="170766.34"/>
    <x v="2"/>
  </r>
  <r>
    <x v="0"/>
    <x v="11"/>
    <x v="0"/>
    <n v="201"/>
    <s v="R1A"/>
    <n v="651054.51"/>
    <n v="-16797.25"/>
    <n v="0"/>
    <n v="0"/>
    <n v="0"/>
    <n v="634257.26"/>
    <x v="3"/>
  </r>
  <r>
    <x v="0"/>
    <x v="11"/>
    <x v="0"/>
    <n v="201"/>
    <s v="R2A"/>
    <n v="9919.4599999999991"/>
    <n v="-255.96"/>
    <n v="0"/>
    <n v="0"/>
    <n v="0"/>
    <n v="9663.5"/>
    <x v="4"/>
  </r>
  <r>
    <x v="0"/>
    <x v="11"/>
    <x v="0"/>
    <n v="201"/>
    <s v="S1A"/>
    <n v="1318.08"/>
    <n v="-8.9700000000000006"/>
    <n v="0"/>
    <n v="0"/>
    <n v="0"/>
    <n v="1309.1099999999999"/>
    <x v="5"/>
  </r>
  <r>
    <x v="0"/>
    <x v="11"/>
    <x v="0"/>
    <n v="201"/>
    <s v="S3B"/>
    <n v="563.95000000000005"/>
    <n v="-3.84"/>
    <n v="0"/>
    <n v="0"/>
    <n v="0"/>
    <n v="560.11"/>
    <x v="5"/>
  </r>
  <r>
    <x v="0"/>
    <x v="11"/>
    <x v="0"/>
    <n v="201"/>
    <s v="S4A"/>
    <n v="1.72"/>
    <n v="-0.01"/>
    <n v="0"/>
    <n v="0"/>
    <n v="0"/>
    <n v="1.71"/>
    <x v="5"/>
  </r>
  <r>
    <x v="0"/>
    <x v="11"/>
    <x v="0"/>
    <n v="201"/>
    <s v="G3"/>
    <n v="28887.599999999999"/>
    <n v="-14.44"/>
    <n v="0"/>
    <n v="0"/>
    <n v="0"/>
    <n v="28873.16"/>
    <x v="2"/>
  </r>
  <r>
    <x v="0"/>
    <x v="11"/>
    <x v="0"/>
    <n v="201"/>
    <s v="R1A"/>
    <n v="352.77"/>
    <n v="-9.09"/>
    <n v="0"/>
    <n v="0"/>
    <n v="0"/>
    <n v="343.68"/>
    <x v="3"/>
  </r>
  <r>
    <x v="0"/>
    <x v="11"/>
    <x v="1"/>
    <n v="201"/>
    <s v="G1A"/>
    <n v="7272304.5499999998"/>
    <n v="-49453.01"/>
    <n v="0"/>
    <n v="0"/>
    <n v="0"/>
    <n v="7222851.54"/>
    <x v="0"/>
  </r>
  <r>
    <x v="0"/>
    <x v="11"/>
    <x v="1"/>
    <n v="201"/>
    <s v="G1B"/>
    <n v="579.07000000000005"/>
    <n v="-3.93"/>
    <n v="0"/>
    <n v="0"/>
    <n v="0"/>
    <n v="575.14"/>
    <x v="0"/>
  </r>
  <r>
    <x v="0"/>
    <x v="11"/>
    <x v="1"/>
    <n v="201"/>
    <s v="G1C"/>
    <n v="12682.42"/>
    <n v="-86.27"/>
    <n v="0"/>
    <n v="0"/>
    <n v="0"/>
    <n v="12596.15"/>
    <x v="0"/>
  </r>
  <r>
    <x v="0"/>
    <x v="11"/>
    <x v="1"/>
    <n v="201"/>
    <s v="G1D"/>
    <n v="133918.1"/>
    <n v="-910.5"/>
    <n v="0"/>
    <n v="0"/>
    <n v="0"/>
    <n v="133007.6"/>
    <x v="0"/>
  </r>
  <r>
    <x v="0"/>
    <x v="11"/>
    <x v="1"/>
    <n v="201"/>
    <s v="G1F"/>
    <n v="930233.21"/>
    <n v="-6323.92"/>
    <n v="0"/>
    <n v="0"/>
    <n v="0"/>
    <n v="923909.29"/>
    <x v="0"/>
  </r>
  <r>
    <x v="0"/>
    <x v="11"/>
    <x v="1"/>
    <n v="201"/>
    <s v="G2A"/>
    <n v="10161643.43"/>
    <n v="-5081.5600000000004"/>
    <n v="0"/>
    <n v="0"/>
    <n v="0"/>
    <n v="10156561.869999999"/>
    <x v="1"/>
  </r>
  <r>
    <x v="0"/>
    <x v="11"/>
    <x v="1"/>
    <n v="201"/>
    <s v="G2B"/>
    <n v="725312.17"/>
    <n v="-362.59"/>
    <n v="0"/>
    <n v="0"/>
    <n v="0"/>
    <n v="724949.58"/>
    <x v="1"/>
  </r>
  <r>
    <x v="0"/>
    <x v="11"/>
    <x v="1"/>
    <n v="201"/>
    <s v="G2D"/>
    <n v="388841.55"/>
    <n v="-194.47"/>
    <n v="0"/>
    <n v="0"/>
    <n v="0"/>
    <n v="388647.08"/>
    <x v="1"/>
  </r>
  <r>
    <x v="0"/>
    <x v="11"/>
    <x v="1"/>
    <n v="201"/>
    <s v="G3"/>
    <n v="19622863.760000002"/>
    <n v="-9789.33"/>
    <n v="0"/>
    <n v="-0.68"/>
    <n v="0"/>
    <n v="19613073.75"/>
    <x v="2"/>
  </r>
  <r>
    <x v="0"/>
    <x v="11"/>
    <x v="1"/>
    <n v="201"/>
    <s v="R1A"/>
    <n v="32105027.27"/>
    <n v="-828328.47"/>
    <n v="0"/>
    <n v="0"/>
    <n v="0"/>
    <n v="31276698.800000001"/>
    <x v="3"/>
  </r>
  <r>
    <x v="0"/>
    <x v="11"/>
    <x v="1"/>
    <n v="201"/>
    <s v="R2A"/>
    <n v="4743090.1399999997"/>
    <n v="-122377.97"/>
    <n v="0"/>
    <n v="0"/>
    <n v="0"/>
    <n v="4620712.17"/>
    <x v="4"/>
  </r>
  <r>
    <x v="0"/>
    <x v="11"/>
    <x v="1"/>
    <n v="201"/>
    <s v="S1A"/>
    <n v="136132.21"/>
    <n v="-925.61"/>
    <n v="0"/>
    <n v="0"/>
    <n v="0"/>
    <n v="135206.6"/>
    <x v="5"/>
  </r>
  <r>
    <x v="0"/>
    <x v="11"/>
    <x v="1"/>
    <n v="201"/>
    <s v="S2"/>
    <n v="4390.38"/>
    <n v="-29.85"/>
    <n v="0"/>
    <n v="0"/>
    <n v="0"/>
    <n v="4360.53"/>
    <x v="5"/>
  </r>
  <r>
    <x v="0"/>
    <x v="11"/>
    <x v="1"/>
    <n v="201"/>
    <s v="S3A"/>
    <n v="619.71"/>
    <n v="-4.21"/>
    <n v="0"/>
    <n v="0"/>
    <n v="0"/>
    <n v="615.5"/>
    <x v="5"/>
  </r>
  <r>
    <x v="0"/>
    <x v="11"/>
    <x v="1"/>
    <n v="201"/>
    <s v="S3B"/>
    <n v="830.8"/>
    <n v="-5.65"/>
    <n v="0"/>
    <n v="0"/>
    <n v="0"/>
    <n v="825.15"/>
    <x v="5"/>
  </r>
  <r>
    <x v="0"/>
    <x v="11"/>
    <x v="1"/>
    <n v="201"/>
    <s v="S4A"/>
    <n v="132718.18"/>
    <n v="-903"/>
    <n v="0"/>
    <n v="0"/>
    <n v="0"/>
    <n v="131815.18"/>
    <x v="5"/>
  </r>
  <r>
    <x v="0"/>
    <x v="11"/>
    <x v="1"/>
    <n v="201"/>
    <s v="S5"/>
    <n v="329474.03000000003"/>
    <n v="-2240.39"/>
    <n v="0"/>
    <n v="0"/>
    <n v="0"/>
    <n v="327233.64"/>
    <x v="5"/>
  </r>
  <r>
    <x v="0"/>
    <x v="11"/>
    <x v="1"/>
    <n v="201"/>
    <s v="S6A"/>
    <n v="19.11"/>
    <n v="-0.13"/>
    <n v="0"/>
    <n v="0"/>
    <n v="0"/>
    <n v="18.98"/>
    <x v="5"/>
  </r>
  <r>
    <x v="0"/>
    <x v="11"/>
    <x v="1"/>
    <n v="201"/>
    <s v="G1A"/>
    <n v="346753.42"/>
    <n v="-2359.58"/>
    <n v="0"/>
    <n v="0"/>
    <n v="0"/>
    <n v="344393.84"/>
    <x v="0"/>
  </r>
  <r>
    <x v="0"/>
    <x v="11"/>
    <x v="1"/>
    <n v="201"/>
    <s v="G1C"/>
    <n v="2540.19"/>
    <n v="-17.2"/>
    <n v="0"/>
    <n v="0"/>
    <n v="0"/>
    <n v="2522.9899999999998"/>
    <x v="0"/>
  </r>
  <r>
    <x v="0"/>
    <x v="11"/>
    <x v="1"/>
    <n v="201"/>
    <s v="G1D"/>
    <n v="6948.73"/>
    <n v="-47.24"/>
    <n v="0"/>
    <n v="0"/>
    <n v="0"/>
    <n v="6901.49"/>
    <x v="0"/>
  </r>
  <r>
    <x v="0"/>
    <x v="11"/>
    <x v="1"/>
    <n v="201"/>
    <s v="G1F"/>
    <n v="42698.75"/>
    <n v="-290.33999999999997"/>
    <n v="0"/>
    <n v="0"/>
    <n v="0"/>
    <n v="42408.41"/>
    <x v="0"/>
  </r>
  <r>
    <x v="0"/>
    <x v="11"/>
    <x v="1"/>
    <n v="201"/>
    <s v="G2A"/>
    <n v="407987.78"/>
    <n v="-204.05"/>
    <n v="0"/>
    <n v="0"/>
    <n v="0"/>
    <n v="407783.73"/>
    <x v="1"/>
  </r>
  <r>
    <x v="0"/>
    <x v="11"/>
    <x v="1"/>
    <n v="201"/>
    <s v="G2B"/>
    <n v="20102.89"/>
    <n v="-10.07"/>
    <n v="0"/>
    <n v="0"/>
    <n v="0"/>
    <n v="20092.82"/>
    <x v="1"/>
  </r>
  <r>
    <x v="0"/>
    <x v="11"/>
    <x v="1"/>
    <n v="201"/>
    <s v="G2D"/>
    <n v="3506.47"/>
    <n v="-1.75"/>
    <n v="0"/>
    <n v="0"/>
    <n v="0"/>
    <n v="3504.72"/>
    <x v="1"/>
  </r>
  <r>
    <x v="0"/>
    <x v="11"/>
    <x v="1"/>
    <n v="201"/>
    <s v="G3"/>
    <n v="1123070.3799999999"/>
    <n v="-561.02"/>
    <n v="0"/>
    <n v="0"/>
    <n v="0"/>
    <n v="1122509.3600000001"/>
    <x v="2"/>
  </r>
  <r>
    <x v="0"/>
    <x v="11"/>
    <x v="1"/>
    <n v="201"/>
    <s v="R1A"/>
    <n v="1301906.2"/>
    <n v="-33589.339999999997"/>
    <n v="0"/>
    <n v="0"/>
    <n v="0"/>
    <n v="1268316.8600000001"/>
    <x v="3"/>
  </r>
  <r>
    <x v="0"/>
    <x v="11"/>
    <x v="1"/>
    <n v="201"/>
    <s v="R2A"/>
    <n v="250808.4"/>
    <n v="-6470.54"/>
    <n v="0"/>
    <n v="0"/>
    <n v="0"/>
    <n v="244337.86"/>
    <x v="4"/>
  </r>
  <r>
    <x v="0"/>
    <x v="10"/>
    <x v="0"/>
    <n v="201"/>
    <s v="G1A"/>
    <n v="105944.95"/>
    <n v="-1430.69"/>
    <n v="0"/>
    <n v="0"/>
    <n v="0"/>
    <n v="104514.26"/>
    <x v="0"/>
  </r>
  <r>
    <x v="0"/>
    <x v="10"/>
    <x v="0"/>
    <n v="201"/>
    <s v="G1B"/>
    <n v="102.81"/>
    <n v="-1.39"/>
    <n v="0"/>
    <n v="0"/>
    <n v="0"/>
    <n v="101.42"/>
    <x v="0"/>
  </r>
  <r>
    <x v="0"/>
    <x v="10"/>
    <x v="0"/>
    <n v="201"/>
    <s v="G1D"/>
    <n v="206.19"/>
    <n v="-2.78"/>
    <n v="0"/>
    <n v="0"/>
    <n v="0"/>
    <n v="203.41"/>
    <x v="0"/>
  </r>
  <r>
    <x v="0"/>
    <x v="10"/>
    <x v="0"/>
    <n v="201"/>
    <s v="G1F"/>
    <n v="1921.35"/>
    <n v="-25.92"/>
    <n v="0"/>
    <n v="0"/>
    <n v="0"/>
    <n v="1895.43"/>
    <x v="0"/>
  </r>
  <r>
    <x v="0"/>
    <x v="10"/>
    <x v="0"/>
    <n v="201"/>
    <s v="G2A"/>
    <n v="79907.59"/>
    <n v="-95.24"/>
    <n v="0"/>
    <n v="0"/>
    <n v="0"/>
    <n v="79812.350000000006"/>
    <x v="1"/>
  </r>
  <r>
    <x v="0"/>
    <x v="10"/>
    <x v="0"/>
    <n v="201"/>
    <s v="G3"/>
    <n v="255106.2"/>
    <n v="-186.28"/>
    <n v="0"/>
    <n v="0"/>
    <n v="0"/>
    <n v="254919.92"/>
    <x v="2"/>
  </r>
  <r>
    <x v="0"/>
    <x v="10"/>
    <x v="0"/>
    <n v="201"/>
    <s v="R1A"/>
    <n v="598708.55000000005"/>
    <n v="-18617.28"/>
    <n v="0"/>
    <n v="0"/>
    <n v="0"/>
    <n v="580091.27"/>
    <x v="3"/>
  </r>
  <r>
    <x v="0"/>
    <x v="10"/>
    <x v="0"/>
    <n v="201"/>
    <s v="R2A"/>
    <n v="7875.42"/>
    <n v="-244.97"/>
    <n v="0"/>
    <n v="0"/>
    <n v="0"/>
    <n v="7630.45"/>
    <x v="4"/>
  </r>
  <r>
    <x v="0"/>
    <x v="10"/>
    <x v="0"/>
    <n v="201"/>
    <s v="S1A"/>
    <n v="1081.54"/>
    <n v="-14.6"/>
    <n v="0"/>
    <n v="0"/>
    <n v="0"/>
    <n v="1066.94"/>
    <x v="5"/>
  </r>
  <r>
    <x v="0"/>
    <x v="10"/>
    <x v="0"/>
    <n v="201"/>
    <s v="S3B"/>
    <n v="462.76"/>
    <n v="-6.25"/>
    <n v="0"/>
    <n v="0"/>
    <n v="0"/>
    <n v="456.51"/>
    <x v="5"/>
  </r>
  <r>
    <x v="0"/>
    <x v="10"/>
    <x v="0"/>
    <n v="201"/>
    <s v="S4A"/>
    <n v="1.36"/>
    <n v="-0.02"/>
    <n v="0"/>
    <n v="0"/>
    <n v="0"/>
    <n v="1.34"/>
    <x v="5"/>
  </r>
  <r>
    <x v="0"/>
    <x v="10"/>
    <x v="0"/>
    <n v="201"/>
    <s v="R1A"/>
    <n v="86.44"/>
    <n v="-2.7"/>
    <n v="0"/>
    <n v="0"/>
    <n v="0"/>
    <n v="83.74"/>
    <x v="3"/>
  </r>
  <r>
    <x v="0"/>
    <x v="10"/>
    <x v="1"/>
    <n v="201"/>
    <s v="G1A"/>
    <n v="6322401.6500000004"/>
    <n v="-83642.59"/>
    <n v="0"/>
    <n v="0"/>
    <n v="0"/>
    <n v="6238759.0599999996"/>
    <x v="0"/>
  </r>
  <r>
    <x v="0"/>
    <x v="10"/>
    <x v="1"/>
    <n v="201"/>
    <s v="G1B"/>
    <n v="503.4"/>
    <n v="-6.79"/>
    <n v="0"/>
    <n v="0"/>
    <n v="0"/>
    <n v="496.61"/>
    <x v="0"/>
  </r>
  <r>
    <x v="0"/>
    <x v="10"/>
    <x v="1"/>
    <n v="201"/>
    <s v="G1C"/>
    <n v="12370.21"/>
    <n v="-168.29"/>
    <n v="0"/>
    <n v="0"/>
    <n v="0"/>
    <n v="12201.92"/>
    <x v="0"/>
  </r>
  <r>
    <x v="0"/>
    <x v="10"/>
    <x v="1"/>
    <n v="201"/>
    <s v="G1D"/>
    <n v="110859.09"/>
    <n v="-1479.41"/>
    <n v="0"/>
    <n v="0"/>
    <n v="0"/>
    <n v="109379.68"/>
    <x v="0"/>
  </r>
  <r>
    <x v="0"/>
    <x v="10"/>
    <x v="1"/>
    <n v="201"/>
    <s v="G1F"/>
    <n v="785766.33"/>
    <n v="-10382.24"/>
    <n v="0"/>
    <n v="0"/>
    <n v="0"/>
    <n v="775384.09"/>
    <x v="0"/>
  </r>
  <r>
    <x v="0"/>
    <x v="10"/>
    <x v="1"/>
    <n v="201"/>
    <s v="G2A"/>
    <n v="9258579.3200000003"/>
    <n v="-10582.51"/>
    <n v="0"/>
    <n v="0"/>
    <n v="0"/>
    <n v="9247996.8100000005"/>
    <x v="1"/>
  </r>
  <r>
    <x v="0"/>
    <x v="10"/>
    <x v="1"/>
    <n v="201"/>
    <s v="G2B"/>
    <n v="590618.29"/>
    <n v="-689.23"/>
    <n v="0"/>
    <n v="0"/>
    <n v="0"/>
    <n v="589929.06000000006"/>
    <x v="1"/>
  </r>
  <r>
    <x v="0"/>
    <x v="10"/>
    <x v="1"/>
    <n v="201"/>
    <s v="G2D"/>
    <n v="355556.27"/>
    <n v="-406.07"/>
    <n v="0"/>
    <n v="0"/>
    <n v="0"/>
    <n v="355150.2"/>
    <x v="1"/>
  </r>
  <r>
    <x v="0"/>
    <x v="10"/>
    <x v="1"/>
    <n v="201"/>
    <s v="G3"/>
    <n v="17692476.329999998"/>
    <n v="-19800.95"/>
    <n v="0"/>
    <n v="0"/>
    <n v="0"/>
    <n v="17672675.379999999"/>
    <x v="2"/>
  </r>
  <r>
    <x v="0"/>
    <x v="10"/>
    <x v="1"/>
    <n v="201"/>
    <s v="R1A"/>
    <n v="28154453.629999999"/>
    <n v="-871894.79"/>
    <n v="0"/>
    <n v="0"/>
    <n v="0"/>
    <n v="27282558.84"/>
    <x v="3"/>
  </r>
  <r>
    <x v="0"/>
    <x v="10"/>
    <x v="1"/>
    <n v="201"/>
    <s v="R2A"/>
    <n v="4133790.45"/>
    <n v="-127865.01"/>
    <n v="0"/>
    <n v="0"/>
    <n v="0"/>
    <n v="4005925.44"/>
    <x v="4"/>
  </r>
  <r>
    <x v="0"/>
    <x v="10"/>
    <x v="1"/>
    <n v="201"/>
    <s v="S1A"/>
    <n v="42976.32"/>
    <n v="-890.9"/>
    <n v="0"/>
    <n v="0"/>
    <n v="0"/>
    <n v="42085.42"/>
    <x v="5"/>
  </r>
  <r>
    <x v="0"/>
    <x v="10"/>
    <x v="1"/>
    <n v="201"/>
    <s v="S2"/>
    <n v="3603.09"/>
    <n v="-48.65"/>
    <n v="0"/>
    <n v="0"/>
    <n v="0"/>
    <n v="3554.44"/>
    <x v="5"/>
  </r>
  <r>
    <x v="0"/>
    <x v="10"/>
    <x v="1"/>
    <n v="201"/>
    <s v="S3A"/>
    <n v="297.52"/>
    <n v="-4.03"/>
    <n v="0"/>
    <n v="0"/>
    <n v="0"/>
    <n v="293.49"/>
    <x v="5"/>
  </r>
  <r>
    <x v="0"/>
    <x v="10"/>
    <x v="1"/>
    <n v="201"/>
    <s v="S3B"/>
    <n v="1048.57"/>
    <n v="-13.95"/>
    <n v="0"/>
    <n v="0"/>
    <n v="0"/>
    <n v="1034.6199999999999"/>
    <x v="5"/>
  </r>
  <r>
    <x v="0"/>
    <x v="10"/>
    <x v="1"/>
    <n v="201"/>
    <s v="S4A"/>
    <n v="108581.05"/>
    <n v="-1465.8"/>
    <n v="0"/>
    <n v="0"/>
    <n v="0"/>
    <n v="107115.25"/>
    <x v="5"/>
  </r>
  <r>
    <x v="0"/>
    <x v="10"/>
    <x v="1"/>
    <n v="201"/>
    <s v="S5"/>
    <n v="153810.94"/>
    <n v="-2391.81"/>
    <n v="0"/>
    <n v="0"/>
    <n v="0"/>
    <n v="151419.13"/>
    <x v="5"/>
  </r>
  <r>
    <x v="0"/>
    <x v="10"/>
    <x v="1"/>
    <n v="201"/>
    <s v="S6A"/>
    <n v="3.82"/>
    <n v="-0.11"/>
    <n v="0"/>
    <n v="0"/>
    <n v="0"/>
    <n v="3.71"/>
    <x v="5"/>
  </r>
  <r>
    <x v="0"/>
    <x v="10"/>
    <x v="1"/>
    <n v="201"/>
    <s v="G1A"/>
    <n v="328820.3"/>
    <n v="-4447.76"/>
    <n v="0"/>
    <n v="0"/>
    <n v="0"/>
    <n v="324372.53999999998"/>
    <x v="0"/>
  </r>
  <r>
    <x v="0"/>
    <x v="10"/>
    <x v="1"/>
    <n v="201"/>
    <s v="G1C"/>
    <n v="2541.81"/>
    <n v="-34.35"/>
    <n v="0"/>
    <n v="0"/>
    <n v="0"/>
    <n v="2507.46"/>
    <x v="0"/>
  </r>
  <r>
    <x v="0"/>
    <x v="10"/>
    <x v="1"/>
    <n v="201"/>
    <s v="G1D"/>
    <n v="2624.27"/>
    <n v="-56.65"/>
    <n v="0"/>
    <n v="0"/>
    <n v="0"/>
    <n v="2567.62"/>
    <x v="0"/>
  </r>
  <r>
    <x v="0"/>
    <x v="10"/>
    <x v="1"/>
    <n v="201"/>
    <s v="G1F"/>
    <n v="36656.33"/>
    <n v="-493.64"/>
    <n v="0"/>
    <n v="0"/>
    <n v="0"/>
    <n v="36162.69"/>
    <x v="0"/>
  </r>
  <r>
    <x v="0"/>
    <x v="10"/>
    <x v="1"/>
    <n v="201"/>
    <s v="G2A"/>
    <n v="396203.42"/>
    <n v="-479.56"/>
    <n v="0"/>
    <n v="0"/>
    <n v="0"/>
    <n v="395723.86"/>
    <x v="1"/>
  </r>
  <r>
    <x v="0"/>
    <x v="10"/>
    <x v="1"/>
    <n v="201"/>
    <s v="G2B"/>
    <n v="36420.74"/>
    <n v="-43.69"/>
    <n v="0"/>
    <n v="0"/>
    <n v="0"/>
    <n v="36377.050000000003"/>
    <x v="1"/>
  </r>
  <r>
    <x v="0"/>
    <x v="10"/>
    <x v="1"/>
    <n v="201"/>
    <s v="G2D"/>
    <n v="5966.08"/>
    <n v="-7.16"/>
    <n v="0"/>
    <n v="0"/>
    <n v="0"/>
    <n v="5958.92"/>
    <x v="1"/>
  </r>
  <r>
    <x v="0"/>
    <x v="10"/>
    <x v="1"/>
    <n v="201"/>
    <s v="G3"/>
    <n v="1001016.65"/>
    <n v="-1197.7"/>
    <n v="0"/>
    <n v="0"/>
    <n v="0"/>
    <n v="999818.95"/>
    <x v="2"/>
  </r>
  <r>
    <x v="0"/>
    <x v="10"/>
    <x v="1"/>
    <n v="201"/>
    <s v="R1A"/>
    <n v="1185702.1299999999"/>
    <n v="-36875.01"/>
    <n v="0"/>
    <n v="0"/>
    <n v="0"/>
    <n v="1148827.1200000001"/>
    <x v="3"/>
  </r>
  <r>
    <x v="0"/>
    <x v="10"/>
    <x v="1"/>
    <n v="201"/>
    <s v="R2A"/>
    <n v="242790.43"/>
    <n v="-7549.49"/>
    <n v="0"/>
    <n v="0"/>
    <n v="0"/>
    <n v="235240.94"/>
    <x v="4"/>
  </r>
  <r>
    <x v="0"/>
    <x v="10"/>
    <x v="1"/>
    <n v="201"/>
    <s v="S4A"/>
    <n v="0.7"/>
    <n v="-0.01"/>
    <n v="0"/>
    <n v="0"/>
    <n v="0"/>
    <n v="0.69"/>
    <x v="5"/>
  </r>
  <r>
    <x v="0"/>
    <x v="10"/>
    <x v="1"/>
    <n v="201"/>
    <s v="S5"/>
    <n v="-8345.99"/>
    <n v="72.34"/>
    <n v="0"/>
    <n v="0"/>
    <n v="0"/>
    <n v="-8273.65"/>
    <x v="5"/>
  </r>
  <r>
    <x v="0"/>
    <x v="9"/>
    <x v="0"/>
    <n v="201"/>
    <s v="G1A"/>
    <n v="112695.36"/>
    <n v="-1521.43"/>
    <n v="0"/>
    <n v="0"/>
    <n v="0"/>
    <n v="111173.93"/>
    <x v="0"/>
  </r>
  <r>
    <x v="0"/>
    <x v="9"/>
    <x v="0"/>
    <n v="201"/>
    <s v="G1B"/>
    <n v="103.06"/>
    <n v="-1.39"/>
    <n v="0"/>
    <n v="0"/>
    <n v="0"/>
    <n v="101.67"/>
    <x v="0"/>
  </r>
  <r>
    <x v="0"/>
    <x v="9"/>
    <x v="0"/>
    <n v="201"/>
    <s v="G1D"/>
    <n v="260.58"/>
    <n v="-3.51"/>
    <n v="0"/>
    <n v="0"/>
    <n v="0"/>
    <n v="257.07"/>
    <x v="0"/>
  </r>
  <r>
    <x v="0"/>
    <x v="9"/>
    <x v="0"/>
    <n v="201"/>
    <s v="G1F"/>
    <n v="1809.42"/>
    <n v="-24.43"/>
    <n v="0"/>
    <n v="0"/>
    <n v="0"/>
    <n v="1784.99"/>
    <x v="0"/>
  </r>
  <r>
    <x v="0"/>
    <x v="9"/>
    <x v="0"/>
    <n v="201"/>
    <s v="G2A"/>
    <n v="75135.539999999994"/>
    <n v="-90.17"/>
    <n v="0"/>
    <n v="0"/>
    <n v="0"/>
    <n v="75045.37"/>
    <x v="1"/>
  </r>
  <r>
    <x v="0"/>
    <x v="9"/>
    <x v="0"/>
    <n v="201"/>
    <s v="G3"/>
    <n v="104921.78"/>
    <n v="-125.9"/>
    <n v="0"/>
    <n v="0"/>
    <n v="0"/>
    <n v="104795.88"/>
    <x v="2"/>
  </r>
  <r>
    <x v="0"/>
    <x v="9"/>
    <x v="0"/>
    <n v="201"/>
    <s v="R1A"/>
    <n v="706853.92"/>
    <n v="-21984.84"/>
    <n v="0"/>
    <n v="0"/>
    <n v="0"/>
    <n v="684869.08"/>
    <x v="3"/>
  </r>
  <r>
    <x v="0"/>
    <x v="9"/>
    <x v="0"/>
    <n v="201"/>
    <s v="R2A"/>
    <n v="7220.18"/>
    <n v="-224.56"/>
    <n v="0"/>
    <n v="0"/>
    <n v="0"/>
    <n v="6995.62"/>
    <x v="4"/>
  </r>
  <r>
    <x v="0"/>
    <x v="9"/>
    <x v="0"/>
    <n v="201"/>
    <s v="S1A"/>
    <n v="1171.74"/>
    <n v="-15.82"/>
    <n v="0"/>
    <n v="0"/>
    <n v="0"/>
    <n v="1155.92"/>
    <x v="5"/>
  </r>
  <r>
    <x v="0"/>
    <x v="9"/>
    <x v="0"/>
    <n v="201"/>
    <s v="S3B"/>
    <n v="503.96"/>
    <n v="-6.81"/>
    <n v="0"/>
    <n v="0"/>
    <n v="0"/>
    <n v="497.15"/>
    <x v="5"/>
  </r>
  <r>
    <x v="0"/>
    <x v="9"/>
    <x v="0"/>
    <n v="201"/>
    <s v="S4A"/>
    <n v="1.92"/>
    <n v="-0.03"/>
    <n v="0"/>
    <n v="0"/>
    <n v="0"/>
    <n v="1.89"/>
    <x v="5"/>
  </r>
  <r>
    <x v="0"/>
    <x v="9"/>
    <x v="0"/>
    <n v="201"/>
    <s v="R1A"/>
    <n v="48.25"/>
    <n v="-1.5"/>
    <n v="0"/>
    <n v="0"/>
    <n v="0"/>
    <n v="46.75"/>
    <x v="3"/>
  </r>
  <r>
    <x v="0"/>
    <x v="9"/>
    <x v="1"/>
    <n v="201"/>
    <s v="G1A"/>
    <n v="6941292.2599999998"/>
    <n v="-93943.92"/>
    <n v="0"/>
    <n v="0"/>
    <n v="0"/>
    <n v="6847348.3399999999"/>
    <x v="0"/>
  </r>
  <r>
    <x v="0"/>
    <x v="9"/>
    <x v="1"/>
    <n v="201"/>
    <s v="G1B"/>
    <n v="456.37"/>
    <n v="-6.18"/>
    <n v="0"/>
    <n v="0"/>
    <n v="0"/>
    <n v="450.19"/>
    <x v="0"/>
  </r>
  <r>
    <x v="0"/>
    <x v="9"/>
    <x v="1"/>
    <n v="201"/>
    <s v="G1C"/>
    <n v="12512.89"/>
    <n v="-169.33"/>
    <n v="0"/>
    <n v="0"/>
    <n v="0"/>
    <n v="12343.56"/>
    <x v="0"/>
  </r>
  <r>
    <x v="0"/>
    <x v="9"/>
    <x v="1"/>
    <n v="201"/>
    <s v="G1D"/>
    <n v="96095.94"/>
    <n v="-1297.26"/>
    <n v="0"/>
    <n v="0"/>
    <n v="0"/>
    <n v="94798.68"/>
    <x v="0"/>
  </r>
  <r>
    <x v="0"/>
    <x v="9"/>
    <x v="1"/>
    <n v="201"/>
    <s v="G1F"/>
    <n v="710077.88"/>
    <n v="-9615.57"/>
    <n v="0"/>
    <n v="0"/>
    <n v="0"/>
    <n v="700462.31"/>
    <x v="0"/>
  </r>
  <r>
    <x v="0"/>
    <x v="9"/>
    <x v="1"/>
    <n v="201"/>
    <s v="G2A"/>
    <n v="9800831.9000000004"/>
    <n v="-11768.7"/>
    <n v="0"/>
    <n v="0"/>
    <n v="0"/>
    <n v="9789063.1999999993"/>
    <x v="1"/>
  </r>
  <r>
    <x v="0"/>
    <x v="9"/>
    <x v="1"/>
    <n v="201"/>
    <s v="G2B"/>
    <n v="525916.56999999995"/>
    <n v="-631.14"/>
    <n v="0"/>
    <n v="0"/>
    <n v="0"/>
    <n v="525285.43000000005"/>
    <x v="1"/>
  </r>
  <r>
    <x v="0"/>
    <x v="9"/>
    <x v="1"/>
    <n v="201"/>
    <s v="G2D"/>
    <n v="351813.92"/>
    <n v="-422.17"/>
    <n v="0"/>
    <n v="0"/>
    <n v="0"/>
    <n v="351391.75"/>
    <x v="1"/>
  </r>
  <r>
    <x v="0"/>
    <x v="9"/>
    <x v="1"/>
    <n v="201"/>
    <s v="G3"/>
    <n v="19774476.98"/>
    <n v="-23694.76"/>
    <n v="0"/>
    <n v="0"/>
    <n v="0"/>
    <n v="19750782.219999999"/>
    <x v="2"/>
  </r>
  <r>
    <x v="0"/>
    <x v="9"/>
    <x v="1"/>
    <n v="201"/>
    <s v="R1A"/>
    <n v="31075226.23"/>
    <n v="-966545.19"/>
    <n v="0"/>
    <n v="0"/>
    <n v="0"/>
    <n v="30108681.039999999"/>
    <x v="3"/>
  </r>
  <r>
    <x v="0"/>
    <x v="9"/>
    <x v="1"/>
    <n v="201"/>
    <s v="R2A"/>
    <n v="4225336.7699999996"/>
    <n v="-131413.35"/>
    <n v="0"/>
    <n v="0"/>
    <n v="0"/>
    <n v="4093923.42"/>
    <x v="4"/>
  </r>
  <r>
    <x v="0"/>
    <x v="9"/>
    <x v="1"/>
    <n v="201"/>
    <s v="S1A"/>
    <n v="97818.07"/>
    <n v="-1326.88"/>
    <n v="0"/>
    <n v="0"/>
    <n v="0"/>
    <n v="96491.19"/>
    <x v="5"/>
  </r>
  <r>
    <x v="0"/>
    <x v="9"/>
    <x v="1"/>
    <n v="201"/>
    <s v="S2"/>
    <n v="-2796.76"/>
    <n v="7.93"/>
    <n v="0"/>
    <n v="0"/>
    <n v="0"/>
    <n v="-2788.83"/>
    <x v="5"/>
  </r>
  <r>
    <x v="0"/>
    <x v="9"/>
    <x v="1"/>
    <n v="201"/>
    <s v="S3A"/>
    <n v="322.2"/>
    <n v="-4.34"/>
    <n v="0"/>
    <n v="0"/>
    <n v="0"/>
    <n v="317.86"/>
    <x v="5"/>
  </r>
  <r>
    <x v="0"/>
    <x v="9"/>
    <x v="1"/>
    <n v="201"/>
    <s v="S3B"/>
    <n v="-118.01"/>
    <n v="-3.85"/>
    <n v="0"/>
    <n v="0"/>
    <n v="0"/>
    <n v="-121.86"/>
    <x v="5"/>
  </r>
  <r>
    <x v="0"/>
    <x v="9"/>
    <x v="1"/>
    <n v="201"/>
    <s v="S4A"/>
    <n v="116002.26"/>
    <n v="-1568.44"/>
    <n v="0"/>
    <n v="0"/>
    <n v="0"/>
    <n v="114433.82"/>
    <x v="5"/>
  </r>
  <r>
    <x v="0"/>
    <x v="9"/>
    <x v="1"/>
    <n v="201"/>
    <s v="S5"/>
    <n v="243744.38"/>
    <n v="-3190.39"/>
    <n v="0"/>
    <n v="0"/>
    <n v="0"/>
    <n v="240553.99"/>
    <x v="5"/>
  </r>
  <r>
    <x v="0"/>
    <x v="9"/>
    <x v="1"/>
    <n v="201"/>
    <s v="S6A"/>
    <n v="13.41"/>
    <n v="-0.18"/>
    <n v="0"/>
    <n v="0"/>
    <n v="0"/>
    <n v="13.23"/>
    <x v="5"/>
  </r>
  <r>
    <x v="0"/>
    <x v="9"/>
    <x v="1"/>
    <n v="201"/>
    <s v="G1A"/>
    <n v="482722.89"/>
    <n v="-6487.76"/>
    <n v="0"/>
    <n v="0"/>
    <n v="0"/>
    <n v="476235.13"/>
    <x v="0"/>
  </r>
  <r>
    <x v="0"/>
    <x v="9"/>
    <x v="1"/>
    <n v="201"/>
    <s v="G1C"/>
    <n v="2533.11"/>
    <n v="-34.229999999999997"/>
    <n v="0"/>
    <n v="0"/>
    <n v="0"/>
    <n v="2498.88"/>
    <x v="0"/>
  </r>
  <r>
    <x v="0"/>
    <x v="9"/>
    <x v="1"/>
    <n v="201"/>
    <s v="G1D"/>
    <n v="8001.37"/>
    <n v="-108.02"/>
    <n v="0"/>
    <n v="0"/>
    <n v="0"/>
    <n v="7893.35"/>
    <x v="0"/>
  </r>
  <r>
    <x v="0"/>
    <x v="9"/>
    <x v="1"/>
    <n v="201"/>
    <s v="G1F"/>
    <n v="38617.46"/>
    <n v="-515.97"/>
    <n v="0"/>
    <n v="0"/>
    <n v="0"/>
    <n v="38101.49"/>
    <x v="0"/>
  </r>
  <r>
    <x v="0"/>
    <x v="9"/>
    <x v="1"/>
    <n v="201"/>
    <s v="G2A"/>
    <n v="597310.18000000005"/>
    <n v="-716.39"/>
    <n v="0"/>
    <n v="0"/>
    <n v="0"/>
    <n v="596593.79"/>
    <x v="1"/>
  </r>
  <r>
    <x v="0"/>
    <x v="9"/>
    <x v="1"/>
    <n v="201"/>
    <s v="G2B"/>
    <n v="42167.33"/>
    <n v="-50.58"/>
    <n v="0"/>
    <n v="0"/>
    <n v="0"/>
    <n v="42116.75"/>
    <x v="1"/>
  </r>
  <r>
    <x v="0"/>
    <x v="9"/>
    <x v="1"/>
    <n v="201"/>
    <s v="G2D"/>
    <n v="15986.52"/>
    <n v="-19.190000000000001"/>
    <n v="0"/>
    <n v="0"/>
    <n v="0"/>
    <n v="15967.33"/>
    <x v="1"/>
  </r>
  <r>
    <x v="0"/>
    <x v="9"/>
    <x v="1"/>
    <n v="201"/>
    <s v="G3"/>
    <n v="1333384.71"/>
    <n v="-1591.51"/>
    <n v="0"/>
    <n v="0"/>
    <n v="0"/>
    <n v="1331793.2"/>
    <x v="2"/>
  </r>
  <r>
    <x v="0"/>
    <x v="9"/>
    <x v="1"/>
    <n v="201"/>
    <s v="R1A"/>
    <n v="2235110.4900000002"/>
    <n v="-69522.149999999994"/>
    <n v="0"/>
    <n v="0"/>
    <n v="0"/>
    <n v="2165588.34"/>
    <x v="3"/>
  </r>
  <r>
    <x v="0"/>
    <x v="9"/>
    <x v="1"/>
    <n v="201"/>
    <s v="R2A"/>
    <n v="331224.05"/>
    <n v="-10306.6"/>
    <n v="0"/>
    <n v="0"/>
    <n v="0"/>
    <n v="320917.45"/>
    <x v="4"/>
  </r>
  <r>
    <x v="0"/>
    <x v="9"/>
    <x v="1"/>
    <n v="201"/>
    <s v="S4A"/>
    <n v="-15.22"/>
    <n v="0.21"/>
    <n v="0"/>
    <n v="0"/>
    <n v="0"/>
    <n v="-15.01"/>
    <x v="5"/>
  </r>
  <r>
    <x v="0"/>
    <x v="8"/>
    <x v="0"/>
    <n v="201"/>
    <s v="G1A"/>
    <n v="159250.16"/>
    <n v="-2149.89"/>
    <n v="0"/>
    <n v="0"/>
    <n v="0"/>
    <n v="157100.26999999999"/>
    <x v="0"/>
  </r>
  <r>
    <x v="0"/>
    <x v="8"/>
    <x v="0"/>
    <n v="201"/>
    <s v="G1B"/>
    <n v="97.07"/>
    <n v="-1.3"/>
    <n v="0"/>
    <n v="0"/>
    <n v="0"/>
    <n v="95.77"/>
    <x v="0"/>
  </r>
  <r>
    <x v="0"/>
    <x v="8"/>
    <x v="0"/>
    <n v="201"/>
    <s v="G1D"/>
    <n v="469.61"/>
    <n v="-6.33"/>
    <n v="0"/>
    <n v="0"/>
    <n v="0"/>
    <n v="463.28"/>
    <x v="0"/>
  </r>
  <r>
    <x v="0"/>
    <x v="8"/>
    <x v="0"/>
    <n v="201"/>
    <s v="G1F"/>
    <n v="2077.31"/>
    <n v="-28.04"/>
    <n v="0"/>
    <n v="0"/>
    <n v="0"/>
    <n v="2049.27"/>
    <x v="0"/>
  </r>
  <r>
    <x v="0"/>
    <x v="8"/>
    <x v="0"/>
    <n v="201"/>
    <s v="G2A"/>
    <n v="109111.9"/>
    <n v="-130.91999999999999"/>
    <n v="0"/>
    <n v="0"/>
    <n v="0"/>
    <n v="108980.98"/>
    <x v="1"/>
  </r>
  <r>
    <x v="0"/>
    <x v="8"/>
    <x v="0"/>
    <n v="201"/>
    <s v="G3"/>
    <n v="121411.84"/>
    <n v="-145.72"/>
    <n v="0"/>
    <n v="0"/>
    <n v="0"/>
    <n v="121266.12"/>
    <x v="2"/>
  </r>
  <r>
    <x v="0"/>
    <x v="8"/>
    <x v="0"/>
    <n v="201"/>
    <s v="R1A"/>
    <n v="1063404.9099999999"/>
    <n v="-33070.79"/>
    <n v="0"/>
    <n v="0"/>
    <n v="0"/>
    <n v="1030334.12"/>
    <x v="3"/>
  </r>
  <r>
    <x v="0"/>
    <x v="8"/>
    <x v="0"/>
    <n v="201"/>
    <s v="R2A"/>
    <n v="8106.99"/>
    <n v="-252.14"/>
    <n v="0"/>
    <n v="0"/>
    <n v="0"/>
    <n v="7854.85"/>
    <x v="4"/>
  </r>
  <r>
    <x v="0"/>
    <x v="8"/>
    <x v="0"/>
    <n v="201"/>
    <s v="S1A"/>
    <n v="1066.96"/>
    <n v="-14.4"/>
    <n v="0"/>
    <n v="0"/>
    <n v="0"/>
    <n v="1052.56"/>
    <x v="5"/>
  </r>
  <r>
    <x v="0"/>
    <x v="8"/>
    <x v="0"/>
    <n v="201"/>
    <s v="S3B"/>
    <n v="458.96"/>
    <n v="-6.2"/>
    <n v="0"/>
    <n v="0"/>
    <n v="0"/>
    <n v="452.76"/>
    <x v="5"/>
  </r>
  <r>
    <x v="0"/>
    <x v="8"/>
    <x v="0"/>
    <n v="201"/>
    <s v="S4A"/>
    <n v="1.7"/>
    <n v="-0.02"/>
    <n v="0"/>
    <n v="0"/>
    <n v="0"/>
    <n v="1.68"/>
    <x v="5"/>
  </r>
  <r>
    <x v="0"/>
    <x v="8"/>
    <x v="0"/>
    <n v="201"/>
    <s v="G1A"/>
    <n v="541.61"/>
    <n v="-7.31"/>
    <n v="0"/>
    <n v="0"/>
    <n v="0"/>
    <n v="534.29999999999995"/>
    <x v="0"/>
  </r>
  <r>
    <x v="0"/>
    <x v="8"/>
    <x v="0"/>
    <n v="201"/>
    <s v="G2A"/>
    <n v="4764.08"/>
    <n v="-5.72"/>
    <n v="0"/>
    <n v="0"/>
    <n v="0"/>
    <n v="4758.3599999999997"/>
    <x v="1"/>
  </r>
  <r>
    <x v="0"/>
    <x v="8"/>
    <x v="0"/>
    <n v="201"/>
    <s v="R1A"/>
    <n v="327.13"/>
    <n v="-10.17"/>
    <n v="0"/>
    <n v="0"/>
    <n v="0"/>
    <n v="316.95999999999998"/>
    <x v="3"/>
  </r>
  <r>
    <x v="0"/>
    <x v="8"/>
    <x v="1"/>
    <n v="201"/>
    <s v="G1A"/>
    <n v="9033888.6899999995"/>
    <n v="-122051.57"/>
    <n v="0"/>
    <n v="0"/>
    <n v="0"/>
    <n v="8911837.1199999992"/>
    <x v="0"/>
  </r>
  <r>
    <x v="0"/>
    <x v="8"/>
    <x v="1"/>
    <n v="201"/>
    <s v="G1B"/>
    <n v="479.73"/>
    <n v="-6.5"/>
    <n v="0"/>
    <n v="0"/>
    <n v="0"/>
    <n v="473.23"/>
    <x v="0"/>
  </r>
  <r>
    <x v="0"/>
    <x v="8"/>
    <x v="1"/>
    <n v="201"/>
    <s v="G1C"/>
    <n v="12563.41"/>
    <n v="-169.33"/>
    <n v="0"/>
    <n v="0"/>
    <n v="0"/>
    <n v="12394.08"/>
    <x v="0"/>
  </r>
  <r>
    <x v="0"/>
    <x v="8"/>
    <x v="1"/>
    <n v="201"/>
    <s v="G1D"/>
    <n v="107641.04"/>
    <n v="-1453.16"/>
    <n v="0"/>
    <n v="0"/>
    <n v="0"/>
    <n v="106187.88"/>
    <x v="0"/>
  </r>
  <r>
    <x v="0"/>
    <x v="8"/>
    <x v="1"/>
    <n v="201"/>
    <s v="G1F"/>
    <n v="804851.67"/>
    <n v="-10858.75"/>
    <n v="0"/>
    <n v="0"/>
    <n v="0"/>
    <n v="793992.92"/>
    <x v="0"/>
  </r>
  <r>
    <x v="0"/>
    <x v="8"/>
    <x v="1"/>
    <n v="201"/>
    <s v="G2A"/>
    <n v="12063707.880000001"/>
    <n v="-14456.78"/>
    <n v="0"/>
    <n v="0"/>
    <n v="0"/>
    <n v="12049251.1"/>
    <x v="1"/>
  </r>
  <r>
    <x v="0"/>
    <x v="8"/>
    <x v="1"/>
    <n v="201"/>
    <s v="G2B"/>
    <n v="667624.44999999995"/>
    <n v="-801.2"/>
    <n v="0"/>
    <n v="0"/>
    <n v="0"/>
    <n v="666823.25"/>
    <x v="1"/>
  </r>
  <r>
    <x v="0"/>
    <x v="8"/>
    <x v="1"/>
    <n v="201"/>
    <s v="G2D"/>
    <n v="452418.14"/>
    <n v="-542.9"/>
    <n v="0"/>
    <n v="0"/>
    <n v="0"/>
    <n v="451875.24"/>
    <x v="1"/>
  </r>
  <r>
    <x v="0"/>
    <x v="8"/>
    <x v="1"/>
    <n v="201"/>
    <s v="G3"/>
    <n v="21326483.5"/>
    <n v="-25568.14"/>
    <n v="0"/>
    <n v="0"/>
    <n v="0"/>
    <n v="21300915.359999999"/>
    <x v="2"/>
  </r>
  <r>
    <x v="0"/>
    <x v="8"/>
    <x v="1"/>
    <n v="201"/>
    <s v="R1A"/>
    <n v="43426428.299999997"/>
    <n v="-1350574.01"/>
    <n v="0"/>
    <n v="0"/>
    <n v="0"/>
    <n v="42075854.289999999"/>
    <x v="3"/>
  </r>
  <r>
    <x v="0"/>
    <x v="8"/>
    <x v="1"/>
    <n v="201"/>
    <s v="R2A"/>
    <n v="5870021.9100000001"/>
    <n v="-182555.32"/>
    <n v="0"/>
    <n v="0"/>
    <n v="0"/>
    <n v="5687466.5899999999"/>
    <x v="4"/>
  </r>
  <r>
    <x v="0"/>
    <x v="8"/>
    <x v="1"/>
    <n v="201"/>
    <s v="S1A"/>
    <n v="120352.43"/>
    <n v="-1397.45"/>
    <n v="0"/>
    <n v="0"/>
    <n v="0"/>
    <n v="118954.98"/>
    <x v="5"/>
  </r>
  <r>
    <x v="0"/>
    <x v="8"/>
    <x v="1"/>
    <n v="201"/>
    <s v="S2"/>
    <n v="2427.7800000000002"/>
    <n v="-32.78"/>
    <n v="0"/>
    <n v="0"/>
    <n v="0"/>
    <n v="2395"/>
    <x v="5"/>
  </r>
  <r>
    <x v="0"/>
    <x v="8"/>
    <x v="1"/>
    <n v="201"/>
    <s v="S3A"/>
    <n v="292.67"/>
    <n v="-3.95"/>
    <n v="0"/>
    <n v="0"/>
    <n v="0"/>
    <n v="288.72000000000003"/>
    <x v="5"/>
  </r>
  <r>
    <x v="0"/>
    <x v="8"/>
    <x v="1"/>
    <n v="201"/>
    <s v="S3B"/>
    <n v="810.07"/>
    <n v="-10.94"/>
    <n v="0"/>
    <n v="0"/>
    <n v="0"/>
    <n v="799.13"/>
    <x v="5"/>
  </r>
  <r>
    <x v="0"/>
    <x v="8"/>
    <x v="1"/>
    <n v="201"/>
    <s v="S4A"/>
    <n v="104782.31"/>
    <n v="-1417.92"/>
    <n v="0"/>
    <n v="0"/>
    <n v="0"/>
    <n v="103364.39"/>
    <x v="5"/>
  </r>
  <r>
    <x v="0"/>
    <x v="8"/>
    <x v="1"/>
    <n v="201"/>
    <s v="S5"/>
    <n v="135630.48000000001"/>
    <n v="-2037.57"/>
    <n v="0"/>
    <n v="0"/>
    <n v="0"/>
    <n v="133592.91"/>
    <x v="5"/>
  </r>
  <r>
    <x v="0"/>
    <x v="8"/>
    <x v="1"/>
    <n v="201"/>
    <s v="S6A"/>
    <n v="15.43"/>
    <n v="-0.18"/>
    <n v="0"/>
    <n v="0"/>
    <n v="0"/>
    <n v="15.25"/>
    <x v="5"/>
  </r>
  <r>
    <x v="0"/>
    <x v="8"/>
    <x v="1"/>
    <n v="201"/>
    <s v="G1A"/>
    <n v="931129.32"/>
    <n v="-12561.42"/>
    <n v="0"/>
    <n v="0"/>
    <n v="0"/>
    <n v="918567.9"/>
    <x v="0"/>
  </r>
  <r>
    <x v="0"/>
    <x v="8"/>
    <x v="1"/>
    <n v="201"/>
    <s v="G1C"/>
    <n v="2911.92"/>
    <n v="-39.31"/>
    <n v="0"/>
    <n v="0"/>
    <n v="0"/>
    <n v="2872.61"/>
    <x v="0"/>
  </r>
  <r>
    <x v="0"/>
    <x v="8"/>
    <x v="1"/>
    <n v="201"/>
    <s v="G1D"/>
    <n v="8454.1200000000008"/>
    <n v="-114.12"/>
    <n v="0"/>
    <n v="0"/>
    <n v="0"/>
    <n v="8340"/>
    <x v="0"/>
  </r>
  <r>
    <x v="0"/>
    <x v="8"/>
    <x v="1"/>
    <n v="201"/>
    <s v="G1F"/>
    <n v="56051.78"/>
    <n v="-756.69"/>
    <n v="0"/>
    <n v="0"/>
    <n v="0"/>
    <n v="55295.09"/>
    <x v="0"/>
  </r>
  <r>
    <x v="0"/>
    <x v="8"/>
    <x v="1"/>
    <n v="201"/>
    <s v="G2A"/>
    <n v="1217784.1100000001"/>
    <n v="-1461.14"/>
    <n v="0"/>
    <n v="0"/>
    <n v="0"/>
    <n v="1216322.97"/>
    <x v="1"/>
  </r>
  <r>
    <x v="0"/>
    <x v="8"/>
    <x v="1"/>
    <n v="201"/>
    <s v="G2B"/>
    <n v="38695.82"/>
    <n v="-46.41"/>
    <n v="0"/>
    <n v="0"/>
    <n v="0"/>
    <n v="38649.410000000003"/>
    <x v="1"/>
  </r>
  <r>
    <x v="0"/>
    <x v="8"/>
    <x v="1"/>
    <n v="201"/>
    <s v="G2D"/>
    <n v="15054.92"/>
    <n v="-18.059999999999999"/>
    <n v="0"/>
    <n v="0"/>
    <n v="0"/>
    <n v="15036.86"/>
    <x v="1"/>
  </r>
  <r>
    <x v="0"/>
    <x v="8"/>
    <x v="1"/>
    <n v="201"/>
    <s v="G3"/>
    <n v="3250051.97"/>
    <n v="-3888.54"/>
    <n v="0"/>
    <n v="0"/>
    <n v="0"/>
    <n v="3246163.43"/>
    <x v="2"/>
  </r>
  <r>
    <x v="0"/>
    <x v="8"/>
    <x v="1"/>
    <n v="201"/>
    <s v="R1A"/>
    <n v="3481332.72"/>
    <n v="-108273.94"/>
    <n v="0"/>
    <n v="0"/>
    <n v="0"/>
    <n v="3373058.78"/>
    <x v="3"/>
  </r>
  <r>
    <x v="0"/>
    <x v="8"/>
    <x v="1"/>
    <n v="201"/>
    <s v="R2A"/>
    <n v="473518.63"/>
    <n v="-14725.91"/>
    <n v="0"/>
    <n v="0"/>
    <n v="0"/>
    <n v="458792.72"/>
    <x v="4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79" firstHeaderRow="1" firstDataRow="3" firstDataCol="1"/>
  <pivotFields count="6">
    <pivotField axis="axisCol" showAll="0" defaultSubtotal="0">
      <items count="12">
        <item x="1"/>
        <item m="1" x="2"/>
        <item m="1" x="8"/>
        <item m="1" x="11"/>
        <item m="1" x="7"/>
        <item m="1" x="4"/>
        <item m="1" x="9"/>
        <item m="1" x="5"/>
        <item m="1" x="10"/>
        <item m="1" x="6"/>
        <item m="1" x="3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3"/>
        <item m="1" x="14"/>
        <item m="1" x="15"/>
        <item x="9"/>
        <item x="10"/>
        <item x="11"/>
        <item x="12"/>
        <item m="1" x="16"/>
        <item m="1" x="17"/>
        <item m="1" x="18"/>
      </items>
    </pivotField>
  </pivotFields>
  <rowFields count="2">
    <field x="5"/>
    <field x="4"/>
  </rowFields>
  <rowItems count="75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1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73" firstHeaderRow="1" firstDataRow="3" firstDataCol="1"/>
  <pivotFields count="7">
    <pivotField showAll="0" defaultSubtotal="0"/>
    <pivotField axis="axisCol" showAll="0" defaultSubtotal="0">
      <items count="12">
        <item x="1"/>
        <item m="1" x="2"/>
        <item m="1" x="8"/>
        <item m="1" x="11"/>
        <item m="1" x="7"/>
        <item m="1" x="4"/>
        <item m="1" x="9"/>
        <item m="1" x="5"/>
        <item m="1" x="10"/>
        <item m="1" x="6"/>
        <item m="1" x="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8">
        <item x="0"/>
        <item x="1"/>
        <item x="2"/>
        <item x="3"/>
        <item x="4"/>
        <item x="5"/>
        <item x="6"/>
        <item x="7"/>
        <item x="8"/>
        <item x="12"/>
        <item m="1" x="13"/>
        <item m="1" x="14"/>
        <item x="9"/>
        <item x="10"/>
        <item m="1" x="15"/>
        <item m="1" x="16"/>
        <item m="1" x="17"/>
        <item x="11"/>
      </items>
    </pivotField>
  </pivotFields>
  <rowFields count="2">
    <field x="6"/>
    <field x="5"/>
  </rowFields>
  <rowItems count="6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C11" firstHeaderRow="1" firstDataRow="3" firstDataCol="1" rowPageCount="2" colPageCount="1"/>
  <pivotFields count="17">
    <pivotField axis="axisPage" multipleItemSelectionAllowed="1" showAll="0" defaultSubtotal="0">
      <items count="3">
        <item h="1" x="1"/>
        <item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7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2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X10" firstHeaderRow="1" firstDataRow="3" firstDataCol="1" rowPageCount="1" colPageCount="1"/>
  <pivotFields count="12">
    <pivotField axis="axisCol" showAll="0" defaultSubtotal="0">
      <items count="3">
        <item h="1" x="1"/>
        <item x="0"/>
        <item x="2"/>
      </items>
    </pivotField>
    <pivotField axis="axisCol" showAll="0" defaultSubtota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x="12"/>
      </items>
    </pivotField>
    <pivotField axis="axisPage" multipleItemSelectionAllowed="1" showAll="0" defaultSubtotal="0">
      <items count="3">
        <item h="1" x="0"/>
        <item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7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1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x="19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19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7"/>
        <item h="1" x="13"/>
        <item h="1" x="14"/>
        <item h="1" x="15"/>
        <item x="16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7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5" x14ac:dyDescent="0.25"/>
  <cols>
    <col min="1" max="1" width="18.140625" style="212" customWidth="1"/>
    <col min="2" max="2" width="94.85546875" style="201" customWidth="1"/>
    <col min="4" max="6" width="17.7109375" customWidth="1"/>
  </cols>
  <sheetData>
    <row r="1" spans="1:6" ht="15.75" thickBot="1" x14ac:dyDescent="0.3"/>
    <row r="2" spans="1:6" ht="15.75" thickBot="1" x14ac:dyDescent="0.3">
      <c r="A2" s="239" t="s">
        <v>311</v>
      </c>
      <c r="B2" s="240"/>
    </row>
    <row r="3" spans="1:6" ht="30" x14ac:dyDescent="0.25">
      <c r="A3" s="213" t="s">
        <v>83</v>
      </c>
      <c r="B3" s="210" t="s">
        <v>87</v>
      </c>
    </row>
    <row r="4" spans="1:6" ht="30" x14ac:dyDescent="0.25">
      <c r="A4" s="213" t="s">
        <v>84</v>
      </c>
      <c r="B4" s="210" t="s">
        <v>88</v>
      </c>
    </row>
    <row r="5" spans="1:6" x14ac:dyDescent="0.25">
      <c r="A5" s="213" t="s">
        <v>85</v>
      </c>
      <c r="B5" s="210" t="s">
        <v>89</v>
      </c>
    </row>
    <row r="6" spans="1:6" x14ac:dyDescent="0.25">
      <c r="A6" s="213" t="s">
        <v>86</v>
      </c>
      <c r="B6" s="210" t="s">
        <v>90</v>
      </c>
    </row>
    <row r="7" spans="1:6" x14ac:dyDescent="0.25">
      <c r="A7" s="213" t="s">
        <v>92</v>
      </c>
      <c r="B7" s="210" t="s">
        <v>91</v>
      </c>
    </row>
    <row r="8" spans="1:6" x14ac:dyDescent="0.25">
      <c r="A8" s="211"/>
    </row>
    <row r="9" spans="1:6" x14ac:dyDescent="0.25">
      <c r="A9" s="211"/>
    </row>
    <row r="10" spans="1:6" ht="15.75" thickBot="1" x14ac:dyDescent="0.3">
      <c r="A10" s="211"/>
    </row>
    <row r="11" spans="1:6" ht="15.75" thickBot="1" x14ac:dyDescent="0.3">
      <c r="A11" s="239" t="s">
        <v>341</v>
      </c>
      <c r="B11" s="240"/>
      <c r="D11" s="241" t="s">
        <v>342</v>
      </c>
      <c r="E11" s="242"/>
      <c r="F11" s="243"/>
    </row>
    <row r="12" spans="1:6" ht="30" x14ac:dyDescent="0.25">
      <c r="A12" s="211" t="s">
        <v>93</v>
      </c>
      <c r="B12" s="201" t="s">
        <v>327</v>
      </c>
      <c r="D12" s="217" t="s">
        <v>94</v>
      </c>
      <c r="E12" s="217" t="s">
        <v>95</v>
      </c>
      <c r="F12" s="217" t="s">
        <v>96</v>
      </c>
    </row>
    <row r="13" spans="1:6" x14ac:dyDescent="0.25">
      <c r="A13" s="211" t="s">
        <v>105</v>
      </c>
      <c r="B13" s="201" t="s">
        <v>328</v>
      </c>
      <c r="D13" s="214">
        <v>43525</v>
      </c>
      <c r="E13" s="215">
        <v>43554</v>
      </c>
      <c r="F13" s="215">
        <v>43554</v>
      </c>
    </row>
    <row r="14" spans="1:6" x14ac:dyDescent="0.25">
      <c r="A14" s="211" t="s">
        <v>106</v>
      </c>
      <c r="B14" s="201" t="s">
        <v>329</v>
      </c>
      <c r="D14" s="214">
        <v>43556</v>
      </c>
      <c r="E14" s="215">
        <v>43582</v>
      </c>
      <c r="F14" s="215">
        <v>43582</v>
      </c>
    </row>
    <row r="15" spans="1:6" x14ac:dyDescent="0.25">
      <c r="A15" s="211" t="s">
        <v>107</v>
      </c>
      <c r="B15" s="201" t="s">
        <v>330</v>
      </c>
      <c r="D15" s="214">
        <v>43586</v>
      </c>
      <c r="E15" s="215">
        <v>43610</v>
      </c>
      <c r="F15" s="215">
        <v>43617</v>
      </c>
    </row>
    <row r="16" spans="1:6" x14ac:dyDescent="0.25">
      <c r="A16" s="211" t="s">
        <v>143</v>
      </c>
      <c r="B16" s="201" t="s">
        <v>331</v>
      </c>
      <c r="D16" s="214">
        <v>43617</v>
      </c>
      <c r="E16" s="215">
        <v>43645</v>
      </c>
      <c r="F16" s="215">
        <v>43645</v>
      </c>
    </row>
    <row r="17" spans="1:6" x14ac:dyDescent="0.25">
      <c r="A17" s="211" t="s">
        <v>144</v>
      </c>
      <c r="B17" s="201" t="s">
        <v>332</v>
      </c>
      <c r="D17" s="214">
        <v>43647</v>
      </c>
      <c r="E17" s="215">
        <v>43673</v>
      </c>
      <c r="F17" s="215">
        <v>43673</v>
      </c>
    </row>
    <row r="18" spans="1:6" x14ac:dyDescent="0.25">
      <c r="A18" s="211" t="s">
        <v>145</v>
      </c>
      <c r="B18" s="201" t="s">
        <v>333</v>
      </c>
      <c r="D18" s="214">
        <v>43678</v>
      </c>
      <c r="E18" s="215">
        <v>43708</v>
      </c>
      <c r="F18" s="215">
        <v>43708</v>
      </c>
    </row>
    <row r="19" spans="1:6" x14ac:dyDescent="0.25">
      <c r="A19" s="211" t="s">
        <v>146</v>
      </c>
      <c r="B19" s="201" t="s">
        <v>334</v>
      </c>
      <c r="D19" s="214">
        <v>43709</v>
      </c>
      <c r="E19" s="215">
        <v>43736</v>
      </c>
      <c r="F19" s="215">
        <v>43736</v>
      </c>
    </row>
    <row r="20" spans="1:6" ht="30" x14ac:dyDescent="0.25">
      <c r="A20" s="211" t="s">
        <v>147</v>
      </c>
      <c r="B20" s="201" t="s">
        <v>335</v>
      </c>
      <c r="D20" s="214">
        <v>43739</v>
      </c>
      <c r="E20" s="215">
        <v>43764</v>
      </c>
      <c r="F20" s="215">
        <v>43764</v>
      </c>
    </row>
    <row r="21" spans="1:6" x14ac:dyDescent="0.25">
      <c r="A21" s="211" t="s">
        <v>148</v>
      </c>
      <c r="B21" s="201" t="s">
        <v>340</v>
      </c>
      <c r="D21" s="214">
        <v>43770</v>
      </c>
      <c r="E21" s="215">
        <v>43799</v>
      </c>
      <c r="F21" s="215">
        <v>43799</v>
      </c>
    </row>
    <row r="22" spans="1:6" ht="30" x14ac:dyDescent="0.25">
      <c r="A22" s="211" t="s">
        <v>149</v>
      </c>
      <c r="B22" s="201" t="s">
        <v>322</v>
      </c>
      <c r="D22" s="214">
        <v>43800</v>
      </c>
      <c r="E22" s="215">
        <v>43820</v>
      </c>
      <c r="F22" s="215">
        <v>43827</v>
      </c>
    </row>
    <row r="23" spans="1:6" x14ac:dyDescent="0.25">
      <c r="A23" s="211" t="s">
        <v>150</v>
      </c>
      <c r="B23" s="201" t="s">
        <v>323</v>
      </c>
      <c r="D23" s="214">
        <v>43831</v>
      </c>
      <c r="E23" s="215">
        <v>43855</v>
      </c>
      <c r="F23" s="215">
        <v>43862</v>
      </c>
    </row>
    <row r="24" spans="1:6" x14ac:dyDescent="0.25">
      <c r="A24" s="211" t="s">
        <v>151</v>
      </c>
      <c r="B24" s="201" t="s">
        <v>339</v>
      </c>
      <c r="D24" s="214">
        <v>43862</v>
      </c>
      <c r="E24" s="215">
        <v>43890</v>
      </c>
      <c r="F24" s="215">
        <v>43890</v>
      </c>
    </row>
    <row r="25" spans="1:6" ht="30" x14ac:dyDescent="0.25">
      <c r="A25" s="211" t="s">
        <v>152</v>
      </c>
      <c r="B25" s="201" t="s">
        <v>324</v>
      </c>
      <c r="D25" s="214">
        <v>43891</v>
      </c>
      <c r="E25" s="215">
        <v>43918</v>
      </c>
      <c r="F25" s="215">
        <v>43918</v>
      </c>
    </row>
    <row r="26" spans="1:6" x14ac:dyDescent="0.25">
      <c r="A26" s="211" t="s">
        <v>153</v>
      </c>
      <c r="B26" s="201" t="s">
        <v>325</v>
      </c>
      <c r="D26" s="214">
        <v>43922</v>
      </c>
      <c r="E26" s="216" t="s">
        <v>137</v>
      </c>
      <c r="F26" s="215">
        <v>43953</v>
      </c>
    </row>
    <row r="27" spans="1:6" x14ac:dyDescent="0.25">
      <c r="A27" s="211" t="s">
        <v>154</v>
      </c>
      <c r="B27" s="201" t="s">
        <v>326</v>
      </c>
      <c r="D27" s="214">
        <v>43952</v>
      </c>
      <c r="E27" s="216" t="s">
        <v>137</v>
      </c>
      <c r="F27" s="215">
        <v>43981</v>
      </c>
    </row>
    <row r="28" spans="1:6" x14ac:dyDescent="0.25">
      <c r="A28" s="211" t="s">
        <v>155</v>
      </c>
      <c r="B28" s="201" t="s">
        <v>336</v>
      </c>
      <c r="D28" s="214">
        <v>43983</v>
      </c>
      <c r="E28" s="216" t="s">
        <v>137</v>
      </c>
      <c r="F28" s="215">
        <v>44009</v>
      </c>
    </row>
    <row r="29" spans="1:6" x14ac:dyDescent="0.25">
      <c r="A29" s="211" t="s">
        <v>156</v>
      </c>
      <c r="B29" s="201" t="s">
        <v>338</v>
      </c>
      <c r="D29" s="214">
        <v>44013</v>
      </c>
      <c r="E29" s="216" t="s">
        <v>137</v>
      </c>
      <c r="F29" s="215">
        <v>44044</v>
      </c>
    </row>
    <row r="30" spans="1:6" x14ac:dyDescent="0.25">
      <c r="A30" s="211" t="s">
        <v>157</v>
      </c>
      <c r="B30" s="201" t="s">
        <v>337</v>
      </c>
      <c r="D30" s="214">
        <v>44044</v>
      </c>
      <c r="E30" s="216" t="s">
        <v>137</v>
      </c>
      <c r="F30" s="215">
        <v>44072</v>
      </c>
    </row>
    <row r="31" spans="1:6" x14ac:dyDescent="0.25">
      <c r="D31" s="214">
        <v>44075</v>
      </c>
      <c r="E31" s="216" t="s">
        <v>137</v>
      </c>
      <c r="F31" s="215">
        <v>44100</v>
      </c>
    </row>
    <row r="32" spans="1:6" x14ac:dyDescent="0.25">
      <c r="D32" s="218"/>
      <c r="E32" s="219"/>
      <c r="F32" s="220"/>
    </row>
    <row r="33" spans="1:6" x14ac:dyDescent="0.25">
      <c r="D33" s="218"/>
      <c r="E33" s="219"/>
      <c r="F33" s="220"/>
    </row>
    <row r="35" spans="1:6" ht="15.75" thickBot="1" x14ac:dyDescent="0.3">
      <c r="A35" s="239" t="s">
        <v>310</v>
      </c>
      <c r="B35" s="240"/>
    </row>
    <row r="36" spans="1:6" x14ac:dyDescent="0.25">
      <c r="A36" s="211" t="s">
        <v>141</v>
      </c>
      <c r="B36" s="201" t="s">
        <v>142</v>
      </c>
    </row>
    <row r="37" spans="1:6" x14ac:dyDescent="0.25">
      <c r="A37" s="211" t="s">
        <v>138</v>
      </c>
      <c r="B37" s="201" t="s">
        <v>139</v>
      </c>
    </row>
    <row r="38" spans="1:6" x14ac:dyDescent="0.25">
      <c r="A38" s="211"/>
      <c r="B38" s="201" t="s">
        <v>140</v>
      </c>
    </row>
    <row r="39" spans="1:6" x14ac:dyDescent="0.25">
      <c r="A39" s="211" t="s">
        <v>160</v>
      </c>
      <c r="B39" s="201" t="s">
        <v>161</v>
      </c>
    </row>
    <row r="40" spans="1:6" x14ac:dyDescent="0.25">
      <c r="A40" s="211"/>
      <c r="B40" s="201" t="s">
        <v>162</v>
      </c>
    </row>
    <row r="41" spans="1:6" x14ac:dyDescent="0.25">
      <c r="A41" s="211" t="s">
        <v>159</v>
      </c>
      <c r="B41" s="201" t="s">
        <v>163</v>
      </c>
    </row>
    <row r="42" spans="1:6" x14ac:dyDescent="0.25">
      <c r="A42" s="211"/>
      <c r="B42" s="201" t="s">
        <v>164</v>
      </c>
    </row>
    <row r="43" spans="1:6" ht="30" x14ac:dyDescent="0.25">
      <c r="A43" s="211" t="s">
        <v>158</v>
      </c>
      <c r="B43" s="201" t="s">
        <v>165</v>
      </c>
    </row>
    <row r="44" spans="1:6" ht="30" x14ac:dyDescent="0.25">
      <c r="A44" s="211"/>
      <c r="B44" s="201" t="s">
        <v>166</v>
      </c>
    </row>
    <row r="45" spans="1:6" x14ac:dyDescent="0.25">
      <c r="A45" s="211"/>
    </row>
    <row r="46" spans="1:6" x14ac:dyDescent="0.25">
      <c r="A46" s="211"/>
    </row>
    <row r="47" spans="1:6" x14ac:dyDescent="0.25">
      <c r="A47" s="211"/>
    </row>
    <row r="48" spans="1:6" ht="30" x14ac:dyDescent="0.25">
      <c r="A48" s="211" t="s">
        <v>309</v>
      </c>
      <c r="B48" s="201" t="s">
        <v>344</v>
      </c>
      <c r="C48" s="222" t="s">
        <v>351</v>
      </c>
    </row>
    <row r="49" spans="1:3" ht="30" x14ac:dyDescent="0.25">
      <c r="A49" s="211" t="s">
        <v>345</v>
      </c>
      <c r="B49" s="201" t="s">
        <v>346</v>
      </c>
      <c r="C49" s="222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C165"/>
  <sheetViews>
    <sheetView tabSelected="1" workbookViewId="0">
      <pane xSplit="2" ySplit="8" topLeftCell="C9" activePane="bottomRight" state="frozen"/>
      <selection activeCell="A2" sqref="A2:XFD6"/>
      <selection pane="topRight" activeCell="A2" sqref="A2:XFD6"/>
      <selection pane="bottomLeft" activeCell="A2" sqref="A2:XFD6"/>
      <selection pane="bottomRight" activeCell="AC1" sqref="AC1:AC1048576"/>
    </sheetView>
  </sheetViews>
  <sheetFormatPr defaultRowHeight="15" x14ac:dyDescent="0.25"/>
  <cols>
    <col min="1" max="1" width="4.7109375" style="184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44" t="s">
        <v>18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41"/>
      <c r="Y1" s="41"/>
      <c r="Z1" s="41"/>
      <c r="AA1" s="41"/>
      <c r="AB1" s="42"/>
    </row>
    <row r="2" spans="1:29" ht="27.6" customHeight="1" thickTop="1" x14ac:dyDescent="0.2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v>44044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5</v>
      </c>
    </row>
    <row r="7" spans="1:29" s="3" customFormat="1" ht="15.75" thickBot="1" x14ac:dyDescent="0.3">
      <c r="A7" s="18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14</v>
      </c>
      <c r="W7" s="28"/>
      <c r="X7" s="28"/>
      <c r="Y7" s="28"/>
      <c r="Z7" s="28"/>
      <c r="AA7" s="28"/>
      <c r="AB7" s="29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21" t="s">
        <v>15</v>
      </c>
      <c r="R8" s="34" t="s">
        <v>10</v>
      </c>
      <c r="S8" s="34" t="s">
        <v>11</v>
      </c>
      <c r="T8" s="194">
        <v>44044</v>
      </c>
      <c r="U8" s="37" t="s">
        <v>12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8" t="s">
        <v>12</v>
      </c>
      <c r="AC8" s="43">
        <v>44044</v>
      </c>
    </row>
    <row r="9" spans="1:29" s="75" customFormat="1" x14ac:dyDescent="0.25">
      <c r="A9" s="186">
        <v>1</v>
      </c>
      <c r="B9" s="67" t="s">
        <v>13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  <c r="O9" s="68"/>
      <c r="P9" s="69"/>
      <c r="Q9" s="69"/>
      <c r="R9" s="69"/>
      <c r="S9" s="69"/>
      <c r="T9" s="69"/>
      <c r="U9" s="70"/>
      <c r="V9" s="71"/>
      <c r="W9" s="72"/>
      <c r="X9" s="72"/>
      <c r="Y9" s="72"/>
      <c r="Z9" s="72"/>
      <c r="AA9" s="73"/>
      <c r="AB9" s="74"/>
      <c r="AC9" s="71"/>
    </row>
    <row r="10" spans="1:29" s="75" customFormat="1" x14ac:dyDescent="0.25">
      <c r="A10" s="186"/>
      <c r="B10" s="76" t="s">
        <v>38</v>
      </c>
      <c r="C10" s="77">
        <v>1015578</v>
      </c>
      <c r="D10" s="78">
        <v>1016330</v>
      </c>
      <c r="E10" s="78">
        <v>1016566</v>
      </c>
      <c r="F10" s="78">
        <v>1016626</v>
      </c>
      <c r="G10" s="78">
        <v>1017316</v>
      </c>
      <c r="H10" s="78">
        <v>1017889</v>
      </c>
      <c r="I10" s="78">
        <v>1019401</v>
      </c>
      <c r="J10" s="78">
        <v>1020368</v>
      </c>
      <c r="K10" s="78">
        <v>1022942</v>
      </c>
      <c r="L10" s="78">
        <v>1026267</v>
      </c>
      <c r="M10" s="78">
        <v>1026574</v>
      </c>
      <c r="N10" s="79">
        <v>1029176</v>
      </c>
      <c r="O10" s="77">
        <v>1031441</v>
      </c>
      <c r="P10" s="78">
        <v>1025784</v>
      </c>
      <c r="Q10" s="78">
        <v>1027983</v>
      </c>
      <c r="R10" s="78">
        <v>1028685</v>
      </c>
      <c r="S10" s="78">
        <v>1018629</v>
      </c>
      <c r="T10" s="78">
        <v>1018629</v>
      </c>
      <c r="U10" s="79"/>
      <c r="V10" s="80">
        <f>O10-C10</f>
        <v>15863</v>
      </c>
      <c r="W10" s="81">
        <f>P10-D10</f>
        <v>9454</v>
      </c>
      <c r="X10" s="81">
        <f>Q10-E10</f>
        <v>11417</v>
      </c>
      <c r="Y10" s="81">
        <f>R10-F10</f>
        <v>12059</v>
      </c>
      <c r="Z10" s="81">
        <f>S10-G10</f>
        <v>1313</v>
      </c>
      <c r="AA10" s="82"/>
      <c r="AB10" s="83"/>
      <c r="AC10" s="80">
        <f>IF(ISERROR(GETPIVOTDATA("VALUE",'CSS WK pvt'!$I$2,"DT_FILE",AC$8,"CD_CO",AC$6,"TRIM_CAT",TRIM(B10),"TRIM_LINE",A9))=TRUE,0,GETPIVOTDATA("VALUE",'CSS WK pvt'!$I$2,"DT_FILE",AC$8,"CD_CO",AC$6,"TRIM_CAT",TRIM(B10),"TRIM_LINE",A9))</f>
        <v>1018629</v>
      </c>
    </row>
    <row r="11" spans="1:29" s="75" customFormat="1" x14ac:dyDescent="0.25">
      <c r="A11" s="186"/>
      <c r="B11" s="76" t="s">
        <v>39</v>
      </c>
      <c r="C11" s="77">
        <v>123812</v>
      </c>
      <c r="D11" s="78">
        <v>123917</v>
      </c>
      <c r="E11" s="78">
        <v>123984</v>
      </c>
      <c r="F11" s="78">
        <v>124026</v>
      </c>
      <c r="G11" s="78">
        <v>124104</v>
      </c>
      <c r="H11" s="78">
        <v>124206</v>
      </c>
      <c r="I11" s="78">
        <v>124342</v>
      </c>
      <c r="J11" s="78">
        <v>124433</v>
      </c>
      <c r="K11" s="78">
        <v>124677</v>
      </c>
      <c r="L11" s="78">
        <v>124903</v>
      </c>
      <c r="M11" s="78">
        <v>124906</v>
      </c>
      <c r="N11" s="79">
        <v>124988</v>
      </c>
      <c r="O11" s="77">
        <v>125021</v>
      </c>
      <c r="P11" s="78">
        <v>132366</v>
      </c>
      <c r="Q11" s="78">
        <v>129957</v>
      </c>
      <c r="R11" s="78">
        <v>129181</v>
      </c>
      <c r="S11" s="78">
        <v>137736</v>
      </c>
      <c r="T11" s="78">
        <v>137736</v>
      </c>
      <c r="U11" s="79"/>
      <c r="V11" s="80">
        <f t="shared" ref="V11:Z14" si="0">O11-C11</f>
        <v>1209</v>
      </c>
      <c r="W11" s="81">
        <f t="shared" si="0"/>
        <v>8449</v>
      </c>
      <c r="X11" s="81">
        <f t="shared" si="0"/>
        <v>5973</v>
      </c>
      <c r="Y11" s="81">
        <f t="shared" si="0"/>
        <v>5155</v>
      </c>
      <c r="Z11" s="81">
        <f t="shared" si="0"/>
        <v>13632</v>
      </c>
      <c r="AA11" s="82"/>
      <c r="AB11" s="83"/>
      <c r="AC11" s="80">
        <f>IF(ISERROR(GETPIVOTDATA("VALUE",'CSS WK pvt'!$I$2,"DT_FILE",AC$8,"CD_CO",AC$6,"TRIM_CAT",TRIM(B11),"TRIM_LINE",A9))=TRUE,0,GETPIVOTDATA("VALUE",'CSS WK pvt'!$I$2,"DT_FILE",AC$8,"CD_CO",AC$6,"TRIM_CAT",TRIM(B11),"TRIM_LINE",A9))</f>
        <v>137736</v>
      </c>
    </row>
    <row r="12" spans="1:29" s="75" customFormat="1" x14ac:dyDescent="0.25">
      <c r="A12" s="186"/>
      <c r="B12" s="76" t="s">
        <v>40</v>
      </c>
      <c r="C12" s="77">
        <v>151355</v>
      </c>
      <c r="D12" s="78">
        <v>151388</v>
      </c>
      <c r="E12" s="78">
        <v>151600</v>
      </c>
      <c r="F12" s="78">
        <v>151908</v>
      </c>
      <c r="G12" s="78">
        <v>152108</v>
      </c>
      <c r="H12" s="78">
        <v>152342</v>
      </c>
      <c r="I12" s="78">
        <v>152567</v>
      </c>
      <c r="J12" s="78">
        <v>152771</v>
      </c>
      <c r="K12" s="78">
        <v>153237</v>
      </c>
      <c r="L12" s="78">
        <v>153747</v>
      </c>
      <c r="M12" s="78">
        <v>153828</v>
      </c>
      <c r="N12" s="79">
        <v>154227</v>
      </c>
      <c r="O12" s="77">
        <v>154557</v>
      </c>
      <c r="P12" s="78">
        <v>154768</v>
      </c>
      <c r="Q12" s="78">
        <v>154702</v>
      </c>
      <c r="R12" s="78">
        <v>154732</v>
      </c>
      <c r="S12" s="78">
        <v>154639</v>
      </c>
      <c r="T12" s="78">
        <v>154639</v>
      </c>
      <c r="U12" s="79"/>
      <c r="V12" s="80">
        <f t="shared" si="0"/>
        <v>3202</v>
      </c>
      <c r="W12" s="81">
        <f t="shared" si="0"/>
        <v>3380</v>
      </c>
      <c r="X12" s="81">
        <f t="shared" si="0"/>
        <v>3102</v>
      </c>
      <c r="Y12" s="81">
        <f t="shared" si="0"/>
        <v>2824</v>
      </c>
      <c r="Z12" s="81">
        <f t="shared" si="0"/>
        <v>2531</v>
      </c>
      <c r="AA12" s="82"/>
      <c r="AB12" s="83"/>
      <c r="AC12" s="80">
        <f>IF(ISERROR(GETPIVOTDATA("VALUE",'CSS WK pvt'!$I$2,"DT_FILE",AC$8,"CD_CO",AC$6,"TRIM_CAT",TRIM(B12),"TRIM_LINE",A9))=TRUE,0,GETPIVOTDATA("VALUE",'CSS WK pvt'!$I$2,"DT_FILE",AC$8,"CD_CO",AC$6,"TRIM_CAT",TRIM(B12),"TRIM_LINE",A9))</f>
        <v>154639</v>
      </c>
    </row>
    <row r="13" spans="1:29" s="75" customFormat="1" x14ac:dyDescent="0.25">
      <c r="A13" s="186"/>
      <c r="B13" s="76" t="s">
        <v>41</v>
      </c>
      <c r="C13" s="77">
        <v>11453</v>
      </c>
      <c r="D13" s="78">
        <v>11486</v>
      </c>
      <c r="E13" s="78">
        <v>11516</v>
      </c>
      <c r="F13" s="78">
        <v>11550</v>
      </c>
      <c r="G13" s="78">
        <v>11579</v>
      </c>
      <c r="H13" s="78">
        <v>11607</v>
      </c>
      <c r="I13" s="78">
        <v>11644</v>
      </c>
      <c r="J13" s="78">
        <v>11664</v>
      </c>
      <c r="K13" s="78">
        <v>11727</v>
      </c>
      <c r="L13" s="78">
        <v>11771</v>
      </c>
      <c r="M13" s="78">
        <v>11794</v>
      </c>
      <c r="N13" s="79">
        <v>11839</v>
      </c>
      <c r="O13" s="77">
        <v>11883</v>
      </c>
      <c r="P13" s="78">
        <v>11885</v>
      </c>
      <c r="Q13" s="78">
        <v>11868</v>
      </c>
      <c r="R13" s="78">
        <v>11853</v>
      </c>
      <c r="S13" s="78">
        <v>11836</v>
      </c>
      <c r="T13" s="78">
        <v>11836</v>
      </c>
      <c r="U13" s="79"/>
      <c r="V13" s="80">
        <f t="shared" si="0"/>
        <v>430</v>
      </c>
      <c r="W13" s="81">
        <f t="shared" si="0"/>
        <v>399</v>
      </c>
      <c r="X13" s="81">
        <f t="shared" si="0"/>
        <v>352</v>
      </c>
      <c r="Y13" s="81">
        <f t="shared" si="0"/>
        <v>303</v>
      </c>
      <c r="Z13" s="81">
        <f t="shared" si="0"/>
        <v>257</v>
      </c>
      <c r="AA13" s="82"/>
      <c r="AB13" s="83"/>
      <c r="AC13" s="80">
        <f>IF(ISERROR(GETPIVOTDATA("VALUE",'CSS WK pvt'!$I$2,"DT_FILE",AC$8,"CD_CO",AC$6,"TRIM_CAT",TRIM(B13),"TRIM_LINE",A9))=TRUE,0,GETPIVOTDATA("VALUE",'CSS WK pvt'!$I$2,"DT_FILE",AC$8,"CD_CO",AC$6,"TRIM_CAT",TRIM(B13),"TRIM_LINE",A9))</f>
        <v>11836</v>
      </c>
    </row>
    <row r="14" spans="1:29" s="75" customFormat="1" x14ac:dyDescent="0.25">
      <c r="A14" s="186"/>
      <c r="B14" s="76" t="s">
        <v>42</v>
      </c>
      <c r="C14" s="77">
        <v>2995</v>
      </c>
      <c r="D14" s="78">
        <v>2998</v>
      </c>
      <c r="E14" s="78">
        <v>2999</v>
      </c>
      <c r="F14" s="78">
        <v>3001</v>
      </c>
      <c r="G14" s="78">
        <v>3000</v>
      </c>
      <c r="H14" s="78">
        <v>3002</v>
      </c>
      <c r="I14" s="78">
        <v>3006</v>
      </c>
      <c r="J14" s="78">
        <v>3008</v>
      </c>
      <c r="K14" s="78">
        <v>3007</v>
      </c>
      <c r="L14" s="78">
        <v>3008</v>
      </c>
      <c r="M14" s="78">
        <v>3008</v>
      </c>
      <c r="N14" s="79">
        <v>3009</v>
      </c>
      <c r="O14" s="77">
        <v>3015</v>
      </c>
      <c r="P14" s="78">
        <v>3029</v>
      </c>
      <c r="Q14" s="78">
        <v>3017</v>
      </c>
      <c r="R14" s="78">
        <v>3009</v>
      </c>
      <c r="S14" s="78">
        <v>3001</v>
      </c>
      <c r="T14" s="78">
        <v>3001</v>
      </c>
      <c r="U14" s="79"/>
      <c r="V14" s="80">
        <f t="shared" si="0"/>
        <v>20</v>
      </c>
      <c r="W14" s="81">
        <f t="shared" si="0"/>
        <v>31</v>
      </c>
      <c r="X14" s="81">
        <f t="shared" si="0"/>
        <v>18</v>
      </c>
      <c r="Y14" s="81">
        <f t="shared" si="0"/>
        <v>8</v>
      </c>
      <c r="Z14" s="81">
        <f t="shared" si="0"/>
        <v>1</v>
      </c>
      <c r="AA14" s="82"/>
      <c r="AB14" s="83"/>
      <c r="AC14" s="80">
        <f>IF(ISERROR(GETPIVOTDATA("VALUE",'CSS WK pvt'!$I$2,"DT_FILE",AC$8,"CD_CO",AC$6,"TRIM_CAT",TRIM(B14),"TRIM_LINE",A9))=TRUE,0,GETPIVOTDATA("VALUE",'CSS WK pvt'!$I$2,"DT_FILE",AC$8,"CD_CO",AC$6,"TRIM_CAT",TRIM(B14),"TRIM_LINE",A9))</f>
        <v>3001</v>
      </c>
    </row>
    <row r="15" spans="1:29" s="92" customFormat="1" ht="15.75" thickBot="1" x14ac:dyDescent="0.3">
      <c r="A15" s="187"/>
      <c r="B15" s="84" t="s">
        <v>43</v>
      </c>
      <c r="C15" s="85">
        <f>SUM(C10:C14)</f>
        <v>1305193</v>
      </c>
      <c r="D15" s="86">
        <f t="shared" ref="D15:AC15" si="1">SUM(D10:D14)</f>
        <v>1306119</v>
      </c>
      <c r="E15" s="86">
        <f t="shared" si="1"/>
        <v>1306665</v>
      </c>
      <c r="F15" s="86">
        <f t="shared" si="1"/>
        <v>1307111</v>
      </c>
      <c r="G15" s="86">
        <f t="shared" si="1"/>
        <v>1308107</v>
      </c>
      <c r="H15" s="86">
        <f t="shared" si="1"/>
        <v>1309046</v>
      </c>
      <c r="I15" s="86">
        <f t="shared" si="1"/>
        <v>1310960</v>
      </c>
      <c r="J15" s="86">
        <f t="shared" si="1"/>
        <v>1312244</v>
      </c>
      <c r="K15" s="86">
        <f t="shared" si="1"/>
        <v>1315590</v>
      </c>
      <c r="L15" s="86">
        <f t="shared" si="1"/>
        <v>1319696</v>
      </c>
      <c r="M15" s="86">
        <f t="shared" si="1"/>
        <v>1320110</v>
      </c>
      <c r="N15" s="87">
        <f t="shared" si="1"/>
        <v>1323239</v>
      </c>
      <c r="O15" s="85">
        <f t="shared" si="1"/>
        <v>1325917</v>
      </c>
      <c r="P15" s="86">
        <f t="shared" si="1"/>
        <v>1327832</v>
      </c>
      <c r="Q15" s="86">
        <f t="shared" si="1"/>
        <v>1327527</v>
      </c>
      <c r="R15" s="86">
        <v>1327460</v>
      </c>
      <c r="S15" s="86">
        <v>1325841</v>
      </c>
      <c r="T15" s="86">
        <v>1325841</v>
      </c>
      <c r="U15" s="87">
        <f t="shared" si="1"/>
        <v>0</v>
      </c>
      <c r="V15" s="88">
        <f t="shared" si="1"/>
        <v>20724</v>
      </c>
      <c r="W15" s="89">
        <f t="shared" ref="W15:Y15" si="2">SUM(W10:W14)</f>
        <v>21713</v>
      </c>
      <c r="X15" s="89">
        <f t="shared" si="2"/>
        <v>20862</v>
      </c>
      <c r="Y15" s="89">
        <f t="shared" si="2"/>
        <v>20349</v>
      </c>
      <c r="Z15" s="89">
        <f t="shared" ref="Z15" si="3">SUM(Z10:Z14)</f>
        <v>17734</v>
      </c>
      <c r="AA15" s="90">
        <f t="shared" si="1"/>
        <v>0</v>
      </c>
      <c r="AB15" s="91">
        <f t="shared" si="1"/>
        <v>0</v>
      </c>
      <c r="AC15" s="88">
        <f t="shared" si="1"/>
        <v>1325841</v>
      </c>
    </row>
    <row r="16" spans="1:29" s="75" customFormat="1" x14ac:dyDescent="0.25">
      <c r="A16" s="186">
        <f>+A9+1</f>
        <v>2</v>
      </c>
      <c r="B16" s="93" t="s">
        <v>17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6"/>
      <c r="V16" s="97"/>
      <c r="W16" s="98"/>
      <c r="X16" s="98"/>
      <c r="Y16" s="98"/>
      <c r="Z16" s="98"/>
      <c r="AA16" s="99"/>
      <c r="AB16" s="100"/>
      <c r="AC16" s="97"/>
    </row>
    <row r="17" spans="1:29" s="75" customFormat="1" x14ac:dyDescent="0.25">
      <c r="A17" s="186"/>
      <c r="B17" s="76" t="s">
        <v>38</v>
      </c>
      <c r="C17" s="101">
        <v>150767</v>
      </c>
      <c r="D17" s="102">
        <v>158881</v>
      </c>
      <c r="E17" s="102">
        <v>155093</v>
      </c>
      <c r="F17" s="102">
        <v>150599</v>
      </c>
      <c r="G17" s="102">
        <v>156967</v>
      </c>
      <c r="H17" s="102">
        <v>165154</v>
      </c>
      <c r="I17" s="102">
        <v>175199</v>
      </c>
      <c r="J17" s="102">
        <v>179222</v>
      </c>
      <c r="K17" s="102">
        <v>189033</v>
      </c>
      <c r="L17" s="102">
        <v>187314</v>
      </c>
      <c r="M17" s="102">
        <v>180639</v>
      </c>
      <c r="N17" s="103">
        <v>192778</v>
      </c>
      <c r="O17" s="101">
        <v>205488</v>
      </c>
      <c r="P17" s="102">
        <v>209088</v>
      </c>
      <c r="Q17" s="102">
        <v>200775</v>
      </c>
      <c r="R17" s="102">
        <v>195120</v>
      </c>
      <c r="S17" s="102">
        <v>189701</v>
      </c>
      <c r="T17" s="102">
        <v>189701</v>
      </c>
      <c r="U17" s="103"/>
      <c r="V17" s="104">
        <f>O17-C17</f>
        <v>54721</v>
      </c>
      <c r="W17" s="105">
        <f>P17-D17</f>
        <v>50207</v>
      </c>
      <c r="X17" s="105">
        <f>Q17-E17</f>
        <v>45682</v>
      </c>
      <c r="Y17" s="105">
        <f>R17-F17</f>
        <v>44521</v>
      </c>
      <c r="Z17" s="105">
        <f>S17-G17</f>
        <v>32734</v>
      </c>
      <c r="AA17" s="106"/>
      <c r="AB17" s="107"/>
      <c r="AC17" s="80">
        <f>IF(ISERROR(GETPIVOTDATA("VALUE",'CSS WK pvt'!$I$2,"DT_FILE",AC$8,"CD_CO",AC$6,"TRIM_CAT",TRIM(B17),"TRIM_LINE",A16))=TRUE,0,GETPIVOTDATA("VALUE",'CSS WK pvt'!$I$2,"DT_FILE",AC$8,"CD_CO",AC$6,"TRIM_CAT",TRIM(B17),"TRIM_LINE",A16))</f>
        <v>189701</v>
      </c>
    </row>
    <row r="18" spans="1:29" s="75" customFormat="1" x14ac:dyDescent="0.25">
      <c r="A18" s="186"/>
      <c r="B18" s="76" t="s">
        <v>39</v>
      </c>
      <c r="C18" s="101">
        <v>45173</v>
      </c>
      <c r="D18" s="102">
        <v>46478</v>
      </c>
      <c r="E18" s="102">
        <v>45482</v>
      </c>
      <c r="F18" s="102">
        <v>45455</v>
      </c>
      <c r="G18" s="102">
        <v>46346</v>
      </c>
      <c r="H18" s="102">
        <v>47992</v>
      </c>
      <c r="I18" s="102">
        <v>49877</v>
      </c>
      <c r="J18" s="102">
        <v>50603</v>
      </c>
      <c r="K18" s="102">
        <v>52529</v>
      </c>
      <c r="L18" s="102">
        <v>52966</v>
      </c>
      <c r="M18" s="102">
        <v>52826</v>
      </c>
      <c r="N18" s="103">
        <v>53418</v>
      </c>
      <c r="O18" s="101">
        <v>53395</v>
      </c>
      <c r="P18" s="102">
        <v>57949</v>
      </c>
      <c r="Q18" s="102">
        <v>53112</v>
      </c>
      <c r="R18" s="102">
        <v>51623</v>
      </c>
      <c r="S18" s="102">
        <v>54979</v>
      </c>
      <c r="T18" s="102">
        <v>54979</v>
      </c>
      <c r="U18" s="103"/>
      <c r="V18" s="104">
        <f t="shared" ref="V18:Z21" si="4">O18-C18</f>
        <v>8222</v>
      </c>
      <c r="W18" s="105">
        <f t="shared" si="4"/>
        <v>11471</v>
      </c>
      <c r="X18" s="105">
        <f t="shared" si="4"/>
        <v>7630</v>
      </c>
      <c r="Y18" s="105">
        <f t="shared" si="4"/>
        <v>6168</v>
      </c>
      <c r="Z18" s="105">
        <f t="shared" si="4"/>
        <v>8633</v>
      </c>
      <c r="AA18" s="106"/>
      <c r="AB18" s="107"/>
      <c r="AC18" s="80">
        <f>IF(ISERROR(GETPIVOTDATA("VALUE",'CSS WK pvt'!$I$2,"DT_FILE",AC$8,"CD_CO",AC$6,"TRIM_CAT",TRIM(B18),"TRIM_LINE",A16))=TRUE,0,GETPIVOTDATA("VALUE",'CSS WK pvt'!$I$2,"DT_FILE",AC$8,"CD_CO",AC$6,"TRIM_CAT",TRIM(B18),"TRIM_LINE",A16))</f>
        <v>54979</v>
      </c>
    </row>
    <row r="19" spans="1:29" s="75" customFormat="1" x14ac:dyDescent="0.25">
      <c r="A19" s="186"/>
      <c r="B19" s="76" t="s">
        <v>40</v>
      </c>
      <c r="C19" s="101">
        <v>28569</v>
      </c>
      <c r="D19" s="102">
        <v>30527</v>
      </c>
      <c r="E19" s="102">
        <v>25122</v>
      </c>
      <c r="F19" s="102">
        <v>22667</v>
      </c>
      <c r="G19" s="102">
        <v>24273</v>
      </c>
      <c r="H19" s="102">
        <v>24394</v>
      </c>
      <c r="I19" s="102">
        <v>25775</v>
      </c>
      <c r="J19" s="102">
        <v>24959</v>
      </c>
      <c r="K19" s="102">
        <v>28521</v>
      </c>
      <c r="L19" s="102">
        <v>30875</v>
      </c>
      <c r="M19" s="102">
        <v>28922</v>
      </c>
      <c r="N19" s="103">
        <v>26064</v>
      </c>
      <c r="O19" s="101">
        <v>31846</v>
      </c>
      <c r="P19" s="102">
        <v>35912</v>
      </c>
      <c r="Q19" s="102">
        <v>32344</v>
      </c>
      <c r="R19" s="102">
        <v>31085</v>
      </c>
      <c r="S19" s="102">
        <v>30711</v>
      </c>
      <c r="T19" s="102">
        <v>30711</v>
      </c>
      <c r="U19" s="103"/>
      <c r="V19" s="104">
        <f t="shared" si="4"/>
        <v>3277</v>
      </c>
      <c r="W19" s="105">
        <f t="shared" si="4"/>
        <v>5385</v>
      </c>
      <c r="X19" s="105">
        <f t="shared" si="4"/>
        <v>7222</v>
      </c>
      <c r="Y19" s="105">
        <f t="shared" si="4"/>
        <v>8418</v>
      </c>
      <c r="Z19" s="105">
        <f t="shared" si="4"/>
        <v>6438</v>
      </c>
      <c r="AA19" s="106"/>
      <c r="AB19" s="107"/>
      <c r="AC19" s="80">
        <f>IF(ISERROR(GETPIVOTDATA("VALUE",'CSS WK pvt'!$I$2,"DT_FILE",AC$8,"CD_CO",AC$6,"TRIM_CAT",TRIM(B19),"TRIM_LINE",A16))=TRUE,0,GETPIVOTDATA("VALUE",'CSS WK pvt'!$I$2,"DT_FILE",AC$8,"CD_CO",AC$6,"TRIM_CAT",TRIM(B19),"TRIM_LINE",A16))</f>
        <v>30711</v>
      </c>
    </row>
    <row r="20" spans="1:29" s="75" customFormat="1" x14ac:dyDescent="0.25">
      <c r="A20" s="186"/>
      <c r="B20" s="76" t="s">
        <v>41</v>
      </c>
      <c r="C20" s="101">
        <v>1672</v>
      </c>
      <c r="D20" s="102">
        <v>1787</v>
      </c>
      <c r="E20" s="102">
        <v>1475</v>
      </c>
      <c r="F20" s="102">
        <v>1319</v>
      </c>
      <c r="G20" s="102">
        <v>1443</v>
      </c>
      <c r="H20" s="102">
        <v>1453</v>
      </c>
      <c r="I20" s="102">
        <v>1408</v>
      </c>
      <c r="J20" s="102">
        <v>1476</v>
      </c>
      <c r="K20" s="102">
        <v>1819</v>
      </c>
      <c r="L20" s="102">
        <v>1924</v>
      </c>
      <c r="M20" s="102">
        <v>1741</v>
      </c>
      <c r="N20" s="103">
        <v>1668</v>
      </c>
      <c r="O20" s="101">
        <v>1949</v>
      </c>
      <c r="P20" s="102">
        <v>2652</v>
      </c>
      <c r="Q20" s="102">
        <v>2371</v>
      </c>
      <c r="R20" s="102">
        <v>2133</v>
      </c>
      <c r="S20" s="102">
        <v>1751</v>
      </c>
      <c r="T20" s="102">
        <v>1751</v>
      </c>
      <c r="U20" s="103"/>
      <c r="V20" s="104">
        <f t="shared" si="4"/>
        <v>277</v>
      </c>
      <c r="W20" s="105">
        <f t="shared" si="4"/>
        <v>865</v>
      </c>
      <c r="X20" s="105">
        <f t="shared" si="4"/>
        <v>896</v>
      </c>
      <c r="Y20" s="105">
        <f t="shared" si="4"/>
        <v>814</v>
      </c>
      <c r="Z20" s="105">
        <f t="shared" si="4"/>
        <v>308</v>
      </c>
      <c r="AA20" s="106"/>
      <c r="AB20" s="107"/>
      <c r="AC20" s="80">
        <f>IF(ISERROR(GETPIVOTDATA("VALUE",'CSS WK pvt'!$I$2,"DT_FILE",AC$8,"CD_CO",AC$6,"TRIM_CAT",TRIM(B20),"TRIM_LINE",A16))=TRUE,0,GETPIVOTDATA("VALUE",'CSS WK pvt'!$I$2,"DT_FILE",AC$8,"CD_CO",AC$6,"TRIM_CAT",TRIM(B20),"TRIM_LINE",A16))</f>
        <v>1751</v>
      </c>
    </row>
    <row r="21" spans="1:29" s="75" customFormat="1" x14ac:dyDescent="0.25">
      <c r="A21" s="186"/>
      <c r="B21" s="76" t="s">
        <v>42</v>
      </c>
      <c r="C21" s="101">
        <v>466</v>
      </c>
      <c r="D21" s="102">
        <v>476</v>
      </c>
      <c r="E21" s="102">
        <v>401</v>
      </c>
      <c r="F21" s="102">
        <v>359</v>
      </c>
      <c r="G21" s="102">
        <v>367</v>
      </c>
      <c r="H21" s="102">
        <v>346</v>
      </c>
      <c r="I21" s="102">
        <v>341</v>
      </c>
      <c r="J21" s="102">
        <v>358</v>
      </c>
      <c r="K21" s="102">
        <v>490</v>
      </c>
      <c r="L21" s="102">
        <v>476</v>
      </c>
      <c r="M21" s="102">
        <v>454</v>
      </c>
      <c r="N21" s="103">
        <v>444</v>
      </c>
      <c r="O21" s="101">
        <v>503</v>
      </c>
      <c r="P21" s="102">
        <v>598</v>
      </c>
      <c r="Q21" s="102">
        <v>609</v>
      </c>
      <c r="R21" s="102">
        <v>576</v>
      </c>
      <c r="S21" s="102">
        <v>456</v>
      </c>
      <c r="T21" s="102">
        <v>456</v>
      </c>
      <c r="U21" s="103"/>
      <c r="V21" s="104">
        <f t="shared" si="4"/>
        <v>37</v>
      </c>
      <c r="W21" s="105">
        <f t="shared" si="4"/>
        <v>122</v>
      </c>
      <c r="X21" s="105">
        <f t="shared" si="4"/>
        <v>208</v>
      </c>
      <c r="Y21" s="105">
        <f t="shared" si="4"/>
        <v>217</v>
      </c>
      <c r="Z21" s="105">
        <f t="shared" si="4"/>
        <v>89</v>
      </c>
      <c r="AA21" s="106"/>
      <c r="AB21" s="107"/>
      <c r="AC21" s="80">
        <f>IF(ISERROR(GETPIVOTDATA("VALUE",'CSS WK pvt'!$I$2,"DT_FILE",AC$8,"CD_CO",AC$6,"TRIM_CAT",TRIM(B21),"TRIM_LINE",A16))=TRUE,0,GETPIVOTDATA("VALUE",'CSS WK pvt'!$I$2,"DT_FILE",AC$8,"CD_CO",AC$6,"TRIM_CAT",TRIM(B21),"TRIM_LINE",A16))</f>
        <v>456</v>
      </c>
    </row>
    <row r="22" spans="1:29" s="92" customFormat="1" x14ac:dyDescent="0.25">
      <c r="A22" s="188"/>
      <c r="B22" s="76" t="s">
        <v>43</v>
      </c>
      <c r="C22" s="172">
        <f>SUM(C17:C21)</f>
        <v>226647</v>
      </c>
      <c r="D22" s="173">
        <f t="shared" ref="D22:AC22" si="5">SUM(D17:D21)</f>
        <v>238149</v>
      </c>
      <c r="E22" s="173">
        <f t="shared" si="5"/>
        <v>227573</v>
      </c>
      <c r="F22" s="173">
        <f t="shared" si="5"/>
        <v>220399</v>
      </c>
      <c r="G22" s="173">
        <f t="shared" si="5"/>
        <v>229396</v>
      </c>
      <c r="H22" s="173">
        <f t="shared" si="5"/>
        <v>239339</v>
      </c>
      <c r="I22" s="173">
        <f t="shared" si="5"/>
        <v>252600</v>
      </c>
      <c r="J22" s="173">
        <f t="shared" si="5"/>
        <v>256618</v>
      </c>
      <c r="K22" s="173">
        <f t="shared" si="5"/>
        <v>272392</v>
      </c>
      <c r="L22" s="173">
        <f t="shared" si="5"/>
        <v>273555</v>
      </c>
      <c r="M22" s="173">
        <f t="shared" si="5"/>
        <v>264582</v>
      </c>
      <c r="N22" s="174">
        <f t="shared" si="5"/>
        <v>274372</v>
      </c>
      <c r="O22" s="172">
        <f t="shared" si="5"/>
        <v>293181</v>
      </c>
      <c r="P22" s="173">
        <f t="shared" si="5"/>
        <v>306199</v>
      </c>
      <c r="Q22" s="173">
        <f t="shared" si="5"/>
        <v>289211</v>
      </c>
      <c r="R22" s="173">
        <v>280537</v>
      </c>
      <c r="S22" s="173">
        <v>277598</v>
      </c>
      <c r="T22" s="173">
        <v>277598</v>
      </c>
      <c r="U22" s="174">
        <f t="shared" si="5"/>
        <v>0</v>
      </c>
      <c r="V22" s="108">
        <f t="shared" si="5"/>
        <v>66534</v>
      </c>
      <c r="W22" s="175">
        <f t="shared" ref="W22:Y22" si="6">SUM(W17:W21)</f>
        <v>68050</v>
      </c>
      <c r="X22" s="175">
        <f t="shared" si="6"/>
        <v>61638</v>
      </c>
      <c r="Y22" s="175">
        <f t="shared" si="6"/>
        <v>60138</v>
      </c>
      <c r="Z22" s="175">
        <f t="shared" ref="Z22" si="7">SUM(Z17:Z21)</f>
        <v>48202</v>
      </c>
      <c r="AA22" s="176">
        <f t="shared" si="5"/>
        <v>0</v>
      </c>
      <c r="AB22" s="177">
        <f t="shared" si="5"/>
        <v>0</v>
      </c>
      <c r="AC22" s="108">
        <f t="shared" si="5"/>
        <v>277598</v>
      </c>
    </row>
    <row r="23" spans="1:29" s="75" customFormat="1" x14ac:dyDescent="0.25">
      <c r="A23" s="186">
        <f>+A16+1</f>
        <v>3</v>
      </c>
      <c r="B23" s="109" t="s">
        <v>19</v>
      </c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0"/>
      <c r="P23" s="111"/>
      <c r="Q23" s="111"/>
      <c r="R23" s="111"/>
      <c r="S23" s="111"/>
      <c r="T23" s="111"/>
      <c r="U23" s="112"/>
      <c r="V23" s="113"/>
      <c r="W23" s="114"/>
      <c r="X23" s="114"/>
      <c r="Y23" s="114"/>
      <c r="Z23" s="114"/>
      <c r="AA23" s="115"/>
      <c r="AB23" s="116"/>
      <c r="AC23" s="113"/>
    </row>
    <row r="24" spans="1:29" s="75" customFormat="1" x14ac:dyDescent="0.25">
      <c r="A24" s="184"/>
      <c r="B24" s="76" t="s">
        <v>38</v>
      </c>
      <c r="C24" s="101">
        <v>68065</v>
      </c>
      <c r="D24" s="102">
        <v>75038</v>
      </c>
      <c r="E24" s="102">
        <v>67855</v>
      </c>
      <c r="F24" s="102">
        <v>63011</v>
      </c>
      <c r="G24" s="102">
        <v>71891</v>
      </c>
      <c r="H24" s="102">
        <v>79076</v>
      </c>
      <c r="I24" s="102">
        <v>86014</v>
      </c>
      <c r="J24" s="102">
        <v>81936</v>
      </c>
      <c r="K24" s="102">
        <v>83919</v>
      </c>
      <c r="L24" s="102">
        <v>83808</v>
      </c>
      <c r="M24" s="102">
        <v>73870</v>
      </c>
      <c r="N24" s="103">
        <v>90706</v>
      </c>
      <c r="O24" s="101">
        <v>89760</v>
      </c>
      <c r="P24" s="102">
        <v>78878</v>
      </c>
      <c r="Q24" s="102">
        <v>68314</v>
      </c>
      <c r="R24" s="102">
        <v>64153</v>
      </c>
      <c r="S24" s="102">
        <v>65757</v>
      </c>
      <c r="T24" s="102">
        <v>65757</v>
      </c>
      <c r="U24" s="103"/>
      <c r="V24" s="104">
        <f t="shared" ref="V24:Z84" si="8">O24-C24</f>
        <v>21695</v>
      </c>
      <c r="W24" s="105">
        <f t="shared" si="8"/>
        <v>3840</v>
      </c>
      <c r="X24" s="105">
        <f t="shared" si="8"/>
        <v>459</v>
      </c>
      <c r="Y24" s="105">
        <f t="shared" si="8"/>
        <v>1142</v>
      </c>
      <c r="Z24" s="105">
        <f t="shared" si="8"/>
        <v>-6134</v>
      </c>
      <c r="AA24" s="106"/>
      <c r="AB24" s="107"/>
      <c r="AC24" s="80">
        <f>IF(ISERROR(GETPIVOTDATA("VALUE",'CSS WK pvt'!$I$2,"DT_FILE",AC$8,"CD_CO",AC$6,"TRIM_CAT",TRIM(B24),"TRIM_LINE",A23))=TRUE,0,GETPIVOTDATA("VALUE",'CSS WK pvt'!$I$2,"DT_FILE",AC$8,"CD_CO",AC$6,"TRIM_CAT",TRIM(B24),"TRIM_LINE",A23))</f>
        <v>65757</v>
      </c>
    </row>
    <row r="25" spans="1:29" s="75" customFormat="1" x14ac:dyDescent="0.25">
      <c r="A25" s="184"/>
      <c r="B25" s="76" t="s">
        <v>39</v>
      </c>
      <c r="C25" s="101">
        <v>10614</v>
      </c>
      <c r="D25" s="102">
        <v>12079</v>
      </c>
      <c r="E25" s="102">
        <v>11485</v>
      </c>
      <c r="F25" s="102">
        <v>11037</v>
      </c>
      <c r="G25" s="102">
        <v>12395</v>
      </c>
      <c r="H25" s="102">
        <v>13543</v>
      </c>
      <c r="I25" s="102">
        <v>14499</v>
      </c>
      <c r="J25" s="102">
        <v>13404</v>
      </c>
      <c r="K25" s="102">
        <v>12886</v>
      </c>
      <c r="L25" s="102">
        <v>12818</v>
      </c>
      <c r="M25" s="102">
        <v>11337</v>
      </c>
      <c r="N25" s="103">
        <v>12711</v>
      </c>
      <c r="O25" s="101">
        <v>11830</v>
      </c>
      <c r="P25" s="102">
        <v>12108</v>
      </c>
      <c r="Q25" s="102">
        <v>9639</v>
      </c>
      <c r="R25" s="102">
        <v>9582</v>
      </c>
      <c r="S25" s="102">
        <v>10758</v>
      </c>
      <c r="T25" s="102">
        <v>10758</v>
      </c>
      <c r="U25" s="103"/>
      <c r="V25" s="104">
        <f t="shared" si="8"/>
        <v>1216</v>
      </c>
      <c r="W25" s="105">
        <f t="shared" si="8"/>
        <v>29</v>
      </c>
      <c r="X25" s="105">
        <f t="shared" si="8"/>
        <v>-1846</v>
      </c>
      <c r="Y25" s="105">
        <f t="shared" si="8"/>
        <v>-1455</v>
      </c>
      <c r="Z25" s="105">
        <f t="shared" si="8"/>
        <v>-1637</v>
      </c>
      <c r="AA25" s="106"/>
      <c r="AB25" s="107"/>
      <c r="AC25" s="80">
        <f>IF(ISERROR(GETPIVOTDATA("VALUE",'CSS WK pvt'!$I$2,"DT_FILE",AC$8,"CD_CO",AC$6,"TRIM_CAT",TRIM(B25),"TRIM_LINE",A23))=TRUE,0,GETPIVOTDATA("VALUE",'CSS WK pvt'!$I$2,"DT_FILE",AC$8,"CD_CO",AC$6,"TRIM_CAT",TRIM(B25),"TRIM_LINE",A23))</f>
        <v>10758</v>
      </c>
    </row>
    <row r="26" spans="1:29" s="75" customFormat="1" x14ac:dyDescent="0.25">
      <c r="A26" s="184"/>
      <c r="B26" s="76" t="s">
        <v>40</v>
      </c>
      <c r="C26" s="101">
        <v>18638</v>
      </c>
      <c r="D26" s="102">
        <v>18892</v>
      </c>
      <c r="E26" s="102">
        <v>13438</v>
      </c>
      <c r="F26" s="102">
        <v>11078</v>
      </c>
      <c r="G26" s="102">
        <v>13511</v>
      </c>
      <c r="H26" s="102">
        <v>12397</v>
      </c>
      <c r="I26" s="102">
        <v>14530</v>
      </c>
      <c r="J26" s="102">
        <v>13418</v>
      </c>
      <c r="K26" s="102">
        <v>16183</v>
      </c>
      <c r="L26" s="102">
        <v>18124</v>
      </c>
      <c r="M26" s="102">
        <v>15899</v>
      </c>
      <c r="N26" s="103">
        <v>14550</v>
      </c>
      <c r="O26" s="101">
        <v>18862</v>
      </c>
      <c r="P26" s="102">
        <v>17472</v>
      </c>
      <c r="Q26" s="102">
        <v>13118</v>
      </c>
      <c r="R26" s="102">
        <v>13020</v>
      </c>
      <c r="S26" s="102">
        <v>13203</v>
      </c>
      <c r="T26" s="102">
        <v>13203</v>
      </c>
      <c r="U26" s="103"/>
      <c r="V26" s="104">
        <f t="shared" si="8"/>
        <v>224</v>
      </c>
      <c r="W26" s="105">
        <f t="shared" si="8"/>
        <v>-1420</v>
      </c>
      <c r="X26" s="105">
        <f t="shared" si="8"/>
        <v>-320</v>
      </c>
      <c r="Y26" s="105">
        <f t="shared" si="8"/>
        <v>1942</v>
      </c>
      <c r="Z26" s="105">
        <f t="shared" si="8"/>
        <v>-308</v>
      </c>
      <c r="AA26" s="106"/>
      <c r="AB26" s="107"/>
      <c r="AC26" s="80">
        <f>IF(ISERROR(GETPIVOTDATA("VALUE",'CSS WK pvt'!$I$2,"DT_FILE",AC$8,"CD_CO",AC$6,"TRIM_CAT",TRIM(B26),"TRIM_LINE",A23))=TRUE,0,GETPIVOTDATA("VALUE",'CSS WK pvt'!$I$2,"DT_FILE",AC$8,"CD_CO",AC$6,"TRIM_CAT",TRIM(B26),"TRIM_LINE",A23))</f>
        <v>13203</v>
      </c>
    </row>
    <row r="27" spans="1:29" s="75" customFormat="1" x14ac:dyDescent="0.25">
      <c r="A27" s="184"/>
      <c r="B27" s="76" t="s">
        <v>41</v>
      </c>
      <c r="C27" s="101">
        <v>1109</v>
      </c>
      <c r="D27" s="102">
        <v>1145</v>
      </c>
      <c r="E27" s="102">
        <v>892</v>
      </c>
      <c r="F27" s="102">
        <v>746</v>
      </c>
      <c r="G27" s="102">
        <v>922</v>
      </c>
      <c r="H27" s="102">
        <v>829</v>
      </c>
      <c r="I27" s="102">
        <v>841</v>
      </c>
      <c r="J27" s="102">
        <v>890</v>
      </c>
      <c r="K27" s="102">
        <v>1179</v>
      </c>
      <c r="L27" s="102">
        <v>1231</v>
      </c>
      <c r="M27" s="102">
        <v>1041</v>
      </c>
      <c r="N27" s="103">
        <v>1076</v>
      </c>
      <c r="O27" s="101">
        <v>1274</v>
      </c>
      <c r="P27" s="102">
        <v>1586</v>
      </c>
      <c r="Q27" s="102">
        <v>1129</v>
      </c>
      <c r="R27" s="102">
        <v>1012</v>
      </c>
      <c r="S27" s="102">
        <v>808</v>
      </c>
      <c r="T27" s="102">
        <v>808</v>
      </c>
      <c r="U27" s="103"/>
      <c r="V27" s="104">
        <f t="shared" si="8"/>
        <v>165</v>
      </c>
      <c r="W27" s="105">
        <f t="shared" si="8"/>
        <v>441</v>
      </c>
      <c r="X27" s="105">
        <f t="shared" si="8"/>
        <v>237</v>
      </c>
      <c r="Y27" s="105">
        <f t="shared" si="8"/>
        <v>266</v>
      </c>
      <c r="Z27" s="105">
        <f t="shared" si="8"/>
        <v>-114</v>
      </c>
      <c r="AA27" s="106"/>
      <c r="AB27" s="107"/>
      <c r="AC27" s="80">
        <f>IF(ISERROR(GETPIVOTDATA("VALUE",'CSS WK pvt'!$I$2,"DT_FILE",AC$8,"CD_CO",AC$6,"TRIM_CAT",TRIM(B27),"TRIM_LINE",A23))=TRUE,0,GETPIVOTDATA("VALUE",'CSS WK pvt'!$I$2,"DT_FILE",AC$8,"CD_CO",AC$6,"TRIM_CAT",TRIM(B27),"TRIM_LINE",A23))</f>
        <v>808</v>
      </c>
    </row>
    <row r="28" spans="1:29" s="75" customFormat="1" x14ac:dyDescent="0.25">
      <c r="A28" s="184"/>
      <c r="B28" s="76" t="s">
        <v>42</v>
      </c>
      <c r="C28" s="101">
        <v>314</v>
      </c>
      <c r="D28" s="102">
        <v>303</v>
      </c>
      <c r="E28" s="102">
        <v>250</v>
      </c>
      <c r="F28" s="102">
        <v>216</v>
      </c>
      <c r="G28" s="102">
        <v>224</v>
      </c>
      <c r="H28" s="102">
        <v>187</v>
      </c>
      <c r="I28" s="102">
        <v>180</v>
      </c>
      <c r="J28" s="102">
        <v>216</v>
      </c>
      <c r="K28" s="102">
        <v>311</v>
      </c>
      <c r="L28" s="102">
        <v>282</v>
      </c>
      <c r="M28" s="102">
        <v>250</v>
      </c>
      <c r="N28" s="103">
        <v>281</v>
      </c>
      <c r="O28" s="101">
        <v>320</v>
      </c>
      <c r="P28" s="102">
        <v>328</v>
      </c>
      <c r="Q28" s="102">
        <v>304</v>
      </c>
      <c r="R28" s="102">
        <v>268</v>
      </c>
      <c r="S28" s="102">
        <v>212</v>
      </c>
      <c r="T28" s="102">
        <v>212</v>
      </c>
      <c r="U28" s="103"/>
      <c r="V28" s="104">
        <f t="shared" si="8"/>
        <v>6</v>
      </c>
      <c r="W28" s="105">
        <f t="shared" si="8"/>
        <v>25</v>
      </c>
      <c r="X28" s="105">
        <f t="shared" si="8"/>
        <v>54</v>
      </c>
      <c r="Y28" s="105">
        <f t="shared" si="8"/>
        <v>52</v>
      </c>
      <c r="Z28" s="105">
        <f t="shared" si="8"/>
        <v>-12</v>
      </c>
      <c r="AA28" s="106"/>
      <c r="AB28" s="107"/>
      <c r="AC28" s="80">
        <f>IF(ISERROR(GETPIVOTDATA("VALUE",'CSS WK pvt'!$I$2,"DT_FILE",AC$8,"CD_CO",AC$6,"TRIM_CAT",TRIM(B28),"TRIM_LINE",A23))=TRUE,0,GETPIVOTDATA("VALUE",'CSS WK pvt'!$I$2,"DT_FILE",AC$8,"CD_CO",AC$6,"TRIM_CAT",TRIM(B28),"TRIM_LINE",A23))</f>
        <v>212</v>
      </c>
    </row>
    <row r="29" spans="1:29" s="92" customFormat="1" x14ac:dyDescent="0.25">
      <c r="A29" s="188"/>
      <c r="B29" s="76" t="s">
        <v>43</v>
      </c>
      <c r="C29" s="172">
        <f t="shared" ref="C29:O29" si="9">SUM(C24:C28)</f>
        <v>98740</v>
      </c>
      <c r="D29" s="173">
        <f t="shared" si="9"/>
        <v>107457</v>
      </c>
      <c r="E29" s="173">
        <f t="shared" si="9"/>
        <v>93920</v>
      </c>
      <c r="F29" s="173">
        <f t="shared" si="9"/>
        <v>86088</v>
      </c>
      <c r="G29" s="173">
        <f t="shared" si="9"/>
        <v>98943</v>
      </c>
      <c r="H29" s="173">
        <f t="shared" si="9"/>
        <v>106032</v>
      </c>
      <c r="I29" s="173">
        <f t="shared" si="9"/>
        <v>116064</v>
      </c>
      <c r="J29" s="173">
        <f t="shared" si="9"/>
        <v>109864</v>
      </c>
      <c r="K29" s="173">
        <f t="shared" si="9"/>
        <v>114478</v>
      </c>
      <c r="L29" s="173">
        <f t="shared" si="9"/>
        <v>116263</v>
      </c>
      <c r="M29" s="173">
        <f t="shared" si="9"/>
        <v>102397</v>
      </c>
      <c r="N29" s="174">
        <f t="shared" si="9"/>
        <v>119324</v>
      </c>
      <c r="O29" s="172">
        <f t="shared" si="9"/>
        <v>122046</v>
      </c>
      <c r="P29" s="173">
        <f t="shared" ref="P29:Q29" si="10">SUM(P24:P28)</f>
        <v>110372</v>
      </c>
      <c r="Q29" s="173">
        <f t="shared" si="10"/>
        <v>92504</v>
      </c>
      <c r="R29" s="173">
        <v>88035</v>
      </c>
      <c r="S29" s="173">
        <v>90738</v>
      </c>
      <c r="T29" s="173">
        <v>90738</v>
      </c>
      <c r="U29" s="174">
        <f t="shared" ref="U29:AB29" si="11">SUM(U24:U28)</f>
        <v>0</v>
      </c>
      <c r="V29" s="108">
        <f t="shared" si="11"/>
        <v>23306</v>
      </c>
      <c r="W29" s="175">
        <f t="shared" ref="W29:Y29" si="12">SUM(W24:W28)</f>
        <v>2915</v>
      </c>
      <c r="X29" s="175">
        <f t="shared" si="12"/>
        <v>-1416</v>
      </c>
      <c r="Y29" s="175">
        <f t="shared" si="12"/>
        <v>1947</v>
      </c>
      <c r="Z29" s="175">
        <f t="shared" ref="Z29" si="13">SUM(Z24:Z28)</f>
        <v>-8205</v>
      </c>
      <c r="AA29" s="176">
        <f t="shared" si="11"/>
        <v>0</v>
      </c>
      <c r="AB29" s="177">
        <f t="shared" si="11"/>
        <v>0</v>
      </c>
      <c r="AC29" s="108">
        <f t="shared" ref="AC29:AC43" si="14">SUM(AC24:AC28)</f>
        <v>90738</v>
      </c>
    </row>
    <row r="30" spans="1:29" s="75" customFormat="1" x14ac:dyDescent="0.25">
      <c r="A30" s="186">
        <f>+A23+1</f>
        <v>4</v>
      </c>
      <c r="B30" s="109" t="s">
        <v>20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110"/>
      <c r="P30" s="111"/>
      <c r="Q30" s="111"/>
      <c r="R30" s="111"/>
      <c r="S30" s="111"/>
      <c r="T30" s="111"/>
      <c r="U30" s="112"/>
      <c r="V30" s="113"/>
      <c r="W30" s="114"/>
      <c r="X30" s="114"/>
      <c r="Y30" s="114"/>
      <c r="Z30" s="114"/>
      <c r="AA30" s="115"/>
      <c r="AB30" s="116"/>
      <c r="AC30" s="113"/>
    </row>
    <row r="31" spans="1:29" s="75" customFormat="1" x14ac:dyDescent="0.25">
      <c r="A31" s="186"/>
      <c r="B31" s="76" t="s">
        <v>38</v>
      </c>
      <c r="C31" s="101">
        <v>26299</v>
      </c>
      <c r="D31" s="102">
        <v>27624</v>
      </c>
      <c r="E31" s="102">
        <v>30010</v>
      </c>
      <c r="F31" s="102">
        <v>27891</v>
      </c>
      <c r="G31" s="102">
        <v>24752</v>
      </c>
      <c r="H31" s="102">
        <v>26854</v>
      </c>
      <c r="I31" s="102">
        <v>29835</v>
      </c>
      <c r="J31" s="102">
        <v>35870</v>
      </c>
      <c r="K31" s="102">
        <v>35917</v>
      </c>
      <c r="L31" s="102">
        <v>30421</v>
      </c>
      <c r="M31" s="102">
        <v>31434</v>
      </c>
      <c r="N31" s="103">
        <v>28679</v>
      </c>
      <c r="O31" s="101">
        <v>38739</v>
      </c>
      <c r="P31" s="102">
        <v>43660</v>
      </c>
      <c r="Q31" s="102">
        <v>34553</v>
      </c>
      <c r="R31" s="102">
        <v>30348</v>
      </c>
      <c r="S31" s="102">
        <v>25686</v>
      </c>
      <c r="T31" s="102">
        <v>25686</v>
      </c>
      <c r="U31" s="103"/>
      <c r="V31" s="104">
        <f t="shared" ref="V31:Z31" si="15">O31-C31</f>
        <v>12440</v>
      </c>
      <c r="W31" s="105">
        <f t="shared" si="15"/>
        <v>16036</v>
      </c>
      <c r="X31" s="105">
        <f t="shared" si="15"/>
        <v>4543</v>
      </c>
      <c r="Y31" s="105">
        <f t="shared" si="15"/>
        <v>2457</v>
      </c>
      <c r="Z31" s="105">
        <f t="shared" si="15"/>
        <v>934</v>
      </c>
      <c r="AA31" s="106"/>
      <c r="AB31" s="107"/>
      <c r="AC31" s="80">
        <f>IF(ISERROR(GETPIVOTDATA("VALUE",'CSS WK pvt'!$I$2,"DT_FILE",AC$8,"CD_CO",AC$6,"TRIM_CAT",TRIM(B31),"TRIM_LINE",A30))=TRUE,0,GETPIVOTDATA("VALUE",'CSS WK pvt'!$I$2,"DT_FILE",AC$8,"CD_CO",AC$6,"TRIM_CAT",TRIM(B31),"TRIM_LINE",A30))</f>
        <v>25686</v>
      </c>
    </row>
    <row r="32" spans="1:29" s="75" customFormat="1" x14ac:dyDescent="0.25">
      <c r="A32" s="186"/>
      <c r="B32" s="76" t="s">
        <v>39</v>
      </c>
      <c r="C32" s="101">
        <v>6377</v>
      </c>
      <c r="D32" s="102">
        <v>6215</v>
      </c>
      <c r="E32" s="102">
        <v>6435</v>
      </c>
      <c r="F32" s="102">
        <v>6384</v>
      </c>
      <c r="G32" s="102">
        <v>5711</v>
      </c>
      <c r="H32" s="102">
        <v>6215</v>
      </c>
      <c r="I32" s="102">
        <v>6942</v>
      </c>
      <c r="J32" s="102">
        <v>7988</v>
      </c>
      <c r="K32" s="102">
        <v>8029</v>
      </c>
      <c r="L32" s="102">
        <v>6929</v>
      </c>
      <c r="M32" s="102">
        <v>6836</v>
      </c>
      <c r="N32" s="103">
        <v>6482</v>
      </c>
      <c r="O32" s="101">
        <v>6892</v>
      </c>
      <c r="P32" s="102">
        <v>7462</v>
      </c>
      <c r="Q32" s="102">
        <v>5960</v>
      </c>
      <c r="R32" s="102">
        <v>5117</v>
      </c>
      <c r="S32" s="102">
        <v>5367</v>
      </c>
      <c r="T32" s="102">
        <v>5367</v>
      </c>
      <c r="U32" s="103"/>
      <c r="V32" s="104">
        <f t="shared" si="8"/>
        <v>515</v>
      </c>
      <c r="W32" s="105">
        <f t="shared" si="8"/>
        <v>1247</v>
      </c>
      <c r="X32" s="105">
        <f t="shared" si="8"/>
        <v>-475</v>
      </c>
      <c r="Y32" s="105">
        <f t="shared" si="8"/>
        <v>-1267</v>
      </c>
      <c r="Z32" s="105">
        <f t="shared" si="8"/>
        <v>-344</v>
      </c>
      <c r="AA32" s="106"/>
      <c r="AB32" s="107"/>
      <c r="AC32" s="80">
        <f>IF(ISERROR(GETPIVOTDATA("VALUE",'CSS WK pvt'!$I$2,"DT_FILE",AC$8,"CD_CO",AC$6,"TRIM_CAT",TRIM(B32),"TRIM_LINE",A30))=TRUE,0,GETPIVOTDATA("VALUE",'CSS WK pvt'!$I$2,"DT_FILE",AC$8,"CD_CO",AC$6,"TRIM_CAT",TRIM(B32),"TRIM_LINE",A30))</f>
        <v>5367</v>
      </c>
    </row>
    <row r="33" spans="1:29" s="75" customFormat="1" x14ac:dyDescent="0.25">
      <c r="A33" s="186"/>
      <c r="B33" s="76" t="s">
        <v>40</v>
      </c>
      <c r="C33" s="101">
        <v>4299</v>
      </c>
      <c r="D33" s="102">
        <v>5887</v>
      </c>
      <c r="E33" s="102">
        <v>5210</v>
      </c>
      <c r="F33" s="102">
        <v>4939</v>
      </c>
      <c r="G33" s="102">
        <v>3940</v>
      </c>
      <c r="H33" s="102">
        <v>5373</v>
      </c>
      <c r="I33" s="102">
        <v>4586</v>
      </c>
      <c r="J33" s="102">
        <v>4890</v>
      </c>
      <c r="K33" s="102">
        <v>5398</v>
      </c>
      <c r="L33" s="102">
        <v>5652</v>
      </c>
      <c r="M33" s="102">
        <v>5619</v>
      </c>
      <c r="N33" s="103">
        <v>4620</v>
      </c>
      <c r="O33" s="101">
        <v>5539</v>
      </c>
      <c r="P33" s="102">
        <v>8540</v>
      </c>
      <c r="Q33" s="102">
        <v>6492</v>
      </c>
      <c r="R33" s="102">
        <v>4892</v>
      </c>
      <c r="S33" s="102">
        <v>4576</v>
      </c>
      <c r="T33" s="102">
        <v>4576</v>
      </c>
      <c r="U33" s="103"/>
      <c r="V33" s="104">
        <f t="shared" si="8"/>
        <v>1240</v>
      </c>
      <c r="W33" s="105">
        <f t="shared" si="8"/>
        <v>2653</v>
      </c>
      <c r="X33" s="105">
        <f t="shared" si="8"/>
        <v>1282</v>
      </c>
      <c r="Y33" s="105">
        <f t="shared" si="8"/>
        <v>-47</v>
      </c>
      <c r="Z33" s="105">
        <f t="shared" si="8"/>
        <v>636</v>
      </c>
      <c r="AA33" s="106"/>
      <c r="AB33" s="107"/>
      <c r="AC33" s="80">
        <f>IF(ISERROR(GETPIVOTDATA("VALUE",'CSS WK pvt'!$I$2,"DT_FILE",AC$8,"CD_CO",AC$6,"TRIM_CAT",TRIM(B33),"TRIM_LINE",A30))=TRUE,0,GETPIVOTDATA("VALUE",'CSS WK pvt'!$I$2,"DT_FILE",AC$8,"CD_CO",AC$6,"TRIM_CAT",TRIM(B33),"TRIM_LINE",A30))</f>
        <v>4576</v>
      </c>
    </row>
    <row r="34" spans="1:29" s="75" customFormat="1" x14ac:dyDescent="0.25">
      <c r="A34" s="186"/>
      <c r="B34" s="76" t="s">
        <v>41</v>
      </c>
      <c r="C34" s="101">
        <v>259</v>
      </c>
      <c r="D34" s="102">
        <v>339</v>
      </c>
      <c r="E34" s="102">
        <v>277</v>
      </c>
      <c r="F34" s="102">
        <v>258</v>
      </c>
      <c r="G34" s="102">
        <v>216</v>
      </c>
      <c r="H34" s="102">
        <v>317</v>
      </c>
      <c r="I34" s="102">
        <v>247</v>
      </c>
      <c r="J34" s="102">
        <v>276</v>
      </c>
      <c r="K34" s="102">
        <v>312</v>
      </c>
      <c r="L34" s="102">
        <v>358</v>
      </c>
      <c r="M34" s="102">
        <v>366</v>
      </c>
      <c r="N34" s="103">
        <v>236</v>
      </c>
      <c r="O34" s="101">
        <v>305</v>
      </c>
      <c r="P34" s="102">
        <v>581</v>
      </c>
      <c r="Q34" s="102">
        <v>552</v>
      </c>
      <c r="R34" s="102">
        <v>385</v>
      </c>
      <c r="S34" s="102">
        <v>271</v>
      </c>
      <c r="T34" s="102">
        <v>271</v>
      </c>
      <c r="U34" s="103"/>
      <c r="V34" s="104">
        <f t="shared" si="8"/>
        <v>46</v>
      </c>
      <c r="W34" s="105">
        <f t="shared" si="8"/>
        <v>242</v>
      </c>
      <c r="X34" s="105">
        <f t="shared" si="8"/>
        <v>275</v>
      </c>
      <c r="Y34" s="105">
        <f t="shared" si="8"/>
        <v>127</v>
      </c>
      <c r="Z34" s="105">
        <f t="shared" si="8"/>
        <v>55</v>
      </c>
      <c r="AA34" s="106"/>
      <c r="AB34" s="107"/>
      <c r="AC34" s="80">
        <f>IF(ISERROR(GETPIVOTDATA("VALUE",'CSS WK pvt'!$I$2,"DT_FILE",AC$8,"CD_CO",AC$6,"TRIM_CAT",TRIM(B34),"TRIM_LINE",A30))=TRUE,0,GETPIVOTDATA("VALUE",'CSS WK pvt'!$I$2,"DT_FILE",AC$8,"CD_CO",AC$6,"TRIM_CAT",TRIM(B34),"TRIM_LINE",A30))</f>
        <v>271</v>
      </c>
    </row>
    <row r="35" spans="1:29" s="75" customFormat="1" x14ac:dyDescent="0.25">
      <c r="A35" s="186"/>
      <c r="B35" s="76" t="s">
        <v>42</v>
      </c>
      <c r="C35" s="101">
        <v>69</v>
      </c>
      <c r="D35" s="102">
        <v>90</v>
      </c>
      <c r="E35" s="102">
        <v>67</v>
      </c>
      <c r="F35" s="102">
        <v>72</v>
      </c>
      <c r="G35" s="102">
        <v>68</v>
      </c>
      <c r="H35" s="102">
        <v>79</v>
      </c>
      <c r="I35" s="102">
        <v>75</v>
      </c>
      <c r="J35" s="102">
        <v>61</v>
      </c>
      <c r="K35" s="102">
        <v>95</v>
      </c>
      <c r="L35" s="102">
        <v>101</v>
      </c>
      <c r="M35" s="102">
        <v>93</v>
      </c>
      <c r="N35" s="103">
        <v>70</v>
      </c>
      <c r="O35" s="101">
        <v>84</v>
      </c>
      <c r="P35" s="102">
        <v>144</v>
      </c>
      <c r="Q35" s="102">
        <v>133</v>
      </c>
      <c r="R35" s="102">
        <v>123</v>
      </c>
      <c r="S35" s="102">
        <v>79</v>
      </c>
      <c r="T35" s="102">
        <v>79</v>
      </c>
      <c r="U35" s="103"/>
      <c r="V35" s="104">
        <f t="shared" si="8"/>
        <v>15</v>
      </c>
      <c r="W35" s="105">
        <f t="shared" si="8"/>
        <v>54</v>
      </c>
      <c r="X35" s="105">
        <f t="shared" si="8"/>
        <v>66</v>
      </c>
      <c r="Y35" s="105">
        <f t="shared" si="8"/>
        <v>51</v>
      </c>
      <c r="Z35" s="105">
        <f t="shared" si="8"/>
        <v>11</v>
      </c>
      <c r="AA35" s="106"/>
      <c r="AB35" s="107"/>
      <c r="AC35" s="80">
        <f>IF(ISERROR(GETPIVOTDATA("VALUE",'CSS WK pvt'!$I$2,"DT_FILE",AC$8,"CD_CO",AC$6,"TRIM_CAT",TRIM(B35),"TRIM_LINE",A30))=TRUE,0,GETPIVOTDATA("VALUE",'CSS WK pvt'!$I$2,"DT_FILE",AC$8,"CD_CO",AC$6,"TRIM_CAT",TRIM(B35),"TRIM_LINE",A30))</f>
        <v>79</v>
      </c>
    </row>
    <row r="36" spans="1:29" s="92" customFormat="1" x14ac:dyDescent="0.25">
      <c r="A36" s="187"/>
      <c r="B36" s="76" t="s">
        <v>43</v>
      </c>
      <c r="C36" s="172">
        <f>SUM(C31:C35)</f>
        <v>37303</v>
      </c>
      <c r="D36" s="173">
        <f t="shared" ref="D36:AB36" si="16">SUM(D31:D35)</f>
        <v>40155</v>
      </c>
      <c r="E36" s="173">
        <f t="shared" si="16"/>
        <v>41999</v>
      </c>
      <c r="F36" s="173">
        <f t="shared" si="16"/>
        <v>39544</v>
      </c>
      <c r="G36" s="173">
        <f t="shared" si="16"/>
        <v>34687</v>
      </c>
      <c r="H36" s="173">
        <f t="shared" si="16"/>
        <v>38838</v>
      </c>
      <c r="I36" s="173">
        <f t="shared" si="16"/>
        <v>41685</v>
      </c>
      <c r="J36" s="173">
        <f t="shared" si="16"/>
        <v>49085</v>
      </c>
      <c r="K36" s="173">
        <f t="shared" si="16"/>
        <v>49751</v>
      </c>
      <c r="L36" s="173">
        <f t="shared" si="16"/>
        <v>43461</v>
      </c>
      <c r="M36" s="173">
        <f t="shared" si="16"/>
        <v>44348</v>
      </c>
      <c r="N36" s="174">
        <f t="shared" si="16"/>
        <v>40087</v>
      </c>
      <c r="O36" s="172">
        <f t="shared" si="16"/>
        <v>51559</v>
      </c>
      <c r="P36" s="173">
        <f t="shared" si="16"/>
        <v>60387</v>
      </c>
      <c r="Q36" s="173">
        <f t="shared" si="16"/>
        <v>47690</v>
      </c>
      <c r="R36" s="173">
        <v>40865</v>
      </c>
      <c r="S36" s="173">
        <v>35979</v>
      </c>
      <c r="T36" s="173">
        <v>35979</v>
      </c>
      <c r="U36" s="174">
        <f t="shared" si="16"/>
        <v>0</v>
      </c>
      <c r="V36" s="108">
        <f>SUM(V31:V35)</f>
        <v>14256</v>
      </c>
      <c r="W36" s="175">
        <f>SUM(W31:W35)</f>
        <v>20232</v>
      </c>
      <c r="X36" s="175">
        <f>SUM(X31:X35)</f>
        <v>5691</v>
      </c>
      <c r="Y36" s="175">
        <f>SUM(Y31:Y35)</f>
        <v>1321</v>
      </c>
      <c r="Z36" s="175">
        <f>SUM(Z31:Z35)</f>
        <v>1292</v>
      </c>
      <c r="AA36" s="176">
        <f t="shared" si="16"/>
        <v>0</v>
      </c>
      <c r="AB36" s="177">
        <f t="shared" si="16"/>
        <v>0</v>
      </c>
      <c r="AC36" s="108">
        <f t="shared" si="14"/>
        <v>35979</v>
      </c>
    </row>
    <row r="37" spans="1:29" s="75" customFormat="1" x14ac:dyDescent="0.25">
      <c r="A37" s="186">
        <f>+A30+1</f>
        <v>5</v>
      </c>
      <c r="B37" s="109" t="s">
        <v>21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2"/>
      <c r="V37" s="113"/>
      <c r="W37" s="114"/>
      <c r="X37" s="114"/>
      <c r="Y37" s="114"/>
      <c r="Z37" s="114"/>
      <c r="AA37" s="115"/>
      <c r="AB37" s="116"/>
      <c r="AC37" s="113"/>
    </row>
    <row r="38" spans="1:29" s="75" customFormat="1" x14ac:dyDescent="0.25">
      <c r="A38" s="186"/>
      <c r="B38" s="76" t="s">
        <v>38</v>
      </c>
      <c r="C38" s="101">
        <v>56403</v>
      </c>
      <c r="D38" s="102">
        <v>56219</v>
      </c>
      <c r="E38" s="102">
        <v>57228</v>
      </c>
      <c r="F38" s="102">
        <v>59697</v>
      </c>
      <c r="G38" s="102">
        <v>60324</v>
      </c>
      <c r="H38" s="102">
        <v>59224</v>
      </c>
      <c r="I38" s="102">
        <v>59350</v>
      </c>
      <c r="J38" s="102">
        <v>61416</v>
      </c>
      <c r="K38" s="102">
        <v>69197</v>
      </c>
      <c r="L38" s="102">
        <v>73085</v>
      </c>
      <c r="M38" s="102">
        <v>75335</v>
      </c>
      <c r="N38" s="103">
        <v>73393</v>
      </c>
      <c r="O38" s="101">
        <v>76989</v>
      </c>
      <c r="P38" s="102">
        <v>86550</v>
      </c>
      <c r="Q38" s="102">
        <v>97908</v>
      </c>
      <c r="R38" s="102">
        <v>100619</v>
      </c>
      <c r="S38" s="102">
        <v>98258</v>
      </c>
      <c r="T38" s="102">
        <v>98258</v>
      </c>
      <c r="U38" s="103"/>
      <c r="V38" s="104">
        <f t="shared" ref="V38:Z38" si="17">O38-C38</f>
        <v>20586</v>
      </c>
      <c r="W38" s="105">
        <f t="shared" si="17"/>
        <v>30331</v>
      </c>
      <c r="X38" s="105">
        <f t="shared" si="17"/>
        <v>40680</v>
      </c>
      <c r="Y38" s="105">
        <f t="shared" si="17"/>
        <v>40922</v>
      </c>
      <c r="Z38" s="105">
        <f t="shared" si="17"/>
        <v>37934</v>
      </c>
      <c r="AA38" s="106"/>
      <c r="AB38" s="107"/>
      <c r="AC38" s="80">
        <f>IF(ISERROR(GETPIVOTDATA("VALUE",'CSS WK pvt'!$I$2,"DT_FILE",AC$8,"CD_CO",AC$6,"TRIM_CAT",TRIM(B38),"TRIM_LINE",A37))=TRUE,0,GETPIVOTDATA("VALUE",'CSS WK pvt'!$I$2,"DT_FILE",AC$8,"CD_CO",AC$6,"TRIM_CAT",TRIM(B38),"TRIM_LINE",A37))</f>
        <v>98258</v>
      </c>
    </row>
    <row r="39" spans="1:29" s="75" customFormat="1" x14ac:dyDescent="0.25">
      <c r="A39" s="186"/>
      <c r="B39" s="76" t="s">
        <v>39</v>
      </c>
      <c r="C39" s="101">
        <v>28182</v>
      </c>
      <c r="D39" s="102">
        <v>28184</v>
      </c>
      <c r="E39" s="102">
        <v>27562</v>
      </c>
      <c r="F39" s="102">
        <v>28034</v>
      </c>
      <c r="G39" s="102">
        <v>28240</v>
      </c>
      <c r="H39" s="102">
        <v>28234</v>
      </c>
      <c r="I39" s="102">
        <v>28436</v>
      </c>
      <c r="J39" s="102">
        <v>29211</v>
      </c>
      <c r="K39" s="102">
        <v>31614</v>
      </c>
      <c r="L39" s="102">
        <v>33219</v>
      </c>
      <c r="M39" s="102">
        <v>34653</v>
      </c>
      <c r="N39" s="103">
        <v>34225</v>
      </c>
      <c r="O39" s="101">
        <v>34673</v>
      </c>
      <c r="P39" s="102">
        <v>38379</v>
      </c>
      <c r="Q39" s="102">
        <v>37513</v>
      </c>
      <c r="R39" s="102">
        <v>36924</v>
      </c>
      <c r="S39" s="102">
        <v>38854</v>
      </c>
      <c r="T39" s="102">
        <v>38854</v>
      </c>
      <c r="U39" s="103"/>
      <c r="V39" s="104">
        <f t="shared" si="8"/>
        <v>6491</v>
      </c>
      <c r="W39" s="105">
        <f t="shared" si="8"/>
        <v>10195</v>
      </c>
      <c r="X39" s="105">
        <f t="shared" si="8"/>
        <v>9951</v>
      </c>
      <c r="Y39" s="105">
        <f t="shared" si="8"/>
        <v>8890</v>
      </c>
      <c r="Z39" s="105">
        <f t="shared" si="8"/>
        <v>10614</v>
      </c>
      <c r="AA39" s="106"/>
      <c r="AB39" s="107"/>
      <c r="AC39" s="80">
        <f>IF(ISERROR(GETPIVOTDATA("VALUE",'CSS WK pvt'!$I$2,"DT_FILE",AC$8,"CD_CO",AC$6,"TRIM_CAT",TRIM(B39),"TRIM_LINE",A37))=TRUE,0,GETPIVOTDATA("VALUE",'CSS WK pvt'!$I$2,"DT_FILE",AC$8,"CD_CO",AC$6,"TRIM_CAT",TRIM(B39),"TRIM_LINE",A37))</f>
        <v>38854</v>
      </c>
    </row>
    <row r="40" spans="1:29" s="75" customFormat="1" x14ac:dyDescent="0.25">
      <c r="A40" s="186"/>
      <c r="B40" s="76" t="s">
        <v>40</v>
      </c>
      <c r="C40" s="101">
        <v>5632</v>
      </c>
      <c r="D40" s="102">
        <v>5748</v>
      </c>
      <c r="E40" s="102">
        <v>6474</v>
      </c>
      <c r="F40" s="102">
        <v>6650</v>
      </c>
      <c r="G40" s="102">
        <v>6822</v>
      </c>
      <c r="H40" s="102">
        <v>6624</v>
      </c>
      <c r="I40" s="102">
        <v>6659</v>
      </c>
      <c r="J40" s="102">
        <v>6651</v>
      </c>
      <c r="K40" s="102">
        <v>6940</v>
      </c>
      <c r="L40" s="102">
        <v>7099</v>
      </c>
      <c r="M40" s="102">
        <v>7404</v>
      </c>
      <c r="N40" s="103">
        <v>6894</v>
      </c>
      <c r="O40" s="101">
        <v>7445</v>
      </c>
      <c r="P40" s="102">
        <v>9900</v>
      </c>
      <c r="Q40" s="102">
        <v>12734</v>
      </c>
      <c r="R40" s="102">
        <v>13173</v>
      </c>
      <c r="S40" s="102">
        <v>12932</v>
      </c>
      <c r="T40" s="102">
        <v>12932</v>
      </c>
      <c r="U40" s="103"/>
      <c r="V40" s="104">
        <f t="shared" si="8"/>
        <v>1813</v>
      </c>
      <c r="W40" s="105">
        <f t="shared" si="8"/>
        <v>4152</v>
      </c>
      <c r="X40" s="105">
        <f t="shared" si="8"/>
        <v>6260</v>
      </c>
      <c r="Y40" s="105">
        <f t="shared" si="8"/>
        <v>6523</v>
      </c>
      <c r="Z40" s="105">
        <f t="shared" si="8"/>
        <v>6110</v>
      </c>
      <c r="AA40" s="106"/>
      <c r="AB40" s="107"/>
      <c r="AC40" s="80">
        <f>IF(ISERROR(GETPIVOTDATA("VALUE",'CSS WK pvt'!$I$2,"DT_FILE",AC$8,"CD_CO",AC$6,"TRIM_CAT",TRIM(B40),"TRIM_LINE",A37))=TRUE,0,GETPIVOTDATA("VALUE",'CSS WK pvt'!$I$2,"DT_FILE",AC$8,"CD_CO",AC$6,"TRIM_CAT",TRIM(B40),"TRIM_LINE",A37))</f>
        <v>12932</v>
      </c>
    </row>
    <row r="41" spans="1:29" s="75" customFormat="1" x14ac:dyDescent="0.25">
      <c r="A41" s="186"/>
      <c r="B41" s="76" t="s">
        <v>41</v>
      </c>
      <c r="C41" s="101">
        <v>304</v>
      </c>
      <c r="D41" s="102">
        <v>303</v>
      </c>
      <c r="E41" s="102">
        <v>306</v>
      </c>
      <c r="F41" s="102">
        <v>315</v>
      </c>
      <c r="G41" s="102">
        <v>305</v>
      </c>
      <c r="H41" s="102">
        <v>307</v>
      </c>
      <c r="I41" s="102">
        <v>320</v>
      </c>
      <c r="J41" s="102">
        <v>310</v>
      </c>
      <c r="K41" s="102">
        <v>328</v>
      </c>
      <c r="L41" s="102">
        <v>335</v>
      </c>
      <c r="M41" s="102">
        <v>334</v>
      </c>
      <c r="N41" s="103">
        <v>356</v>
      </c>
      <c r="O41" s="101">
        <v>370</v>
      </c>
      <c r="P41" s="102">
        <v>485</v>
      </c>
      <c r="Q41" s="102">
        <v>690</v>
      </c>
      <c r="R41" s="102">
        <v>736</v>
      </c>
      <c r="S41" s="102">
        <v>672</v>
      </c>
      <c r="T41" s="102">
        <v>672</v>
      </c>
      <c r="U41" s="103"/>
      <c r="V41" s="104">
        <f t="shared" si="8"/>
        <v>66</v>
      </c>
      <c r="W41" s="105">
        <f t="shared" si="8"/>
        <v>182</v>
      </c>
      <c r="X41" s="105">
        <f t="shared" si="8"/>
        <v>384</v>
      </c>
      <c r="Y41" s="105">
        <f t="shared" si="8"/>
        <v>421</v>
      </c>
      <c r="Z41" s="105">
        <f t="shared" si="8"/>
        <v>367</v>
      </c>
      <c r="AA41" s="106"/>
      <c r="AB41" s="107"/>
      <c r="AC41" s="80">
        <f>IF(ISERROR(GETPIVOTDATA("VALUE",'CSS WK pvt'!$I$2,"DT_FILE",AC$8,"CD_CO",AC$6,"TRIM_CAT",TRIM(B41),"TRIM_LINE",A37))=TRUE,0,GETPIVOTDATA("VALUE",'CSS WK pvt'!$I$2,"DT_FILE",AC$8,"CD_CO",AC$6,"TRIM_CAT",TRIM(B41),"TRIM_LINE",A37))</f>
        <v>672</v>
      </c>
    </row>
    <row r="42" spans="1:29" s="75" customFormat="1" x14ac:dyDescent="0.25">
      <c r="A42" s="186"/>
      <c r="B42" s="76" t="s">
        <v>42</v>
      </c>
      <c r="C42" s="101">
        <v>83</v>
      </c>
      <c r="D42" s="102">
        <v>83</v>
      </c>
      <c r="E42" s="102">
        <v>84</v>
      </c>
      <c r="F42" s="102">
        <v>71</v>
      </c>
      <c r="G42" s="102">
        <v>75</v>
      </c>
      <c r="H42" s="102">
        <v>80</v>
      </c>
      <c r="I42" s="102">
        <v>86</v>
      </c>
      <c r="J42" s="102">
        <v>81</v>
      </c>
      <c r="K42" s="102">
        <v>84</v>
      </c>
      <c r="L42" s="102">
        <v>93</v>
      </c>
      <c r="M42" s="102">
        <v>111</v>
      </c>
      <c r="N42" s="103">
        <v>93</v>
      </c>
      <c r="O42" s="101">
        <v>99</v>
      </c>
      <c r="P42" s="102">
        <v>126</v>
      </c>
      <c r="Q42" s="102">
        <v>172</v>
      </c>
      <c r="R42" s="102">
        <v>185</v>
      </c>
      <c r="S42" s="102">
        <v>165</v>
      </c>
      <c r="T42" s="102">
        <v>165</v>
      </c>
      <c r="U42" s="103"/>
      <c r="V42" s="104">
        <f t="shared" si="8"/>
        <v>16</v>
      </c>
      <c r="W42" s="105">
        <f t="shared" si="8"/>
        <v>43</v>
      </c>
      <c r="X42" s="105">
        <f t="shared" si="8"/>
        <v>88</v>
      </c>
      <c r="Y42" s="105">
        <f t="shared" si="8"/>
        <v>114</v>
      </c>
      <c r="Z42" s="105">
        <f t="shared" si="8"/>
        <v>90</v>
      </c>
      <c r="AA42" s="106"/>
      <c r="AB42" s="107"/>
      <c r="AC42" s="80">
        <f>IF(ISERROR(GETPIVOTDATA("VALUE",'CSS WK pvt'!$I$2,"DT_FILE",AC$8,"CD_CO",AC$6,"TRIM_CAT",TRIM(B42),"TRIM_LINE",A37))=TRUE,0,GETPIVOTDATA("VALUE",'CSS WK pvt'!$I$2,"DT_FILE",AC$8,"CD_CO",AC$6,"TRIM_CAT",TRIM(B42),"TRIM_LINE",A37))</f>
        <v>165</v>
      </c>
    </row>
    <row r="43" spans="1:29" s="92" customFormat="1" ht="15.75" thickBot="1" x14ac:dyDescent="0.3">
      <c r="A43" s="187"/>
      <c r="B43" s="84" t="s">
        <v>43</v>
      </c>
      <c r="C43" s="85">
        <f>SUM(C38:C42)</f>
        <v>90604</v>
      </c>
      <c r="D43" s="86">
        <f t="shared" ref="D43:AB43" si="18">SUM(D38:D42)</f>
        <v>90537</v>
      </c>
      <c r="E43" s="86">
        <f t="shared" si="18"/>
        <v>91654</v>
      </c>
      <c r="F43" s="86">
        <f t="shared" si="18"/>
        <v>94767</v>
      </c>
      <c r="G43" s="86">
        <f t="shared" si="18"/>
        <v>95766</v>
      </c>
      <c r="H43" s="86">
        <f t="shared" si="18"/>
        <v>94469</v>
      </c>
      <c r="I43" s="86">
        <f t="shared" si="18"/>
        <v>94851</v>
      </c>
      <c r="J43" s="86">
        <f t="shared" si="18"/>
        <v>97669</v>
      </c>
      <c r="K43" s="86">
        <f t="shared" si="18"/>
        <v>108163</v>
      </c>
      <c r="L43" s="86">
        <f t="shared" si="18"/>
        <v>113831</v>
      </c>
      <c r="M43" s="86">
        <f t="shared" si="18"/>
        <v>117837</v>
      </c>
      <c r="N43" s="87">
        <f t="shared" si="18"/>
        <v>114961</v>
      </c>
      <c r="O43" s="85">
        <f t="shared" si="18"/>
        <v>119576</v>
      </c>
      <c r="P43" s="86">
        <f t="shared" si="18"/>
        <v>135440</v>
      </c>
      <c r="Q43" s="86">
        <f t="shared" si="18"/>
        <v>149017</v>
      </c>
      <c r="R43" s="86">
        <v>151637</v>
      </c>
      <c r="S43" s="86">
        <v>150881</v>
      </c>
      <c r="T43" s="86">
        <v>150881</v>
      </c>
      <c r="U43" s="87">
        <f t="shared" si="18"/>
        <v>0</v>
      </c>
      <c r="V43" s="88">
        <f>SUM(V38:V42)</f>
        <v>28972</v>
      </c>
      <c r="W43" s="89">
        <f>SUM(W38:W42)</f>
        <v>44903</v>
      </c>
      <c r="X43" s="89">
        <f>SUM(X38:X42)</f>
        <v>57363</v>
      </c>
      <c r="Y43" s="89">
        <f>SUM(Y38:Y42)</f>
        <v>56870</v>
      </c>
      <c r="Z43" s="89">
        <f>SUM(Z38:Z42)</f>
        <v>55115</v>
      </c>
      <c r="AA43" s="90">
        <f t="shared" si="18"/>
        <v>0</v>
      </c>
      <c r="AB43" s="91">
        <f t="shared" si="18"/>
        <v>0</v>
      </c>
      <c r="AC43" s="88">
        <f t="shared" si="14"/>
        <v>150881</v>
      </c>
    </row>
    <row r="44" spans="1:29" s="48" customFormat="1" x14ac:dyDescent="0.25">
      <c r="A44" s="186">
        <f>+A37+1</f>
        <v>6</v>
      </c>
      <c r="B44" s="47" t="s">
        <v>30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117"/>
      <c r="P44" s="118"/>
      <c r="Q44" s="118"/>
      <c r="R44" s="118"/>
      <c r="S44" s="118"/>
      <c r="T44" s="118"/>
      <c r="U44" s="119"/>
      <c r="V44" s="120"/>
      <c r="W44" s="121"/>
      <c r="X44" s="121"/>
      <c r="Y44" s="121"/>
      <c r="Z44" s="121"/>
      <c r="AA44" s="122"/>
      <c r="AB44" s="123"/>
      <c r="AC44" s="120"/>
    </row>
    <row r="45" spans="1:29" s="48" customFormat="1" x14ac:dyDescent="0.25">
      <c r="A45" s="186"/>
      <c r="B45" s="49" t="s">
        <v>38</v>
      </c>
      <c r="C45" s="50">
        <v>25303667.899999999</v>
      </c>
      <c r="D45" s="51">
        <v>26196615.16</v>
      </c>
      <c r="E45" s="51">
        <v>21368095.739999998</v>
      </c>
      <c r="F45" s="51">
        <v>17123841.969999999</v>
      </c>
      <c r="G45" s="51">
        <v>18711939.34</v>
      </c>
      <c r="H45" s="51">
        <v>25260374.190000001</v>
      </c>
      <c r="I45" s="51">
        <v>29476463.16</v>
      </c>
      <c r="J45" s="51">
        <v>25096190.859999999</v>
      </c>
      <c r="K45" s="51">
        <v>21116790.949999999</v>
      </c>
      <c r="L45" s="51">
        <v>22462606.600000001</v>
      </c>
      <c r="M45" s="51">
        <v>26097362.129999999</v>
      </c>
      <c r="N45" s="52">
        <v>34004679.590000004</v>
      </c>
      <c r="O45" s="50">
        <v>33314486.940000001</v>
      </c>
      <c r="P45" s="51">
        <v>31621171</v>
      </c>
      <c r="Q45" s="51">
        <v>30622194</v>
      </c>
      <c r="R45" s="51">
        <v>26817317</v>
      </c>
      <c r="S45" s="51">
        <v>27283591</v>
      </c>
      <c r="T45" s="51">
        <v>27283591</v>
      </c>
      <c r="U45" s="52"/>
      <c r="V45" s="53">
        <f t="shared" ref="V45:Z45" si="19">O45-C45</f>
        <v>8010819.0400000028</v>
      </c>
      <c r="W45" s="54">
        <f t="shared" si="19"/>
        <v>5424555.8399999999</v>
      </c>
      <c r="X45" s="54">
        <f t="shared" si="19"/>
        <v>9254098.2600000016</v>
      </c>
      <c r="Y45" s="54">
        <f t="shared" si="19"/>
        <v>9693475.0300000012</v>
      </c>
      <c r="Z45" s="54">
        <f t="shared" si="19"/>
        <v>8571651.6600000001</v>
      </c>
      <c r="AA45" s="55"/>
      <c r="AB45" s="56"/>
      <c r="AC45" s="80">
        <f>IF(ISERROR(GETPIVOTDATA("VALUE",'CSS WK pvt'!$I$2,"DT_FILE",AC$8,"CD_CO",AC$6,"TRIM_CAT",TRIM(B45),"TRIM_LINE",A44))=TRUE,0,GETPIVOTDATA("VALUE",'CSS WK pvt'!$I$2,"DT_FILE",AC$8,"CD_CO",AC$6,"TRIM_CAT",TRIM(B45),"TRIM_LINE",A44))</f>
        <v>27283591</v>
      </c>
    </row>
    <row r="46" spans="1:29" s="48" customFormat="1" x14ac:dyDescent="0.25">
      <c r="A46" s="186"/>
      <c r="B46" s="49" t="s">
        <v>39</v>
      </c>
      <c r="C46" s="50">
        <v>6443851.6399999997</v>
      </c>
      <c r="D46" s="51">
        <v>6670589.9699999997</v>
      </c>
      <c r="E46" s="51">
        <v>5390816.1399999997</v>
      </c>
      <c r="F46" s="51">
        <v>4287980.8499999996</v>
      </c>
      <c r="G46" s="51">
        <v>4510743.7699999996</v>
      </c>
      <c r="H46" s="51">
        <v>5503747.7199999997</v>
      </c>
      <c r="I46" s="51">
        <v>6417080.46</v>
      </c>
      <c r="J46" s="51">
        <v>5546976.4000000004</v>
      </c>
      <c r="K46" s="51">
        <v>4577321.91</v>
      </c>
      <c r="L46" s="51">
        <v>5032201.0999999996</v>
      </c>
      <c r="M46" s="51">
        <v>6000675.4699999997</v>
      </c>
      <c r="N46" s="52">
        <v>7492075.2300000004</v>
      </c>
      <c r="O46" s="50">
        <v>6640117.0999999996</v>
      </c>
      <c r="P46" s="51">
        <v>6830982</v>
      </c>
      <c r="Q46" s="51">
        <v>6053703</v>
      </c>
      <c r="R46" s="51">
        <v>5191876</v>
      </c>
      <c r="S46" s="51">
        <v>5757667</v>
      </c>
      <c r="T46" s="51">
        <v>5757667</v>
      </c>
      <c r="U46" s="52"/>
      <c r="V46" s="53">
        <f t="shared" si="8"/>
        <v>196265.45999999996</v>
      </c>
      <c r="W46" s="54">
        <f t="shared" si="8"/>
        <v>160392.03000000026</v>
      </c>
      <c r="X46" s="54">
        <f t="shared" si="8"/>
        <v>662886.86000000034</v>
      </c>
      <c r="Y46" s="54">
        <f t="shared" si="8"/>
        <v>903895.15000000037</v>
      </c>
      <c r="Z46" s="54">
        <f t="shared" si="8"/>
        <v>1246923.2300000004</v>
      </c>
      <c r="AA46" s="55"/>
      <c r="AB46" s="56"/>
      <c r="AC46" s="80">
        <f>IF(ISERROR(GETPIVOTDATA("VALUE",'CSS WK pvt'!$I$2,"DT_FILE",AC$8,"CD_CO",AC$6,"TRIM_CAT",TRIM(B46),"TRIM_LINE",A44))=TRUE,0,GETPIVOTDATA("VALUE",'CSS WK pvt'!$I$2,"DT_FILE",AC$8,"CD_CO",AC$6,"TRIM_CAT",TRIM(B46),"TRIM_LINE",A44))</f>
        <v>5757667</v>
      </c>
    </row>
    <row r="47" spans="1:29" s="48" customFormat="1" x14ac:dyDescent="0.25">
      <c r="A47" s="186"/>
      <c r="B47" s="49" t="s">
        <v>40</v>
      </c>
      <c r="C47" s="50">
        <v>5484835.1900000004</v>
      </c>
      <c r="D47" s="51">
        <v>5916444.7699999996</v>
      </c>
      <c r="E47" s="51">
        <v>4405563.51</v>
      </c>
      <c r="F47" s="51">
        <v>3485349.76</v>
      </c>
      <c r="G47" s="51">
        <v>4034507.2</v>
      </c>
      <c r="H47" s="51">
        <v>4596649.46</v>
      </c>
      <c r="I47" s="51">
        <v>4918602.49</v>
      </c>
      <c r="J47" s="51">
        <v>4487943.6900000004</v>
      </c>
      <c r="K47" s="51">
        <v>4423403.8499999996</v>
      </c>
      <c r="L47" s="51">
        <v>4853840.08</v>
      </c>
      <c r="M47" s="51">
        <v>4783858.26</v>
      </c>
      <c r="N47" s="52">
        <v>5668719.9100000001</v>
      </c>
      <c r="O47" s="50">
        <v>6417122.9100000001</v>
      </c>
      <c r="P47" s="51">
        <v>8493017</v>
      </c>
      <c r="Q47" s="51">
        <v>6109761</v>
      </c>
      <c r="R47" s="51">
        <v>5222075</v>
      </c>
      <c r="S47" s="51">
        <v>4982493</v>
      </c>
      <c r="T47" s="51">
        <v>4982493</v>
      </c>
      <c r="U47" s="52"/>
      <c r="V47" s="53">
        <f t="shared" si="8"/>
        <v>932287.71999999974</v>
      </c>
      <c r="W47" s="54">
        <f t="shared" si="8"/>
        <v>2576572.2300000004</v>
      </c>
      <c r="X47" s="54">
        <f t="shared" si="8"/>
        <v>1704197.4900000002</v>
      </c>
      <c r="Y47" s="54">
        <f t="shared" si="8"/>
        <v>1736725.2400000002</v>
      </c>
      <c r="Z47" s="54">
        <f t="shared" si="8"/>
        <v>947985.79999999981</v>
      </c>
      <c r="AA47" s="55"/>
      <c r="AB47" s="56"/>
      <c r="AC47" s="80">
        <f>IF(ISERROR(GETPIVOTDATA("VALUE",'CSS WK pvt'!$I$2,"DT_FILE",AC$8,"CD_CO",AC$6,"TRIM_CAT",TRIM(B47),"TRIM_LINE",A44))=TRUE,0,GETPIVOTDATA("VALUE",'CSS WK pvt'!$I$2,"DT_FILE",AC$8,"CD_CO",AC$6,"TRIM_CAT",TRIM(B47),"TRIM_LINE",A44))</f>
        <v>4982493</v>
      </c>
    </row>
    <row r="48" spans="1:29" s="48" customFormat="1" x14ac:dyDescent="0.25">
      <c r="A48" s="186"/>
      <c r="B48" s="49" t="s">
        <v>41</v>
      </c>
      <c r="C48" s="50">
        <v>3934612.62</v>
      </c>
      <c r="D48" s="51">
        <v>4558763.97</v>
      </c>
      <c r="E48" s="51">
        <v>2964814.46</v>
      </c>
      <c r="F48" s="51">
        <v>3075799.85</v>
      </c>
      <c r="G48" s="51">
        <v>3409922.11</v>
      </c>
      <c r="H48" s="51">
        <v>3674998.67</v>
      </c>
      <c r="I48" s="51">
        <v>3770911.19</v>
      </c>
      <c r="J48" s="51">
        <v>3689064.58</v>
      </c>
      <c r="K48" s="51">
        <v>3698723.04</v>
      </c>
      <c r="L48" s="51">
        <v>4122388.81</v>
      </c>
      <c r="M48" s="51">
        <v>3730890.57</v>
      </c>
      <c r="N48" s="52">
        <v>4486811.3099999996</v>
      </c>
      <c r="O48" s="50">
        <v>4939674.43</v>
      </c>
      <c r="P48" s="51">
        <v>7563595</v>
      </c>
      <c r="Q48" s="51">
        <v>5554768</v>
      </c>
      <c r="R48" s="51">
        <v>4821817</v>
      </c>
      <c r="S48" s="51">
        <v>4081630</v>
      </c>
      <c r="T48" s="51">
        <v>4081630</v>
      </c>
      <c r="U48" s="52"/>
      <c r="V48" s="53">
        <f t="shared" si="8"/>
        <v>1005061.8099999996</v>
      </c>
      <c r="W48" s="54">
        <f t="shared" si="8"/>
        <v>3004831.0300000003</v>
      </c>
      <c r="X48" s="54">
        <f t="shared" si="8"/>
        <v>2589953.54</v>
      </c>
      <c r="Y48" s="54">
        <f t="shared" si="8"/>
        <v>1746017.15</v>
      </c>
      <c r="Z48" s="54">
        <f t="shared" si="8"/>
        <v>671707.89000000013</v>
      </c>
      <c r="AA48" s="55"/>
      <c r="AB48" s="56"/>
      <c r="AC48" s="80">
        <f>IF(ISERROR(GETPIVOTDATA("VALUE",'CSS WK pvt'!$I$2,"DT_FILE",AC$8,"CD_CO",AC$6,"TRIM_CAT",TRIM(B48),"TRIM_LINE",A44))=TRUE,0,GETPIVOTDATA("VALUE",'CSS WK pvt'!$I$2,"DT_FILE",AC$8,"CD_CO",AC$6,"TRIM_CAT",TRIM(B48),"TRIM_LINE",A44))</f>
        <v>4081630</v>
      </c>
    </row>
    <row r="49" spans="1:29" s="48" customFormat="1" x14ac:dyDescent="0.25">
      <c r="A49" s="186"/>
      <c r="B49" s="49" t="s">
        <v>42</v>
      </c>
      <c r="C49" s="50">
        <v>6287021.2300000004</v>
      </c>
      <c r="D49" s="51">
        <v>5570249.1600000001</v>
      </c>
      <c r="E49" s="51">
        <v>5049946.22</v>
      </c>
      <c r="F49" s="51">
        <v>3667950.39</v>
      </c>
      <c r="G49" s="51">
        <v>4717632.6500000004</v>
      </c>
      <c r="H49" s="51">
        <v>4866231.42</v>
      </c>
      <c r="I49" s="51">
        <v>5319091.63</v>
      </c>
      <c r="J49" s="51">
        <v>4082853.57</v>
      </c>
      <c r="K49" s="51">
        <v>5879312.3899999997</v>
      </c>
      <c r="L49" s="51">
        <v>5107647.34</v>
      </c>
      <c r="M49" s="51">
        <v>6458959.0199999996</v>
      </c>
      <c r="N49" s="52">
        <v>5591736.8099999996</v>
      </c>
      <c r="O49" s="50">
        <v>7518613.9000000004</v>
      </c>
      <c r="P49" s="51">
        <v>7212366</v>
      </c>
      <c r="Q49" s="51">
        <v>8106317</v>
      </c>
      <c r="R49" s="51">
        <v>6787398</v>
      </c>
      <c r="S49" s="51">
        <v>5824366</v>
      </c>
      <c r="T49" s="51">
        <v>5824366</v>
      </c>
      <c r="U49" s="52"/>
      <c r="V49" s="53">
        <f t="shared" si="8"/>
        <v>1231592.67</v>
      </c>
      <c r="W49" s="54">
        <f t="shared" si="8"/>
        <v>1642116.8399999999</v>
      </c>
      <c r="X49" s="54">
        <f t="shared" si="8"/>
        <v>3056370.7800000003</v>
      </c>
      <c r="Y49" s="54">
        <f t="shared" si="8"/>
        <v>3119447.61</v>
      </c>
      <c r="Z49" s="54">
        <f t="shared" si="8"/>
        <v>1106733.3499999996</v>
      </c>
      <c r="AA49" s="55"/>
      <c r="AB49" s="56"/>
      <c r="AC49" s="80">
        <f>IF(ISERROR(GETPIVOTDATA("VALUE",'CSS WK pvt'!$I$2,"DT_FILE",AC$8,"CD_CO",AC$6,"TRIM_CAT",TRIM(B49),"TRIM_LINE",A44))=TRUE,0,GETPIVOTDATA("VALUE",'CSS WK pvt'!$I$2,"DT_FILE",AC$8,"CD_CO",AC$6,"TRIM_CAT",TRIM(B49),"TRIM_LINE",A44))</f>
        <v>5824366</v>
      </c>
    </row>
    <row r="50" spans="1:29" s="164" customFormat="1" x14ac:dyDescent="0.25">
      <c r="A50" s="187"/>
      <c r="B50" s="49" t="s">
        <v>43</v>
      </c>
      <c r="C50" s="178">
        <f>SUM(C45:C49)</f>
        <v>47453988.579999998</v>
      </c>
      <c r="D50" s="179">
        <f t="shared" ref="D50:AC64" si="20">SUM(D45:D49)</f>
        <v>48912663.030000001</v>
      </c>
      <c r="E50" s="179">
        <f t="shared" si="20"/>
        <v>39179236.07</v>
      </c>
      <c r="F50" s="179">
        <f t="shared" si="20"/>
        <v>31640922.82</v>
      </c>
      <c r="G50" s="179">
        <f t="shared" si="20"/>
        <v>35384745.07</v>
      </c>
      <c r="H50" s="179">
        <f t="shared" si="20"/>
        <v>43902001.460000001</v>
      </c>
      <c r="I50" s="179">
        <f t="shared" si="20"/>
        <v>49902148.93</v>
      </c>
      <c r="J50" s="179">
        <f t="shared" si="20"/>
        <v>42903029.099999994</v>
      </c>
      <c r="K50" s="179">
        <f t="shared" si="20"/>
        <v>39695552.140000001</v>
      </c>
      <c r="L50" s="179">
        <f t="shared" si="20"/>
        <v>41578683.930000007</v>
      </c>
      <c r="M50" s="179">
        <f t="shared" si="20"/>
        <v>47071745.450000003</v>
      </c>
      <c r="N50" s="180">
        <f t="shared" si="20"/>
        <v>57244022.850000009</v>
      </c>
      <c r="O50" s="178">
        <f t="shared" si="20"/>
        <v>58830015.280000001</v>
      </c>
      <c r="P50" s="179">
        <f t="shared" si="20"/>
        <v>61721131</v>
      </c>
      <c r="Q50" s="179">
        <f t="shared" si="20"/>
        <v>56446743</v>
      </c>
      <c r="R50" s="179">
        <v>48840483</v>
      </c>
      <c r="S50" s="179">
        <v>47929747</v>
      </c>
      <c r="T50" s="179">
        <v>47929747</v>
      </c>
      <c r="U50" s="180">
        <f t="shared" si="20"/>
        <v>0</v>
      </c>
      <c r="V50" s="57">
        <f t="shared" si="20"/>
        <v>11376026.700000001</v>
      </c>
      <c r="W50" s="181">
        <f t="shared" ref="W50:Y50" si="21">SUM(W45:W49)</f>
        <v>12808467.970000001</v>
      </c>
      <c r="X50" s="181">
        <f t="shared" si="21"/>
        <v>17267506.930000003</v>
      </c>
      <c r="Y50" s="181">
        <f t="shared" si="21"/>
        <v>17199560.180000003</v>
      </c>
      <c r="Z50" s="181">
        <f t="shared" ref="Z50" si="22">SUM(Z45:Z49)</f>
        <v>12545001.930000002</v>
      </c>
      <c r="AA50" s="182">
        <f t="shared" si="20"/>
        <v>0</v>
      </c>
      <c r="AB50" s="183">
        <f t="shared" si="20"/>
        <v>0</v>
      </c>
      <c r="AC50" s="57">
        <f t="shared" si="20"/>
        <v>47929747</v>
      </c>
    </row>
    <row r="51" spans="1:29" s="48" customFormat="1" x14ac:dyDescent="0.25">
      <c r="A51" s="186">
        <f>+A44+1</f>
        <v>7</v>
      </c>
      <c r="B51" s="58" t="s">
        <v>31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59"/>
      <c r="P51" s="60"/>
      <c r="Q51" s="60"/>
      <c r="R51" s="60"/>
      <c r="S51" s="60"/>
      <c r="T51" s="60"/>
      <c r="U51" s="61"/>
      <c r="V51" s="62"/>
      <c r="W51" s="63"/>
      <c r="X51" s="63"/>
      <c r="Y51" s="63"/>
      <c r="Z51" s="63"/>
      <c r="AA51" s="64"/>
      <c r="AB51" s="65"/>
      <c r="AC51" s="62"/>
    </row>
    <row r="52" spans="1:29" s="48" customFormat="1" x14ac:dyDescent="0.25">
      <c r="A52" s="186"/>
      <c r="B52" s="49" t="s">
        <v>38</v>
      </c>
      <c r="C52" s="50">
        <v>13529008.91</v>
      </c>
      <c r="D52" s="51">
        <v>14005236.9</v>
      </c>
      <c r="E52" s="51">
        <v>14062762.99</v>
      </c>
      <c r="F52" s="51">
        <v>11575573.17</v>
      </c>
      <c r="G52" s="51">
        <v>9621083.0899999999</v>
      </c>
      <c r="H52" s="51">
        <v>9752712.2400000002</v>
      </c>
      <c r="I52" s="51">
        <v>11848421.08</v>
      </c>
      <c r="J52" s="51">
        <v>15099039.119999999</v>
      </c>
      <c r="K52" s="51">
        <v>13499429.720000001</v>
      </c>
      <c r="L52" s="51">
        <v>11139592.24</v>
      </c>
      <c r="M52" s="51">
        <v>12567436.869999999</v>
      </c>
      <c r="N52" s="52">
        <v>15428529.49</v>
      </c>
      <c r="O52" s="50">
        <v>19949321.850000001</v>
      </c>
      <c r="P52" s="51">
        <v>21806945</v>
      </c>
      <c r="Q52" s="51">
        <v>20531025</v>
      </c>
      <c r="R52" s="51">
        <v>20092960</v>
      </c>
      <c r="S52" s="51">
        <v>16788675</v>
      </c>
      <c r="T52" s="51">
        <v>16788675</v>
      </c>
      <c r="U52" s="52"/>
      <c r="V52" s="53">
        <f t="shared" ref="V52:Z52" si="23">O52-C52</f>
        <v>6420312.9400000013</v>
      </c>
      <c r="W52" s="54">
        <f t="shared" si="23"/>
        <v>7801708.0999999996</v>
      </c>
      <c r="X52" s="54">
        <f t="shared" si="23"/>
        <v>6468262.0099999998</v>
      </c>
      <c r="Y52" s="54">
        <f t="shared" si="23"/>
        <v>8517386.8300000001</v>
      </c>
      <c r="Z52" s="54">
        <f t="shared" si="23"/>
        <v>7167591.9100000001</v>
      </c>
      <c r="AA52" s="55"/>
      <c r="AB52" s="56"/>
      <c r="AC52" s="80">
        <f>IF(ISERROR(GETPIVOTDATA("VALUE",'CSS WK pvt'!$I$2,"DT_FILE",AC$8,"CD_CO",AC$6,"TRIM_CAT",TRIM(B52),"TRIM_LINE",A51))=TRUE,0,GETPIVOTDATA("VALUE",'CSS WK pvt'!$I$2,"DT_FILE",AC$8,"CD_CO",AC$6,"TRIM_CAT",TRIM(B52),"TRIM_LINE",A51))</f>
        <v>16788675</v>
      </c>
    </row>
    <row r="53" spans="1:29" s="48" customFormat="1" x14ac:dyDescent="0.25">
      <c r="A53" s="186"/>
      <c r="B53" s="49" t="s">
        <v>39</v>
      </c>
      <c r="C53" s="50">
        <v>5008351.6399999997</v>
      </c>
      <c r="D53" s="51">
        <v>5173545.12</v>
      </c>
      <c r="E53" s="51">
        <v>5036751.9400000004</v>
      </c>
      <c r="F53" s="51">
        <v>4149411.88</v>
      </c>
      <c r="G53" s="51">
        <v>3426413.16</v>
      </c>
      <c r="H53" s="51">
        <v>3438818.31</v>
      </c>
      <c r="I53" s="51">
        <v>3988327.72</v>
      </c>
      <c r="J53" s="51">
        <v>4878670.92</v>
      </c>
      <c r="K53" s="51">
        <v>4288061.7</v>
      </c>
      <c r="L53" s="51">
        <v>3559424.65</v>
      </c>
      <c r="M53" s="51">
        <v>4061255.34</v>
      </c>
      <c r="N53" s="52">
        <v>5007822.62</v>
      </c>
      <c r="O53" s="50">
        <v>5738502.3200000003</v>
      </c>
      <c r="P53" s="51">
        <v>6119578</v>
      </c>
      <c r="Q53" s="51">
        <v>5436548</v>
      </c>
      <c r="R53" s="51">
        <v>5038283</v>
      </c>
      <c r="S53" s="51">
        <v>4776532</v>
      </c>
      <c r="T53" s="51">
        <v>4776532</v>
      </c>
      <c r="U53" s="52"/>
      <c r="V53" s="53">
        <f t="shared" si="8"/>
        <v>730150.68000000063</v>
      </c>
      <c r="W53" s="54">
        <f t="shared" si="8"/>
        <v>946032.87999999989</v>
      </c>
      <c r="X53" s="54">
        <f t="shared" si="8"/>
        <v>399796.05999999959</v>
      </c>
      <c r="Y53" s="54">
        <f t="shared" si="8"/>
        <v>888871.12000000011</v>
      </c>
      <c r="Z53" s="54">
        <f t="shared" si="8"/>
        <v>1350118.8399999999</v>
      </c>
      <c r="AA53" s="55"/>
      <c r="AB53" s="56"/>
      <c r="AC53" s="80">
        <f>IF(ISERROR(GETPIVOTDATA("VALUE",'CSS WK pvt'!$I$2,"DT_FILE",AC$8,"CD_CO",AC$6,"TRIM_CAT",TRIM(B53),"TRIM_LINE",A51))=TRUE,0,GETPIVOTDATA("VALUE",'CSS WK pvt'!$I$2,"DT_FILE",AC$8,"CD_CO",AC$6,"TRIM_CAT",TRIM(B53),"TRIM_LINE",A51))</f>
        <v>4776532</v>
      </c>
    </row>
    <row r="54" spans="1:29" s="48" customFormat="1" x14ac:dyDescent="0.25">
      <c r="A54" s="186"/>
      <c r="B54" s="49" t="s">
        <v>40</v>
      </c>
      <c r="C54" s="50">
        <v>1590580.14</v>
      </c>
      <c r="D54" s="51">
        <v>1870235.11</v>
      </c>
      <c r="E54" s="51">
        <v>1875923.79</v>
      </c>
      <c r="F54" s="51">
        <v>1661052.13</v>
      </c>
      <c r="G54" s="51">
        <v>1369157.34</v>
      </c>
      <c r="H54" s="51">
        <v>1432198.37</v>
      </c>
      <c r="I54" s="51">
        <v>1567990.24</v>
      </c>
      <c r="J54" s="51">
        <v>1628409.25</v>
      </c>
      <c r="K54" s="51">
        <v>1793519.47</v>
      </c>
      <c r="L54" s="51">
        <v>1528789.72</v>
      </c>
      <c r="M54" s="51">
        <v>1645538.17</v>
      </c>
      <c r="N54" s="52">
        <v>1673377.11</v>
      </c>
      <c r="O54" s="50">
        <v>2353140.35</v>
      </c>
      <c r="P54" s="51">
        <v>3806647</v>
      </c>
      <c r="Q54" s="51">
        <v>4086924</v>
      </c>
      <c r="R54" s="51">
        <v>3135396</v>
      </c>
      <c r="S54" s="51">
        <v>2627809</v>
      </c>
      <c r="T54" s="51">
        <v>2627809</v>
      </c>
      <c r="U54" s="52"/>
      <c r="V54" s="53">
        <f t="shared" si="8"/>
        <v>762560.2100000002</v>
      </c>
      <c r="W54" s="54">
        <f t="shared" si="8"/>
        <v>1936411.89</v>
      </c>
      <c r="X54" s="54">
        <f t="shared" si="8"/>
        <v>2211000.21</v>
      </c>
      <c r="Y54" s="54">
        <f t="shared" si="8"/>
        <v>1474343.87</v>
      </c>
      <c r="Z54" s="54">
        <f t="shared" si="8"/>
        <v>1258651.6599999999</v>
      </c>
      <c r="AA54" s="55"/>
      <c r="AB54" s="56"/>
      <c r="AC54" s="80">
        <f>IF(ISERROR(GETPIVOTDATA("VALUE",'CSS WK pvt'!$I$2,"DT_FILE",AC$8,"CD_CO",AC$6,"TRIM_CAT",TRIM(B54),"TRIM_LINE",A51))=TRUE,0,GETPIVOTDATA("VALUE",'CSS WK pvt'!$I$2,"DT_FILE",AC$8,"CD_CO",AC$6,"TRIM_CAT",TRIM(B54),"TRIM_LINE",A51))</f>
        <v>2627809</v>
      </c>
    </row>
    <row r="55" spans="1:29" s="48" customFormat="1" x14ac:dyDescent="0.25">
      <c r="A55" s="186"/>
      <c r="B55" s="49" t="s">
        <v>41</v>
      </c>
      <c r="C55" s="50">
        <v>1008350.49</v>
      </c>
      <c r="D55" s="51">
        <v>1045428.42</v>
      </c>
      <c r="E55" s="51">
        <v>1095008.0900000001</v>
      </c>
      <c r="F55" s="51">
        <v>1058928.1399999999</v>
      </c>
      <c r="G55" s="51">
        <v>1018092.04</v>
      </c>
      <c r="H55" s="51">
        <v>1096380.17</v>
      </c>
      <c r="I55" s="51">
        <v>1067408.19</v>
      </c>
      <c r="J55" s="51">
        <v>1148538.2</v>
      </c>
      <c r="K55" s="51">
        <v>1222366.1599999999</v>
      </c>
      <c r="L55" s="51">
        <v>1095585.31</v>
      </c>
      <c r="M55" s="51">
        <v>1032662.73</v>
      </c>
      <c r="N55" s="52">
        <v>1115713.54</v>
      </c>
      <c r="O55" s="50">
        <v>1454146.51</v>
      </c>
      <c r="P55" s="51">
        <v>2448647</v>
      </c>
      <c r="Q55" s="51">
        <v>2919905</v>
      </c>
      <c r="R55" s="51">
        <v>2407260</v>
      </c>
      <c r="S55" s="51">
        <v>1970504</v>
      </c>
      <c r="T55" s="51">
        <v>1970504</v>
      </c>
      <c r="U55" s="52"/>
      <c r="V55" s="53">
        <f t="shared" si="8"/>
        <v>445796.02</v>
      </c>
      <c r="W55" s="54">
        <f t="shared" si="8"/>
        <v>1403218.58</v>
      </c>
      <c r="X55" s="54">
        <f t="shared" si="8"/>
        <v>1824896.91</v>
      </c>
      <c r="Y55" s="54">
        <f t="shared" si="8"/>
        <v>1348331.86</v>
      </c>
      <c r="Z55" s="54">
        <f t="shared" si="8"/>
        <v>952411.96</v>
      </c>
      <c r="AA55" s="55"/>
      <c r="AB55" s="56"/>
      <c r="AC55" s="80">
        <f>IF(ISERROR(GETPIVOTDATA("VALUE",'CSS WK pvt'!$I$2,"DT_FILE",AC$8,"CD_CO",AC$6,"TRIM_CAT",TRIM(B55),"TRIM_LINE",A51))=TRUE,0,GETPIVOTDATA("VALUE",'CSS WK pvt'!$I$2,"DT_FILE",AC$8,"CD_CO",AC$6,"TRIM_CAT",TRIM(B55),"TRIM_LINE",A51))</f>
        <v>1970504</v>
      </c>
    </row>
    <row r="56" spans="1:29" s="48" customFormat="1" x14ac:dyDescent="0.25">
      <c r="A56" s="186"/>
      <c r="B56" s="49" t="s">
        <v>42</v>
      </c>
      <c r="C56" s="50">
        <v>1652771.46</v>
      </c>
      <c r="D56" s="51">
        <v>2241081.04</v>
      </c>
      <c r="E56" s="51">
        <v>1208550.46</v>
      </c>
      <c r="F56" s="51">
        <v>1738157.34</v>
      </c>
      <c r="G56" s="51">
        <v>1131917.3</v>
      </c>
      <c r="H56" s="51">
        <v>1341349.0900000001</v>
      </c>
      <c r="I56" s="51">
        <v>1337702.56</v>
      </c>
      <c r="J56" s="51">
        <v>755845.08</v>
      </c>
      <c r="K56" s="51">
        <v>1149839.6200000001</v>
      </c>
      <c r="L56" s="51">
        <v>1227444.95</v>
      </c>
      <c r="M56" s="51">
        <v>1522992.65</v>
      </c>
      <c r="N56" s="52">
        <v>2453700.75</v>
      </c>
      <c r="O56" s="50">
        <v>1417448.22</v>
      </c>
      <c r="P56" s="51">
        <v>2799168</v>
      </c>
      <c r="Q56" s="51">
        <v>2856627</v>
      </c>
      <c r="R56" s="51">
        <v>3303053</v>
      </c>
      <c r="S56" s="51">
        <v>2290925</v>
      </c>
      <c r="T56" s="51">
        <v>2290925</v>
      </c>
      <c r="U56" s="52"/>
      <c r="V56" s="53">
        <f t="shared" si="8"/>
        <v>-235323.24</v>
      </c>
      <c r="W56" s="54">
        <f t="shared" si="8"/>
        <v>558086.96</v>
      </c>
      <c r="X56" s="54">
        <f t="shared" si="8"/>
        <v>1648076.54</v>
      </c>
      <c r="Y56" s="54">
        <f t="shared" si="8"/>
        <v>1564895.66</v>
      </c>
      <c r="Z56" s="54">
        <f t="shared" si="8"/>
        <v>1159007.7</v>
      </c>
      <c r="AA56" s="55"/>
      <c r="AB56" s="56"/>
      <c r="AC56" s="80">
        <f>IF(ISERROR(GETPIVOTDATA("VALUE",'CSS WK pvt'!$I$2,"DT_FILE",AC$8,"CD_CO",AC$6,"TRIM_CAT",TRIM(B56),"TRIM_LINE",A51))=TRUE,0,GETPIVOTDATA("VALUE",'CSS WK pvt'!$I$2,"DT_FILE",AC$8,"CD_CO",AC$6,"TRIM_CAT",TRIM(B56),"TRIM_LINE",A51))</f>
        <v>2290925</v>
      </c>
    </row>
    <row r="57" spans="1:29" s="164" customFormat="1" x14ac:dyDescent="0.25">
      <c r="A57" s="187"/>
      <c r="B57" s="49" t="s">
        <v>43</v>
      </c>
      <c r="C57" s="178">
        <f>SUM(C52:C56)</f>
        <v>22789062.640000001</v>
      </c>
      <c r="D57" s="179">
        <f t="shared" ref="D57:AB57" si="24">SUM(D52:D56)</f>
        <v>24335526.59</v>
      </c>
      <c r="E57" s="179">
        <f t="shared" si="24"/>
        <v>23278997.27</v>
      </c>
      <c r="F57" s="179">
        <f t="shared" si="24"/>
        <v>20183122.66</v>
      </c>
      <c r="G57" s="179">
        <f t="shared" si="24"/>
        <v>16566662.93</v>
      </c>
      <c r="H57" s="179">
        <f t="shared" si="24"/>
        <v>17061458.180000003</v>
      </c>
      <c r="I57" s="179">
        <f t="shared" si="24"/>
        <v>19809849.789999999</v>
      </c>
      <c r="J57" s="179">
        <f t="shared" si="24"/>
        <v>23510502.569999997</v>
      </c>
      <c r="K57" s="179">
        <f t="shared" si="24"/>
        <v>21953216.670000002</v>
      </c>
      <c r="L57" s="179">
        <f t="shared" si="24"/>
        <v>18550836.870000001</v>
      </c>
      <c r="M57" s="179">
        <f t="shared" si="24"/>
        <v>20829885.759999998</v>
      </c>
      <c r="N57" s="180">
        <f t="shared" si="24"/>
        <v>25679143.509999998</v>
      </c>
      <c r="O57" s="178">
        <f t="shared" si="24"/>
        <v>30912559.250000004</v>
      </c>
      <c r="P57" s="179">
        <f t="shared" si="24"/>
        <v>36980985</v>
      </c>
      <c r="Q57" s="179">
        <f t="shared" si="20"/>
        <v>35831029</v>
      </c>
      <c r="R57" s="179">
        <v>33976952</v>
      </c>
      <c r="S57" s="179">
        <v>28454445</v>
      </c>
      <c r="T57" s="179">
        <v>28454445</v>
      </c>
      <c r="U57" s="180">
        <f t="shared" si="24"/>
        <v>0</v>
      </c>
      <c r="V57" s="57">
        <f t="shared" si="20"/>
        <v>8123496.6100000013</v>
      </c>
      <c r="W57" s="181">
        <f t="shared" ref="W57:Y57" si="25">SUM(W52:W56)</f>
        <v>12645458.41</v>
      </c>
      <c r="X57" s="181">
        <f t="shared" si="25"/>
        <v>12552031.73</v>
      </c>
      <c r="Y57" s="181">
        <f t="shared" si="25"/>
        <v>13793829.34</v>
      </c>
      <c r="Z57" s="181">
        <f t="shared" ref="Z57" si="26">SUM(Z52:Z56)</f>
        <v>11887782.07</v>
      </c>
      <c r="AA57" s="182">
        <f t="shared" si="24"/>
        <v>0</v>
      </c>
      <c r="AB57" s="183">
        <f t="shared" si="24"/>
        <v>0</v>
      </c>
      <c r="AC57" s="57">
        <f t="shared" si="20"/>
        <v>28454445</v>
      </c>
    </row>
    <row r="58" spans="1:29" s="48" customFormat="1" x14ac:dyDescent="0.25">
      <c r="A58" s="186">
        <f>+A51+1</f>
        <v>8</v>
      </c>
      <c r="B58" s="58" t="s">
        <v>32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59"/>
      <c r="P58" s="60"/>
      <c r="Q58" s="60"/>
      <c r="R58" s="60"/>
      <c r="S58" s="60"/>
      <c r="T58" s="60"/>
      <c r="U58" s="61"/>
      <c r="V58" s="62"/>
      <c r="W58" s="63"/>
      <c r="X58" s="63"/>
      <c r="Y58" s="63"/>
      <c r="Z58" s="63"/>
      <c r="AA58" s="64"/>
      <c r="AB58" s="65"/>
      <c r="AC58" s="62"/>
    </row>
    <row r="59" spans="1:29" s="48" customFormat="1" x14ac:dyDescent="0.25">
      <c r="A59" s="186"/>
      <c r="B59" s="49" t="s">
        <v>38</v>
      </c>
      <c r="C59" s="50">
        <v>80571582.540000007</v>
      </c>
      <c r="D59" s="51">
        <v>82416163.75</v>
      </c>
      <c r="E59" s="51">
        <v>84747811.599999994</v>
      </c>
      <c r="F59" s="51">
        <v>88320427</v>
      </c>
      <c r="G59" s="51">
        <v>89683721.269999996</v>
      </c>
      <c r="H59" s="51">
        <v>89769945.739999995</v>
      </c>
      <c r="I59" s="51">
        <v>89966691.790000007</v>
      </c>
      <c r="J59" s="51">
        <v>92144941.099999994</v>
      </c>
      <c r="K59" s="51">
        <v>98414985.75</v>
      </c>
      <c r="L59" s="51">
        <v>101864981.69</v>
      </c>
      <c r="M59" s="51">
        <v>105263605.42</v>
      </c>
      <c r="N59" s="52">
        <v>107640835.63</v>
      </c>
      <c r="O59" s="50">
        <v>113976785.5</v>
      </c>
      <c r="P59" s="51">
        <v>119558526</v>
      </c>
      <c r="Q59" s="51">
        <v>131698315</v>
      </c>
      <c r="R59" s="51">
        <v>139402057</v>
      </c>
      <c r="S59" s="51">
        <v>143820941</v>
      </c>
      <c r="T59" s="51">
        <v>143820941</v>
      </c>
      <c r="U59" s="52"/>
      <c r="V59" s="53">
        <f t="shared" ref="V59:Z59" si="27">O59-C59</f>
        <v>33405202.959999993</v>
      </c>
      <c r="W59" s="54">
        <f t="shared" si="27"/>
        <v>37142362.25</v>
      </c>
      <c r="X59" s="54">
        <f t="shared" si="27"/>
        <v>46950503.400000006</v>
      </c>
      <c r="Y59" s="54">
        <f t="shared" si="27"/>
        <v>51081630</v>
      </c>
      <c r="Z59" s="54">
        <f t="shared" si="27"/>
        <v>54137219.730000004</v>
      </c>
      <c r="AA59" s="55"/>
      <c r="AB59" s="56"/>
      <c r="AC59" s="80">
        <f>IF(ISERROR(GETPIVOTDATA("VALUE",'CSS WK pvt'!$I$2,"DT_FILE",AC$8,"CD_CO",AC$6,"TRIM_CAT",TRIM(B59),"TRIM_LINE",A58))=TRUE,0,GETPIVOTDATA("VALUE",'CSS WK pvt'!$I$2,"DT_FILE",AC$8,"CD_CO",AC$6,"TRIM_CAT",TRIM(B59),"TRIM_LINE",A58))</f>
        <v>143820941</v>
      </c>
    </row>
    <row r="60" spans="1:29" s="48" customFormat="1" x14ac:dyDescent="0.25">
      <c r="A60" s="186"/>
      <c r="B60" s="49" t="s">
        <v>39</v>
      </c>
      <c r="C60" s="50">
        <v>44835864.729999997</v>
      </c>
      <c r="D60" s="51">
        <v>46436215.200000003</v>
      </c>
      <c r="E60" s="51">
        <v>47771367.880000003</v>
      </c>
      <c r="F60" s="51">
        <v>49491358.770000003</v>
      </c>
      <c r="G60" s="51">
        <v>50295339.609999999</v>
      </c>
      <c r="H60" s="51">
        <v>50740767.600000001</v>
      </c>
      <c r="I60" s="51">
        <v>51180413.359999999</v>
      </c>
      <c r="J60" s="51">
        <v>52008906.840000004</v>
      </c>
      <c r="K60" s="51">
        <v>54325832.18</v>
      </c>
      <c r="L60" s="51">
        <v>55567977.030000001</v>
      </c>
      <c r="M60" s="51">
        <v>56842978.810000002</v>
      </c>
      <c r="N60" s="52">
        <v>57756925.109999999</v>
      </c>
      <c r="O60" s="50">
        <v>59661631.729999997</v>
      </c>
      <c r="P60" s="51">
        <v>67021112</v>
      </c>
      <c r="Q60" s="51">
        <v>67772825</v>
      </c>
      <c r="R60" s="51">
        <v>68654194</v>
      </c>
      <c r="S60" s="51">
        <v>74299521</v>
      </c>
      <c r="T60" s="51">
        <v>74299521</v>
      </c>
      <c r="U60" s="52"/>
      <c r="V60" s="53">
        <f t="shared" si="8"/>
        <v>14825767</v>
      </c>
      <c r="W60" s="54">
        <f t="shared" si="8"/>
        <v>20584896.799999997</v>
      </c>
      <c r="X60" s="54">
        <f t="shared" si="8"/>
        <v>20001457.119999997</v>
      </c>
      <c r="Y60" s="54">
        <f t="shared" si="8"/>
        <v>19162835.229999997</v>
      </c>
      <c r="Z60" s="54">
        <f t="shared" si="8"/>
        <v>24004181.390000001</v>
      </c>
      <c r="AA60" s="55"/>
      <c r="AB60" s="56"/>
      <c r="AC60" s="80">
        <f>IF(ISERROR(GETPIVOTDATA("VALUE",'CSS WK pvt'!$I$2,"DT_FILE",AC$8,"CD_CO",AC$6,"TRIM_CAT",TRIM(B60),"TRIM_LINE",A58))=TRUE,0,GETPIVOTDATA("VALUE",'CSS WK pvt'!$I$2,"DT_FILE",AC$8,"CD_CO",AC$6,"TRIM_CAT",TRIM(B60),"TRIM_LINE",A58))</f>
        <v>74299521</v>
      </c>
    </row>
    <row r="61" spans="1:29" s="48" customFormat="1" x14ac:dyDescent="0.25">
      <c r="A61" s="186"/>
      <c r="B61" s="49" t="s">
        <v>40</v>
      </c>
      <c r="C61" s="50">
        <v>2463607.14</v>
      </c>
      <c r="D61" s="51">
        <v>2576416.54</v>
      </c>
      <c r="E61" s="51">
        <v>2723289.36</v>
      </c>
      <c r="F61" s="51">
        <v>2877881.08</v>
      </c>
      <c r="G61" s="51">
        <v>3015062.53</v>
      </c>
      <c r="H61" s="51">
        <v>2931648.2</v>
      </c>
      <c r="I61" s="51">
        <v>2904869.52</v>
      </c>
      <c r="J61" s="51">
        <v>3008289.01</v>
      </c>
      <c r="K61" s="51">
        <v>3421460.22</v>
      </c>
      <c r="L61" s="51">
        <v>3512786.97</v>
      </c>
      <c r="M61" s="51">
        <v>3617163.18</v>
      </c>
      <c r="N61" s="52">
        <v>3589768.18</v>
      </c>
      <c r="O61" s="50">
        <v>3928977.94</v>
      </c>
      <c r="P61" s="51">
        <v>5352123</v>
      </c>
      <c r="Q61" s="51">
        <v>7246931</v>
      </c>
      <c r="R61" s="51">
        <v>8742538</v>
      </c>
      <c r="S61" s="51">
        <v>9578643</v>
      </c>
      <c r="T61" s="51">
        <v>9578643</v>
      </c>
      <c r="U61" s="52"/>
      <c r="V61" s="53">
        <f t="shared" si="8"/>
        <v>1465370.7999999998</v>
      </c>
      <c r="W61" s="54">
        <f t="shared" si="8"/>
        <v>2775706.46</v>
      </c>
      <c r="X61" s="54">
        <f t="shared" si="8"/>
        <v>4523641.6400000006</v>
      </c>
      <c r="Y61" s="54">
        <f t="shared" si="8"/>
        <v>5864656.9199999999</v>
      </c>
      <c r="Z61" s="54">
        <f t="shared" si="8"/>
        <v>6563580.4700000007</v>
      </c>
      <c r="AA61" s="55"/>
      <c r="AB61" s="56"/>
      <c r="AC61" s="80">
        <f>IF(ISERROR(GETPIVOTDATA("VALUE",'CSS WK pvt'!$I$2,"DT_FILE",AC$8,"CD_CO",AC$6,"TRIM_CAT",TRIM(B61),"TRIM_LINE",A58))=TRUE,0,GETPIVOTDATA("VALUE",'CSS WK pvt'!$I$2,"DT_FILE",AC$8,"CD_CO",AC$6,"TRIM_CAT",TRIM(B61),"TRIM_LINE",A58))</f>
        <v>9578643</v>
      </c>
    </row>
    <row r="62" spans="1:29" s="48" customFormat="1" x14ac:dyDescent="0.25">
      <c r="A62" s="186"/>
      <c r="B62" s="49" t="s">
        <v>41</v>
      </c>
      <c r="C62" s="50">
        <v>1831658.12</v>
      </c>
      <c r="D62" s="51">
        <v>1844065.56</v>
      </c>
      <c r="E62" s="51">
        <v>1877161.6</v>
      </c>
      <c r="F62" s="51">
        <v>2138998.19</v>
      </c>
      <c r="G62" s="51">
        <v>2222817.33</v>
      </c>
      <c r="H62" s="51">
        <v>2335496.71</v>
      </c>
      <c r="I62" s="51">
        <v>2426775.84</v>
      </c>
      <c r="J62" s="51">
        <v>2537272.2799999998</v>
      </c>
      <c r="K62" s="51">
        <v>2379180.92</v>
      </c>
      <c r="L62" s="51">
        <v>2616830.71</v>
      </c>
      <c r="M62" s="51">
        <v>2537020.65</v>
      </c>
      <c r="N62" s="52">
        <v>2471963.62</v>
      </c>
      <c r="O62" s="50">
        <v>2732323.03</v>
      </c>
      <c r="P62" s="51">
        <v>3494269</v>
      </c>
      <c r="Q62" s="51">
        <v>4419492</v>
      </c>
      <c r="R62" s="51">
        <v>5346149</v>
      </c>
      <c r="S62" s="51">
        <v>5617390</v>
      </c>
      <c r="T62" s="51">
        <v>5617390</v>
      </c>
      <c r="U62" s="52"/>
      <c r="V62" s="53">
        <f t="shared" si="8"/>
        <v>900664.90999999968</v>
      </c>
      <c r="W62" s="54">
        <f t="shared" si="8"/>
        <v>1650203.44</v>
      </c>
      <c r="X62" s="54">
        <f t="shared" si="8"/>
        <v>2542330.4</v>
      </c>
      <c r="Y62" s="54">
        <f t="shared" si="8"/>
        <v>3207150.81</v>
      </c>
      <c r="Z62" s="54">
        <f t="shared" si="8"/>
        <v>3394572.67</v>
      </c>
      <c r="AA62" s="55"/>
      <c r="AB62" s="56"/>
      <c r="AC62" s="80">
        <f>IF(ISERROR(GETPIVOTDATA("VALUE",'CSS WK pvt'!$I$2,"DT_FILE",AC$8,"CD_CO",AC$6,"TRIM_CAT",TRIM(B62),"TRIM_LINE",A58))=TRUE,0,GETPIVOTDATA("VALUE",'CSS WK pvt'!$I$2,"DT_FILE",AC$8,"CD_CO",AC$6,"TRIM_CAT",TRIM(B62),"TRIM_LINE",A58))</f>
        <v>5617390</v>
      </c>
    </row>
    <row r="63" spans="1:29" s="48" customFormat="1" x14ac:dyDescent="0.25">
      <c r="A63" s="186"/>
      <c r="B63" s="49" t="s">
        <v>42</v>
      </c>
      <c r="C63" s="50">
        <v>1307571.8400000001</v>
      </c>
      <c r="D63" s="51">
        <v>1964987.26</v>
      </c>
      <c r="E63" s="51">
        <v>3316022.81</v>
      </c>
      <c r="F63" s="51">
        <v>3728908.89</v>
      </c>
      <c r="G63" s="51">
        <v>3718037.54</v>
      </c>
      <c r="H63" s="51">
        <v>4003186.67</v>
      </c>
      <c r="I63" s="51">
        <v>4360143.99</v>
      </c>
      <c r="J63" s="51">
        <v>4373359.72</v>
      </c>
      <c r="K63" s="51">
        <v>4150661.31</v>
      </c>
      <c r="L63" s="51">
        <v>4181575.06</v>
      </c>
      <c r="M63" s="51">
        <v>4552157.82</v>
      </c>
      <c r="N63" s="52">
        <v>4950308.12</v>
      </c>
      <c r="O63" s="50">
        <v>6478131.04</v>
      </c>
      <c r="P63" s="51">
        <v>7011256</v>
      </c>
      <c r="Q63" s="51">
        <v>8027768</v>
      </c>
      <c r="R63" s="51">
        <v>8638868</v>
      </c>
      <c r="S63" s="51">
        <v>9429938</v>
      </c>
      <c r="T63" s="51">
        <v>9429938</v>
      </c>
      <c r="U63" s="52"/>
      <c r="V63" s="53">
        <f t="shared" si="8"/>
        <v>5170559.2</v>
      </c>
      <c r="W63" s="54">
        <f t="shared" si="8"/>
        <v>5046268.74</v>
      </c>
      <c r="X63" s="54">
        <f t="shared" si="8"/>
        <v>4711745.1899999995</v>
      </c>
      <c r="Y63" s="54">
        <f t="shared" si="8"/>
        <v>4909959.1099999994</v>
      </c>
      <c r="Z63" s="54">
        <f t="shared" si="8"/>
        <v>5711900.46</v>
      </c>
      <c r="AA63" s="55"/>
      <c r="AB63" s="56"/>
      <c r="AC63" s="80">
        <f>IF(ISERROR(GETPIVOTDATA("VALUE",'CSS WK pvt'!$I$2,"DT_FILE",AC$8,"CD_CO",AC$6,"TRIM_CAT",TRIM(B63),"TRIM_LINE",A58))=TRUE,0,GETPIVOTDATA("VALUE",'CSS WK pvt'!$I$2,"DT_FILE",AC$8,"CD_CO",AC$6,"TRIM_CAT",TRIM(B63),"TRIM_LINE",A58))</f>
        <v>9429938</v>
      </c>
    </row>
    <row r="64" spans="1:29" s="164" customFormat="1" x14ac:dyDescent="0.25">
      <c r="A64" s="187"/>
      <c r="B64" s="49" t="s">
        <v>43</v>
      </c>
      <c r="C64" s="178">
        <f>SUM(C59:C63)</f>
        <v>131010284.37000002</v>
      </c>
      <c r="D64" s="179">
        <f t="shared" ref="D64:AB64" si="28">SUM(D59:D63)</f>
        <v>135237848.31</v>
      </c>
      <c r="E64" s="179">
        <f t="shared" si="28"/>
        <v>140435653.25</v>
      </c>
      <c r="F64" s="179">
        <f t="shared" si="28"/>
        <v>146557573.93000001</v>
      </c>
      <c r="G64" s="179">
        <f t="shared" si="28"/>
        <v>148934978.28</v>
      </c>
      <c r="H64" s="179">
        <f t="shared" si="28"/>
        <v>149781044.91999999</v>
      </c>
      <c r="I64" s="179">
        <f t="shared" si="28"/>
        <v>150838894.50000003</v>
      </c>
      <c r="J64" s="179">
        <f t="shared" si="28"/>
        <v>154072768.94999999</v>
      </c>
      <c r="K64" s="179">
        <f t="shared" si="28"/>
        <v>162692120.38</v>
      </c>
      <c r="L64" s="179">
        <f t="shared" si="28"/>
        <v>167744151.46000001</v>
      </c>
      <c r="M64" s="179">
        <f t="shared" si="28"/>
        <v>172812925.88000003</v>
      </c>
      <c r="N64" s="180">
        <f t="shared" si="28"/>
        <v>176409800.66000003</v>
      </c>
      <c r="O64" s="178">
        <f t="shared" si="28"/>
        <v>186777849.23999998</v>
      </c>
      <c r="P64" s="179">
        <f t="shared" si="28"/>
        <v>202437286</v>
      </c>
      <c r="Q64" s="179">
        <f t="shared" si="20"/>
        <v>219165331</v>
      </c>
      <c r="R64" s="179">
        <v>230783806</v>
      </c>
      <c r="S64" s="179">
        <v>242746433</v>
      </c>
      <c r="T64" s="179">
        <v>242746433</v>
      </c>
      <c r="U64" s="180">
        <f t="shared" si="28"/>
        <v>0</v>
      </c>
      <c r="V64" s="57">
        <f t="shared" si="20"/>
        <v>55767564.86999999</v>
      </c>
      <c r="W64" s="181">
        <f t="shared" ref="W64:Y64" si="29">SUM(W59:W63)</f>
        <v>67199437.689999998</v>
      </c>
      <c r="X64" s="181">
        <f t="shared" si="29"/>
        <v>78729677.75</v>
      </c>
      <c r="Y64" s="181">
        <f t="shared" si="29"/>
        <v>84226232.069999993</v>
      </c>
      <c r="Z64" s="181">
        <f t="shared" ref="Z64" si="30">SUM(Z59:Z63)</f>
        <v>93811454.719999999</v>
      </c>
      <c r="AA64" s="182">
        <f t="shared" si="28"/>
        <v>0</v>
      </c>
      <c r="AB64" s="183">
        <f t="shared" si="28"/>
        <v>0</v>
      </c>
      <c r="AC64" s="57">
        <f t="shared" si="20"/>
        <v>242746433</v>
      </c>
    </row>
    <row r="65" spans="1:29" s="48" customFormat="1" x14ac:dyDescent="0.25">
      <c r="A65" s="186">
        <f>+A58+1</f>
        <v>9</v>
      </c>
      <c r="B65" s="58" t="s">
        <v>44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59"/>
      <c r="P65" s="60"/>
      <c r="Q65" s="60"/>
      <c r="R65" s="60"/>
      <c r="S65" s="60"/>
      <c r="T65" s="60"/>
      <c r="U65" s="61"/>
      <c r="V65" s="62"/>
      <c r="W65" s="63"/>
      <c r="X65" s="63"/>
      <c r="Y65" s="63"/>
      <c r="Z65" s="63"/>
      <c r="AA65" s="64"/>
      <c r="AB65" s="65"/>
      <c r="AC65" s="62"/>
    </row>
    <row r="66" spans="1:29" s="48" customFormat="1" x14ac:dyDescent="0.25">
      <c r="A66" s="186"/>
      <c r="B66" s="49" t="s">
        <v>38</v>
      </c>
      <c r="C66" s="50">
        <v>119404259.34999999</v>
      </c>
      <c r="D66" s="51">
        <v>122618015.81</v>
      </c>
      <c r="E66" s="51">
        <v>120178670.33</v>
      </c>
      <c r="F66" s="51">
        <v>117019842.14</v>
      </c>
      <c r="G66" s="51">
        <v>118016743.7</v>
      </c>
      <c r="H66" s="51">
        <v>124783032.17</v>
      </c>
      <c r="I66" s="51">
        <v>131291576.03</v>
      </c>
      <c r="J66" s="51">
        <v>132340171.08</v>
      </c>
      <c r="K66" s="51">
        <v>133031206.42</v>
      </c>
      <c r="L66" s="51">
        <v>135467180.53</v>
      </c>
      <c r="M66" s="51">
        <v>143928404.41999999</v>
      </c>
      <c r="N66" s="52">
        <v>157074044.71000001</v>
      </c>
      <c r="O66" s="50">
        <v>167240594.28999999</v>
      </c>
      <c r="P66" s="51">
        <v>172986642</v>
      </c>
      <c r="Q66" s="51">
        <v>182851534</v>
      </c>
      <c r="R66" s="51">
        <v>186312334</v>
      </c>
      <c r="S66" s="51">
        <v>187893207</v>
      </c>
      <c r="T66" s="51">
        <v>187893207</v>
      </c>
      <c r="U66" s="52"/>
      <c r="V66" s="53">
        <f t="shared" ref="V66:Z66" si="31">O66-C66</f>
        <v>47836334.939999998</v>
      </c>
      <c r="W66" s="54">
        <f t="shared" si="31"/>
        <v>50368626.189999998</v>
      </c>
      <c r="X66" s="54">
        <f t="shared" si="31"/>
        <v>62672863.670000002</v>
      </c>
      <c r="Y66" s="54">
        <f t="shared" si="31"/>
        <v>69292491.859999999</v>
      </c>
      <c r="Z66" s="54">
        <f t="shared" si="31"/>
        <v>69876463.299999997</v>
      </c>
      <c r="AA66" s="55"/>
      <c r="AB66" s="56"/>
      <c r="AC66" s="80">
        <f>IF(ISERROR(GETPIVOTDATA("VALUE",'CSS WK pvt'!$I$2,"DT_FILE",AC$8,"CD_CO",AC$6,"TRIM_CAT",TRIM(B66),"TRIM_LINE",A65))=TRUE,0,GETPIVOTDATA("VALUE",'CSS WK pvt'!$I$2,"DT_FILE",AC$8,"CD_CO",AC$6,"TRIM_CAT",TRIM(B66),"TRIM_LINE",A65))</f>
        <v>187893207</v>
      </c>
    </row>
    <row r="67" spans="1:29" s="48" customFormat="1" x14ac:dyDescent="0.25">
      <c r="A67" s="186"/>
      <c r="B67" s="49" t="s">
        <v>39</v>
      </c>
      <c r="C67" s="50">
        <v>56288068.009999998</v>
      </c>
      <c r="D67" s="51">
        <v>58280350.289999999</v>
      </c>
      <c r="E67" s="51">
        <v>58198935.960000001</v>
      </c>
      <c r="F67" s="51">
        <v>57928751.5</v>
      </c>
      <c r="G67" s="51">
        <v>58232496.539999999</v>
      </c>
      <c r="H67" s="51">
        <v>59683333.630000003</v>
      </c>
      <c r="I67" s="51">
        <v>61585821.539999999</v>
      </c>
      <c r="J67" s="51">
        <v>62434554.159999996</v>
      </c>
      <c r="K67" s="51">
        <v>63191215.789999999</v>
      </c>
      <c r="L67" s="51">
        <v>64159602.780000001</v>
      </c>
      <c r="M67" s="51">
        <v>66904909.619999997</v>
      </c>
      <c r="N67" s="52">
        <v>70256822.959999993</v>
      </c>
      <c r="O67" s="50">
        <v>72040251.150000006</v>
      </c>
      <c r="P67" s="51">
        <v>79971671</v>
      </c>
      <c r="Q67" s="51">
        <v>79263075</v>
      </c>
      <c r="R67" s="51">
        <v>78884352</v>
      </c>
      <c r="S67" s="51">
        <v>84833720</v>
      </c>
      <c r="T67" s="51">
        <v>84833720</v>
      </c>
      <c r="U67" s="52"/>
      <c r="V67" s="53">
        <f t="shared" si="8"/>
        <v>15752183.140000008</v>
      </c>
      <c r="W67" s="54">
        <f t="shared" si="8"/>
        <v>21691320.710000001</v>
      </c>
      <c r="X67" s="54">
        <f t="shared" si="8"/>
        <v>21064139.039999999</v>
      </c>
      <c r="Y67" s="54">
        <f t="shared" si="8"/>
        <v>20955600.5</v>
      </c>
      <c r="Z67" s="54">
        <f t="shared" si="8"/>
        <v>26601223.460000001</v>
      </c>
      <c r="AA67" s="55"/>
      <c r="AB67" s="56"/>
      <c r="AC67" s="80">
        <f>IF(ISERROR(GETPIVOTDATA("VALUE",'CSS WK pvt'!$I$2,"DT_FILE",AC$8,"CD_CO",AC$6,"TRIM_CAT",TRIM(B67),"TRIM_LINE",A65))=TRUE,0,GETPIVOTDATA("VALUE",'CSS WK pvt'!$I$2,"DT_FILE",AC$8,"CD_CO",AC$6,"TRIM_CAT",TRIM(B67),"TRIM_LINE",A65))</f>
        <v>84833720</v>
      </c>
    </row>
    <row r="68" spans="1:29" s="48" customFormat="1" x14ac:dyDescent="0.25">
      <c r="A68" s="186"/>
      <c r="B68" s="49" t="s">
        <v>40</v>
      </c>
      <c r="C68" s="50">
        <v>9539022.4700000007</v>
      </c>
      <c r="D68" s="51">
        <v>10363096.42</v>
      </c>
      <c r="E68" s="51">
        <v>9004776.6600000001</v>
      </c>
      <c r="F68" s="51">
        <v>8024282.9699999997</v>
      </c>
      <c r="G68" s="51">
        <v>8418727.0700000003</v>
      </c>
      <c r="H68" s="51">
        <v>8960496.0299999993</v>
      </c>
      <c r="I68" s="51">
        <v>9391462.25</v>
      </c>
      <c r="J68" s="51">
        <v>9124641.9499999993</v>
      </c>
      <c r="K68" s="51">
        <v>9638383.5399999991</v>
      </c>
      <c r="L68" s="51">
        <v>9895416.7699999996</v>
      </c>
      <c r="M68" s="51">
        <v>10046559.609999999</v>
      </c>
      <c r="N68" s="52">
        <v>10931865.199999999</v>
      </c>
      <c r="O68" s="50">
        <v>12699241.199999999</v>
      </c>
      <c r="P68" s="51">
        <v>17651787</v>
      </c>
      <c r="Q68" s="51">
        <v>17443616</v>
      </c>
      <c r="R68" s="51">
        <v>17100010</v>
      </c>
      <c r="S68" s="51">
        <v>17188945</v>
      </c>
      <c r="T68" s="51">
        <v>17188945</v>
      </c>
      <c r="U68" s="52"/>
      <c r="V68" s="53">
        <f t="shared" si="8"/>
        <v>3160218.7299999986</v>
      </c>
      <c r="W68" s="54">
        <f t="shared" si="8"/>
        <v>7288690.5800000001</v>
      </c>
      <c r="X68" s="54">
        <f t="shared" si="8"/>
        <v>8438839.3399999999</v>
      </c>
      <c r="Y68" s="54">
        <f t="shared" si="8"/>
        <v>9075727.0300000012</v>
      </c>
      <c r="Z68" s="54">
        <f t="shared" si="8"/>
        <v>8770217.9299999997</v>
      </c>
      <c r="AA68" s="55"/>
      <c r="AB68" s="56"/>
      <c r="AC68" s="80">
        <f>IF(ISERROR(GETPIVOTDATA("VALUE",'CSS WK pvt'!$I$2,"DT_FILE",AC$8,"CD_CO",AC$6,"TRIM_CAT",TRIM(B68),"TRIM_LINE",A65))=TRUE,0,GETPIVOTDATA("VALUE",'CSS WK pvt'!$I$2,"DT_FILE",AC$8,"CD_CO",AC$6,"TRIM_CAT",TRIM(B68),"TRIM_LINE",A65))</f>
        <v>17188945</v>
      </c>
    </row>
    <row r="69" spans="1:29" s="48" customFormat="1" x14ac:dyDescent="0.25">
      <c r="A69" s="186"/>
      <c r="B69" s="49" t="s">
        <v>41</v>
      </c>
      <c r="C69" s="50">
        <v>6774621.2300000004</v>
      </c>
      <c r="D69" s="51">
        <v>7448257.9500000002</v>
      </c>
      <c r="E69" s="51">
        <v>5936984.1500000004</v>
      </c>
      <c r="F69" s="51">
        <v>6273726.1799999997</v>
      </c>
      <c r="G69" s="51">
        <v>6650831.4800000004</v>
      </c>
      <c r="H69" s="51">
        <v>7106875.5499999998</v>
      </c>
      <c r="I69" s="51">
        <v>7265095.2199999997</v>
      </c>
      <c r="J69" s="51">
        <v>7374875.0599999996</v>
      </c>
      <c r="K69" s="51">
        <v>7300270.1200000001</v>
      </c>
      <c r="L69" s="51">
        <v>7834804.8300000001</v>
      </c>
      <c r="M69" s="51">
        <v>7300573.9500000002</v>
      </c>
      <c r="N69" s="52">
        <v>8074488.4699999997</v>
      </c>
      <c r="O69" s="50">
        <v>9126143.9700000007</v>
      </c>
      <c r="P69" s="51">
        <v>13506510</v>
      </c>
      <c r="Q69" s="51">
        <v>12894165</v>
      </c>
      <c r="R69" s="51">
        <v>12575225</v>
      </c>
      <c r="S69" s="51">
        <v>11669525</v>
      </c>
      <c r="T69" s="51">
        <v>11669525</v>
      </c>
      <c r="U69" s="52"/>
      <c r="V69" s="53">
        <f t="shared" si="8"/>
        <v>2351522.7400000002</v>
      </c>
      <c r="W69" s="54">
        <f t="shared" si="8"/>
        <v>6058252.0499999998</v>
      </c>
      <c r="X69" s="54">
        <f t="shared" si="8"/>
        <v>6957180.8499999996</v>
      </c>
      <c r="Y69" s="54">
        <f t="shared" si="8"/>
        <v>6301498.8200000003</v>
      </c>
      <c r="Z69" s="54">
        <f t="shared" si="8"/>
        <v>5018693.5199999996</v>
      </c>
      <c r="AA69" s="55"/>
      <c r="AB69" s="56"/>
      <c r="AC69" s="80">
        <f>IF(ISERROR(GETPIVOTDATA("VALUE",'CSS WK pvt'!$I$2,"DT_FILE",AC$8,"CD_CO",AC$6,"TRIM_CAT",TRIM(B69),"TRIM_LINE",A65))=TRUE,0,GETPIVOTDATA("VALUE",'CSS WK pvt'!$I$2,"DT_FILE",AC$8,"CD_CO",AC$6,"TRIM_CAT",TRIM(B69),"TRIM_LINE",A65))</f>
        <v>11669525</v>
      </c>
    </row>
    <row r="70" spans="1:29" s="48" customFormat="1" x14ac:dyDescent="0.25">
      <c r="A70" s="186"/>
      <c r="B70" s="49" t="s">
        <v>42</v>
      </c>
      <c r="C70" s="50">
        <v>9247364.5299999993</v>
      </c>
      <c r="D70" s="51">
        <v>9776317.4600000009</v>
      </c>
      <c r="E70" s="51">
        <v>9574519.4900000002</v>
      </c>
      <c r="F70" s="51">
        <v>9135016.6199999992</v>
      </c>
      <c r="G70" s="51">
        <v>9567587.4900000002</v>
      </c>
      <c r="H70" s="51">
        <v>10210767.18</v>
      </c>
      <c r="I70" s="51">
        <v>11016938.18</v>
      </c>
      <c r="J70" s="51">
        <v>9212058.3699999992</v>
      </c>
      <c r="K70" s="51">
        <v>11179813.32</v>
      </c>
      <c r="L70" s="51">
        <v>10516667.35</v>
      </c>
      <c r="M70" s="51">
        <v>12534109.49</v>
      </c>
      <c r="N70" s="52">
        <v>12995745.68</v>
      </c>
      <c r="O70" s="50">
        <v>15414193.16</v>
      </c>
      <c r="P70" s="51">
        <v>17022790</v>
      </c>
      <c r="Q70" s="51">
        <v>18990712</v>
      </c>
      <c r="R70" s="51">
        <v>18729319</v>
      </c>
      <c r="S70" s="51">
        <v>17545230</v>
      </c>
      <c r="T70" s="51">
        <v>17545230</v>
      </c>
      <c r="U70" s="52"/>
      <c r="V70" s="53">
        <f t="shared" si="8"/>
        <v>6166828.6300000008</v>
      </c>
      <c r="W70" s="54">
        <f t="shared" si="8"/>
        <v>7246472.5399999991</v>
      </c>
      <c r="X70" s="54">
        <f t="shared" si="8"/>
        <v>9416192.5099999998</v>
      </c>
      <c r="Y70" s="54">
        <f t="shared" si="8"/>
        <v>9594302.3800000008</v>
      </c>
      <c r="Z70" s="54">
        <f t="shared" si="8"/>
        <v>7977642.5099999998</v>
      </c>
      <c r="AA70" s="55"/>
      <c r="AB70" s="56"/>
      <c r="AC70" s="80">
        <f>IF(ISERROR(GETPIVOTDATA("VALUE",'CSS WK pvt'!$I$2,"DT_FILE",AC$8,"CD_CO",AC$6,"TRIM_CAT",TRIM(B70),"TRIM_LINE",A65))=TRUE,0,GETPIVOTDATA("VALUE",'CSS WK pvt'!$I$2,"DT_FILE",AC$8,"CD_CO",AC$6,"TRIM_CAT",TRIM(B70),"TRIM_LINE",A65))</f>
        <v>17545230</v>
      </c>
    </row>
    <row r="71" spans="1:29" s="164" customFormat="1" ht="15.75" thickBot="1" x14ac:dyDescent="0.3">
      <c r="A71" s="187"/>
      <c r="B71" s="66" t="s">
        <v>43</v>
      </c>
      <c r="C71" s="158">
        <f>SUM(C66:C70)</f>
        <v>201253335.58999997</v>
      </c>
      <c r="D71" s="159">
        <f t="shared" ref="D71:AC85" si="32">SUM(D66:D70)</f>
        <v>208486037.92999998</v>
      </c>
      <c r="E71" s="159">
        <f t="shared" si="32"/>
        <v>202893886.59</v>
      </c>
      <c r="F71" s="159">
        <f t="shared" si="32"/>
        <v>198381619.41</v>
      </c>
      <c r="G71" s="159">
        <f t="shared" si="32"/>
        <v>200886386.28</v>
      </c>
      <c r="H71" s="159">
        <f t="shared" si="32"/>
        <v>210744504.56000003</v>
      </c>
      <c r="I71" s="159">
        <f t="shared" si="32"/>
        <v>220550893.22</v>
      </c>
      <c r="J71" s="159">
        <f t="shared" si="32"/>
        <v>220486300.62</v>
      </c>
      <c r="K71" s="159">
        <f t="shared" si="32"/>
        <v>224340889.19</v>
      </c>
      <c r="L71" s="159">
        <f t="shared" si="32"/>
        <v>227873672.26000002</v>
      </c>
      <c r="M71" s="159">
        <f t="shared" si="32"/>
        <v>240714557.08999997</v>
      </c>
      <c r="N71" s="160">
        <f t="shared" si="32"/>
        <v>259332967.02000001</v>
      </c>
      <c r="O71" s="158">
        <f t="shared" si="32"/>
        <v>276520423.76999998</v>
      </c>
      <c r="P71" s="159">
        <f t="shared" si="32"/>
        <v>301139400</v>
      </c>
      <c r="Q71" s="159">
        <f t="shared" si="32"/>
        <v>311443102</v>
      </c>
      <c r="R71" s="159">
        <v>313601240</v>
      </c>
      <c r="S71" s="159">
        <v>319130627</v>
      </c>
      <c r="T71" s="159">
        <v>319130627</v>
      </c>
      <c r="U71" s="160">
        <f t="shared" si="32"/>
        <v>0</v>
      </c>
      <c r="V71" s="46">
        <f t="shared" si="32"/>
        <v>75267088.179999992</v>
      </c>
      <c r="W71" s="161">
        <f t="shared" ref="W71:Y71" si="33">SUM(W66:W70)</f>
        <v>92653362.069999993</v>
      </c>
      <c r="X71" s="161">
        <f t="shared" si="33"/>
        <v>108549215.41000001</v>
      </c>
      <c r="Y71" s="161">
        <f t="shared" si="33"/>
        <v>115219620.59</v>
      </c>
      <c r="Z71" s="161">
        <f t="shared" ref="Z71" si="34">SUM(Z66:Z70)</f>
        <v>118244240.72</v>
      </c>
      <c r="AA71" s="162">
        <f t="shared" si="32"/>
        <v>0</v>
      </c>
      <c r="AB71" s="163">
        <f t="shared" si="32"/>
        <v>0</v>
      </c>
      <c r="AC71" s="46">
        <f t="shared" si="32"/>
        <v>319130627</v>
      </c>
    </row>
    <row r="72" spans="1:29" s="75" customFormat="1" x14ac:dyDescent="0.25">
      <c r="A72" s="186">
        <f>+A65+1</f>
        <v>10</v>
      </c>
      <c r="B72" s="93" t="s">
        <v>35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6"/>
      <c r="O72" s="94"/>
      <c r="P72" s="95"/>
      <c r="Q72" s="95"/>
      <c r="R72" s="95"/>
      <c r="S72" s="95"/>
      <c r="T72" s="95"/>
      <c r="U72" s="96"/>
      <c r="V72" s="97"/>
      <c r="W72" s="98"/>
      <c r="X72" s="98"/>
      <c r="Y72" s="98"/>
      <c r="Z72" s="98"/>
      <c r="AA72" s="99"/>
      <c r="AB72" s="100"/>
      <c r="AC72" s="97"/>
    </row>
    <row r="73" spans="1:29" s="75" customFormat="1" x14ac:dyDescent="0.25">
      <c r="A73" s="186"/>
      <c r="B73" s="76" t="s">
        <v>38</v>
      </c>
      <c r="C73" s="101">
        <v>631349066</v>
      </c>
      <c r="D73" s="102">
        <v>502797024</v>
      </c>
      <c r="E73" s="102">
        <v>466285229</v>
      </c>
      <c r="F73" s="102">
        <v>481750719</v>
      </c>
      <c r="G73" s="102">
        <v>681841101</v>
      </c>
      <c r="H73" s="102">
        <v>789135854</v>
      </c>
      <c r="I73" s="102">
        <v>591004499</v>
      </c>
      <c r="J73" s="102">
        <v>449274611</v>
      </c>
      <c r="K73" s="102">
        <v>482297892</v>
      </c>
      <c r="L73" s="102">
        <v>624308211</v>
      </c>
      <c r="M73" s="102">
        <v>703388673</v>
      </c>
      <c r="N73" s="103">
        <v>589882936</v>
      </c>
      <c r="O73" s="101">
        <v>555629617</v>
      </c>
      <c r="P73" s="102">
        <v>559203829</v>
      </c>
      <c r="Q73" s="235">
        <v>489243902</v>
      </c>
      <c r="R73" s="200">
        <v>545934262</v>
      </c>
      <c r="S73" s="235">
        <v>780251146</v>
      </c>
      <c r="T73" s="199" t="s">
        <v>214</v>
      </c>
      <c r="U73" s="103"/>
      <c r="V73" s="104">
        <f t="shared" ref="V73:Z73" si="35">O73-C73</f>
        <v>-75719449</v>
      </c>
      <c r="W73" s="105">
        <f t="shared" si="35"/>
        <v>56406805</v>
      </c>
      <c r="X73" s="105">
        <f t="shared" si="35"/>
        <v>22958673</v>
      </c>
      <c r="Y73" s="105">
        <f t="shared" si="35"/>
        <v>64183543</v>
      </c>
      <c r="Z73" s="105">
        <f t="shared" si="35"/>
        <v>98410045</v>
      </c>
      <c r="AA73" s="106"/>
      <c r="AB73" s="107"/>
      <c r="AC73" s="200" t="s">
        <v>214</v>
      </c>
    </row>
    <row r="74" spans="1:29" s="75" customFormat="1" x14ac:dyDescent="0.25">
      <c r="A74" s="186"/>
      <c r="B74" s="76" t="s">
        <v>39</v>
      </c>
      <c r="C74" s="101">
        <v>89390862</v>
      </c>
      <c r="D74" s="102">
        <v>69176419</v>
      </c>
      <c r="E74" s="102">
        <v>60659866</v>
      </c>
      <c r="F74" s="102">
        <v>57126469</v>
      </c>
      <c r="G74" s="102">
        <v>78376783</v>
      </c>
      <c r="H74" s="102">
        <v>89488989</v>
      </c>
      <c r="I74" s="102">
        <v>67131313</v>
      </c>
      <c r="J74" s="102">
        <v>54451576</v>
      </c>
      <c r="K74" s="102">
        <v>61177851</v>
      </c>
      <c r="L74" s="102">
        <v>78498613</v>
      </c>
      <c r="M74" s="102">
        <v>86428875</v>
      </c>
      <c r="N74" s="103">
        <v>76521188</v>
      </c>
      <c r="O74" s="101">
        <v>70248652</v>
      </c>
      <c r="P74" s="102">
        <v>71960434</v>
      </c>
      <c r="Q74" s="235">
        <v>62314957</v>
      </c>
      <c r="R74" s="200">
        <v>63939933</v>
      </c>
      <c r="S74" s="235">
        <v>90470277</v>
      </c>
      <c r="T74" s="199" t="s">
        <v>214</v>
      </c>
      <c r="U74" s="103"/>
      <c r="V74" s="104">
        <f t="shared" si="8"/>
        <v>-19142210</v>
      </c>
      <c r="W74" s="105">
        <f t="shared" si="8"/>
        <v>2784015</v>
      </c>
      <c r="X74" s="105">
        <f t="shared" si="8"/>
        <v>1655091</v>
      </c>
      <c r="Y74" s="105">
        <f t="shared" si="8"/>
        <v>6813464</v>
      </c>
      <c r="Z74" s="105">
        <f t="shared" si="8"/>
        <v>12093494</v>
      </c>
      <c r="AA74" s="106"/>
      <c r="AB74" s="107"/>
      <c r="AC74" s="200" t="s">
        <v>214</v>
      </c>
    </row>
    <row r="75" spans="1:29" s="75" customFormat="1" x14ac:dyDescent="0.25">
      <c r="A75" s="186"/>
      <c r="B75" s="76" t="s">
        <v>40</v>
      </c>
      <c r="C75" s="101">
        <v>194345760</v>
      </c>
      <c r="D75" s="102">
        <v>163597487</v>
      </c>
      <c r="E75" s="102">
        <v>157339204</v>
      </c>
      <c r="F75" s="102">
        <v>158966915</v>
      </c>
      <c r="G75" s="102">
        <v>186322355</v>
      </c>
      <c r="H75" s="102">
        <v>208323997</v>
      </c>
      <c r="I75" s="102">
        <v>177226781</v>
      </c>
      <c r="J75" s="102">
        <v>150128344</v>
      </c>
      <c r="K75" s="102">
        <v>149556437</v>
      </c>
      <c r="L75" s="102">
        <v>177468910</v>
      </c>
      <c r="M75" s="102">
        <v>194655037</v>
      </c>
      <c r="N75" s="103">
        <v>179692973</v>
      </c>
      <c r="O75" s="101">
        <v>172346262</v>
      </c>
      <c r="P75" s="102">
        <v>151637299</v>
      </c>
      <c r="Q75" s="235">
        <v>130904386</v>
      </c>
      <c r="R75" s="200">
        <v>137389661</v>
      </c>
      <c r="S75" s="235">
        <v>177728505</v>
      </c>
      <c r="T75" s="199" t="s">
        <v>214</v>
      </c>
      <c r="U75" s="103"/>
      <c r="V75" s="104">
        <f t="shared" si="8"/>
        <v>-21999498</v>
      </c>
      <c r="W75" s="105">
        <f t="shared" si="8"/>
        <v>-11960188</v>
      </c>
      <c r="X75" s="105">
        <f t="shared" si="8"/>
        <v>-26434818</v>
      </c>
      <c r="Y75" s="105">
        <f t="shared" si="8"/>
        <v>-21577254</v>
      </c>
      <c r="Z75" s="105">
        <f t="shared" si="8"/>
        <v>-8593850</v>
      </c>
      <c r="AA75" s="106"/>
      <c r="AB75" s="107"/>
      <c r="AC75" s="200" t="s">
        <v>214</v>
      </c>
    </row>
    <row r="76" spans="1:29" s="75" customFormat="1" x14ac:dyDescent="0.25">
      <c r="A76" s="186"/>
      <c r="B76" s="76" t="s">
        <v>41</v>
      </c>
      <c r="C76" s="101">
        <v>230667272</v>
      </c>
      <c r="D76" s="102">
        <v>201765218</v>
      </c>
      <c r="E76" s="102">
        <v>200047574</v>
      </c>
      <c r="F76" s="102">
        <v>210901243</v>
      </c>
      <c r="G76" s="102">
        <v>236491702</v>
      </c>
      <c r="H76" s="102">
        <v>266099719</v>
      </c>
      <c r="I76" s="102">
        <v>224433504</v>
      </c>
      <c r="J76" s="102">
        <v>202936334</v>
      </c>
      <c r="K76" s="102">
        <v>192318459</v>
      </c>
      <c r="L76" s="102">
        <v>220613416</v>
      </c>
      <c r="M76" s="102">
        <v>239641780</v>
      </c>
      <c r="N76" s="103">
        <v>217282025</v>
      </c>
      <c r="O76" s="101">
        <v>209848598</v>
      </c>
      <c r="P76" s="102">
        <v>192360616</v>
      </c>
      <c r="Q76" s="235">
        <v>170674522</v>
      </c>
      <c r="R76" s="200">
        <v>179943782</v>
      </c>
      <c r="S76" s="235">
        <v>221946503</v>
      </c>
      <c r="T76" s="199" t="s">
        <v>214</v>
      </c>
      <c r="U76" s="103"/>
      <c r="V76" s="104">
        <f t="shared" si="8"/>
        <v>-20818674</v>
      </c>
      <c r="W76" s="105">
        <f t="shared" si="8"/>
        <v>-9404602</v>
      </c>
      <c r="X76" s="105">
        <f t="shared" si="8"/>
        <v>-29373052</v>
      </c>
      <c r="Y76" s="105">
        <f t="shared" si="8"/>
        <v>-30957461</v>
      </c>
      <c r="Z76" s="105">
        <f t="shared" si="8"/>
        <v>-14545199</v>
      </c>
      <c r="AA76" s="106"/>
      <c r="AB76" s="107"/>
      <c r="AC76" s="200" t="s">
        <v>214</v>
      </c>
    </row>
    <row r="77" spans="1:29" s="75" customFormat="1" x14ac:dyDescent="0.25">
      <c r="A77" s="186"/>
      <c r="B77" s="76" t="s">
        <v>42</v>
      </c>
      <c r="C77" s="101">
        <v>523822600</v>
      </c>
      <c r="D77" s="102">
        <v>502424424</v>
      </c>
      <c r="E77" s="102">
        <v>515585342</v>
      </c>
      <c r="F77" s="102">
        <v>531717898</v>
      </c>
      <c r="G77" s="102">
        <v>558530206</v>
      </c>
      <c r="H77" s="102">
        <v>620023255</v>
      </c>
      <c r="I77" s="102">
        <v>554367242</v>
      </c>
      <c r="J77" s="102">
        <v>505237292</v>
      </c>
      <c r="K77" s="102">
        <v>483010445</v>
      </c>
      <c r="L77" s="102">
        <v>543893029</v>
      </c>
      <c r="M77" s="102">
        <v>565017550</v>
      </c>
      <c r="N77" s="103">
        <v>516599306</v>
      </c>
      <c r="O77" s="101">
        <v>497381719</v>
      </c>
      <c r="P77" s="102">
        <v>483282765</v>
      </c>
      <c r="Q77" s="235">
        <v>445097844</v>
      </c>
      <c r="R77" s="200">
        <v>482536676</v>
      </c>
      <c r="S77" s="235">
        <v>539768902</v>
      </c>
      <c r="T77" s="199" t="s">
        <v>214</v>
      </c>
      <c r="U77" s="103"/>
      <c r="V77" s="104">
        <f t="shared" si="8"/>
        <v>-26440881</v>
      </c>
      <c r="W77" s="105">
        <f t="shared" si="8"/>
        <v>-19141659</v>
      </c>
      <c r="X77" s="105">
        <f t="shared" si="8"/>
        <v>-70487498</v>
      </c>
      <c r="Y77" s="105">
        <f t="shared" si="8"/>
        <v>-49181222</v>
      </c>
      <c r="Z77" s="105">
        <f t="shared" si="8"/>
        <v>-18761304</v>
      </c>
      <c r="AA77" s="106"/>
      <c r="AB77" s="107"/>
      <c r="AC77" s="200" t="s">
        <v>214</v>
      </c>
    </row>
    <row r="78" spans="1:29" s="92" customFormat="1" x14ac:dyDescent="0.25">
      <c r="A78" s="187"/>
      <c r="B78" s="76" t="s">
        <v>43</v>
      </c>
      <c r="C78" s="172">
        <f>SUM(C73:C77)</f>
        <v>1669575560</v>
      </c>
      <c r="D78" s="173">
        <f t="shared" ref="D78:AB78" si="36">SUM(D73:D77)</f>
        <v>1439760572</v>
      </c>
      <c r="E78" s="173">
        <f t="shared" si="36"/>
        <v>1399917215</v>
      </c>
      <c r="F78" s="173">
        <f t="shared" si="36"/>
        <v>1440463244</v>
      </c>
      <c r="G78" s="173">
        <f t="shared" si="36"/>
        <v>1741562147</v>
      </c>
      <c r="H78" s="173">
        <f t="shared" si="36"/>
        <v>1973071814</v>
      </c>
      <c r="I78" s="173">
        <f t="shared" si="36"/>
        <v>1614163339</v>
      </c>
      <c r="J78" s="173">
        <f t="shared" si="36"/>
        <v>1362028157</v>
      </c>
      <c r="K78" s="173">
        <f t="shared" si="36"/>
        <v>1368361084</v>
      </c>
      <c r="L78" s="173">
        <f t="shared" si="36"/>
        <v>1644782179</v>
      </c>
      <c r="M78" s="173">
        <f t="shared" si="36"/>
        <v>1789131915</v>
      </c>
      <c r="N78" s="174">
        <f t="shared" si="36"/>
        <v>1579978428</v>
      </c>
      <c r="O78" s="172">
        <f t="shared" si="36"/>
        <v>1505454848</v>
      </c>
      <c r="P78" s="173">
        <f t="shared" si="36"/>
        <v>1458444943</v>
      </c>
      <c r="Q78" s="173">
        <f t="shared" si="36"/>
        <v>1298235611</v>
      </c>
      <c r="R78" s="173">
        <f t="shared" si="36"/>
        <v>1409744314</v>
      </c>
      <c r="S78" s="173">
        <f t="shared" si="36"/>
        <v>1810165333</v>
      </c>
      <c r="T78" s="173">
        <v>0</v>
      </c>
      <c r="U78" s="174">
        <f t="shared" si="36"/>
        <v>0</v>
      </c>
      <c r="V78" s="108">
        <f t="shared" si="32"/>
        <v>-164120712</v>
      </c>
      <c r="W78" s="175">
        <f t="shared" ref="W78:Y78" si="37">SUM(W73:W77)</f>
        <v>18684371</v>
      </c>
      <c r="X78" s="175">
        <f t="shared" si="37"/>
        <v>-101681604</v>
      </c>
      <c r="Y78" s="175">
        <f t="shared" si="37"/>
        <v>-30718930</v>
      </c>
      <c r="Z78" s="175">
        <f t="shared" ref="Z78" si="38">SUM(Z73:Z77)</f>
        <v>68603186</v>
      </c>
      <c r="AA78" s="176">
        <f t="shared" si="36"/>
        <v>0</v>
      </c>
      <c r="AB78" s="177">
        <f t="shared" si="36"/>
        <v>0</v>
      </c>
      <c r="AC78" s="108">
        <f t="shared" si="32"/>
        <v>0</v>
      </c>
    </row>
    <row r="79" spans="1:29" s="48" customFormat="1" x14ac:dyDescent="0.25">
      <c r="A79" s="186">
        <f>+A72+1</f>
        <v>11</v>
      </c>
      <c r="B79" s="58" t="s">
        <v>36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59"/>
      <c r="P79" s="60"/>
      <c r="Q79" s="60"/>
      <c r="R79" s="60"/>
      <c r="S79" s="238"/>
      <c r="T79" s="60"/>
      <c r="U79" s="61"/>
      <c r="V79" s="62"/>
      <c r="W79" s="63"/>
      <c r="X79" s="63"/>
      <c r="Y79" s="63"/>
      <c r="Z79" s="63"/>
      <c r="AA79" s="64"/>
      <c r="AB79" s="65"/>
      <c r="AC79" s="62"/>
    </row>
    <row r="80" spans="1:29" s="48" customFormat="1" x14ac:dyDescent="0.25">
      <c r="A80" s="186"/>
      <c r="B80" s="49" t="s">
        <v>38</v>
      </c>
      <c r="C80" s="124">
        <f>C94-C87</f>
        <v>101654644.21000001</v>
      </c>
      <c r="D80" s="125">
        <f t="shared" ref="D80:P80" si="39">D94-D87</f>
        <v>85666264.879999995</v>
      </c>
      <c r="E80" s="125">
        <f t="shared" si="39"/>
        <v>80834927.359999999</v>
      </c>
      <c r="F80" s="125">
        <f t="shared" si="39"/>
        <v>80186481.939999998</v>
      </c>
      <c r="G80" s="125">
        <f t="shared" si="39"/>
        <v>113031806.05999999</v>
      </c>
      <c r="H80" s="125">
        <f t="shared" si="39"/>
        <v>122312549.53</v>
      </c>
      <c r="I80" s="125">
        <f t="shared" si="39"/>
        <v>100560841.35999998</v>
      </c>
      <c r="J80" s="125">
        <f t="shared" si="39"/>
        <v>89716680.61999999</v>
      </c>
      <c r="K80" s="125">
        <f t="shared" si="39"/>
        <v>83786459.780000001</v>
      </c>
      <c r="L80" s="125">
        <f t="shared" si="39"/>
        <v>115559661.09</v>
      </c>
      <c r="M80" s="125">
        <f t="shared" si="39"/>
        <v>138406198.63999999</v>
      </c>
      <c r="N80" s="126">
        <f t="shared" si="39"/>
        <v>112939367.49000001</v>
      </c>
      <c r="O80" s="124">
        <f t="shared" si="39"/>
        <v>112780419.95999999</v>
      </c>
      <c r="P80" s="223">
        <f t="shared" si="39"/>
        <v>111986096.47</v>
      </c>
      <c r="Q80" s="223">
        <f t="shared" ref="Q80:R84" si="40">Q94-Q87</f>
        <v>102703682.09</v>
      </c>
      <c r="R80" s="125">
        <f t="shared" si="40"/>
        <v>105470534.50999999</v>
      </c>
      <c r="S80" s="125">
        <f t="shared" ref="S80" si="41">S94-S87</f>
        <v>143383603.80000001</v>
      </c>
      <c r="T80" s="199" t="s">
        <v>214</v>
      </c>
      <c r="U80" s="126"/>
      <c r="V80" s="45">
        <f t="shared" ref="V80:Z80" si="42">O80-C80</f>
        <v>11125775.749999985</v>
      </c>
      <c r="W80" s="127">
        <f t="shared" si="42"/>
        <v>26319831.590000004</v>
      </c>
      <c r="X80" s="127">
        <f t="shared" si="42"/>
        <v>21868754.730000004</v>
      </c>
      <c r="Y80" s="127">
        <f t="shared" si="42"/>
        <v>25284052.569999993</v>
      </c>
      <c r="Z80" s="127">
        <f t="shared" si="42"/>
        <v>30351797.740000024</v>
      </c>
      <c r="AA80" s="128"/>
      <c r="AB80" s="129"/>
      <c r="AC80" s="200" t="s">
        <v>214</v>
      </c>
    </row>
    <row r="81" spans="1:29" s="48" customFormat="1" x14ac:dyDescent="0.25">
      <c r="A81" s="186"/>
      <c r="B81" s="49" t="s">
        <v>39</v>
      </c>
      <c r="C81" s="124">
        <f t="shared" ref="C81:O81" si="43">C95-C88</f>
        <v>7600786.0699999994</v>
      </c>
      <c r="D81" s="125">
        <f t="shared" si="43"/>
        <v>6630521.9400000004</v>
      </c>
      <c r="E81" s="125">
        <f t="shared" si="43"/>
        <v>5944918.3399999999</v>
      </c>
      <c r="F81" s="125">
        <f t="shared" si="43"/>
        <v>6045476.5200000005</v>
      </c>
      <c r="G81" s="125">
        <f t="shared" si="43"/>
        <v>7285412.959999999</v>
      </c>
      <c r="H81" s="125">
        <f t="shared" si="43"/>
        <v>7924361.2400000002</v>
      </c>
      <c r="I81" s="125">
        <f t="shared" si="43"/>
        <v>7030738.1600000001</v>
      </c>
      <c r="J81" s="125">
        <f t="shared" si="43"/>
        <v>6870580.6099999994</v>
      </c>
      <c r="K81" s="125">
        <f t="shared" si="43"/>
        <v>6435459.6399999997</v>
      </c>
      <c r="L81" s="125">
        <f t="shared" si="43"/>
        <v>8618831.3900000006</v>
      </c>
      <c r="M81" s="125">
        <f t="shared" si="43"/>
        <v>10229161.920000002</v>
      </c>
      <c r="N81" s="126">
        <f t="shared" si="43"/>
        <v>8152028.6599999992</v>
      </c>
      <c r="O81" s="124">
        <f t="shared" si="43"/>
        <v>7474263.4500000002</v>
      </c>
      <c r="P81" s="223">
        <f t="shared" ref="P81:Q81" si="44">P95-P88</f>
        <v>7844410.2499999991</v>
      </c>
      <c r="Q81" s="223">
        <f t="shared" si="44"/>
        <v>7174798.3799999999</v>
      </c>
      <c r="R81" s="125">
        <f t="shared" si="40"/>
        <v>7081914.6000000006</v>
      </c>
      <c r="S81" s="125">
        <f t="shared" ref="S81" si="45">S95-S88</f>
        <v>9374468.5899999999</v>
      </c>
      <c r="T81" s="199" t="s">
        <v>214</v>
      </c>
      <c r="U81" s="126"/>
      <c r="V81" s="45">
        <f t="shared" si="8"/>
        <v>-126522.61999999918</v>
      </c>
      <c r="W81" s="127">
        <f t="shared" si="8"/>
        <v>1213888.3099999987</v>
      </c>
      <c r="X81" s="127">
        <f t="shared" si="8"/>
        <v>1229880.04</v>
      </c>
      <c r="Y81" s="127">
        <f t="shared" si="8"/>
        <v>1036438.0800000001</v>
      </c>
      <c r="Z81" s="127">
        <f t="shared" si="8"/>
        <v>2089055.6300000008</v>
      </c>
      <c r="AA81" s="128"/>
      <c r="AB81" s="129"/>
      <c r="AC81" s="200" t="s">
        <v>214</v>
      </c>
    </row>
    <row r="82" spans="1:29" s="48" customFormat="1" x14ac:dyDescent="0.25">
      <c r="A82" s="186"/>
      <c r="B82" s="49" t="s">
        <v>40</v>
      </c>
      <c r="C82" s="124">
        <f t="shared" ref="C82:P82" si="46">C96-C89</f>
        <v>30604744.07</v>
      </c>
      <c r="D82" s="125">
        <f t="shared" si="46"/>
        <v>26412619.059999999</v>
      </c>
      <c r="E82" s="125">
        <f t="shared" si="46"/>
        <v>26915432.43</v>
      </c>
      <c r="F82" s="125">
        <f t="shared" si="46"/>
        <v>22012185.489999998</v>
      </c>
      <c r="G82" s="125">
        <f t="shared" si="46"/>
        <v>26547786.100000001</v>
      </c>
      <c r="H82" s="125">
        <f t="shared" si="46"/>
        <v>27460755.68</v>
      </c>
      <c r="I82" s="125">
        <f t="shared" si="46"/>
        <v>24697892.519999996</v>
      </c>
      <c r="J82" s="125">
        <f t="shared" si="46"/>
        <v>23716141.399999999</v>
      </c>
      <c r="K82" s="125">
        <f t="shared" si="46"/>
        <v>20841733.289999999</v>
      </c>
      <c r="L82" s="125">
        <f t="shared" si="46"/>
        <v>26858746.829999998</v>
      </c>
      <c r="M82" s="125">
        <f t="shared" si="46"/>
        <v>32409109.249999996</v>
      </c>
      <c r="N82" s="126">
        <f t="shared" si="46"/>
        <v>28059163.310000002</v>
      </c>
      <c r="O82" s="124">
        <f t="shared" si="46"/>
        <v>28555041.350000001</v>
      </c>
      <c r="P82" s="223">
        <f t="shared" si="46"/>
        <v>25784750.100000001</v>
      </c>
      <c r="Q82" s="223">
        <f t="shared" ref="Q82" si="47">Q96-Q89</f>
        <v>23569428.370000001</v>
      </c>
      <c r="R82" s="125">
        <f t="shared" si="40"/>
        <v>23438234.939999998</v>
      </c>
      <c r="S82" s="125">
        <f t="shared" ref="S82" si="48">S96-S89</f>
        <v>28243001.299999997</v>
      </c>
      <c r="T82" s="199" t="s">
        <v>214</v>
      </c>
      <c r="U82" s="126"/>
      <c r="V82" s="45">
        <f t="shared" si="8"/>
        <v>-2049702.7199999988</v>
      </c>
      <c r="W82" s="127">
        <f t="shared" si="8"/>
        <v>-627868.95999999717</v>
      </c>
      <c r="X82" s="127">
        <f t="shared" si="8"/>
        <v>-3346004.0599999987</v>
      </c>
      <c r="Y82" s="127">
        <f t="shared" si="8"/>
        <v>1426049.4499999993</v>
      </c>
      <c r="Z82" s="127">
        <f t="shared" si="8"/>
        <v>1695215.1999999955</v>
      </c>
      <c r="AA82" s="128"/>
      <c r="AB82" s="129"/>
      <c r="AC82" s="200" t="s">
        <v>214</v>
      </c>
    </row>
    <row r="83" spans="1:29" s="48" customFormat="1" x14ac:dyDescent="0.25">
      <c r="A83" s="186"/>
      <c r="B83" s="49" t="s">
        <v>41</v>
      </c>
      <c r="C83" s="124">
        <f t="shared" ref="C83:P83" si="49">C97-C90</f>
        <v>25899689.530000001</v>
      </c>
      <c r="D83" s="125">
        <f t="shared" si="49"/>
        <v>22557977.519999996</v>
      </c>
      <c r="E83" s="125">
        <f t="shared" si="49"/>
        <v>20691613.41</v>
      </c>
      <c r="F83" s="125">
        <f t="shared" si="49"/>
        <v>19815708.329999998</v>
      </c>
      <c r="G83" s="125">
        <f t="shared" si="49"/>
        <v>22499867.420000002</v>
      </c>
      <c r="H83" s="125">
        <f t="shared" si="49"/>
        <v>22065882.43</v>
      </c>
      <c r="I83" s="125">
        <f t="shared" si="49"/>
        <v>22509027.329999998</v>
      </c>
      <c r="J83" s="125">
        <f t="shared" si="49"/>
        <v>20896548.969999999</v>
      </c>
      <c r="K83" s="125">
        <f t="shared" si="49"/>
        <v>16978452.75</v>
      </c>
      <c r="L83" s="125">
        <f t="shared" si="49"/>
        <v>21546458.369999997</v>
      </c>
      <c r="M83" s="125">
        <f t="shared" si="49"/>
        <v>27315881.259999998</v>
      </c>
      <c r="N83" s="126">
        <f t="shared" si="49"/>
        <v>24146056.149999999</v>
      </c>
      <c r="O83" s="124">
        <f t="shared" si="49"/>
        <v>25558591.320000004</v>
      </c>
      <c r="P83" s="223">
        <f t="shared" si="49"/>
        <v>21112195.220000003</v>
      </c>
      <c r="Q83" s="223">
        <f t="shared" ref="Q83" si="50">Q97-Q90</f>
        <v>20820638.039999999</v>
      </c>
      <c r="R83" s="125">
        <f t="shared" si="40"/>
        <v>19621130.369999997</v>
      </c>
      <c r="S83" s="125">
        <f t="shared" ref="S83" si="51">S97-S90</f>
        <v>32085874.5</v>
      </c>
      <c r="T83" s="199" t="s">
        <v>214</v>
      </c>
      <c r="U83" s="126"/>
      <c r="V83" s="45">
        <f t="shared" si="8"/>
        <v>-341098.20999999717</v>
      </c>
      <c r="W83" s="127">
        <f t="shared" si="8"/>
        <v>-1445782.2999999933</v>
      </c>
      <c r="X83" s="127">
        <f t="shared" si="8"/>
        <v>129024.62999999896</v>
      </c>
      <c r="Y83" s="127">
        <f t="shared" si="8"/>
        <v>-194577.96000000089</v>
      </c>
      <c r="Z83" s="127">
        <f t="shared" si="8"/>
        <v>9586007.0799999982</v>
      </c>
      <c r="AA83" s="128"/>
      <c r="AB83" s="129"/>
      <c r="AC83" s="200" t="s">
        <v>214</v>
      </c>
    </row>
    <row r="84" spans="1:29" s="48" customFormat="1" x14ac:dyDescent="0.25">
      <c r="A84" s="186"/>
      <c r="B84" s="49" t="s">
        <v>42</v>
      </c>
      <c r="C84" s="124">
        <f t="shared" ref="C84:P84" si="52">C98-C91</f>
        <v>36871172.5</v>
      </c>
      <c r="D84" s="125">
        <f t="shared" si="52"/>
        <v>34735103.399999999</v>
      </c>
      <c r="E84" s="125">
        <f t="shared" si="52"/>
        <v>31492374.209999997</v>
      </c>
      <c r="F84" s="125">
        <f t="shared" si="52"/>
        <v>32263519.409999996</v>
      </c>
      <c r="G84" s="125">
        <f t="shared" si="52"/>
        <v>35586711.120000005</v>
      </c>
      <c r="H84" s="125">
        <f t="shared" si="52"/>
        <v>34756620.660000004</v>
      </c>
      <c r="I84" s="125">
        <f t="shared" si="52"/>
        <v>35427646.019999996</v>
      </c>
      <c r="J84" s="125">
        <f t="shared" si="52"/>
        <v>36701237.079999998</v>
      </c>
      <c r="K84" s="125">
        <f t="shared" si="52"/>
        <v>29440540.180000003</v>
      </c>
      <c r="L84" s="125">
        <f t="shared" si="52"/>
        <v>35365983.640000001</v>
      </c>
      <c r="M84" s="125">
        <f t="shared" si="52"/>
        <v>40593965.399999999</v>
      </c>
      <c r="N84" s="126">
        <f t="shared" si="52"/>
        <v>34724420.060000002</v>
      </c>
      <c r="O84" s="124">
        <f t="shared" si="52"/>
        <v>36140945.099999994</v>
      </c>
      <c r="P84" s="223">
        <f t="shared" si="52"/>
        <v>33689435.200000003</v>
      </c>
      <c r="Q84" s="223">
        <f t="shared" ref="Q84" si="53">Q98-Q91</f>
        <v>32065586.720000006</v>
      </c>
      <c r="R84" s="125">
        <f t="shared" si="40"/>
        <v>32923820.039999995</v>
      </c>
      <c r="S84" s="125">
        <f t="shared" ref="S84" si="54">S98-S91</f>
        <v>35109191.740000002</v>
      </c>
      <c r="T84" s="199" t="s">
        <v>214</v>
      </c>
      <c r="U84" s="126"/>
      <c r="V84" s="45">
        <f t="shared" si="8"/>
        <v>-730227.40000000596</v>
      </c>
      <c r="W84" s="127">
        <f t="shared" si="8"/>
        <v>-1045668.1999999955</v>
      </c>
      <c r="X84" s="127">
        <f t="shared" si="8"/>
        <v>573212.51000000909</v>
      </c>
      <c r="Y84" s="127">
        <f t="shared" si="8"/>
        <v>660300.62999999896</v>
      </c>
      <c r="Z84" s="127">
        <f t="shared" si="8"/>
        <v>-477519.38000000268</v>
      </c>
      <c r="AA84" s="128"/>
      <c r="AB84" s="129"/>
      <c r="AC84" s="200" t="s">
        <v>214</v>
      </c>
    </row>
    <row r="85" spans="1:29" s="164" customFormat="1" x14ac:dyDescent="0.25">
      <c r="A85" s="187"/>
      <c r="B85" s="49" t="s">
        <v>43</v>
      </c>
      <c r="C85" s="165">
        <f>SUM(C80:C84)</f>
        <v>202631036.38</v>
      </c>
      <c r="D85" s="166">
        <f t="shared" ref="D85:AB85" si="55">SUM(D80:D84)</f>
        <v>176002486.79999998</v>
      </c>
      <c r="E85" s="166">
        <f t="shared" si="55"/>
        <v>165879265.75</v>
      </c>
      <c r="F85" s="166">
        <f t="shared" si="55"/>
        <v>160323371.69</v>
      </c>
      <c r="G85" s="166">
        <f t="shared" si="55"/>
        <v>204951583.65999997</v>
      </c>
      <c r="H85" s="166">
        <f t="shared" si="55"/>
        <v>214520169.53999999</v>
      </c>
      <c r="I85" s="166">
        <f t="shared" si="55"/>
        <v>190226145.38999999</v>
      </c>
      <c r="J85" s="166">
        <f t="shared" si="55"/>
        <v>177901188.68000001</v>
      </c>
      <c r="K85" s="166">
        <f t="shared" si="55"/>
        <v>157482645.64000002</v>
      </c>
      <c r="L85" s="166">
        <f t="shared" si="55"/>
        <v>207949681.31999999</v>
      </c>
      <c r="M85" s="166">
        <f t="shared" si="55"/>
        <v>248954316.47</v>
      </c>
      <c r="N85" s="168">
        <f t="shared" si="55"/>
        <v>208021035.67000002</v>
      </c>
      <c r="O85" s="165">
        <f t="shared" si="55"/>
        <v>210509261.17999998</v>
      </c>
      <c r="P85" s="224">
        <f t="shared" si="55"/>
        <v>200416887.24000001</v>
      </c>
      <c r="Q85" s="224">
        <f t="shared" ref="Q85:R85" si="56">SUM(Q80:Q84)</f>
        <v>186334133.59999999</v>
      </c>
      <c r="R85" s="166">
        <f t="shared" si="56"/>
        <v>188535634.45999998</v>
      </c>
      <c r="S85" s="166">
        <f t="shared" ref="S85" si="57">SUM(S80:S84)</f>
        <v>248196139.93000001</v>
      </c>
      <c r="T85" s="166">
        <v>0</v>
      </c>
      <c r="U85" s="168">
        <f t="shared" si="55"/>
        <v>0</v>
      </c>
      <c r="V85" s="167">
        <f t="shared" si="32"/>
        <v>7878224.799999984</v>
      </c>
      <c r="W85" s="169">
        <f t="shared" ref="W85:Y85" si="58">SUM(W80:W84)</f>
        <v>24414400.440000016</v>
      </c>
      <c r="X85" s="169">
        <f t="shared" si="58"/>
        <v>20454867.850000013</v>
      </c>
      <c r="Y85" s="169">
        <f t="shared" si="58"/>
        <v>28212262.769999988</v>
      </c>
      <c r="Z85" s="169">
        <f t="shared" ref="Z85" si="59">SUM(Z80:Z84)</f>
        <v>43244556.270000018</v>
      </c>
      <c r="AA85" s="170">
        <f t="shared" si="55"/>
        <v>0</v>
      </c>
      <c r="AB85" s="171">
        <f t="shared" si="55"/>
        <v>0</v>
      </c>
      <c r="AC85" s="167">
        <f t="shared" si="32"/>
        <v>0</v>
      </c>
    </row>
    <row r="86" spans="1:29" s="48" customFormat="1" x14ac:dyDescent="0.25">
      <c r="A86" s="186">
        <f>+A79+1</f>
        <v>12</v>
      </c>
      <c r="B86" s="58" t="s">
        <v>34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59"/>
      <c r="P86" s="225"/>
      <c r="Q86" s="60"/>
      <c r="R86" s="60"/>
      <c r="S86" s="238"/>
      <c r="T86" s="60"/>
      <c r="U86" s="61"/>
      <c r="V86" s="62"/>
      <c r="W86" s="63"/>
      <c r="X86" s="63"/>
      <c r="Y86" s="63"/>
      <c r="Z86" s="63"/>
      <c r="AA86" s="64"/>
      <c r="AB86" s="65"/>
      <c r="AC86" s="62"/>
    </row>
    <row r="87" spans="1:29" s="48" customFormat="1" x14ac:dyDescent="0.25">
      <c r="A87" s="186"/>
      <c r="B87" s="49" t="s">
        <v>38</v>
      </c>
      <c r="C87" s="124">
        <v>34960633.659999996</v>
      </c>
      <c r="D87" s="125">
        <v>27856527.370000001</v>
      </c>
      <c r="E87" s="125">
        <v>26382172.050000001</v>
      </c>
      <c r="F87" s="125">
        <v>25714573.359999999</v>
      </c>
      <c r="G87" s="125">
        <v>39873212.829999998</v>
      </c>
      <c r="H87" s="125">
        <v>42435861.300000004</v>
      </c>
      <c r="I87" s="125">
        <v>32351311.100000001</v>
      </c>
      <c r="J87" s="125">
        <v>26521988.09</v>
      </c>
      <c r="K87" s="125">
        <v>24049320.990000002</v>
      </c>
      <c r="L87" s="125">
        <v>33805853.899999999</v>
      </c>
      <c r="M87" s="125">
        <v>41356133.489999995</v>
      </c>
      <c r="N87" s="126">
        <v>32425251.850000001</v>
      </c>
      <c r="O87" s="124">
        <v>34643978.670000002</v>
      </c>
      <c r="P87" s="223">
        <v>33406933.469999999</v>
      </c>
      <c r="Q87" s="208">
        <v>29340155.759999998</v>
      </c>
      <c r="R87" s="223">
        <v>33310336.719999999</v>
      </c>
      <c r="S87" s="208">
        <v>46907761.019999996</v>
      </c>
      <c r="T87" s="199" t="s">
        <v>214</v>
      </c>
      <c r="U87" s="126"/>
      <c r="V87" s="45">
        <f t="shared" ref="V87:Z140" si="60">O87-C87</f>
        <v>-316654.98999999464</v>
      </c>
      <c r="W87" s="127">
        <f t="shared" si="60"/>
        <v>5550406.0999999978</v>
      </c>
      <c r="X87" s="127">
        <f t="shared" si="60"/>
        <v>2957983.7099999972</v>
      </c>
      <c r="Y87" s="127">
        <f t="shared" si="60"/>
        <v>7595763.3599999994</v>
      </c>
      <c r="Z87" s="127">
        <f t="shared" si="60"/>
        <v>7034548.1899999976</v>
      </c>
      <c r="AA87" s="128"/>
      <c r="AB87" s="129"/>
      <c r="AC87" s="200" t="s">
        <v>214</v>
      </c>
    </row>
    <row r="88" spans="1:29" s="48" customFormat="1" x14ac:dyDescent="0.25">
      <c r="A88" s="186"/>
      <c r="B88" s="49" t="s">
        <v>39</v>
      </c>
      <c r="C88" s="124">
        <v>6057543.54</v>
      </c>
      <c r="D88" s="125">
        <v>4792526.22</v>
      </c>
      <c r="E88" s="125">
        <v>4165623.66</v>
      </c>
      <c r="F88" s="125">
        <v>3789693.62</v>
      </c>
      <c r="G88" s="125">
        <v>5504409.6500000004</v>
      </c>
      <c r="H88" s="125">
        <v>5903938.1799999997</v>
      </c>
      <c r="I88" s="125">
        <v>4539221.32</v>
      </c>
      <c r="J88" s="125">
        <v>3897212.5100000002</v>
      </c>
      <c r="K88" s="125">
        <v>3707103.7</v>
      </c>
      <c r="L88" s="125">
        <v>4922328.99</v>
      </c>
      <c r="M88" s="125">
        <v>5950696.2199999997</v>
      </c>
      <c r="N88" s="126">
        <v>4809956.79</v>
      </c>
      <c r="O88" s="124">
        <v>5138543.0200000005</v>
      </c>
      <c r="P88" s="223">
        <v>4993898.54</v>
      </c>
      <c r="Q88" s="208">
        <v>4376580.88</v>
      </c>
      <c r="R88" s="223">
        <v>4556560.8199999994</v>
      </c>
      <c r="S88" s="208">
        <v>6343540.54</v>
      </c>
      <c r="T88" s="199" t="s">
        <v>214</v>
      </c>
      <c r="U88" s="126"/>
      <c r="V88" s="45">
        <f t="shared" si="60"/>
        <v>-919000.51999999955</v>
      </c>
      <c r="W88" s="127">
        <f t="shared" si="60"/>
        <v>201372.3200000003</v>
      </c>
      <c r="X88" s="127">
        <f t="shared" si="60"/>
        <v>210957.21999999974</v>
      </c>
      <c r="Y88" s="127">
        <f t="shared" si="60"/>
        <v>766867.19999999925</v>
      </c>
      <c r="Z88" s="127">
        <f t="shared" si="60"/>
        <v>839130.88999999966</v>
      </c>
      <c r="AA88" s="128"/>
      <c r="AB88" s="129"/>
      <c r="AC88" s="200" t="s">
        <v>214</v>
      </c>
    </row>
    <row r="89" spans="1:29" s="48" customFormat="1" x14ac:dyDescent="0.25">
      <c r="A89" s="186"/>
      <c r="B89" s="49" t="s">
        <v>40</v>
      </c>
      <c r="C89" s="124">
        <v>10492259.229999999</v>
      </c>
      <c r="D89" s="125">
        <v>8833238.3399999999</v>
      </c>
      <c r="E89" s="125">
        <v>8669750.9399999995</v>
      </c>
      <c r="F89" s="125">
        <v>8705150.1400000006</v>
      </c>
      <c r="G89" s="125">
        <v>10948806.93</v>
      </c>
      <c r="H89" s="125">
        <v>11593393.25</v>
      </c>
      <c r="I89" s="125">
        <v>10100849.990000002</v>
      </c>
      <c r="J89" s="125">
        <v>8876743.5299999993</v>
      </c>
      <c r="K89" s="125">
        <v>7592222.0399999982</v>
      </c>
      <c r="L89" s="125">
        <v>9824241.8200000003</v>
      </c>
      <c r="M89" s="125">
        <v>11589841.41</v>
      </c>
      <c r="N89" s="126">
        <v>9699083.3200000003</v>
      </c>
      <c r="O89" s="124">
        <v>10428854.42</v>
      </c>
      <c r="P89" s="223">
        <v>8748658.4399999995</v>
      </c>
      <c r="Q89" s="208">
        <v>7602543.3900000006</v>
      </c>
      <c r="R89" s="223">
        <v>8292310.1699999999</v>
      </c>
      <c r="S89" s="208">
        <v>10957971.68</v>
      </c>
      <c r="T89" s="199" t="s">
        <v>214</v>
      </c>
      <c r="U89" s="126"/>
      <c r="V89" s="45">
        <f t="shared" si="60"/>
        <v>-63404.809999998659</v>
      </c>
      <c r="W89" s="127">
        <f t="shared" si="60"/>
        <v>-84579.900000000373</v>
      </c>
      <c r="X89" s="127">
        <f t="shared" si="60"/>
        <v>-1067207.5499999989</v>
      </c>
      <c r="Y89" s="127">
        <f t="shared" si="60"/>
        <v>-412839.97000000067</v>
      </c>
      <c r="Z89" s="127">
        <f t="shared" si="60"/>
        <v>9164.75</v>
      </c>
      <c r="AA89" s="128"/>
      <c r="AB89" s="129"/>
      <c r="AC89" s="200" t="s">
        <v>214</v>
      </c>
    </row>
    <row r="90" spans="1:29" s="48" customFormat="1" x14ac:dyDescent="0.25">
      <c r="A90" s="186"/>
      <c r="B90" s="49" t="s">
        <v>41</v>
      </c>
      <c r="C90" s="124">
        <v>12773618.530000001</v>
      </c>
      <c r="D90" s="125">
        <v>11643686.17</v>
      </c>
      <c r="E90" s="125">
        <v>12031809.890000001</v>
      </c>
      <c r="F90" s="125">
        <v>12261175.4</v>
      </c>
      <c r="G90" s="125">
        <v>14666916.9</v>
      </c>
      <c r="H90" s="125">
        <v>15731194.390000001</v>
      </c>
      <c r="I90" s="125">
        <v>13810815.040000001</v>
      </c>
      <c r="J90" s="125">
        <v>12795064.880000001</v>
      </c>
      <c r="K90" s="125">
        <v>10800556.280000001</v>
      </c>
      <c r="L90" s="125">
        <v>13247432.68</v>
      </c>
      <c r="M90" s="125">
        <v>15324999.740000002</v>
      </c>
      <c r="N90" s="126">
        <v>12630855.060000001</v>
      </c>
      <c r="O90" s="124">
        <v>13282705.699999999</v>
      </c>
      <c r="P90" s="223">
        <v>11707394.289999999</v>
      </c>
      <c r="Q90" s="208">
        <v>10643344.120000001</v>
      </c>
      <c r="R90" s="223">
        <v>11334026.42</v>
      </c>
      <c r="S90" s="208">
        <v>14455285.32</v>
      </c>
      <c r="T90" s="199" t="s">
        <v>214</v>
      </c>
      <c r="U90" s="126"/>
      <c r="V90" s="45">
        <f t="shared" si="60"/>
        <v>509087.16999999806</v>
      </c>
      <c r="W90" s="127">
        <f t="shared" si="60"/>
        <v>63708.11999999918</v>
      </c>
      <c r="X90" s="127">
        <f t="shared" si="60"/>
        <v>-1388465.7699999996</v>
      </c>
      <c r="Y90" s="127">
        <f t="shared" si="60"/>
        <v>-927148.98000000045</v>
      </c>
      <c r="Z90" s="127">
        <f t="shared" si="60"/>
        <v>-211631.58000000007</v>
      </c>
      <c r="AA90" s="128"/>
      <c r="AB90" s="129"/>
      <c r="AC90" s="200" t="s">
        <v>214</v>
      </c>
    </row>
    <row r="91" spans="1:29" s="48" customFormat="1" x14ac:dyDescent="0.25">
      <c r="A91" s="186"/>
      <c r="B91" s="49" t="s">
        <v>42</v>
      </c>
      <c r="C91" s="124">
        <v>20857286.010000002</v>
      </c>
      <c r="D91" s="125">
        <v>20110145.210000001</v>
      </c>
      <c r="E91" s="125">
        <v>20299340.330000002</v>
      </c>
      <c r="F91" s="125">
        <v>22179095.460000001</v>
      </c>
      <c r="G91" s="125">
        <v>23282353.239999998</v>
      </c>
      <c r="H91" s="125">
        <v>25953974.649999999</v>
      </c>
      <c r="I91" s="125">
        <v>23302965.800000001</v>
      </c>
      <c r="J91" s="125">
        <v>24036473.279999997</v>
      </c>
      <c r="K91" s="125">
        <v>17708933.419999998</v>
      </c>
      <c r="L91" s="125">
        <v>24471420.150000002</v>
      </c>
      <c r="M91" s="125">
        <v>25821195.93</v>
      </c>
      <c r="N91" s="126">
        <v>21394272.43</v>
      </c>
      <c r="O91" s="124">
        <v>21338709.02</v>
      </c>
      <c r="P91" s="223">
        <v>20745934.140000001</v>
      </c>
      <c r="Q91" s="208">
        <v>18693492.979999997</v>
      </c>
      <c r="R91" s="223">
        <v>21107861.690000001</v>
      </c>
      <c r="S91" s="208">
        <v>24576535.469999999</v>
      </c>
      <c r="T91" s="199" t="s">
        <v>214</v>
      </c>
      <c r="U91" s="126"/>
      <c r="V91" s="45">
        <f t="shared" si="60"/>
        <v>481423.00999999791</v>
      </c>
      <c r="W91" s="127">
        <f t="shared" si="60"/>
        <v>635788.9299999997</v>
      </c>
      <c r="X91" s="127">
        <f t="shared" si="60"/>
        <v>-1605847.3500000052</v>
      </c>
      <c r="Y91" s="127">
        <f t="shared" si="60"/>
        <v>-1071233.7699999996</v>
      </c>
      <c r="Z91" s="127">
        <f t="shared" si="60"/>
        <v>1294182.2300000004</v>
      </c>
      <c r="AA91" s="128"/>
      <c r="AB91" s="129"/>
      <c r="AC91" s="200" t="s">
        <v>214</v>
      </c>
    </row>
    <row r="92" spans="1:29" s="164" customFormat="1" x14ac:dyDescent="0.25">
      <c r="A92" s="187"/>
      <c r="B92" s="49" t="s">
        <v>43</v>
      </c>
      <c r="C92" s="165">
        <f>SUM(C87:C91)</f>
        <v>85141340.969999999</v>
      </c>
      <c r="D92" s="166">
        <f t="shared" ref="D92:AC106" si="61">SUM(D87:D91)</f>
        <v>73236123.310000002</v>
      </c>
      <c r="E92" s="166">
        <f t="shared" si="61"/>
        <v>71548696.870000005</v>
      </c>
      <c r="F92" s="166">
        <f t="shared" si="61"/>
        <v>72649687.980000004</v>
      </c>
      <c r="G92" s="166">
        <f t="shared" si="61"/>
        <v>94275699.549999997</v>
      </c>
      <c r="H92" s="166">
        <f t="shared" si="61"/>
        <v>101618361.77000001</v>
      </c>
      <c r="I92" s="166">
        <f t="shared" si="61"/>
        <v>84105163.25</v>
      </c>
      <c r="J92" s="166">
        <f t="shared" si="61"/>
        <v>76127482.290000007</v>
      </c>
      <c r="K92" s="166">
        <f t="shared" si="61"/>
        <v>63858136.429999992</v>
      </c>
      <c r="L92" s="166">
        <f t="shared" si="61"/>
        <v>86271277.540000007</v>
      </c>
      <c r="M92" s="166">
        <f t="shared" si="61"/>
        <v>100042866.78999999</v>
      </c>
      <c r="N92" s="168">
        <f t="shared" si="61"/>
        <v>80959419.450000003</v>
      </c>
      <c r="O92" s="165">
        <f t="shared" si="61"/>
        <v>84832790.829999998</v>
      </c>
      <c r="P92" s="224">
        <f t="shared" si="61"/>
        <v>79602818.879999995</v>
      </c>
      <c r="Q92" s="224">
        <f t="shared" si="61"/>
        <v>70656117.129999995</v>
      </c>
      <c r="R92" s="224">
        <f t="shared" si="61"/>
        <v>78601095.820000008</v>
      </c>
      <c r="S92" s="224">
        <f t="shared" si="61"/>
        <v>103241094.03</v>
      </c>
      <c r="T92" s="166">
        <v>0</v>
      </c>
      <c r="U92" s="168">
        <f t="shared" si="61"/>
        <v>0</v>
      </c>
      <c r="V92" s="167">
        <f t="shared" si="61"/>
        <v>-308550.13999999687</v>
      </c>
      <c r="W92" s="169">
        <f t="shared" ref="W92:Y92" si="62">SUM(W87:W91)</f>
        <v>6366695.5699999966</v>
      </c>
      <c r="X92" s="169">
        <f t="shared" si="62"/>
        <v>-892579.74000000674</v>
      </c>
      <c r="Y92" s="169">
        <f t="shared" si="62"/>
        <v>5951407.839999998</v>
      </c>
      <c r="Z92" s="169">
        <f t="shared" ref="Z92" si="63">SUM(Z87:Z91)</f>
        <v>8965394.4799999967</v>
      </c>
      <c r="AA92" s="170">
        <f t="shared" si="61"/>
        <v>0</v>
      </c>
      <c r="AB92" s="171">
        <f t="shared" si="61"/>
        <v>0</v>
      </c>
      <c r="AC92" s="167">
        <f t="shared" si="61"/>
        <v>0</v>
      </c>
    </row>
    <row r="93" spans="1:29" s="48" customFormat="1" x14ac:dyDescent="0.25">
      <c r="A93" s="186">
        <f>+A86+1</f>
        <v>13</v>
      </c>
      <c r="B93" s="58" t="s">
        <v>45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59"/>
      <c r="P93" s="60"/>
      <c r="Q93" s="60"/>
      <c r="R93" s="60"/>
      <c r="S93" s="60"/>
      <c r="T93" s="60"/>
      <c r="U93" s="61"/>
      <c r="V93" s="62"/>
      <c r="W93" s="63"/>
      <c r="X93" s="63"/>
      <c r="Y93" s="63"/>
      <c r="Z93" s="63"/>
      <c r="AA93" s="64"/>
      <c r="AB93" s="65"/>
      <c r="AC93" s="62"/>
    </row>
    <row r="94" spans="1:29" s="48" customFormat="1" x14ac:dyDescent="0.25">
      <c r="A94" s="186"/>
      <c r="B94" s="49" t="s">
        <v>38</v>
      </c>
      <c r="C94" s="124">
        <v>136615277.87</v>
      </c>
      <c r="D94" s="125">
        <v>113522792.25</v>
      </c>
      <c r="E94" s="125">
        <v>107217099.41</v>
      </c>
      <c r="F94" s="125">
        <v>105901055.3</v>
      </c>
      <c r="G94" s="125">
        <v>152905018.88999999</v>
      </c>
      <c r="H94" s="125">
        <v>164748410.83000001</v>
      </c>
      <c r="I94" s="125">
        <v>132912152.45999999</v>
      </c>
      <c r="J94" s="125">
        <v>116238668.70999999</v>
      </c>
      <c r="K94" s="125">
        <v>107835780.77</v>
      </c>
      <c r="L94" s="125">
        <v>149365514.99000001</v>
      </c>
      <c r="M94" s="125">
        <v>179762332.13</v>
      </c>
      <c r="N94" s="126">
        <v>145364619.34</v>
      </c>
      <c r="O94" s="124">
        <v>147424398.63</v>
      </c>
      <c r="P94" s="125">
        <v>145393029.94</v>
      </c>
      <c r="Q94" s="125">
        <v>132043837.84999999</v>
      </c>
      <c r="R94" s="204">
        <v>138780871.22999999</v>
      </c>
      <c r="S94" s="125">
        <v>190291364.81999999</v>
      </c>
      <c r="T94" s="125">
        <v>0</v>
      </c>
      <c r="U94" s="126"/>
      <c r="V94" s="45">
        <f t="shared" ref="V94:Z94" si="64">O94-C94</f>
        <v>10809120.75999999</v>
      </c>
      <c r="W94" s="127">
        <f t="shared" si="64"/>
        <v>31870237.689999998</v>
      </c>
      <c r="X94" s="127">
        <f t="shared" si="64"/>
        <v>24826738.439999998</v>
      </c>
      <c r="Y94" s="127">
        <f t="shared" si="64"/>
        <v>32879815.929999992</v>
      </c>
      <c r="Z94" s="127">
        <f t="shared" si="64"/>
        <v>37386345.930000007</v>
      </c>
      <c r="AA94" s="128"/>
      <c r="AB94" s="129"/>
      <c r="AC94" s="80">
        <f>IF(ISERROR(GETPIVOTDATA("VALUE",'CSS WK pvt'!$I$2,"DT_FILE",AC$8,"CD_CO",AC$6,"TRIM_CAT",TRIM(B94),"TRIM_LINE",A93))=TRUE,0,GETPIVOTDATA("VALUE",'CSS WK pvt'!$I$2,"DT_FILE",AC$8,"CD_CO",AC$6,"TRIM_CAT",TRIM(B94),"TRIM_LINE",A93))</f>
        <v>0</v>
      </c>
    </row>
    <row r="95" spans="1:29" s="48" customFormat="1" x14ac:dyDescent="0.25">
      <c r="A95" s="186"/>
      <c r="B95" s="49" t="s">
        <v>39</v>
      </c>
      <c r="C95" s="124">
        <v>13658329.609999999</v>
      </c>
      <c r="D95" s="125">
        <v>11423048.16</v>
      </c>
      <c r="E95" s="125">
        <v>10110542</v>
      </c>
      <c r="F95" s="125">
        <v>9835170.1400000006</v>
      </c>
      <c r="G95" s="125">
        <v>12789822.609999999</v>
      </c>
      <c r="H95" s="125">
        <v>13828299.42</v>
      </c>
      <c r="I95" s="125">
        <v>11569959.48</v>
      </c>
      <c r="J95" s="125">
        <v>10767793.119999999</v>
      </c>
      <c r="K95" s="125">
        <v>10142563.34</v>
      </c>
      <c r="L95" s="125">
        <v>13541160.380000001</v>
      </c>
      <c r="M95" s="125">
        <v>16179858.140000001</v>
      </c>
      <c r="N95" s="126">
        <v>12961985.449999999</v>
      </c>
      <c r="O95" s="124">
        <v>12612806.470000001</v>
      </c>
      <c r="P95" s="125">
        <v>12838308.789999999</v>
      </c>
      <c r="Q95" s="125">
        <v>11551379.26</v>
      </c>
      <c r="R95" s="204">
        <v>11638475.42</v>
      </c>
      <c r="S95" s="125">
        <v>15718009.130000001</v>
      </c>
      <c r="T95" s="125">
        <v>0</v>
      </c>
      <c r="U95" s="126"/>
      <c r="V95" s="45">
        <f t="shared" si="60"/>
        <v>-1045523.1399999987</v>
      </c>
      <c r="W95" s="127">
        <f t="shared" si="60"/>
        <v>1415260.629999999</v>
      </c>
      <c r="X95" s="127">
        <f t="shared" si="60"/>
        <v>1440837.2599999998</v>
      </c>
      <c r="Y95" s="127">
        <f t="shared" si="60"/>
        <v>1803305.2799999993</v>
      </c>
      <c r="Z95" s="127">
        <f t="shared" si="60"/>
        <v>2928186.5200000014</v>
      </c>
      <c r="AA95" s="128"/>
      <c r="AB95" s="129"/>
      <c r="AC95" s="80">
        <f>IF(ISERROR(GETPIVOTDATA("VALUE",'CSS WK pvt'!$I$2,"DT_FILE",AC$8,"CD_CO",AC$6,"TRIM_CAT",TRIM(B95),"TRIM_LINE",A93))=TRUE,0,GETPIVOTDATA("VALUE",'CSS WK pvt'!$I$2,"DT_FILE",AC$8,"CD_CO",AC$6,"TRIM_CAT",TRIM(B95),"TRIM_LINE",A93))</f>
        <v>0</v>
      </c>
    </row>
    <row r="96" spans="1:29" s="48" customFormat="1" x14ac:dyDescent="0.25">
      <c r="A96" s="186"/>
      <c r="B96" s="49" t="s">
        <v>40</v>
      </c>
      <c r="C96" s="124">
        <v>41097003.299999997</v>
      </c>
      <c r="D96" s="125">
        <v>35245857.399999999</v>
      </c>
      <c r="E96" s="125">
        <v>35585183.369999997</v>
      </c>
      <c r="F96" s="125">
        <v>30717335.629999999</v>
      </c>
      <c r="G96" s="125">
        <v>37496593.030000001</v>
      </c>
      <c r="H96" s="125">
        <v>39054148.93</v>
      </c>
      <c r="I96" s="125">
        <v>34798742.509999998</v>
      </c>
      <c r="J96" s="125">
        <v>32592884.93</v>
      </c>
      <c r="K96" s="125">
        <v>28433955.329999998</v>
      </c>
      <c r="L96" s="125">
        <v>36682988.649999999</v>
      </c>
      <c r="M96" s="125">
        <v>43998950.659999996</v>
      </c>
      <c r="N96" s="126">
        <v>37758246.630000003</v>
      </c>
      <c r="O96" s="124">
        <v>38983895.770000003</v>
      </c>
      <c r="P96" s="125">
        <v>34533408.539999999</v>
      </c>
      <c r="Q96" s="125">
        <v>31171971.760000002</v>
      </c>
      <c r="R96" s="204">
        <v>31730545.109999999</v>
      </c>
      <c r="S96" s="125">
        <v>39200972.979999997</v>
      </c>
      <c r="T96" s="125">
        <v>0</v>
      </c>
      <c r="U96" s="126"/>
      <c r="V96" s="45">
        <f t="shared" si="60"/>
        <v>-2113107.5299999937</v>
      </c>
      <c r="W96" s="127">
        <f t="shared" si="60"/>
        <v>-712448.8599999994</v>
      </c>
      <c r="X96" s="127">
        <f t="shared" si="60"/>
        <v>-4413211.6099999957</v>
      </c>
      <c r="Y96" s="127">
        <f t="shared" si="60"/>
        <v>1013209.4800000004</v>
      </c>
      <c r="Z96" s="127">
        <f t="shared" si="60"/>
        <v>1704379.9499999955</v>
      </c>
      <c r="AA96" s="128"/>
      <c r="AB96" s="129"/>
      <c r="AC96" s="80">
        <f>IF(ISERROR(GETPIVOTDATA("VALUE",'CSS WK pvt'!$I$2,"DT_FILE",AC$8,"CD_CO",AC$6,"TRIM_CAT",TRIM(B96),"TRIM_LINE",A93))=TRUE,0,GETPIVOTDATA("VALUE",'CSS WK pvt'!$I$2,"DT_FILE",AC$8,"CD_CO",AC$6,"TRIM_CAT",TRIM(B96),"TRIM_LINE",A93))</f>
        <v>0</v>
      </c>
    </row>
    <row r="97" spans="1:29" s="48" customFormat="1" x14ac:dyDescent="0.25">
      <c r="A97" s="186"/>
      <c r="B97" s="49" t="s">
        <v>41</v>
      </c>
      <c r="C97" s="124">
        <v>38673308.060000002</v>
      </c>
      <c r="D97" s="125">
        <v>34201663.689999998</v>
      </c>
      <c r="E97" s="125">
        <v>32723423.300000001</v>
      </c>
      <c r="F97" s="125">
        <v>32076883.73</v>
      </c>
      <c r="G97" s="125">
        <v>37166784.32</v>
      </c>
      <c r="H97" s="125">
        <v>37797076.82</v>
      </c>
      <c r="I97" s="125">
        <v>36319842.369999997</v>
      </c>
      <c r="J97" s="125">
        <v>33691613.850000001</v>
      </c>
      <c r="K97" s="125">
        <v>27779009.030000001</v>
      </c>
      <c r="L97" s="125">
        <v>34793891.049999997</v>
      </c>
      <c r="M97" s="125">
        <v>42640881</v>
      </c>
      <c r="N97" s="126">
        <v>36776911.210000001</v>
      </c>
      <c r="O97" s="124">
        <v>38841297.020000003</v>
      </c>
      <c r="P97" s="125">
        <v>32819589.510000002</v>
      </c>
      <c r="Q97" s="125">
        <v>31463982.16</v>
      </c>
      <c r="R97" s="204">
        <v>30955156.789999999</v>
      </c>
      <c r="S97" s="125">
        <v>46541159.82</v>
      </c>
      <c r="T97" s="125">
        <v>0</v>
      </c>
      <c r="U97" s="126"/>
      <c r="V97" s="45">
        <f t="shared" si="60"/>
        <v>167988.96000000089</v>
      </c>
      <c r="W97" s="127">
        <f t="shared" si="60"/>
        <v>-1382074.179999996</v>
      </c>
      <c r="X97" s="127">
        <f t="shared" si="60"/>
        <v>-1259441.1400000006</v>
      </c>
      <c r="Y97" s="127">
        <f t="shared" si="60"/>
        <v>-1121726.9400000013</v>
      </c>
      <c r="Z97" s="127">
        <f t="shared" si="60"/>
        <v>9374375.5</v>
      </c>
      <c r="AA97" s="128"/>
      <c r="AB97" s="129"/>
      <c r="AC97" s="80">
        <f>IF(ISERROR(GETPIVOTDATA("VALUE",'CSS WK pvt'!$I$2,"DT_FILE",AC$8,"CD_CO",AC$6,"TRIM_CAT",TRIM(B97),"TRIM_LINE",A93))=TRUE,0,GETPIVOTDATA("VALUE",'CSS WK pvt'!$I$2,"DT_FILE",AC$8,"CD_CO",AC$6,"TRIM_CAT",TRIM(B97),"TRIM_LINE",A93))</f>
        <v>0</v>
      </c>
    </row>
    <row r="98" spans="1:29" s="48" customFormat="1" x14ac:dyDescent="0.25">
      <c r="A98" s="186"/>
      <c r="B98" s="49" t="s">
        <v>42</v>
      </c>
      <c r="C98" s="124">
        <v>57728458.509999998</v>
      </c>
      <c r="D98" s="125">
        <v>54845248.609999999</v>
      </c>
      <c r="E98" s="125">
        <v>51791714.539999999</v>
      </c>
      <c r="F98" s="125">
        <v>54442614.869999997</v>
      </c>
      <c r="G98" s="125">
        <v>58869064.359999999</v>
      </c>
      <c r="H98" s="125">
        <v>60710595.310000002</v>
      </c>
      <c r="I98" s="125">
        <v>58730611.82</v>
      </c>
      <c r="J98" s="125">
        <v>60737710.359999999</v>
      </c>
      <c r="K98" s="125">
        <v>47149473.600000001</v>
      </c>
      <c r="L98" s="125">
        <v>59837403.789999999</v>
      </c>
      <c r="M98" s="125">
        <v>66415161.329999998</v>
      </c>
      <c r="N98" s="126">
        <v>56118692.490000002</v>
      </c>
      <c r="O98" s="124">
        <v>57479654.119999997</v>
      </c>
      <c r="P98" s="125">
        <v>54435369.340000004</v>
      </c>
      <c r="Q98" s="125">
        <v>50759079.700000003</v>
      </c>
      <c r="R98" s="204">
        <v>54031681.729999997</v>
      </c>
      <c r="S98" s="125">
        <v>59685727.210000001</v>
      </c>
      <c r="T98" s="125">
        <v>0</v>
      </c>
      <c r="U98" s="126"/>
      <c r="V98" s="45">
        <f t="shared" si="60"/>
        <v>-248804.3900000006</v>
      </c>
      <c r="W98" s="127">
        <f t="shared" si="60"/>
        <v>-409879.26999999583</v>
      </c>
      <c r="X98" s="127">
        <f t="shared" si="60"/>
        <v>-1032634.8399999961</v>
      </c>
      <c r="Y98" s="127">
        <f t="shared" si="60"/>
        <v>-410933.1400000006</v>
      </c>
      <c r="Z98" s="127">
        <f t="shared" si="60"/>
        <v>816662.85000000149</v>
      </c>
      <c r="AA98" s="128"/>
      <c r="AB98" s="129"/>
      <c r="AC98" s="80">
        <f>IF(ISERROR(GETPIVOTDATA("VALUE",'CSS WK pvt'!$I$2,"DT_FILE",AC$8,"CD_CO",AC$6,"TRIM_CAT",TRIM(B98),"TRIM_LINE",A93))=TRUE,0,GETPIVOTDATA("VALUE",'CSS WK pvt'!$I$2,"DT_FILE",AC$8,"CD_CO",AC$6,"TRIM_CAT",TRIM(B98),"TRIM_LINE",A93))</f>
        <v>0</v>
      </c>
    </row>
    <row r="99" spans="1:29" s="164" customFormat="1" ht="15.75" thickBot="1" x14ac:dyDescent="0.3">
      <c r="A99" s="187"/>
      <c r="B99" s="66" t="s">
        <v>43</v>
      </c>
      <c r="C99" s="158">
        <f>SUM(C94:C98)</f>
        <v>287772377.35000002</v>
      </c>
      <c r="D99" s="159">
        <f t="shared" ref="D99:AB99" si="65">SUM(D94:D98)</f>
        <v>249238610.11000001</v>
      </c>
      <c r="E99" s="159">
        <f t="shared" si="65"/>
        <v>237427962.62</v>
      </c>
      <c r="F99" s="159">
        <f t="shared" si="65"/>
        <v>232973059.66999999</v>
      </c>
      <c r="G99" s="159">
        <f t="shared" si="65"/>
        <v>299227283.20999998</v>
      </c>
      <c r="H99" s="159">
        <f t="shared" si="65"/>
        <v>316138531.31</v>
      </c>
      <c r="I99" s="159">
        <f t="shared" si="65"/>
        <v>274331308.63999999</v>
      </c>
      <c r="J99" s="159">
        <f t="shared" si="65"/>
        <v>254028670.96999997</v>
      </c>
      <c r="K99" s="159">
        <f t="shared" si="65"/>
        <v>221340782.06999999</v>
      </c>
      <c r="L99" s="159">
        <f t="shared" si="65"/>
        <v>294220958.86000001</v>
      </c>
      <c r="M99" s="159">
        <f t="shared" si="65"/>
        <v>348997183.25999993</v>
      </c>
      <c r="N99" s="160">
        <f t="shared" si="65"/>
        <v>288980455.12</v>
      </c>
      <c r="O99" s="158">
        <f t="shared" si="65"/>
        <v>295342052.00999999</v>
      </c>
      <c r="P99" s="159">
        <f t="shared" si="65"/>
        <v>280019706.12</v>
      </c>
      <c r="Q99" s="159">
        <f t="shared" si="65"/>
        <v>256990250.72999996</v>
      </c>
      <c r="R99" s="159">
        <f t="shared" si="65"/>
        <v>267136730.27999997</v>
      </c>
      <c r="S99" s="159">
        <f t="shared" si="65"/>
        <v>351437233.95999998</v>
      </c>
      <c r="T99" s="159">
        <v>0</v>
      </c>
      <c r="U99" s="160">
        <f t="shared" si="65"/>
        <v>0</v>
      </c>
      <c r="V99" s="46">
        <f t="shared" si="61"/>
        <v>7569674.6599999983</v>
      </c>
      <c r="W99" s="161">
        <f t="shared" ref="W99:Y99" si="66">SUM(W94:W98)</f>
        <v>30781096.010000005</v>
      </c>
      <c r="X99" s="161">
        <f t="shared" si="66"/>
        <v>19562288.110000003</v>
      </c>
      <c r="Y99" s="161">
        <f t="shared" si="66"/>
        <v>34163670.609999999</v>
      </c>
      <c r="Z99" s="161">
        <f t="shared" ref="Z99" si="67">SUM(Z94:Z98)</f>
        <v>52209950.750000007</v>
      </c>
      <c r="AA99" s="162">
        <f t="shared" si="65"/>
        <v>0</v>
      </c>
      <c r="AB99" s="163">
        <f t="shared" si="65"/>
        <v>0</v>
      </c>
      <c r="AC99" s="46">
        <f t="shared" si="61"/>
        <v>0</v>
      </c>
    </row>
    <row r="100" spans="1:29" s="48" customFormat="1" x14ac:dyDescent="0.25">
      <c r="A100" s="186">
        <f>+A93+1</f>
        <v>14</v>
      </c>
      <c r="B100" s="130" t="s">
        <v>317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9"/>
      <c r="O100" s="117"/>
      <c r="P100" s="118"/>
      <c r="Q100" s="118"/>
      <c r="R100" s="118"/>
      <c r="S100" s="118"/>
      <c r="T100" s="118"/>
      <c r="U100" s="119"/>
      <c r="V100" s="120"/>
      <c r="W100" s="121"/>
      <c r="X100" s="121"/>
      <c r="Y100" s="121"/>
      <c r="Z100" s="121"/>
      <c r="AA100" s="122"/>
      <c r="AB100" s="123"/>
      <c r="AC100" s="120"/>
    </row>
    <row r="101" spans="1:29" s="48" customFormat="1" x14ac:dyDescent="0.25">
      <c r="A101" s="186"/>
      <c r="B101" s="49" t="s">
        <v>38</v>
      </c>
      <c r="C101" s="124">
        <v>135743509.41999999</v>
      </c>
      <c r="D101" s="125">
        <v>130879713.16</v>
      </c>
      <c r="E101" s="125">
        <v>119871791.08</v>
      </c>
      <c r="F101" s="45">
        <v>99902837.030000001</v>
      </c>
      <c r="G101" s="125">
        <v>122330318.61</v>
      </c>
      <c r="H101" s="125">
        <v>156366239.02000001</v>
      </c>
      <c r="I101" s="125">
        <v>148163309.06</v>
      </c>
      <c r="J101" s="125">
        <v>130556414.23</v>
      </c>
      <c r="K101" s="125">
        <v>100450505.52</v>
      </c>
      <c r="L101" s="125">
        <v>130548195.3</v>
      </c>
      <c r="M101" s="125">
        <v>152211452.83000001</v>
      </c>
      <c r="N101" s="126">
        <v>143575215.86000001</v>
      </c>
      <c r="O101" s="124">
        <v>143048294.99000001</v>
      </c>
      <c r="P101" s="125">
        <v>129616727.95999999</v>
      </c>
      <c r="Q101" s="125">
        <v>133263861.13</v>
      </c>
      <c r="R101" s="125">
        <v>125484968.91</v>
      </c>
      <c r="S101" s="125">
        <v>150072378.03</v>
      </c>
      <c r="T101" s="125">
        <v>0</v>
      </c>
      <c r="U101" s="126"/>
      <c r="V101" s="45">
        <f t="shared" ref="V101:Z101" si="68">O101-C101</f>
        <v>7304785.5700000226</v>
      </c>
      <c r="W101" s="127">
        <f t="shared" si="68"/>
        <v>-1262985.200000003</v>
      </c>
      <c r="X101" s="127">
        <f t="shared" si="68"/>
        <v>13392070.049999997</v>
      </c>
      <c r="Y101" s="127">
        <f t="shared" si="68"/>
        <v>25582131.879999995</v>
      </c>
      <c r="Z101" s="127">
        <f t="shared" si="68"/>
        <v>27742059.420000002</v>
      </c>
      <c r="AA101" s="128"/>
      <c r="AB101" s="129"/>
      <c r="AC101" s="80">
        <f>IF(ISERROR(GETPIVOTDATA("VALUE",'CSS WK pvt'!$I$2,"DT_FILE",AC$8,"CD_CO",AC$6,"TRIM_CAT",TRIM(B101),"TRIM_LINE",A100))=TRUE,0,GETPIVOTDATA("VALUE",'CSS WK pvt'!$I$2,"DT_FILE",AC$8,"CD_CO",AC$6,"TRIM_CAT",TRIM(B101),"TRIM_LINE",A100))</f>
        <v>0</v>
      </c>
    </row>
    <row r="102" spans="1:29" s="48" customFormat="1" x14ac:dyDescent="0.25">
      <c r="A102" s="186"/>
      <c r="B102" s="49" t="s">
        <v>39</v>
      </c>
      <c r="C102" s="124">
        <v>11230582.41</v>
      </c>
      <c r="D102" s="125">
        <v>11258929.449999999</v>
      </c>
      <c r="E102" s="125">
        <v>11078342</v>
      </c>
      <c r="F102" s="45">
        <v>9155754.8300000001</v>
      </c>
      <c r="G102" s="125">
        <v>10080339.789999999</v>
      </c>
      <c r="H102" s="125">
        <v>10946282.960000001</v>
      </c>
      <c r="I102" s="125">
        <v>10717433.07</v>
      </c>
      <c r="J102" s="125">
        <v>10201478</v>
      </c>
      <c r="K102" s="125">
        <v>7906288.9500000002</v>
      </c>
      <c r="L102" s="125">
        <v>9008794.3000000007</v>
      </c>
      <c r="M102" s="125">
        <v>11274876.17</v>
      </c>
      <c r="N102" s="126">
        <v>10717257.789999999</v>
      </c>
      <c r="O102" s="124">
        <v>10731391.25</v>
      </c>
      <c r="P102" s="125">
        <v>10671414.720000001</v>
      </c>
      <c r="Q102" s="125">
        <v>10911505.869999999</v>
      </c>
      <c r="R102" s="125">
        <v>10417992.32</v>
      </c>
      <c r="S102" s="125">
        <v>12170409.59</v>
      </c>
      <c r="T102" s="125">
        <v>0</v>
      </c>
      <c r="U102" s="126"/>
      <c r="V102" s="45">
        <f t="shared" si="60"/>
        <v>-499191.16000000015</v>
      </c>
      <c r="W102" s="127">
        <f t="shared" si="60"/>
        <v>-587514.72999999858</v>
      </c>
      <c r="X102" s="127">
        <f t="shared" si="60"/>
        <v>-166836.13000000082</v>
      </c>
      <c r="Y102" s="127">
        <f t="shared" si="60"/>
        <v>1262237.4900000002</v>
      </c>
      <c r="Z102" s="127">
        <f t="shared" si="60"/>
        <v>2090069.8000000007</v>
      </c>
      <c r="AA102" s="128"/>
      <c r="AB102" s="129"/>
      <c r="AC102" s="80">
        <f>IF(ISERROR(GETPIVOTDATA("VALUE",'CSS WK pvt'!$I$2,"DT_FILE",AC$8,"CD_CO",AC$6,"TRIM_CAT",TRIM(B102),"TRIM_LINE",A100))=TRUE,0,GETPIVOTDATA("VALUE",'CSS WK pvt'!$I$2,"DT_FILE",AC$8,"CD_CO",AC$6,"TRIM_CAT",TRIM(B102),"TRIM_LINE",A100))</f>
        <v>0</v>
      </c>
    </row>
    <row r="103" spans="1:29" s="48" customFormat="1" x14ac:dyDescent="0.25">
      <c r="A103" s="186"/>
      <c r="B103" s="49" t="s">
        <v>40</v>
      </c>
      <c r="C103" s="124">
        <v>35663721.990000002</v>
      </c>
      <c r="D103" s="125">
        <v>35162478.68</v>
      </c>
      <c r="E103" s="125">
        <v>37114444.579999998</v>
      </c>
      <c r="F103" s="45">
        <v>27056013.02</v>
      </c>
      <c r="G103" s="125">
        <v>32052083.280000001</v>
      </c>
      <c r="H103" s="125">
        <v>37120997.43</v>
      </c>
      <c r="I103" s="125">
        <v>34913530.409999996</v>
      </c>
      <c r="J103" s="125">
        <v>34040546.780000001</v>
      </c>
      <c r="K103" s="125">
        <v>25756203.23</v>
      </c>
      <c r="L103" s="125">
        <v>31646496.25</v>
      </c>
      <c r="M103" s="125">
        <v>39207091.530000001</v>
      </c>
      <c r="N103" s="126">
        <v>34952873.710000001</v>
      </c>
      <c r="O103" s="124">
        <v>36861450.770000003</v>
      </c>
      <c r="P103" s="125">
        <v>28960118.969999999</v>
      </c>
      <c r="Q103" s="125">
        <v>31688797.940000001</v>
      </c>
      <c r="R103" s="125">
        <v>28152300.989999998</v>
      </c>
      <c r="S103" s="125">
        <v>32858120.129999999</v>
      </c>
      <c r="T103" s="125">
        <v>0</v>
      </c>
      <c r="U103" s="126"/>
      <c r="V103" s="45">
        <f t="shared" si="60"/>
        <v>1197728.7800000012</v>
      </c>
      <c r="W103" s="127">
        <f t="shared" si="60"/>
        <v>-6202359.7100000009</v>
      </c>
      <c r="X103" s="127">
        <f t="shared" si="60"/>
        <v>-5425646.6399999969</v>
      </c>
      <c r="Y103" s="127">
        <f t="shared" si="60"/>
        <v>1096287.9699999988</v>
      </c>
      <c r="Z103" s="127">
        <f t="shared" si="60"/>
        <v>806036.84999999776</v>
      </c>
      <c r="AA103" s="128"/>
      <c r="AB103" s="129"/>
      <c r="AC103" s="80">
        <f>IF(ISERROR(GETPIVOTDATA("VALUE",'CSS WK pvt'!$I$2,"DT_FILE",AC$8,"CD_CO",AC$6,"TRIM_CAT",TRIM(B103),"TRIM_LINE",A100))=TRUE,0,GETPIVOTDATA("VALUE",'CSS WK pvt'!$I$2,"DT_FILE",AC$8,"CD_CO",AC$6,"TRIM_CAT",TRIM(B103),"TRIM_LINE",A100))</f>
        <v>0</v>
      </c>
    </row>
    <row r="104" spans="1:29" s="48" customFormat="1" x14ac:dyDescent="0.25">
      <c r="A104" s="186"/>
      <c r="B104" s="49" t="s">
        <v>41</v>
      </c>
      <c r="C104" s="124">
        <v>33276171.23</v>
      </c>
      <c r="D104" s="125">
        <v>32432596.920000002</v>
      </c>
      <c r="E104" s="125">
        <v>34026878.259999998</v>
      </c>
      <c r="F104" s="45">
        <v>25686825.329999998</v>
      </c>
      <c r="G104" s="125">
        <v>32149563.449999999</v>
      </c>
      <c r="H104" s="125">
        <v>34411800.200000003</v>
      </c>
      <c r="I104" s="125">
        <v>32659998.629999999</v>
      </c>
      <c r="J104" s="125">
        <v>33732331.5</v>
      </c>
      <c r="K104" s="125">
        <v>25089093.809999999</v>
      </c>
      <c r="L104" s="125">
        <v>29039983.699999999</v>
      </c>
      <c r="M104" s="125">
        <v>36138603.299999997</v>
      </c>
      <c r="N104" s="126">
        <v>32115275.57</v>
      </c>
      <c r="O104" s="124">
        <v>34908563.619999997</v>
      </c>
      <c r="P104" s="125">
        <v>25305588.309999999</v>
      </c>
      <c r="Q104" s="125">
        <v>29281335.16</v>
      </c>
      <c r="R104" s="125">
        <v>27183072.829999998</v>
      </c>
      <c r="S104" s="125">
        <v>31822829.600000001</v>
      </c>
      <c r="T104" s="125">
        <v>0</v>
      </c>
      <c r="U104" s="126"/>
      <c r="V104" s="45">
        <f t="shared" si="60"/>
        <v>1632392.3899999969</v>
      </c>
      <c r="W104" s="127">
        <f t="shared" si="60"/>
        <v>-7127008.6100000031</v>
      </c>
      <c r="X104" s="127">
        <f t="shared" si="60"/>
        <v>-4745543.0999999978</v>
      </c>
      <c r="Y104" s="127">
        <f t="shared" si="60"/>
        <v>1496247.5</v>
      </c>
      <c r="Z104" s="127">
        <f t="shared" si="60"/>
        <v>-326733.84999999776</v>
      </c>
      <c r="AA104" s="128"/>
      <c r="AB104" s="129"/>
      <c r="AC104" s="80">
        <f>IF(ISERROR(GETPIVOTDATA("VALUE",'CSS WK pvt'!$I$2,"DT_FILE",AC$8,"CD_CO",AC$6,"TRIM_CAT",TRIM(B104),"TRIM_LINE",A100))=TRUE,0,GETPIVOTDATA("VALUE",'CSS WK pvt'!$I$2,"DT_FILE",AC$8,"CD_CO",AC$6,"TRIM_CAT",TRIM(B104),"TRIM_LINE",A100))</f>
        <v>0</v>
      </c>
    </row>
    <row r="105" spans="1:29" s="48" customFormat="1" x14ac:dyDescent="0.25">
      <c r="A105" s="186"/>
      <c r="B105" s="49" t="s">
        <v>42</v>
      </c>
      <c r="C105" s="124">
        <v>47902288.700000003</v>
      </c>
      <c r="D105" s="125">
        <v>46814914.359999999</v>
      </c>
      <c r="E105" s="125">
        <v>55483943.700000003</v>
      </c>
      <c r="F105" s="45">
        <v>41021953.090000004</v>
      </c>
      <c r="G105" s="125">
        <v>52617703.710000001</v>
      </c>
      <c r="H105" s="125">
        <v>53507342.07</v>
      </c>
      <c r="I105" s="125">
        <v>51000174.969999999</v>
      </c>
      <c r="J105" s="125">
        <v>55884043.859999999</v>
      </c>
      <c r="K105" s="125">
        <v>42567522.659999996</v>
      </c>
      <c r="L105" s="125">
        <v>45950532.770000003</v>
      </c>
      <c r="M105" s="125">
        <v>54943152.829999998</v>
      </c>
      <c r="N105" s="126">
        <v>49887950.890000001</v>
      </c>
      <c r="O105" s="124">
        <v>52925879.159999996</v>
      </c>
      <c r="P105" s="125">
        <v>40719420.149999999</v>
      </c>
      <c r="Q105" s="125">
        <v>46752883.939999998</v>
      </c>
      <c r="R105" s="125">
        <v>43523540.490000002</v>
      </c>
      <c r="S105" s="125">
        <v>53146114.420000002</v>
      </c>
      <c r="T105" s="125">
        <v>0</v>
      </c>
      <c r="U105" s="126"/>
      <c r="V105" s="45">
        <f t="shared" si="60"/>
        <v>5023590.4599999934</v>
      </c>
      <c r="W105" s="127">
        <f t="shared" si="60"/>
        <v>-6095494.2100000009</v>
      </c>
      <c r="X105" s="127">
        <f t="shared" si="60"/>
        <v>-8731059.7600000054</v>
      </c>
      <c r="Y105" s="127">
        <f t="shared" si="60"/>
        <v>2501587.3999999985</v>
      </c>
      <c r="Z105" s="127">
        <f t="shared" si="60"/>
        <v>528410.71000000089</v>
      </c>
      <c r="AA105" s="128"/>
      <c r="AB105" s="129"/>
      <c r="AC105" s="80">
        <f>IF(ISERROR(GETPIVOTDATA("VALUE",'CSS WK pvt'!$I$2,"DT_FILE",AC$8,"CD_CO",AC$6,"TRIM_CAT",TRIM(B105),"TRIM_LINE",A100))=TRUE,0,GETPIVOTDATA("VALUE",'CSS WK pvt'!$I$2,"DT_FILE",AC$8,"CD_CO",AC$6,"TRIM_CAT",TRIM(B105),"TRIM_LINE",A100))</f>
        <v>0</v>
      </c>
    </row>
    <row r="106" spans="1:29" s="164" customFormat="1" x14ac:dyDescent="0.25">
      <c r="A106" s="187"/>
      <c r="B106" s="49" t="s">
        <v>43</v>
      </c>
      <c r="C106" s="165">
        <f>SUM(C101:C105)</f>
        <v>263816273.75</v>
      </c>
      <c r="D106" s="166">
        <f t="shared" ref="D106:AB106" si="69">SUM(D101:D105)</f>
        <v>256548632.56999999</v>
      </c>
      <c r="E106" s="166">
        <f t="shared" si="69"/>
        <v>257575399.62</v>
      </c>
      <c r="F106" s="167">
        <f t="shared" si="69"/>
        <v>202823383.29999998</v>
      </c>
      <c r="G106" s="166">
        <f t="shared" si="69"/>
        <v>249230008.84</v>
      </c>
      <c r="H106" s="166">
        <f t="shared" si="69"/>
        <v>292352661.68000001</v>
      </c>
      <c r="I106" s="166">
        <f t="shared" si="69"/>
        <v>277454446.13999999</v>
      </c>
      <c r="J106" s="166">
        <f t="shared" si="69"/>
        <v>264414814.37</v>
      </c>
      <c r="K106" s="166">
        <f t="shared" si="69"/>
        <v>201769614.16999999</v>
      </c>
      <c r="L106" s="166">
        <f t="shared" si="69"/>
        <v>246194002.31999999</v>
      </c>
      <c r="M106" s="166">
        <f t="shared" si="69"/>
        <v>293775176.65999997</v>
      </c>
      <c r="N106" s="168">
        <f t="shared" si="69"/>
        <v>271248573.81999999</v>
      </c>
      <c r="O106" s="165">
        <f t="shared" si="69"/>
        <v>278475579.79000002</v>
      </c>
      <c r="P106" s="166">
        <f t="shared" si="69"/>
        <v>235273270.11000001</v>
      </c>
      <c r="Q106" s="166">
        <f t="shared" si="69"/>
        <v>251898384.03999999</v>
      </c>
      <c r="R106" s="166">
        <f t="shared" si="69"/>
        <v>234761875.54000002</v>
      </c>
      <c r="S106" s="166">
        <f t="shared" si="69"/>
        <v>280069851.76999998</v>
      </c>
      <c r="T106" s="166">
        <v>0</v>
      </c>
      <c r="U106" s="168">
        <f t="shared" si="69"/>
        <v>0</v>
      </c>
      <c r="V106" s="167">
        <f t="shared" si="61"/>
        <v>14659306.040000014</v>
      </c>
      <c r="W106" s="169">
        <f t="shared" ref="W106:Y106" si="70">SUM(W101:W105)</f>
        <v>-21275362.460000008</v>
      </c>
      <c r="X106" s="169">
        <f t="shared" si="70"/>
        <v>-5677015.5800000038</v>
      </c>
      <c r="Y106" s="169">
        <f t="shared" si="70"/>
        <v>31938492.239999995</v>
      </c>
      <c r="Z106" s="169">
        <f t="shared" ref="Z106" si="71">SUM(Z101:Z105)</f>
        <v>30839842.930000003</v>
      </c>
      <c r="AA106" s="170">
        <f t="shared" si="69"/>
        <v>0</v>
      </c>
      <c r="AB106" s="171">
        <f t="shared" si="69"/>
        <v>0</v>
      </c>
      <c r="AC106" s="57">
        <f t="shared" si="61"/>
        <v>0</v>
      </c>
    </row>
    <row r="107" spans="1:29" s="75" customFormat="1" x14ac:dyDescent="0.25">
      <c r="A107" s="186">
        <f>+A100+1</f>
        <v>15</v>
      </c>
      <c r="B107" s="109" t="s">
        <v>33</v>
      </c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110"/>
      <c r="P107" s="111"/>
      <c r="Q107" s="111"/>
      <c r="R107" s="111"/>
      <c r="S107" s="111"/>
      <c r="T107" s="111"/>
      <c r="U107" s="112"/>
      <c r="V107" s="113"/>
      <c r="W107" s="114"/>
      <c r="X107" s="114"/>
      <c r="Y107" s="114"/>
      <c r="Z107" s="114"/>
      <c r="AA107" s="115"/>
      <c r="AB107" s="116"/>
      <c r="AC107" s="113"/>
    </row>
    <row r="108" spans="1:29" s="75" customFormat="1" x14ac:dyDescent="0.25">
      <c r="A108" s="186"/>
      <c r="B108" s="76" t="s">
        <v>38</v>
      </c>
      <c r="C108" s="131">
        <v>872197</v>
      </c>
      <c r="D108" s="132">
        <v>895520</v>
      </c>
      <c r="E108" s="132">
        <v>915677</v>
      </c>
      <c r="F108" s="44">
        <v>819407</v>
      </c>
      <c r="G108" s="132">
        <v>955952</v>
      </c>
      <c r="H108" s="132">
        <v>932360</v>
      </c>
      <c r="I108" s="132">
        <v>903380</v>
      </c>
      <c r="J108" s="132">
        <v>999596</v>
      </c>
      <c r="K108" s="132">
        <v>876094</v>
      </c>
      <c r="L108" s="132">
        <v>1019172</v>
      </c>
      <c r="M108" s="132">
        <v>1008881</v>
      </c>
      <c r="N108" s="133">
        <v>925340</v>
      </c>
      <c r="O108" s="131">
        <v>1000268</v>
      </c>
      <c r="P108" s="132">
        <v>924601</v>
      </c>
      <c r="Q108" s="132">
        <v>948103</v>
      </c>
      <c r="R108" s="132">
        <v>973400</v>
      </c>
      <c r="S108" s="132">
        <v>986631</v>
      </c>
      <c r="T108" s="132">
        <v>464</v>
      </c>
      <c r="U108" s="133"/>
      <c r="V108" s="44">
        <f t="shared" ref="V108:Z108" si="72">O108-C108</f>
        <v>128071</v>
      </c>
      <c r="W108" s="134">
        <f t="shared" si="72"/>
        <v>29081</v>
      </c>
      <c r="X108" s="134">
        <f t="shared" si="72"/>
        <v>32426</v>
      </c>
      <c r="Y108" s="134">
        <f t="shared" si="72"/>
        <v>153993</v>
      </c>
      <c r="Z108" s="134">
        <f t="shared" si="72"/>
        <v>30679</v>
      </c>
      <c r="AA108" s="135"/>
      <c r="AB108" s="136"/>
      <c r="AC108" s="80">
        <f>IF(ISERROR(GETPIVOTDATA("VALUE",'CSS WK pvt'!$I$2,"DT_FILE",AC$8,"CD_CO",AC$6,"TRIM_CAT",TRIM(B108),"TRIM_LINE",A107))=TRUE,0,GETPIVOTDATA("VALUE",'CSS WK pvt'!$I$2,"DT_FILE",AC$8,"CD_CO",AC$6,"TRIM_CAT",TRIM(B108),"TRIM_LINE",A107))</f>
        <v>464</v>
      </c>
    </row>
    <row r="109" spans="1:29" s="75" customFormat="1" x14ac:dyDescent="0.25">
      <c r="A109" s="186"/>
      <c r="B109" s="76" t="s">
        <v>39</v>
      </c>
      <c r="C109" s="131">
        <v>99747</v>
      </c>
      <c r="D109" s="132">
        <v>103975</v>
      </c>
      <c r="E109" s="132">
        <v>108127</v>
      </c>
      <c r="F109" s="44">
        <v>102568</v>
      </c>
      <c r="G109" s="132">
        <v>112559</v>
      </c>
      <c r="H109" s="132">
        <v>107634</v>
      </c>
      <c r="I109" s="132">
        <v>105656</v>
      </c>
      <c r="J109" s="132">
        <v>113556</v>
      </c>
      <c r="K109" s="132">
        <v>98292</v>
      </c>
      <c r="L109" s="132">
        <v>107433</v>
      </c>
      <c r="M109" s="132">
        <v>111039</v>
      </c>
      <c r="N109" s="133">
        <v>104453</v>
      </c>
      <c r="O109" s="131">
        <v>110019</v>
      </c>
      <c r="P109" s="132">
        <v>108618</v>
      </c>
      <c r="Q109" s="132">
        <v>111556</v>
      </c>
      <c r="R109" s="132">
        <v>118220</v>
      </c>
      <c r="S109" s="132">
        <v>123715</v>
      </c>
      <c r="T109" s="132">
        <v>24</v>
      </c>
      <c r="U109" s="133"/>
      <c r="V109" s="44">
        <f t="shared" si="60"/>
        <v>10272</v>
      </c>
      <c r="W109" s="134">
        <f t="shared" si="60"/>
        <v>4643</v>
      </c>
      <c r="X109" s="134">
        <f t="shared" si="60"/>
        <v>3429</v>
      </c>
      <c r="Y109" s="134">
        <f t="shared" si="60"/>
        <v>15652</v>
      </c>
      <c r="Z109" s="134">
        <f t="shared" si="60"/>
        <v>11156</v>
      </c>
      <c r="AA109" s="135"/>
      <c r="AB109" s="136"/>
      <c r="AC109" s="80">
        <f>IF(ISERROR(GETPIVOTDATA("VALUE",'CSS WK pvt'!$I$2,"DT_FILE",AC$8,"CD_CO",AC$6,"TRIM_CAT",TRIM(B109),"TRIM_LINE",A107))=TRUE,0,GETPIVOTDATA("VALUE",'CSS WK pvt'!$I$2,"DT_FILE",AC$8,"CD_CO",AC$6,"TRIM_CAT",TRIM(B109),"TRIM_LINE",A107))</f>
        <v>24</v>
      </c>
    </row>
    <row r="110" spans="1:29" s="75" customFormat="1" x14ac:dyDescent="0.25">
      <c r="A110" s="186"/>
      <c r="B110" s="76" t="s">
        <v>40</v>
      </c>
      <c r="C110" s="131">
        <v>143829</v>
      </c>
      <c r="D110" s="132">
        <v>151989</v>
      </c>
      <c r="E110" s="132">
        <v>175787</v>
      </c>
      <c r="F110" s="44">
        <v>141813</v>
      </c>
      <c r="G110" s="132">
        <v>161243</v>
      </c>
      <c r="H110" s="132">
        <v>158825</v>
      </c>
      <c r="I110" s="132">
        <v>151042</v>
      </c>
      <c r="J110" s="132">
        <v>171224</v>
      </c>
      <c r="K110" s="132">
        <v>149493</v>
      </c>
      <c r="L110" s="132">
        <v>163026</v>
      </c>
      <c r="M110" s="132">
        <v>222351</v>
      </c>
      <c r="N110" s="133">
        <v>163900</v>
      </c>
      <c r="O110" s="131">
        <v>162102</v>
      </c>
      <c r="P110" s="132">
        <v>146212</v>
      </c>
      <c r="Q110" s="132">
        <v>160570</v>
      </c>
      <c r="R110" s="132">
        <v>163282</v>
      </c>
      <c r="S110" s="132">
        <v>172231</v>
      </c>
      <c r="T110" s="132">
        <v>232</v>
      </c>
      <c r="U110" s="133"/>
      <c r="V110" s="44">
        <f t="shared" si="60"/>
        <v>18273</v>
      </c>
      <c r="W110" s="134">
        <f t="shared" si="60"/>
        <v>-5777</v>
      </c>
      <c r="X110" s="134">
        <f t="shared" si="60"/>
        <v>-15217</v>
      </c>
      <c r="Y110" s="134">
        <f t="shared" si="60"/>
        <v>21469</v>
      </c>
      <c r="Z110" s="134">
        <f t="shared" si="60"/>
        <v>10988</v>
      </c>
      <c r="AA110" s="135"/>
      <c r="AB110" s="136"/>
      <c r="AC110" s="80">
        <f>IF(ISERROR(GETPIVOTDATA("VALUE",'CSS WK pvt'!$I$2,"DT_FILE",AC$8,"CD_CO",AC$6,"TRIM_CAT",TRIM(B110),"TRIM_LINE",A107))=TRUE,0,GETPIVOTDATA("VALUE",'CSS WK pvt'!$I$2,"DT_FILE",AC$8,"CD_CO",AC$6,"TRIM_CAT",TRIM(B110),"TRIM_LINE",A107))</f>
        <v>232</v>
      </c>
    </row>
    <row r="111" spans="1:29" s="75" customFormat="1" x14ac:dyDescent="0.25">
      <c r="A111" s="186"/>
      <c r="B111" s="76" t="s">
        <v>41</v>
      </c>
      <c r="C111" s="131">
        <v>15281</v>
      </c>
      <c r="D111" s="132">
        <v>16191</v>
      </c>
      <c r="E111" s="132">
        <v>18577</v>
      </c>
      <c r="F111" s="44">
        <v>15231</v>
      </c>
      <c r="G111" s="132">
        <v>17427</v>
      </c>
      <c r="H111" s="132">
        <v>16687</v>
      </c>
      <c r="I111" s="132">
        <v>15793</v>
      </c>
      <c r="J111" s="132">
        <v>18273</v>
      </c>
      <c r="K111" s="132">
        <v>15096</v>
      </c>
      <c r="L111" s="132">
        <v>16567</v>
      </c>
      <c r="M111" s="132">
        <v>22185</v>
      </c>
      <c r="N111" s="133">
        <v>15936</v>
      </c>
      <c r="O111" s="131">
        <v>17042</v>
      </c>
      <c r="P111" s="132">
        <v>14215</v>
      </c>
      <c r="Q111" s="132">
        <v>17184</v>
      </c>
      <c r="R111" s="132">
        <v>16938</v>
      </c>
      <c r="S111" s="132">
        <v>18234</v>
      </c>
      <c r="T111" s="132">
        <v>104</v>
      </c>
      <c r="U111" s="133"/>
      <c r="V111" s="44">
        <f t="shared" si="60"/>
        <v>1761</v>
      </c>
      <c r="W111" s="134">
        <f t="shared" si="60"/>
        <v>-1976</v>
      </c>
      <c r="X111" s="134">
        <f t="shared" si="60"/>
        <v>-1393</v>
      </c>
      <c r="Y111" s="134">
        <f t="shared" si="60"/>
        <v>1707</v>
      </c>
      <c r="Z111" s="134">
        <f t="shared" si="60"/>
        <v>807</v>
      </c>
      <c r="AA111" s="135"/>
      <c r="AB111" s="136"/>
      <c r="AC111" s="80">
        <f>IF(ISERROR(GETPIVOTDATA("VALUE",'CSS WK pvt'!$I$2,"DT_FILE",AC$8,"CD_CO",AC$6,"TRIM_CAT",TRIM(B111),"TRIM_LINE",A107))=TRUE,0,GETPIVOTDATA("VALUE",'CSS WK pvt'!$I$2,"DT_FILE",AC$8,"CD_CO",AC$6,"TRIM_CAT",TRIM(B111),"TRIM_LINE",A107))</f>
        <v>104</v>
      </c>
    </row>
    <row r="112" spans="1:29" s="75" customFormat="1" x14ac:dyDescent="0.25">
      <c r="A112" s="186"/>
      <c r="B112" s="76" t="s">
        <v>42</v>
      </c>
      <c r="C112" s="131">
        <v>5020</v>
      </c>
      <c r="D112" s="132">
        <v>5291</v>
      </c>
      <c r="E112" s="132">
        <v>5878</v>
      </c>
      <c r="F112" s="44">
        <v>5042</v>
      </c>
      <c r="G112" s="132">
        <v>5620</v>
      </c>
      <c r="H112" s="132">
        <v>5504</v>
      </c>
      <c r="I112" s="132">
        <v>5253</v>
      </c>
      <c r="J112" s="132">
        <v>6149</v>
      </c>
      <c r="K112" s="132">
        <v>5072</v>
      </c>
      <c r="L112" s="132">
        <v>5738</v>
      </c>
      <c r="M112" s="132">
        <v>6580</v>
      </c>
      <c r="N112" s="133">
        <v>5088</v>
      </c>
      <c r="O112" s="131">
        <v>5423</v>
      </c>
      <c r="P112" s="132">
        <v>4885</v>
      </c>
      <c r="Q112" s="132">
        <v>5534</v>
      </c>
      <c r="R112" s="132">
        <v>5717</v>
      </c>
      <c r="S112" s="132">
        <v>5937</v>
      </c>
      <c r="T112" s="132">
        <v>76</v>
      </c>
      <c r="U112" s="133"/>
      <c r="V112" s="44">
        <f t="shared" si="60"/>
        <v>403</v>
      </c>
      <c r="W112" s="134">
        <f t="shared" si="60"/>
        <v>-406</v>
      </c>
      <c r="X112" s="134">
        <f t="shared" si="60"/>
        <v>-344</v>
      </c>
      <c r="Y112" s="134">
        <f t="shared" si="60"/>
        <v>675</v>
      </c>
      <c r="Z112" s="134">
        <f t="shared" si="60"/>
        <v>317</v>
      </c>
      <c r="AA112" s="135"/>
      <c r="AB112" s="136"/>
      <c r="AC112" s="80">
        <f>IF(ISERROR(GETPIVOTDATA("VALUE",'CSS WK pvt'!$I$2,"DT_FILE",AC$8,"CD_CO",AC$6,"TRIM_CAT",TRIM(B112),"TRIM_LINE",A107))=TRUE,0,GETPIVOTDATA("VALUE",'CSS WK pvt'!$I$2,"DT_FILE",AC$8,"CD_CO",AC$6,"TRIM_CAT",TRIM(B112),"TRIM_LINE",A107))</f>
        <v>76</v>
      </c>
    </row>
    <row r="113" spans="1:29" s="92" customFormat="1" ht="15.75" thickBot="1" x14ac:dyDescent="0.3">
      <c r="A113" s="187"/>
      <c r="B113" s="84" t="s">
        <v>43</v>
      </c>
      <c r="C113" s="85">
        <f>SUM(C108:C112)</f>
        <v>1136074</v>
      </c>
      <c r="D113" s="86">
        <f t="shared" ref="D113:AC127" si="73">SUM(D108:D112)</f>
        <v>1172966</v>
      </c>
      <c r="E113" s="86">
        <f t="shared" si="73"/>
        <v>1224046</v>
      </c>
      <c r="F113" s="88">
        <f t="shared" si="73"/>
        <v>1084061</v>
      </c>
      <c r="G113" s="86">
        <f t="shared" si="73"/>
        <v>1252801</v>
      </c>
      <c r="H113" s="86">
        <f t="shared" si="73"/>
        <v>1221010</v>
      </c>
      <c r="I113" s="86">
        <f t="shared" si="73"/>
        <v>1181124</v>
      </c>
      <c r="J113" s="86">
        <f t="shared" si="73"/>
        <v>1308798</v>
      </c>
      <c r="K113" s="86">
        <f t="shared" si="73"/>
        <v>1144047</v>
      </c>
      <c r="L113" s="86">
        <f t="shared" si="73"/>
        <v>1311936</v>
      </c>
      <c r="M113" s="86">
        <f t="shared" si="73"/>
        <v>1371036</v>
      </c>
      <c r="N113" s="87">
        <f t="shared" si="73"/>
        <v>1214717</v>
      </c>
      <c r="O113" s="85">
        <f t="shared" si="73"/>
        <v>1294854</v>
      </c>
      <c r="P113" s="86">
        <f t="shared" si="73"/>
        <v>1198531</v>
      </c>
      <c r="Q113" s="86">
        <f t="shared" si="73"/>
        <v>1242947</v>
      </c>
      <c r="R113" s="86">
        <f t="shared" si="73"/>
        <v>1277557</v>
      </c>
      <c r="S113" s="86">
        <f t="shared" si="73"/>
        <v>1306748</v>
      </c>
      <c r="T113" s="86">
        <v>900</v>
      </c>
      <c r="U113" s="87">
        <f t="shared" si="73"/>
        <v>0</v>
      </c>
      <c r="V113" s="88">
        <f t="shared" si="73"/>
        <v>158780</v>
      </c>
      <c r="W113" s="89">
        <f t="shared" ref="W113:Y113" si="74">SUM(W108:W112)</f>
        <v>25565</v>
      </c>
      <c r="X113" s="89">
        <f t="shared" si="74"/>
        <v>18901</v>
      </c>
      <c r="Y113" s="89">
        <f t="shared" si="74"/>
        <v>193496</v>
      </c>
      <c r="Z113" s="89">
        <f t="shared" ref="Z113" si="75">SUM(Z108:Z112)</f>
        <v>53947</v>
      </c>
      <c r="AA113" s="90">
        <f t="shared" si="73"/>
        <v>0</v>
      </c>
      <c r="AB113" s="91">
        <f t="shared" si="73"/>
        <v>0</v>
      </c>
      <c r="AC113" s="88">
        <f t="shared" si="73"/>
        <v>900</v>
      </c>
    </row>
    <row r="114" spans="1:29" s="48" customFormat="1" x14ac:dyDescent="0.25">
      <c r="A114" s="186">
        <f>+A107+1</f>
        <v>16</v>
      </c>
      <c r="B114" s="130" t="s">
        <v>46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17"/>
      <c r="P114" s="118"/>
      <c r="Q114" s="118"/>
      <c r="R114" s="118"/>
      <c r="S114" s="118"/>
      <c r="T114" s="118"/>
      <c r="U114" s="119"/>
      <c r="V114" s="120"/>
      <c r="W114" s="121"/>
      <c r="X114" s="121"/>
      <c r="Y114" s="121"/>
      <c r="Z114" s="121"/>
      <c r="AA114" s="122"/>
      <c r="AB114" s="123"/>
      <c r="AC114" s="120"/>
    </row>
    <row r="115" spans="1:29" s="48" customFormat="1" x14ac:dyDescent="0.25">
      <c r="A115" s="186"/>
      <c r="B115" s="49" t="s">
        <v>38</v>
      </c>
      <c r="C115" s="124">
        <f>+C94-C101</f>
        <v>871768.45000001788</v>
      </c>
      <c r="D115" s="125">
        <f>+D94-D101</f>
        <v>-17356920.909999996</v>
      </c>
      <c r="E115" s="125">
        <f t="shared" ref="E115:M115" si="76">+E94-E101</f>
        <v>-12654691.670000002</v>
      </c>
      <c r="F115" s="125">
        <f t="shared" si="76"/>
        <v>5998218.2699999958</v>
      </c>
      <c r="G115" s="125">
        <f t="shared" si="76"/>
        <v>30574700.279999986</v>
      </c>
      <c r="H115" s="125">
        <f t="shared" si="76"/>
        <v>8382171.8100000024</v>
      </c>
      <c r="I115" s="125">
        <f t="shared" si="76"/>
        <v>-15251156.600000009</v>
      </c>
      <c r="J115" s="125">
        <f t="shared" si="76"/>
        <v>-14317745.520000011</v>
      </c>
      <c r="K115" s="125">
        <f t="shared" si="76"/>
        <v>7385275.25</v>
      </c>
      <c r="L115" s="125">
        <f t="shared" si="76"/>
        <v>18817319.690000013</v>
      </c>
      <c r="M115" s="125">
        <f t="shared" si="76"/>
        <v>27550879.299999982</v>
      </c>
      <c r="N115" s="126">
        <f>+N94-N101</f>
        <v>1789403.4799999893</v>
      </c>
      <c r="O115" s="124">
        <f>+O94-O101</f>
        <v>4376103.6399999857</v>
      </c>
      <c r="P115" s="125">
        <f t="shared" ref="P115:R115" si="77">+P94-P101</f>
        <v>15776301.980000004</v>
      </c>
      <c r="Q115" s="125">
        <f t="shared" si="77"/>
        <v>-1220023.2800000012</v>
      </c>
      <c r="R115" s="125">
        <f t="shared" si="77"/>
        <v>13295902.319999993</v>
      </c>
      <c r="S115" s="125">
        <f t="shared" ref="S115" si="78">+S94-S101</f>
        <v>40218986.789999992</v>
      </c>
      <c r="T115" s="125">
        <v>0</v>
      </c>
      <c r="U115" s="126"/>
      <c r="V115" s="45">
        <f t="shared" ref="V115:Z115" si="79">O115-C115</f>
        <v>3504335.1899999678</v>
      </c>
      <c r="W115" s="127">
        <f t="shared" si="79"/>
        <v>33133222.890000001</v>
      </c>
      <c r="X115" s="127">
        <f t="shared" si="79"/>
        <v>11434668.390000001</v>
      </c>
      <c r="Y115" s="127">
        <f t="shared" si="79"/>
        <v>7297684.049999997</v>
      </c>
      <c r="Z115" s="127">
        <f t="shared" si="79"/>
        <v>9644286.5100000054</v>
      </c>
      <c r="AA115" s="128"/>
      <c r="AB115" s="129"/>
      <c r="AC115" s="45">
        <f>AC94-AC101</f>
        <v>0</v>
      </c>
    </row>
    <row r="116" spans="1:29" s="48" customFormat="1" x14ac:dyDescent="0.25">
      <c r="A116" s="186"/>
      <c r="B116" s="49" t="s">
        <v>39</v>
      </c>
      <c r="C116" s="124">
        <f t="shared" ref="C116:D116" si="80">+C95-C102</f>
        <v>2427747.1999999993</v>
      </c>
      <c r="D116" s="125">
        <f t="shared" si="80"/>
        <v>164118.71000000089</v>
      </c>
      <c r="E116" s="125">
        <f t="shared" ref="E116:R116" si="81">+E95-E102</f>
        <v>-967800</v>
      </c>
      <c r="F116" s="125">
        <f t="shared" si="81"/>
        <v>679415.31000000052</v>
      </c>
      <c r="G116" s="125">
        <f t="shared" si="81"/>
        <v>2709482.8200000003</v>
      </c>
      <c r="H116" s="125">
        <f t="shared" si="81"/>
        <v>2882016.459999999</v>
      </c>
      <c r="I116" s="125">
        <f t="shared" si="81"/>
        <v>852526.41000000015</v>
      </c>
      <c r="J116" s="125">
        <f t="shared" si="81"/>
        <v>566315.11999999918</v>
      </c>
      <c r="K116" s="125">
        <f t="shared" si="81"/>
        <v>2236274.3899999997</v>
      </c>
      <c r="L116" s="125">
        <f t="shared" si="81"/>
        <v>4532366.08</v>
      </c>
      <c r="M116" s="125">
        <f t="shared" si="81"/>
        <v>4904981.9700000007</v>
      </c>
      <c r="N116" s="126">
        <f t="shared" si="81"/>
        <v>2244727.66</v>
      </c>
      <c r="O116" s="124">
        <f t="shared" si="81"/>
        <v>1881415.2200000007</v>
      </c>
      <c r="P116" s="125">
        <f t="shared" si="81"/>
        <v>2166894.0699999984</v>
      </c>
      <c r="Q116" s="125">
        <f t="shared" si="81"/>
        <v>639873.3900000006</v>
      </c>
      <c r="R116" s="125">
        <f t="shared" si="81"/>
        <v>1220483.0999999996</v>
      </c>
      <c r="S116" s="125">
        <f t="shared" ref="S116" si="82">+S95-S102</f>
        <v>3547599.540000001</v>
      </c>
      <c r="T116" s="125">
        <v>0</v>
      </c>
      <c r="U116" s="126"/>
      <c r="V116" s="45">
        <f t="shared" si="60"/>
        <v>-546331.97999999858</v>
      </c>
      <c r="W116" s="127">
        <f t="shared" si="60"/>
        <v>2002775.3599999975</v>
      </c>
      <c r="X116" s="127">
        <f t="shared" si="60"/>
        <v>1607673.3900000006</v>
      </c>
      <c r="Y116" s="127">
        <f t="shared" si="60"/>
        <v>541067.78999999911</v>
      </c>
      <c r="Z116" s="127">
        <f t="shared" si="60"/>
        <v>838116.72000000067</v>
      </c>
      <c r="AA116" s="128"/>
      <c r="AB116" s="129"/>
      <c r="AC116" s="45">
        <f t="shared" ref="AC116:AC119" si="83">AC95-AC102</f>
        <v>0</v>
      </c>
    </row>
    <row r="117" spans="1:29" s="48" customFormat="1" x14ac:dyDescent="0.25">
      <c r="A117" s="186"/>
      <c r="B117" s="49" t="s">
        <v>40</v>
      </c>
      <c r="C117" s="124">
        <f t="shared" ref="C117:D117" si="84">+C96-C103</f>
        <v>5433281.3099999949</v>
      </c>
      <c r="D117" s="125">
        <f t="shared" si="84"/>
        <v>83378.719999998808</v>
      </c>
      <c r="E117" s="125">
        <f t="shared" ref="E117:R117" si="85">+E96-E103</f>
        <v>-1529261.2100000009</v>
      </c>
      <c r="F117" s="125">
        <f t="shared" si="85"/>
        <v>3661322.6099999994</v>
      </c>
      <c r="G117" s="125">
        <f t="shared" si="85"/>
        <v>5444509.75</v>
      </c>
      <c r="H117" s="125">
        <f t="shared" si="85"/>
        <v>1933151.5</v>
      </c>
      <c r="I117" s="125">
        <f t="shared" si="85"/>
        <v>-114787.89999999851</v>
      </c>
      <c r="J117" s="125">
        <f t="shared" si="85"/>
        <v>-1447661.8500000015</v>
      </c>
      <c r="K117" s="125">
        <f t="shared" si="85"/>
        <v>2677752.0999999978</v>
      </c>
      <c r="L117" s="125">
        <f t="shared" si="85"/>
        <v>5036492.3999999985</v>
      </c>
      <c r="M117" s="125">
        <f t="shared" si="85"/>
        <v>4791859.1299999952</v>
      </c>
      <c r="N117" s="126">
        <f t="shared" si="85"/>
        <v>2805372.9200000018</v>
      </c>
      <c r="O117" s="124">
        <f t="shared" si="85"/>
        <v>2122445</v>
      </c>
      <c r="P117" s="125">
        <f t="shared" si="85"/>
        <v>5573289.5700000003</v>
      </c>
      <c r="Q117" s="125">
        <f t="shared" si="85"/>
        <v>-516826.1799999997</v>
      </c>
      <c r="R117" s="125">
        <f t="shared" si="85"/>
        <v>3578244.120000001</v>
      </c>
      <c r="S117" s="125">
        <f t="shared" ref="S117" si="86">+S96-S103</f>
        <v>6342852.8499999978</v>
      </c>
      <c r="T117" s="125">
        <v>0</v>
      </c>
      <c r="U117" s="126"/>
      <c r="V117" s="45">
        <f t="shared" si="60"/>
        <v>-3310836.3099999949</v>
      </c>
      <c r="W117" s="127">
        <f t="shared" si="60"/>
        <v>5489910.8500000015</v>
      </c>
      <c r="X117" s="127">
        <f t="shared" si="60"/>
        <v>1012435.0300000012</v>
      </c>
      <c r="Y117" s="127">
        <f t="shared" si="60"/>
        <v>-83078.489999998361</v>
      </c>
      <c r="Z117" s="127">
        <f t="shared" si="60"/>
        <v>898343.09999999776</v>
      </c>
      <c r="AA117" s="128"/>
      <c r="AB117" s="129"/>
      <c r="AC117" s="45">
        <f t="shared" si="83"/>
        <v>0</v>
      </c>
    </row>
    <row r="118" spans="1:29" s="48" customFormat="1" x14ac:dyDescent="0.25">
      <c r="A118" s="186"/>
      <c r="B118" s="49" t="s">
        <v>41</v>
      </c>
      <c r="C118" s="124">
        <f t="shared" ref="C118:D118" si="87">+C97-C104</f>
        <v>5397136.8300000019</v>
      </c>
      <c r="D118" s="125">
        <f t="shared" si="87"/>
        <v>1769066.7699999958</v>
      </c>
      <c r="E118" s="125">
        <f t="shared" ref="E118:R118" si="88">+E97-E104</f>
        <v>-1303454.9599999972</v>
      </c>
      <c r="F118" s="125">
        <f t="shared" si="88"/>
        <v>6390058.4000000022</v>
      </c>
      <c r="G118" s="125">
        <f t="shared" si="88"/>
        <v>5017220.870000001</v>
      </c>
      <c r="H118" s="125">
        <f t="shared" si="88"/>
        <v>3385276.6199999973</v>
      </c>
      <c r="I118" s="125">
        <f t="shared" si="88"/>
        <v>3659843.7399999984</v>
      </c>
      <c r="J118" s="125">
        <f t="shared" si="88"/>
        <v>-40717.64999999851</v>
      </c>
      <c r="K118" s="125">
        <f t="shared" si="88"/>
        <v>2689915.2200000025</v>
      </c>
      <c r="L118" s="125">
        <f t="shared" si="88"/>
        <v>5753907.3499999978</v>
      </c>
      <c r="M118" s="125">
        <f t="shared" si="88"/>
        <v>6502277.700000003</v>
      </c>
      <c r="N118" s="126">
        <f t="shared" si="88"/>
        <v>4661635.6400000006</v>
      </c>
      <c r="O118" s="124">
        <f t="shared" si="88"/>
        <v>3932733.400000006</v>
      </c>
      <c r="P118" s="125">
        <f t="shared" si="88"/>
        <v>7514001.200000003</v>
      </c>
      <c r="Q118" s="125">
        <f t="shared" si="88"/>
        <v>2182647</v>
      </c>
      <c r="R118" s="125">
        <f t="shared" si="88"/>
        <v>3772083.9600000009</v>
      </c>
      <c r="S118" s="125">
        <f t="shared" ref="S118" si="89">+S97-S104</f>
        <v>14718330.219999999</v>
      </c>
      <c r="T118" s="125">
        <v>0</v>
      </c>
      <c r="U118" s="126"/>
      <c r="V118" s="45">
        <f t="shared" si="60"/>
        <v>-1464403.429999996</v>
      </c>
      <c r="W118" s="127">
        <f t="shared" si="60"/>
        <v>5744934.4300000072</v>
      </c>
      <c r="X118" s="127">
        <f t="shared" si="60"/>
        <v>3486101.9599999972</v>
      </c>
      <c r="Y118" s="127">
        <f t="shared" si="60"/>
        <v>-2617974.4400000013</v>
      </c>
      <c r="Z118" s="127">
        <f t="shared" si="60"/>
        <v>9701109.3499999978</v>
      </c>
      <c r="AA118" s="128"/>
      <c r="AB118" s="129"/>
      <c r="AC118" s="45">
        <f t="shared" si="83"/>
        <v>0</v>
      </c>
    </row>
    <row r="119" spans="1:29" s="48" customFormat="1" x14ac:dyDescent="0.25">
      <c r="A119" s="186"/>
      <c r="B119" s="49" t="s">
        <v>42</v>
      </c>
      <c r="C119" s="124">
        <f t="shared" ref="C119:D119" si="90">+C98-C105</f>
        <v>9826169.8099999949</v>
      </c>
      <c r="D119" s="125">
        <f t="shared" si="90"/>
        <v>8030334.25</v>
      </c>
      <c r="E119" s="125">
        <f t="shared" ref="E119:R119" si="91">+E98-E105</f>
        <v>-3692229.1600000039</v>
      </c>
      <c r="F119" s="125">
        <f t="shared" si="91"/>
        <v>13420661.779999994</v>
      </c>
      <c r="G119" s="125">
        <f t="shared" si="91"/>
        <v>6251360.6499999985</v>
      </c>
      <c r="H119" s="125">
        <f t="shared" si="91"/>
        <v>7203253.2400000021</v>
      </c>
      <c r="I119" s="125">
        <f t="shared" si="91"/>
        <v>7730436.8500000015</v>
      </c>
      <c r="J119" s="125">
        <f t="shared" si="91"/>
        <v>4853666.5</v>
      </c>
      <c r="K119" s="125">
        <f t="shared" si="91"/>
        <v>4581950.9400000051</v>
      </c>
      <c r="L119" s="125">
        <f t="shared" si="91"/>
        <v>13886871.019999996</v>
      </c>
      <c r="M119" s="125">
        <f t="shared" si="91"/>
        <v>11472008.5</v>
      </c>
      <c r="N119" s="126">
        <f t="shared" si="91"/>
        <v>6230741.6000000015</v>
      </c>
      <c r="O119" s="124">
        <f t="shared" si="91"/>
        <v>4553774.9600000009</v>
      </c>
      <c r="P119" s="125">
        <f t="shared" si="91"/>
        <v>13715949.190000005</v>
      </c>
      <c r="Q119" s="125">
        <f t="shared" si="91"/>
        <v>4006195.7600000054</v>
      </c>
      <c r="R119" s="125">
        <f t="shared" si="91"/>
        <v>10508141.239999995</v>
      </c>
      <c r="S119" s="125">
        <f t="shared" ref="S119" si="92">+S98-S105</f>
        <v>6539612.7899999991</v>
      </c>
      <c r="T119" s="125">
        <v>0</v>
      </c>
      <c r="U119" s="126"/>
      <c r="V119" s="45">
        <f t="shared" si="60"/>
        <v>-5272394.849999994</v>
      </c>
      <c r="W119" s="127">
        <f t="shared" si="60"/>
        <v>5685614.9400000051</v>
      </c>
      <c r="X119" s="127">
        <f t="shared" si="60"/>
        <v>7698424.9200000092</v>
      </c>
      <c r="Y119" s="127">
        <f t="shared" si="60"/>
        <v>-2912520.5399999991</v>
      </c>
      <c r="Z119" s="127">
        <f t="shared" si="60"/>
        <v>288252.1400000006</v>
      </c>
      <c r="AA119" s="128"/>
      <c r="AB119" s="129"/>
      <c r="AC119" s="45">
        <f t="shared" si="83"/>
        <v>0</v>
      </c>
    </row>
    <row r="120" spans="1:29" s="164" customFormat="1" ht="15.75" thickBot="1" x14ac:dyDescent="0.3">
      <c r="A120" s="187"/>
      <c r="B120" s="66" t="s">
        <v>43</v>
      </c>
      <c r="C120" s="158">
        <f>SUM(C115:C119)</f>
        <v>23956103.600000009</v>
      </c>
      <c r="D120" s="159">
        <f t="shared" ref="D120:AB120" si="93">SUM(D115:D119)</f>
        <v>-7310022.4600000009</v>
      </c>
      <c r="E120" s="159">
        <f t="shared" si="93"/>
        <v>-20147437.000000004</v>
      </c>
      <c r="F120" s="46">
        <f t="shared" si="93"/>
        <v>30149676.36999999</v>
      </c>
      <c r="G120" s="159">
        <f t="shared" si="93"/>
        <v>49997274.369999982</v>
      </c>
      <c r="H120" s="159">
        <f t="shared" si="93"/>
        <v>23785869.630000003</v>
      </c>
      <c r="I120" s="159">
        <f t="shared" si="93"/>
        <v>-3123137.5000000075</v>
      </c>
      <c r="J120" s="159">
        <f t="shared" si="93"/>
        <v>-10386143.400000012</v>
      </c>
      <c r="K120" s="159">
        <f t="shared" si="93"/>
        <v>19571167.900000006</v>
      </c>
      <c r="L120" s="159">
        <f t="shared" si="93"/>
        <v>48026956.540000007</v>
      </c>
      <c r="M120" s="159">
        <f t="shared" si="93"/>
        <v>55222006.599999979</v>
      </c>
      <c r="N120" s="160">
        <f t="shared" si="93"/>
        <v>17731881.299999993</v>
      </c>
      <c r="O120" s="202">
        <f t="shared" si="93"/>
        <v>16866472.219999991</v>
      </c>
      <c r="P120" s="46">
        <f t="shared" si="93"/>
        <v>44746436.010000013</v>
      </c>
      <c r="Q120" s="46">
        <f t="shared" si="93"/>
        <v>5091866.6900000051</v>
      </c>
      <c r="R120" s="46">
        <f t="shared" si="93"/>
        <v>32374854.739999987</v>
      </c>
      <c r="S120" s="46">
        <f t="shared" ref="S120" si="94">SUM(S115:S119)</f>
        <v>71367382.189999998</v>
      </c>
      <c r="T120" s="159">
        <v>0</v>
      </c>
      <c r="U120" s="160">
        <f t="shared" si="93"/>
        <v>0</v>
      </c>
      <c r="V120" s="46">
        <f t="shared" si="73"/>
        <v>-7089631.3800000157</v>
      </c>
      <c r="W120" s="161">
        <f t="shared" ref="W120:Y120" si="95">SUM(W115:W119)</f>
        <v>52056458.470000014</v>
      </c>
      <c r="X120" s="161">
        <f t="shared" si="95"/>
        <v>25239303.690000009</v>
      </c>
      <c r="Y120" s="161">
        <f t="shared" si="95"/>
        <v>2225178.3699999973</v>
      </c>
      <c r="Z120" s="161">
        <f t="shared" ref="Z120" si="96">SUM(Z115:Z119)</f>
        <v>21370107.82</v>
      </c>
      <c r="AA120" s="162">
        <f t="shared" si="93"/>
        <v>0</v>
      </c>
      <c r="AB120" s="163">
        <f t="shared" si="93"/>
        <v>0</v>
      </c>
      <c r="AC120" s="46">
        <f t="shared" si="73"/>
        <v>0</v>
      </c>
    </row>
    <row r="121" spans="1:29" s="75" customFormat="1" x14ac:dyDescent="0.25">
      <c r="A121" s="186">
        <f>+A114+1</f>
        <v>17</v>
      </c>
      <c r="B121" s="137" t="s">
        <v>47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6"/>
      <c r="O121" s="94"/>
      <c r="P121" s="95"/>
      <c r="Q121" s="95"/>
      <c r="R121" s="95"/>
      <c r="S121" s="95"/>
      <c r="T121" s="95"/>
      <c r="U121" s="96"/>
      <c r="V121" s="97"/>
      <c r="W121" s="98"/>
      <c r="X121" s="98"/>
      <c r="Y121" s="98"/>
      <c r="Z121" s="98"/>
      <c r="AA121" s="99"/>
      <c r="AB121" s="100"/>
      <c r="AC121" s="97"/>
    </row>
    <row r="122" spans="1:29" s="75" customFormat="1" x14ac:dyDescent="0.25">
      <c r="A122" s="186"/>
      <c r="B122" s="76" t="s">
        <v>38</v>
      </c>
      <c r="C122" s="77">
        <v>1882</v>
      </c>
      <c r="D122" s="78">
        <v>2008</v>
      </c>
      <c r="E122" s="78">
        <v>2205</v>
      </c>
      <c r="F122" s="80">
        <v>2273</v>
      </c>
      <c r="G122" s="78">
        <v>2281</v>
      </c>
      <c r="H122" s="80">
        <v>2249</v>
      </c>
      <c r="I122" s="78">
        <v>2194</v>
      </c>
      <c r="J122" s="80">
        <v>2071</v>
      </c>
      <c r="K122" s="78">
        <v>1901</v>
      </c>
      <c r="L122" s="80">
        <v>1783</v>
      </c>
      <c r="M122" s="80">
        <v>1557</v>
      </c>
      <c r="N122" s="138">
        <v>1396</v>
      </c>
      <c r="O122" s="77">
        <v>1329</v>
      </c>
      <c r="P122" s="80">
        <v>1222</v>
      </c>
      <c r="Q122" s="78">
        <v>932</v>
      </c>
      <c r="R122" s="80">
        <v>835</v>
      </c>
      <c r="S122" s="78">
        <v>784</v>
      </c>
      <c r="T122" s="80">
        <v>784</v>
      </c>
      <c r="U122" s="138"/>
      <c r="V122" s="80">
        <f t="shared" ref="V122:Z122" si="97">O122-C122</f>
        <v>-553</v>
      </c>
      <c r="W122" s="139">
        <f t="shared" si="97"/>
        <v>-786</v>
      </c>
      <c r="X122" s="139">
        <f t="shared" si="97"/>
        <v>-1273</v>
      </c>
      <c r="Y122" s="139">
        <f t="shared" si="97"/>
        <v>-1438</v>
      </c>
      <c r="Z122" s="139">
        <f t="shared" si="97"/>
        <v>-1497</v>
      </c>
      <c r="AA122" s="140"/>
      <c r="AB122" s="141"/>
      <c r="AC122" s="80">
        <f>IF(ISERROR(GETPIVOTDATA("VALUE",'CSS WK pvt'!$I$2,"DT_FILE",AC$8,"CD_CO",AC$6,"TRIM_CAT",TRIM(B122),"TRIM_LINE",A121))=TRUE,0,GETPIVOTDATA("VALUE",'CSS WK pvt'!$I$2,"DT_FILE",AC$8,"CD_CO",AC$6,"TRIM_CAT",TRIM(B122),"TRIM_LINE",A121))</f>
        <v>784</v>
      </c>
    </row>
    <row r="123" spans="1:29" s="75" customFormat="1" x14ac:dyDescent="0.25">
      <c r="A123" s="186"/>
      <c r="B123" s="76" t="s">
        <v>39</v>
      </c>
      <c r="C123" s="77">
        <v>4763</v>
      </c>
      <c r="D123" s="78">
        <v>5349</v>
      </c>
      <c r="E123" s="78">
        <v>6297</v>
      </c>
      <c r="F123" s="80">
        <v>6784</v>
      </c>
      <c r="G123" s="78">
        <v>7083</v>
      </c>
      <c r="H123" s="80">
        <v>7403</v>
      </c>
      <c r="I123" s="78">
        <v>7592</v>
      </c>
      <c r="J123" s="80">
        <v>7651</v>
      </c>
      <c r="K123" s="78">
        <v>7439</v>
      </c>
      <c r="L123" s="80">
        <v>7143</v>
      </c>
      <c r="M123" s="80">
        <v>6790</v>
      </c>
      <c r="N123" s="138">
        <v>6575</v>
      </c>
      <c r="O123" s="77">
        <v>6537</v>
      </c>
      <c r="P123" s="80">
        <v>6160</v>
      </c>
      <c r="Q123" s="78">
        <v>5366</v>
      </c>
      <c r="R123" s="80">
        <v>5051</v>
      </c>
      <c r="S123" s="78">
        <v>5246</v>
      </c>
      <c r="T123" s="80">
        <v>5246</v>
      </c>
      <c r="U123" s="138"/>
      <c r="V123" s="80">
        <f t="shared" si="60"/>
        <v>1774</v>
      </c>
      <c r="W123" s="139">
        <f t="shared" si="60"/>
        <v>811</v>
      </c>
      <c r="X123" s="139">
        <f t="shared" si="60"/>
        <v>-931</v>
      </c>
      <c r="Y123" s="139">
        <f t="shared" si="60"/>
        <v>-1733</v>
      </c>
      <c r="Z123" s="139">
        <f t="shared" si="60"/>
        <v>-1837</v>
      </c>
      <c r="AA123" s="140"/>
      <c r="AB123" s="141"/>
      <c r="AC123" s="80">
        <f>IF(ISERROR(GETPIVOTDATA("VALUE",'CSS WK pvt'!$I$2,"DT_FILE",AC$8,"CD_CO",AC$6,"TRIM_CAT",TRIM(B123),"TRIM_LINE",A121))=TRUE,0,GETPIVOTDATA("VALUE",'CSS WK pvt'!$I$2,"DT_FILE",AC$8,"CD_CO",AC$6,"TRIM_CAT",TRIM(B123),"TRIM_LINE",A121))</f>
        <v>5246</v>
      </c>
    </row>
    <row r="124" spans="1:29" s="75" customFormat="1" x14ac:dyDescent="0.25">
      <c r="A124" s="186"/>
      <c r="B124" s="76" t="s">
        <v>40</v>
      </c>
      <c r="C124" s="77"/>
      <c r="D124" s="78"/>
      <c r="E124" s="78"/>
      <c r="F124" s="80"/>
      <c r="G124" s="78"/>
      <c r="H124" s="80"/>
      <c r="I124" s="78"/>
      <c r="J124" s="80"/>
      <c r="K124" s="78"/>
      <c r="L124" s="80"/>
      <c r="M124" s="80"/>
      <c r="N124" s="138"/>
      <c r="O124" s="77"/>
      <c r="P124" s="80">
        <v>0</v>
      </c>
      <c r="Q124" s="78">
        <v>0</v>
      </c>
      <c r="R124" s="80">
        <v>0</v>
      </c>
      <c r="S124" s="78">
        <v>0</v>
      </c>
      <c r="T124" s="80">
        <v>0</v>
      </c>
      <c r="U124" s="138"/>
      <c r="V124" s="80">
        <f t="shared" si="60"/>
        <v>0</v>
      </c>
      <c r="W124" s="139">
        <f t="shared" si="60"/>
        <v>0</v>
      </c>
      <c r="X124" s="139">
        <f t="shared" si="60"/>
        <v>0</v>
      </c>
      <c r="Y124" s="139">
        <f t="shared" si="60"/>
        <v>0</v>
      </c>
      <c r="Z124" s="139">
        <f t="shared" si="60"/>
        <v>0</v>
      </c>
      <c r="AA124" s="140"/>
      <c r="AB124" s="141"/>
      <c r="AC124" s="80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5" customFormat="1" x14ac:dyDescent="0.25">
      <c r="A125" s="186"/>
      <c r="B125" s="76" t="s">
        <v>41</v>
      </c>
      <c r="C125" s="77"/>
      <c r="D125" s="78"/>
      <c r="E125" s="78"/>
      <c r="F125" s="80"/>
      <c r="G125" s="78"/>
      <c r="H125" s="80"/>
      <c r="I125" s="78"/>
      <c r="J125" s="80"/>
      <c r="K125" s="78"/>
      <c r="L125" s="80"/>
      <c r="M125" s="80"/>
      <c r="N125" s="138"/>
      <c r="O125" s="77"/>
      <c r="P125" s="80">
        <v>0</v>
      </c>
      <c r="Q125" s="78">
        <v>0</v>
      </c>
      <c r="R125" s="80">
        <v>0</v>
      </c>
      <c r="S125" s="78">
        <v>0</v>
      </c>
      <c r="T125" s="80">
        <v>0</v>
      </c>
      <c r="U125" s="138"/>
      <c r="V125" s="80">
        <f t="shared" si="60"/>
        <v>0</v>
      </c>
      <c r="W125" s="139">
        <f t="shared" si="60"/>
        <v>0</v>
      </c>
      <c r="X125" s="139">
        <f t="shared" si="60"/>
        <v>0</v>
      </c>
      <c r="Y125" s="139">
        <f t="shared" si="60"/>
        <v>0</v>
      </c>
      <c r="Z125" s="139">
        <f t="shared" si="60"/>
        <v>0</v>
      </c>
      <c r="AA125" s="140"/>
      <c r="AB125" s="141"/>
      <c r="AC125" s="80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5" customFormat="1" x14ac:dyDescent="0.25">
      <c r="A126" s="186"/>
      <c r="B126" s="76" t="s">
        <v>42</v>
      </c>
      <c r="C126" s="77"/>
      <c r="D126" s="78"/>
      <c r="E126" s="78"/>
      <c r="F126" s="80"/>
      <c r="G126" s="78"/>
      <c r="H126" s="80"/>
      <c r="I126" s="78"/>
      <c r="J126" s="80"/>
      <c r="K126" s="78"/>
      <c r="L126" s="80"/>
      <c r="M126" s="80"/>
      <c r="N126" s="138"/>
      <c r="O126" s="77"/>
      <c r="P126" s="80">
        <v>0</v>
      </c>
      <c r="Q126" s="78">
        <v>0</v>
      </c>
      <c r="R126" s="80">
        <v>0</v>
      </c>
      <c r="S126" s="78">
        <v>0</v>
      </c>
      <c r="T126" s="80">
        <v>0</v>
      </c>
      <c r="U126" s="138"/>
      <c r="V126" s="80">
        <f t="shared" si="60"/>
        <v>0</v>
      </c>
      <c r="W126" s="139">
        <f t="shared" si="60"/>
        <v>0</v>
      </c>
      <c r="X126" s="139">
        <f t="shared" si="60"/>
        <v>0</v>
      </c>
      <c r="Y126" s="139">
        <f t="shared" si="60"/>
        <v>0</v>
      </c>
      <c r="Z126" s="139">
        <f t="shared" si="60"/>
        <v>0</v>
      </c>
      <c r="AA126" s="140"/>
      <c r="AB126" s="141"/>
      <c r="AC126" s="80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92" customFormat="1" x14ac:dyDescent="0.25">
      <c r="A127" s="187"/>
      <c r="B127" s="76" t="s">
        <v>43</v>
      </c>
      <c r="C127" s="153">
        <f>SUM(C122:C126)</f>
        <v>6645</v>
      </c>
      <c r="D127" s="154">
        <f t="shared" ref="D127:AB127" si="98">SUM(D122:D126)</f>
        <v>7357</v>
      </c>
      <c r="E127" s="154">
        <f t="shared" si="98"/>
        <v>8502</v>
      </c>
      <c r="F127" s="155">
        <f t="shared" si="98"/>
        <v>9057</v>
      </c>
      <c r="G127" s="154">
        <f t="shared" si="98"/>
        <v>9364</v>
      </c>
      <c r="H127" s="155">
        <f t="shared" si="98"/>
        <v>9652</v>
      </c>
      <c r="I127" s="154">
        <f t="shared" si="98"/>
        <v>9786</v>
      </c>
      <c r="J127" s="155">
        <f t="shared" si="98"/>
        <v>9722</v>
      </c>
      <c r="K127" s="154">
        <f t="shared" si="98"/>
        <v>9340</v>
      </c>
      <c r="L127" s="155">
        <f t="shared" si="98"/>
        <v>8926</v>
      </c>
      <c r="M127" s="155">
        <f t="shared" si="98"/>
        <v>8347</v>
      </c>
      <c r="N127" s="156">
        <f t="shared" si="98"/>
        <v>7971</v>
      </c>
      <c r="O127" s="153">
        <f t="shared" si="98"/>
        <v>7866</v>
      </c>
      <c r="P127" s="155">
        <f t="shared" si="98"/>
        <v>7382</v>
      </c>
      <c r="Q127" s="155">
        <f t="shared" si="98"/>
        <v>6298</v>
      </c>
      <c r="R127" s="155">
        <v>5886</v>
      </c>
      <c r="S127" s="154">
        <v>6030</v>
      </c>
      <c r="T127" s="155">
        <v>6030</v>
      </c>
      <c r="U127" s="156">
        <f t="shared" si="98"/>
        <v>0</v>
      </c>
      <c r="V127" s="155">
        <f t="shared" si="73"/>
        <v>1221</v>
      </c>
      <c r="W127" s="157">
        <f t="shared" ref="W127:Y127" si="99">SUM(W122:W126)</f>
        <v>25</v>
      </c>
      <c r="X127" s="157">
        <f t="shared" si="99"/>
        <v>-2204</v>
      </c>
      <c r="Y127" s="157">
        <f t="shared" si="99"/>
        <v>-3171</v>
      </c>
      <c r="Z127" s="157">
        <f t="shared" ref="Z127" si="100">SUM(Z122:Z126)</f>
        <v>-3334</v>
      </c>
      <c r="AA127" s="151">
        <f t="shared" si="98"/>
        <v>0</v>
      </c>
      <c r="AB127" s="152">
        <f t="shared" si="98"/>
        <v>0</v>
      </c>
      <c r="AC127" s="108">
        <f t="shared" si="73"/>
        <v>6030</v>
      </c>
    </row>
    <row r="128" spans="1:29" s="75" customFormat="1" x14ac:dyDescent="0.25">
      <c r="A128" s="186">
        <f>+A121+1</f>
        <v>18</v>
      </c>
      <c r="B128" s="142" t="s">
        <v>23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2"/>
      <c r="O128" s="110"/>
      <c r="P128" s="111"/>
      <c r="Q128" s="111"/>
      <c r="R128" s="111"/>
      <c r="S128" s="111"/>
      <c r="T128" s="111"/>
      <c r="U128" s="112"/>
      <c r="V128" s="113"/>
      <c r="W128" s="114"/>
      <c r="X128" s="114"/>
      <c r="Y128" s="114"/>
      <c r="Z128" s="114"/>
      <c r="AA128" s="115"/>
      <c r="AB128" s="116"/>
      <c r="AC128" s="113"/>
    </row>
    <row r="129" spans="1:29" s="75" customFormat="1" x14ac:dyDescent="0.25">
      <c r="A129" s="186"/>
      <c r="B129" s="76" t="s">
        <v>38</v>
      </c>
      <c r="C129" s="143"/>
      <c r="D129" s="82">
        <v>2277</v>
      </c>
      <c r="E129" s="82">
        <v>1914</v>
      </c>
      <c r="F129" s="82">
        <v>1880</v>
      </c>
      <c r="G129" s="82">
        <v>1015</v>
      </c>
      <c r="H129" s="140">
        <v>2078</v>
      </c>
      <c r="I129" s="82">
        <v>2118</v>
      </c>
      <c r="J129" s="140">
        <v>1232</v>
      </c>
      <c r="K129" s="82">
        <v>292</v>
      </c>
      <c r="L129" s="140"/>
      <c r="M129" s="140"/>
      <c r="N129" s="141"/>
      <c r="O129" s="143"/>
      <c r="P129" s="140"/>
      <c r="Q129" s="82"/>
      <c r="R129" s="140">
        <v>0</v>
      </c>
      <c r="S129" s="82">
        <v>0</v>
      </c>
      <c r="T129" s="140">
        <v>0</v>
      </c>
      <c r="U129" s="141"/>
      <c r="V129" s="143">
        <f t="shared" ref="V129:Z129" si="101">O129-C129</f>
        <v>0</v>
      </c>
      <c r="W129" s="140">
        <f t="shared" si="101"/>
        <v>-2277</v>
      </c>
      <c r="X129" s="140">
        <f t="shared" si="101"/>
        <v>-1914</v>
      </c>
      <c r="Y129" s="140">
        <f t="shared" si="101"/>
        <v>-1880</v>
      </c>
      <c r="Z129" s="140">
        <f t="shared" si="101"/>
        <v>-1015</v>
      </c>
      <c r="AA129" s="140"/>
      <c r="AB129" s="141"/>
      <c r="AC129" s="80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5" customFormat="1" x14ac:dyDescent="0.25">
      <c r="A130" s="186"/>
      <c r="B130" s="76" t="s">
        <v>39</v>
      </c>
      <c r="C130" s="143"/>
      <c r="D130" s="82">
        <v>208</v>
      </c>
      <c r="E130" s="82">
        <v>749</v>
      </c>
      <c r="F130" s="82">
        <v>585</v>
      </c>
      <c r="G130" s="82">
        <v>353</v>
      </c>
      <c r="H130" s="140">
        <v>730</v>
      </c>
      <c r="I130" s="82">
        <v>673</v>
      </c>
      <c r="J130" s="140">
        <v>403</v>
      </c>
      <c r="K130" s="82">
        <v>25</v>
      </c>
      <c r="L130" s="140"/>
      <c r="M130" s="140"/>
      <c r="N130" s="141"/>
      <c r="O130" s="143"/>
      <c r="P130" s="140"/>
      <c r="Q130" s="82"/>
      <c r="R130" s="140">
        <v>0</v>
      </c>
      <c r="S130" s="82">
        <v>0</v>
      </c>
      <c r="T130" s="140">
        <v>0</v>
      </c>
      <c r="U130" s="141"/>
      <c r="V130" s="143">
        <f t="shared" si="60"/>
        <v>0</v>
      </c>
      <c r="W130" s="140">
        <f t="shared" si="60"/>
        <v>-208</v>
      </c>
      <c r="X130" s="140">
        <f t="shared" si="60"/>
        <v>-749</v>
      </c>
      <c r="Y130" s="140">
        <f t="shared" si="60"/>
        <v>-585</v>
      </c>
      <c r="Z130" s="140">
        <f t="shared" si="60"/>
        <v>-353</v>
      </c>
      <c r="AA130" s="140"/>
      <c r="AB130" s="141"/>
      <c r="AC130" s="80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5" customFormat="1" x14ac:dyDescent="0.25">
      <c r="A131" s="186"/>
      <c r="B131" s="76" t="s">
        <v>40</v>
      </c>
      <c r="C131" s="143">
        <v>88</v>
      </c>
      <c r="D131" s="82">
        <v>64</v>
      </c>
      <c r="E131" s="82">
        <v>61</v>
      </c>
      <c r="F131" s="82">
        <v>89</v>
      </c>
      <c r="G131" s="82">
        <v>32</v>
      </c>
      <c r="H131" s="140">
        <v>78</v>
      </c>
      <c r="I131" s="82">
        <v>68</v>
      </c>
      <c r="J131" s="140">
        <v>36</v>
      </c>
      <c r="K131" s="82">
        <v>49</v>
      </c>
      <c r="L131" s="140">
        <v>37</v>
      </c>
      <c r="M131" s="140">
        <v>57</v>
      </c>
      <c r="N131" s="141">
        <v>94</v>
      </c>
      <c r="O131" s="143">
        <v>50</v>
      </c>
      <c r="P131" s="140"/>
      <c r="Q131" s="82"/>
      <c r="R131" s="140">
        <v>0</v>
      </c>
      <c r="S131" s="82">
        <v>0</v>
      </c>
      <c r="T131" s="140">
        <v>0</v>
      </c>
      <c r="U131" s="141"/>
      <c r="V131" s="143">
        <f t="shared" si="60"/>
        <v>-38</v>
      </c>
      <c r="W131" s="140">
        <f t="shared" si="60"/>
        <v>-64</v>
      </c>
      <c r="X131" s="140">
        <f t="shared" si="60"/>
        <v>-61</v>
      </c>
      <c r="Y131" s="140">
        <f t="shared" si="60"/>
        <v>-89</v>
      </c>
      <c r="Z131" s="140">
        <f t="shared" si="60"/>
        <v>-32</v>
      </c>
      <c r="AA131" s="140"/>
      <c r="AB131" s="141"/>
      <c r="AC131" s="80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5" customFormat="1" x14ac:dyDescent="0.25">
      <c r="A132" s="186"/>
      <c r="B132" s="76" t="s">
        <v>41</v>
      </c>
      <c r="C132" s="143"/>
      <c r="D132" s="82"/>
      <c r="E132" s="82"/>
      <c r="F132" s="82">
        <v>2</v>
      </c>
      <c r="G132" s="82">
        <v>1</v>
      </c>
      <c r="H132" s="140">
        <v>3</v>
      </c>
      <c r="I132" s="82"/>
      <c r="J132" s="140"/>
      <c r="K132" s="82"/>
      <c r="L132" s="140"/>
      <c r="M132" s="140">
        <v>2</v>
      </c>
      <c r="N132" s="141">
        <v>5</v>
      </c>
      <c r="O132" s="143">
        <v>1</v>
      </c>
      <c r="P132" s="140"/>
      <c r="Q132" s="82"/>
      <c r="R132" s="140">
        <v>0</v>
      </c>
      <c r="S132" s="82">
        <v>0</v>
      </c>
      <c r="T132" s="140">
        <v>0</v>
      </c>
      <c r="U132" s="141"/>
      <c r="V132" s="143">
        <f t="shared" si="60"/>
        <v>1</v>
      </c>
      <c r="W132" s="140">
        <f t="shared" si="60"/>
        <v>0</v>
      </c>
      <c r="X132" s="140">
        <f t="shared" si="60"/>
        <v>0</v>
      </c>
      <c r="Y132" s="140">
        <f t="shared" si="60"/>
        <v>-2</v>
      </c>
      <c r="Z132" s="140">
        <f t="shared" si="60"/>
        <v>-1</v>
      </c>
      <c r="AA132" s="140"/>
      <c r="AB132" s="141"/>
      <c r="AC132" s="80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5" customFormat="1" x14ac:dyDescent="0.25">
      <c r="A133" s="186"/>
      <c r="B133" s="76" t="s">
        <v>42</v>
      </c>
      <c r="C133" s="143"/>
      <c r="D133" s="82"/>
      <c r="E133" s="82"/>
      <c r="F133" s="82"/>
      <c r="G133" s="82"/>
      <c r="H133" s="140"/>
      <c r="I133" s="82"/>
      <c r="J133" s="140"/>
      <c r="K133" s="82"/>
      <c r="L133" s="140"/>
      <c r="M133" s="140"/>
      <c r="N133" s="141"/>
      <c r="O133" s="143"/>
      <c r="P133" s="140"/>
      <c r="Q133" s="82"/>
      <c r="R133" s="140">
        <v>0</v>
      </c>
      <c r="S133" s="82">
        <v>0</v>
      </c>
      <c r="T133" s="140">
        <v>0</v>
      </c>
      <c r="U133" s="141"/>
      <c r="V133" s="143">
        <f t="shared" si="60"/>
        <v>0</v>
      </c>
      <c r="W133" s="140">
        <f t="shared" si="60"/>
        <v>0</v>
      </c>
      <c r="X133" s="140">
        <f t="shared" si="60"/>
        <v>0</v>
      </c>
      <c r="Y133" s="140">
        <f t="shared" si="60"/>
        <v>0</v>
      </c>
      <c r="Z133" s="140">
        <f t="shared" si="60"/>
        <v>0</v>
      </c>
      <c r="AA133" s="140"/>
      <c r="AB133" s="141"/>
      <c r="AC133" s="80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92" customFormat="1" x14ac:dyDescent="0.25">
      <c r="A134" s="187"/>
      <c r="B134" s="76" t="s">
        <v>43</v>
      </c>
      <c r="C134" s="149">
        <f>SUM(C129:C133)</f>
        <v>88</v>
      </c>
      <c r="D134" s="150">
        <f t="shared" ref="D134:AC141" si="102">SUM(D129:D133)</f>
        <v>2549</v>
      </c>
      <c r="E134" s="150">
        <f t="shared" si="102"/>
        <v>2724</v>
      </c>
      <c r="F134" s="150">
        <f t="shared" si="102"/>
        <v>2556</v>
      </c>
      <c r="G134" s="150">
        <f t="shared" si="102"/>
        <v>1401</v>
      </c>
      <c r="H134" s="151">
        <f t="shared" si="102"/>
        <v>2889</v>
      </c>
      <c r="I134" s="150">
        <f t="shared" si="102"/>
        <v>2859</v>
      </c>
      <c r="J134" s="151">
        <f t="shared" si="102"/>
        <v>1671</v>
      </c>
      <c r="K134" s="150">
        <f t="shared" si="102"/>
        <v>366</v>
      </c>
      <c r="L134" s="151">
        <f t="shared" si="102"/>
        <v>37</v>
      </c>
      <c r="M134" s="151">
        <f t="shared" si="102"/>
        <v>59</v>
      </c>
      <c r="N134" s="152">
        <f t="shared" si="102"/>
        <v>99</v>
      </c>
      <c r="O134" s="149">
        <f t="shared" si="102"/>
        <v>51</v>
      </c>
      <c r="P134" s="151">
        <f t="shared" si="102"/>
        <v>0</v>
      </c>
      <c r="Q134" s="151">
        <f t="shared" si="102"/>
        <v>0</v>
      </c>
      <c r="R134" s="151">
        <v>0</v>
      </c>
      <c r="S134" s="150">
        <v>0</v>
      </c>
      <c r="T134" s="151">
        <v>0</v>
      </c>
      <c r="U134" s="152">
        <f t="shared" si="102"/>
        <v>0</v>
      </c>
      <c r="V134" s="149">
        <f t="shared" si="102"/>
        <v>-37</v>
      </c>
      <c r="W134" s="151">
        <f t="shared" ref="W134:Y134" si="103">SUM(W129:W133)</f>
        <v>-2549</v>
      </c>
      <c r="X134" s="151">
        <f t="shared" si="103"/>
        <v>-2724</v>
      </c>
      <c r="Y134" s="151">
        <f t="shared" si="103"/>
        <v>-2556</v>
      </c>
      <c r="Z134" s="151">
        <f t="shared" ref="Z134" si="104">SUM(Z129:Z133)</f>
        <v>-1401</v>
      </c>
      <c r="AA134" s="151">
        <f t="shared" si="102"/>
        <v>0</v>
      </c>
      <c r="AB134" s="152">
        <f t="shared" si="102"/>
        <v>0</v>
      </c>
      <c r="AC134" s="108">
        <f t="shared" si="102"/>
        <v>0</v>
      </c>
    </row>
    <row r="135" spans="1:29" s="75" customFormat="1" x14ac:dyDescent="0.25">
      <c r="A135" s="186">
        <f>+A128+1</f>
        <v>19</v>
      </c>
      <c r="B135" s="142" t="s">
        <v>22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110"/>
      <c r="P135" s="111"/>
      <c r="Q135" s="111"/>
      <c r="R135" s="111"/>
      <c r="S135" s="111"/>
      <c r="T135" s="111"/>
      <c r="U135" s="112"/>
      <c r="V135" s="113"/>
      <c r="W135" s="114"/>
      <c r="X135" s="114"/>
      <c r="Y135" s="114"/>
      <c r="Z135" s="114"/>
      <c r="AA135" s="115"/>
      <c r="AB135" s="116"/>
      <c r="AC135" s="113"/>
    </row>
    <row r="136" spans="1:29" s="75" customFormat="1" x14ac:dyDescent="0.25">
      <c r="A136" s="186"/>
      <c r="B136" s="76" t="s">
        <v>38</v>
      </c>
      <c r="C136" s="143">
        <v>18995</v>
      </c>
      <c r="D136" s="82">
        <v>20783</v>
      </c>
      <c r="E136" s="82">
        <v>22714</v>
      </c>
      <c r="F136" s="82">
        <v>23461</v>
      </c>
      <c r="G136" s="82">
        <v>23001</v>
      </c>
      <c r="H136" s="140">
        <v>22263</v>
      </c>
      <c r="I136" s="82">
        <v>23456</v>
      </c>
      <c r="J136" s="140">
        <v>23458</v>
      </c>
      <c r="K136" s="82">
        <v>21665</v>
      </c>
      <c r="L136" s="140">
        <v>19990</v>
      </c>
      <c r="M136" s="140">
        <v>19634</v>
      </c>
      <c r="N136" s="141">
        <v>19934</v>
      </c>
      <c r="O136" s="143">
        <v>17241</v>
      </c>
      <c r="P136" s="140">
        <v>11723</v>
      </c>
      <c r="Q136" s="82">
        <v>8723</v>
      </c>
      <c r="R136" s="140">
        <v>8635</v>
      </c>
      <c r="S136" s="82">
        <v>8312</v>
      </c>
      <c r="T136" s="140">
        <v>8312</v>
      </c>
      <c r="U136" s="141"/>
      <c r="V136" s="143">
        <f t="shared" ref="V136:Z136" si="105">O136-C136</f>
        <v>-1754</v>
      </c>
      <c r="W136" s="140">
        <f t="shared" si="105"/>
        <v>-9060</v>
      </c>
      <c r="X136" s="140">
        <f t="shared" si="105"/>
        <v>-13991</v>
      </c>
      <c r="Y136" s="140">
        <f t="shared" si="105"/>
        <v>-14826</v>
      </c>
      <c r="Z136" s="140">
        <f t="shared" si="105"/>
        <v>-14689</v>
      </c>
      <c r="AA136" s="140"/>
      <c r="AB136" s="141"/>
      <c r="AC136" s="80">
        <f>IF(ISERROR(GETPIVOTDATA("VALUE",'CSS WK pvt'!$I$2,"DT_FILE",AC$8,"CD_CO",AC$6,"TRIM_CAT",TRIM(B136),"TRIM_LINE",A135))=TRUE,0,GETPIVOTDATA("VALUE",'CSS WK pvt'!$I$2,"DT_FILE",AC$8,"CD_CO",AC$6,"TRIM_CAT",TRIM(B136),"TRIM_LINE",A135))</f>
        <v>8312</v>
      </c>
    </row>
    <row r="137" spans="1:29" s="75" customFormat="1" x14ac:dyDescent="0.25">
      <c r="A137" s="186"/>
      <c r="B137" s="76" t="s">
        <v>39</v>
      </c>
      <c r="C137" s="143">
        <v>5791</v>
      </c>
      <c r="D137" s="82">
        <v>6373</v>
      </c>
      <c r="E137" s="82">
        <v>8259</v>
      </c>
      <c r="F137" s="82">
        <v>8573</v>
      </c>
      <c r="G137" s="82">
        <v>8556</v>
      </c>
      <c r="H137" s="140">
        <v>8506</v>
      </c>
      <c r="I137" s="82">
        <v>8711</v>
      </c>
      <c r="J137" s="140">
        <v>8882</v>
      </c>
      <c r="K137" s="82">
        <v>8061</v>
      </c>
      <c r="L137" s="140">
        <v>7113</v>
      </c>
      <c r="M137" s="140">
        <v>6619</v>
      </c>
      <c r="N137" s="141">
        <v>6237</v>
      </c>
      <c r="O137" s="143">
        <v>5417</v>
      </c>
      <c r="P137" s="140">
        <v>4201</v>
      </c>
      <c r="Q137" s="82">
        <v>3372</v>
      </c>
      <c r="R137" s="140">
        <v>3214</v>
      </c>
      <c r="S137" s="82">
        <v>3312</v>
      </c>
      <c r="T137" s="140">
        <v>3312</v>
      </c>
      <c r="U137" s="141"/>
      <c r="V137" s="143">
        <f t="shared" si="60"/>
        <v>-374</v>
      </c>
      <c r="W137" s="140">
        <f t="shared" si="60"/>
        <v>-2172</v>
      </c>
      <c r="X137" s="140">
        <f t="shared" si="60"/>
        <v>-4887</v>
      </c>
      <c r="Y137" s="140">
        <f t="shared" si="60"/>
        <v>-5359</v>
      </c>
      <c r="Z137" s="140">
        <f t="shared" si="60"/>
        <v>-5244</v>
      </c>
      <c r="AA137" s="140"/>
      <c r="AB137" s="141"/>
      <c r="AC137" s="80">
        <f>IF(ISERROR(GETPIVOTDATA("VALUE",'CSS WK pvt'!$I$2,"DT_FILE",AC$8,"CD_CO",AC$6,"TRIM_CAT",TRIM(B137),"TRIM_LINE",A135))=TRUE,0,GETPIVOTDATA("VALUE",'CSS WK pvt'!$I$2,"DT_FILE",AC$8,"CD_CO",AC$6,"TRIM_CAT",TRIM(B137),"TRIM_LINE",A135))</f>
        <v>3312</v>
      </c>
    </row>
    <row r="138" spans="1:29" s="75" customFormat="1" x14ac:dyDescent="0.25">
      <c r="A138" s="186"/>
      <c r="B138" s="76" t="s">
        <v>40</v>
      </c>
      <c r="C138" s="143">
        <v>445</v>
      </c>
      <c r="D138" s="82">
        <v>501</v>
      </c>
      <c r="E138" s="82">
        <v>606</v>
      </c>
      <c r="F138" s="82">
        <v>659</v>
      </c>
      <c r="G138" s="82">
        <v>614</v>
      </c>
      <c r="H138" s="140">
        <v>598</v>
      </c>
      <c r="I138" s="82">
        <v>590</v>
      </c>
      <c r="J138" s="140">
        <v>595</v>
      </c>
      <c r="K138" s="82">
        <v>494</v>
      </c>
      <c r="L138" s="140">
        <v>438</v>
      </c>
      <c r="M138" s="140">
        <v>477</v>
      </c>
      <c r="N138" s="141">
        <v>472</v>
      </c>
      <c r="O138" s="143">
        <v>392</v>
      </c>
      <c r="P138" s="140">
        <v>281</v>
      </c>
      <c r="Q138" s="82">
        <v>321</v>
      </c>
      <c r="R138" s="140">
        <v>381</v>
      </c>
      <c r="S138" s="82">
        <v>468</v>
      </c>
      <c r="T138" s="140">
        <v>468</v>
      </c>
      <c r="U138" s="141"/>
      <c r="V138" s="143">
        <f t="shared" si="60"/>
        <v>-53</v>
      </c>
      <c r="W138" s="140">
        <f t="shared" si="60"/>
        <v>-220</v>
      </c>
      <c r="X138" s="140">
        <f t="shared" si="60"/>
        <v>-285</v>
      </c>
      <c r="Y138" s="140">
        <f t="shared" si="60"/>
        <v>-278</v>
      </c>
      <c r="Z138" s="140">
        <f t="shared" si="60"/>
        <v>-146</v>
      </c>
      <c r="AA138" s="140"/>
      <c r="AB138" s="141"/>
      <c r="AC138" s="80">
        <f>IF(ISERROR(GETPIVOTDATA("VALUE",'CSS WK pvt'!$I$2,"DT_FILE",AC$8,"CD_CO",AC$6,"TRIM_CAT",TRIM(B138),"TRIM_LINE",A135))=TRUE,0,GETPIVOTDATA("VALUE",'CSS WK pvt'!$I$2,"DT_FILE",AC$8,"CD_CO",AC$6,"TRIM_CAT",TRIM(B138),"TRIM_LINE",A135))</f>
        <v>468</v>
      </c>
    </row>
    <row r="139" spans="1:29" s="75" customFormat="1" x14ac:dyDescent="0.25">
      <c r="A139" s="186"/>
      <c r="B139" s="76" t="s">
        <v>41</v>
      </c>
      <c r="C139" s="143">
        <v>37</v>
      </c>
      <c r="D139" s="82">
        <v>42</v>
      </c>
      <c r="E139" s="82">
        <v>40</v>
      </c>
      <c r="F139" s="82">
        <v>42</v>
      </c>
      <c r="G139" s="82">
        <v>38</v>
      </c>
      <c r="H139" s="140">
        <v>42</v>
      </c>
      <c r="I139" s="82">
        <v>45</v>
      </c>
      <c r="J139" s="140">
        <v>43</v>
      </c>
      <c r="K139" s="82">
        <v>46</v>
      </c>
      <c r="L139" s="140">
        <v>41</v>
      </c>
      <c r="M139" s="140">
        <v>41</v>
      </c>
      <c r="N139" s="141">
        <v>33</v>
      </c>
      <c r="O139" s="143">
        <v>33</v>
      </c>
      <c r="P139" s="140">
        <v>34</v>
      </c>
      <c r="Q139" s="82">
        <v>40</v>
      </c>
      <c r="R139" s="140">
        <v>45</v>
      </c>
      <c r="S139" s="82">
        <v>46</v>
      </c>
      <c r="T139" s="140">
        <v>46</v>
      </c>
      <c r="U139" s="141"/>
      <c r="V139" s="143">
        <f t="shared" si="60"/>
        <v>-4</v>
      </c>
      <c r="W139" s="140">
        <f t="shared" si="60"/>
        <v>-8</v>
      </c>
      <c r="X139" s="140">
        <f t="shared" si="60"/>
        <v>0</v>
      </c>
      <c r="Y139" s="140">
        <f t="shared" si="60"/>
        <v>3</v>
      </c>
      <c r="Z139" s="140">
        <f t="shared" si="60"/>
        <v>8</v>
      </c>
      <c r="AA139" s="140"/>
      <c r="AB139" s="141"/>
      <c r="AC139" s="80">
        <f>IF(ISERROR(GETPIVOTDATA("VALUE",'CSS WK pvt'!$I$2,"DT_FILE",AC$8,"CD_CO",AC$6,"TRIM_CAT",TRIM(B139),"TRIM_LINE",A135))=TRUE,0,GETPIVOTDATA("VALUE",'CSS WK pvt'!$I$2,"DT_FILE",AC$8,"CD_CO",AC$6,"TRIM_CAT",TRIM(B139),"TRIM_LINE",A135))</f>
        <v>46</v>
      </c>
    </row>
    <row r="140" spans="1:29" s="75" customFormat="1" x14ac:dyDescent="0.25">
      <c r="A140" s="186"/>
      <c r="B140" s="76" t="s">
        <v>42</v>
      </c>
      <c r="C140" s="143">
        <v>6</v>
      </c>
      <c r="D140" s="82">
        <v>11</v>
      </c>
      <c r="E140" s="82">
        <v>8</v>
      </c>
      <c r="F140" s="82">
        <v>9</v>
      </c>
      <c r="G140" s="82">
        <v>13</v>
      </c>
      <c r="H140" s="140">
        <v>9</v>
      </c>
      <c r="I140" s="82">
        <v>11</v>
      </c>
      <c r="J140" s="140">
        <v>10</v>
      </c>
      <c r="K140" s="82">
        <v>10</v>
      </c>
      <c r="L140" s="140">
        <v>9</v>
      </c>
      <c r="M140" s="140">
        <v>8</v>
      </c>
      <c r="N140" s="141">
        <v>10</v>
      </c>
      <c r="O140" s="143">
        <v>10</v>
      </c>
      <c r="P140" s="140">
        <v>11</v>
      </c>
      <c r="Q140" s="82">
        <v>6</v>
      </c>
      <c r="R140" s="140">
        <v>12</v>
      </c>
      <c r="S140" s="82">
        <v>12</v>
      </c>
      <c r="T140" s="140">
        <v>12</v>
      </c>
      <c r="U140" s="141"/>
      <c r="V140" s="143">
        <f t="shared" si="60"/>
        <v>4</v>
      </c>
      <c r="W140" s="140">
        <f t="shared" si="60"/>
        <v>0</v>
      </c>
      <c r="X140" s="140">
        <f t="shared" si="60"/>
        <v>-2</v>
      </c>
      <c r="Y140" s="140">
        <f t="shared" si="60"/>
        <v>3</v>
      </c>
      <c r="Z140" s="140">
        <f t="shared" si="60"/>
        <v>-1</v>
      </c>
      <c r="AA140" s="140"/>
      <c r="AB140" s="141"/>
      <c r="AC140" s="80">
        <f>IF(ISERROR(GETPIVOTDATA("VALUE",'CSS WK pvt'!$I$2,"DT_FILE",AC$8,"CD_CO",AC$6,"TRIM_CAT",TRIM(B140),"TRIM_LINE",A135))=TRUE,0,GETPIVOTDATA("VALUE",'CSS WK pvt'!$I$2,"DT_FILE",AC$8,"CD_CO",AC$6,"TRIM_CAT",TRIM(B140),"TRIM_LINE",A135))</f>
        <v>12</v>
      </c>
    </row>
    <row r="141" spans="1:29" s="92" customFormat="1" ht="15.75" thickBot="1" x14ac:dyDescent="0.3">
      <c r="A141" s="187"/>
      <c r="B141" s="144" t="s">
        <v>43</v>
      </c>
      <c r="C141" s="145">
        <f>SUM(C136:C140)</f>
        <v>25274</v>
      </c>
      <c r="D141" s="146">
        <f t="shared" ref="D141:AB141" si="106">SUM(D136:D140)</f>
        <v>27710</v>
      </c>
      <c r="E141" s="146">
        <f t="shared" si="106"/>
        <v>31627</v>
      </c>
      <c r="F141" s="146">
        <f t="shared" si="106"/>
        <v>32744</v>
      </c>
      <c r="G141" s="146">
        <f t="shared" si="106"/>
        <v>32222</v>
      </c>
      <c r="H141" s="147">
        <f t="shared" si="106"/>
        <v>31418</v>
      </c>
      <c r="I141" s="146">
        <f t="shared" si="106"/>
        <v>32813</v>
      </c>
      <c r="J141" s="147">
        <f t="shared" si="106"/>
        <v>32988</v>
      </c>
      <c r="K141" s="146">
        <f t="shared" si="106"/>
        <v>30276</v>
      </c>
      <c r="L141" s="147">
        <f t="shared" si="106"/>
        <v>27591</v>
      </c>
      <c r="M141" s="147">
        <f t="shared" si="106"/>
        <v>26779</v>
      </c>
      <c r="N141" s="148">
        <f t="shared" si="106"/>
        <v>26686</v>
      </c>
      <c r="O141" s="145">
        <f t="shared" si="106"/>
        <v>23093</v>
      </c>
      <c r="P141" s="147">
        <f t="shared" si="106"/>
        <v>16250</v>
      </c>
      <c r="Q141" s="147">
        <f t="shared" si="106"/>
        <v>12462</v>
      </c>
      <c r="R141" s="147">
        <v>12287</v>
      </c>
      <c r="S141" s="146">
        <v>12150</v>
      </c>
      <c r="T141" s="147">
        <v>12150</v>
      </c>
      <c r="U141" s="148">
        <f t="shared" si="106"/>
        <v>0</v>
      </c>
      <c r="V141" s="145">
        <f t="shared" si="102"/>
        <v>-2181</v>
      </c>
      <c r="W141" s="147">
        <f t="shared" ref="W141:Y141" si="107">SUM(W136:W140)</f>
        <v>-11460</v>
      </c>
      <c r="X141" s="147">
        <f t="shared" si="107"/>
        <v>-19165</v>
      </c>
      <c r="Y141" s="147">
        <f t="shared" si="107"/>
        <v>-20457</v>
      </c>
      <c r="Z141" s="147">
        <f t="shared" ref="Z141" si="108">SUM(Z136:Z140)</f>
        <v>-20072</v>
      </c>
      <c r="AA141" s="147">
        <f t="shared" si="106"/>
        <v>0</v>
      </c>
      <c r="AB141" s="148">
        <f t="shared" si="106"/>
        <v>0</v>
      </c>
      <c r="AC141" s="145">
        <f t="shared" si="102"/>
        <v>12150</v>
      </c>
    </row>
    <row r="142" spans="1:29" s="75" customFormat="1" ht="15.75" thickTop="1" x14ac:dyDescent="0.25">
      <c r="A142" s="186">
        <f>+A135+1</f>
        <v>20</v>
      </c>
      <c r="B142" s="137" t="s">
        <v>349</v>
      </c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6"/>
      <c r="O142" s="94"/>
      <c r="P142" s="95"/>
      <c r="Q142" s="95"/>
      <c r="R142" s="95"/>
      <c r="S142" s="95"/>
      <c r="T142" s="95"/>
      <c r="U142" s="96"/>
      <c r="V142" s="97"/>
      <c r="W142" s="98"/>
      <c r="X142" s="98"/>
      <c r="Y142" s="98"/>
      <c r="Z142" s="98"/>
      <c r="AA142" s="99"/>
      <c r="AB142" s="100"/>
      <c r="AC142" s="97"/>
    </row>
    <row r="143" spans="1:29" s="75" customFormat="1" x14ac:dyDescent="0.25">
      <c r="A143" s="186"/>
      <c r="B143" s="76" t="s">
        <v>38</v>
      </c>
      <c r="C143" s="77">
        <v>92580915.019999996</v>
      </c>
      <c r="D143" s="78">
        <v>76115125.299999997</v>
      </c>
      <c r="E143" s="78">
        <v>71021794.120000005</v>
      </c>
      <c r="F143" s="80">
        <v>75588513.870000005</v>
      </c>
      <c r="G143" s="78">
        <v>100128342.31</v>
      </c>
      <c r="H143" s="80">
        <v>110224917.31999999</v>
      </c>
      <c r="I143" s="78">
        <v>92219244.629999995</v>
      </c>
      <c r="J143" s="80">
        <v>72763689.140000001</v>
      </c>
      <c r="K143" s="78">
        <v>82170102.010000005</v>
      </c>
      <c r="L143" s="80">
        <v>108011018.33</v>
      </c>
      <c r="M143" s="80">
        <v>118317275.66</v>
      </c>
      <c r="N143" s="138">
        <v>104055366.95999999</v>
      </c>
      <c r="O143" s="77">
        <v>97247055.760000005</v>
      </c>
      <c r="P143" s="80">
        <v>97161393.819999993</v>
      </c>
      <c r="Q143" s="78">
        <v>87157978</v>
      </c>
      <c r="R143" s="80">
        <v>92470861</v>
      </c>
      <c r="S143" s="78">
        <v>127384398</v>
      </c>
      <c r="T143" s="80">
        <v>127384398</v>
      </c>
      <c r="U143" s="138"/>
      <c r="V143" s="80">
        <f t="shared" ref="V143:Z147" si="109">O143-C143</f>
        <v>4666140.7400000095</v>
      </c>
      <c r="W143" s="139">
        <f t="shared" si="109"/>
        <v>21046268.519999996</v>
      </c>
      <c r="X143" s="139">
        <f t="shared" si="109"/>
        <v>16136183.879999995</v>
      </c>
      <c r="Y143" s="139">
        <f t="shared" si="109"/>
        <v>16882347.129999995</v>
      </c>
      <c r="Z143" s="139">
        <f t="shared" si="109"/>
        <v>27256055.689999998</v>
      </c>
      <c r="AA143" s="140"/>
      <c r="AB143" s="141"/>
      <c r="AC143" s="80">
        <f>IF(ISERROR(GETPIVOTDATA("VALUE",'CSS WK pvt'!$I$2,"DT_FILE",AC$8,"CD_CO",AC$6,"TRIM_CAT",TRIM(B143),"TRIM_LINE",A142))=TRUE,0,GETPIVOTDATA("VALUE",'CSS WK pvt'!$I$2,"DT_FILE",AC$8,"CD_CO",AC$6,"TRIM_CAT",TRIM(B143),"TRIM_LINE",A142))</f>
        <v>127384398</v>
      </c>
    </row>
    <row r="144" spans="1:29" s="75" customFormat="1" x14ac:dyDescent="0.25">
      <c r="A144" s="186"/>
      <c r="B144" s="76" t="s">
        <v>39</v>
      </c>
      <c r="C144" s="77">
        <v>11474884.550000001</v>
      </c>
      <c r="D144" s="78">
        <v>8998566.6699999999</v>
      </c>
      <c r="E144" s="78">
        <v>8272775.4100000001</v>
      </c>
      <c r="F144" s="80">
        <v>8264801.1500000004</v>
      </c>
      <c r="G144" s="78">
        <v>10285085.65</v>
      </c>
      <c r="H144" s="80">
        <v>11455288.42</v>
      </c>
      <c r="I144" s="78">
        <v>9728701.6899999995</v>
      </c>
      <c r="J144" s="80">
        <v>7733509.8499999996</v>
      </c>
      <c r="K144" s="78">
        <v>8729644.7200000007</v>
      </c>
      <c r="L144" s="80">
        <v>11494312.279999999</v>
      </c>
      <c r="M144" s="80">
        <v>12808930.109999999</v>
      </c>
      <c r="N144" s="138">
        <v>11406465.039999999</v>
      </c>
      <c r="O144" s="77">
        <v>10703971.48</v>
      </c>
      <c r="P144" s="80">
        <v>9891512.2699999996</v>
      </c>
      <c r="Q144" s="78">
        <v>8547370</v>
      </c>
      <c r="R144" s="80">
        <v>8343187</v>
      </c>
      <c r="S144" s="78">
        <v>11754045</v>
      </c>
      <c r="T144" s="80">
        <v>11754045</v>
      </c>
      <c r="U144" s="138"/>
      <c r="V144" s="80">
        <f t="shared" si="109"/>
        <v>-770913.0700000003</v>
      </c>
      <c r="W144" s="139">
        <f t="shared" si="109"/>
        <v>892945.59999999963</v>
      </c>
      <c r="X144" s="139">
        <f t="shared" si="109"/>
        <v>274594.58999999985</v>
      </c>
      <c r="Y144" s="139">
        <f t="shared" si="109"/>
        <v>78385.849999999627</v>
      </c>
      <c r="Z144" s="139">
        <f t="shared" si="109"/>
        <v>1468959.3499999996</v>
      </c>
      <c r="AA144" s="140"/>
      <c r="AB144" s="141"/>
      <c r="AC144" s="80">
        <f>IF(ISERROR(GETPIVOTDATA("VALUE",'CSS WK pvt'!$I$2,"DT_FILE",AC$8,"CD_CO",AC$6,"TRIM_CAT",TRIM(B144),"TRIM_LINE",A142))=TRUE,0,GETPIVOTDATA("VALUE",'CSS WK pvt'!$I$2,"DT_FILE",AC$8,"CD_CO",AC$6,"TRIM_CAT",TRIM(B144),"TRIM_LINE",A142))</f>
        <v>11754045</v>
      </c>
    </row>
    <row r="145" spans="1:29" s="75" customFormat="1" x14ac:dyDescent="0.25">
      <c r="A145" s="186"/>
      <c r="B145" s="76" t="s">
        <v>40</v>
      </c>
      <c r="C145" s="77">
        <v>26513249.379999999</v>
      </c>
      <c r="D145" s="78">
        <v>22838535.949999999</v>
      </c>
      <c r="E145" s="78">
        <v>20313064.690000001</v>
      </c>
      <c r="F145" s="80">
        <v>21361020.059999999</v>
      </c>
      <c r="G145" s="78">
        <v>23924517.210000001</v>
      </c>
      <c r="H145" s="80">
        <v>25825022.82</v>
      </c>
      <c r="I145" s="78">
        <v>23532193.510000002</v>
      </c>
      <c r="J145" s="80">
        <v>20051038.890000001</v>
      </c>
      <c r="K145" s="78">
        <v>21371428.18</v>
      </c>
      <c r="L145" s="80">
        <v>27471179.699999999</v>
      </c>
      <c r="M145" s="80">
        <v>28540246.149999999</v>
      </c>
      <c r="N145" s="138">
        <v>27174500.82</v>
      </c>
      <c r="O145" s="77">
        <v>25275615.66</v>
      </c>
      <c r="P145" s="80">
        <v>23995167.120000001</v>
      </c>
      <c r="Q145" s="78">
        <v>19827429</v>
      </c>
      <c r="R145" s="80">
        <v>20598714</v>
      </c>
      <c r="S145" s="78">
        <v>25537659</v>
      </c>
      <c r="T145" s="80">
        <v>25537659</v>
      </c>
      <c r="U145" s="138"/>
      <c r="V145" s="80">
        <f t="shared" si="109"/>
        <v>-1237633.7199999988</v>
      </c>
      <c r="W145" s="139">
        <f t="shared" si="109"/>
        <v>1156631.1700000018</v>
      </c>
      <c r="X145" s="139">
        <f t="shared" si="109"/>
        <v>-485635.69000000134</v>
      </c>
      <c r="Y145" s="139">
        <f t="shared" si="109"/>
        <v>-762306.05999999866</v>
      </c>
      <c r="Z145" s="139">
        <f t="shared" si="109"/>
        <v>1613141.7899999991</v>
      </c>
      <c r="AA145" s="140"/>
      <c r="AB145" s="141"/>
      <c r="AC145" s="80">
        <f>IF(ISERROR(GETPIVOTDATA("VALUE",'CSS WK pvt'!$I$2,"DT_FILE",AC$8,"CD_CO",AC$6,"TRIM_CAT",TRIM(B145),"TRIM_LINE",A142))=TRUE,0,GETPIVOTDATA("VALUE",'CSS WK pvt'!$I$2,"DT_FILE",AC$8,"CD_CO",AC$6,"TRIM_CAT",TRIM(B145),"TRIM_LINE",A142))</f>
        <v>25537659</v>
      </c>
    </row>
    <row r="146" spans="1:29" s="75" customFormat="1" x14ac:dyDescent="0.25">
      <c r="A146" s="186"/>
      <c r="B146" s="76" t="s">
        <v>41</v>
      </c>
      <c r="C146" s="77">
        <v>24977745.989999998</v>
      </c>
      <c r="D146" s="78">
        <v>21794886.420000002</v>
      </c>
      <c r="E146" s="78">
        <v>20577345.73</v>
      </c>
      <c r="F146" s="80">
        <v>21830117.850000001</v>
      </c>
      <c r="G146" s="78">
        <v>23561301.239999998</v>
      </c>
      <c r="H146" s="80">
        <v>24229865</v>
      </c>
      <c r="I146" s="78">
        <v>23292095.120000001</v>
      </c>
      <c r="J146" s="80">
        <v>20990372.32</v>
      </c>
      <c r="K146" s="78">
        <v>20738013.16</v>
      </c>
      <c r="L146" s="80">
        <v>26007498.359999999</v>
      </c>
      <c r="M146" s="80">
        <v>27134039.84</v>
      </c>
      <c r="N146" s="138">
        <v>25402447.449999999</v>
      </c>
      <c r="O146" s="77">
        <v>24130116.210000001</v>
      </c>
      <c r="P146" s="80">
        <v>23259572.789999999</v>
      </c>
      <c r="Q146" s="78">
        <v>20263524</v>
      </c>
      <c r="R146" s="80">
        <v>21680285</v>
      </c>
      <c r="S146" s="78">
        <v>25584056</v>
      </c>
      <c r="T146" s="80">
        <v>25584056</v>
      </c>
      <c r="U146" s="138"/>
      <c r="V146" s="80">
        <f t="shared" si="109"/>
        <v>-847629.77999999747</v>
      </c>
      <c r="W146" s="139">
        <f t="shared" si="109"/>
        <v>1464686.3699999973</v>
      </c>
      <c r="X146" s="139">
        <f t="shared" si="109"/>
        <v>-313821.73000000045</v>
      </c>
      <c r="Y146" s="139">
        <f t="shared" si="109"/>
        <v>-149832.85000000149</v>
      </c>
      <c r="Z146" s="139">
        <f t="shared" si="109"/>
        <v>2022754.7600000016</v>
      </c>
      <c r="AA146" s="140"/>
      <c r="AB146" s="141"/>
      <c r="AC146" s="80">
        <f>IF(ISERROR(GETPIVOTDATA("VALUE",'CSS WK pvt'!$I$2,"DT_FILE",AC$8,"CD_CO",AC$6,"TRIM_CAT",TRIM(B146),"TRIM_LINE",A142))=TRUE,0,GETPIVOTDATA("VALUE",'CSS WK pvt'!$I$2,"DT_FILE",AC$8,"CD_CO",AC$6,"TRIM_CAT",TRIM(B146),"TRIM_LINE",A142))</f>
        <v>25584056</v>
      </c>
    </row>
    <row r="147" spans="1:29" s="75" customFormat="1" x14ac:dyDescent="0.25">
      <c r="A147" s="186"/>
      <c r="B147" s="76" t="s">
        <v>42</v>
      </c>
      <c r="C147" s="77">
        <v>37260550.359999999</v>
      </c>
      <c r="D147" s="78">
        <v>34898282.340000004</v>
      </c>
      <c r="E147" s="78">
        <v>28454388.91</v>
      </c>
      <c r="F147" s="80">
        <v>36593379.159999996</v>
      </c>
      <c r="G147" s="78">
        <v>35306916.960000001</v>
      </c>
      <c r="H147" s="80">
        <v>38186170.630000003</v>
      </c>
      <c r="I147" s="78">
        <v>36694202.710000001</v>
      </c>
      <c r="J147" s="80">
        <v>32567202.989999998</v>
      </c>
      <c r="K147" s="78">
        <v>33189585.440000001</v>
      </c>
      <c r="L147" s="80">
        <v>38708523.82</v>
      </c>
      <c r="M147" s="80">
        <v>37599283.640000001</v>
      </c>
      <c r="N147" s="138">
        <v>39970210.350000001</v>
      </c>
      <c r="O147" s="77">
        <v>34327208.869999997</v>
      </c>
      <c r="P147" s="80">
        <v>35419438.729999997</v>
      </c>
      <c r="Q147" s="78">
        <v>33488913</v>
      </c>
      <c r="R147" s="80">
        <v>35018604</v>
      </c>
      <c r="S147" s="78">
        <v>41521678</v>
      </c>
      <c r="T147" s="80">
        <v>41521678</v>
      </c>
      <c r="U147" s="138"/>
      <c r="V147" s="80">
        <f t="shared" si="109"/>
        <v>-2933341.4900000021</v>
      </c>
      <c r="W147" s="139">
        <f t="shared" si="109"/>
        <v>521156.38999999315</v>
      </c>
      <c r="X147" s="139">
        <f t="shared" si="109"/>
        <v>5034524.09</v>
      </c>
      <c r="Y147" s="139">
        <f t="shared" si="109"/>
        <v>-1574775.1599999964</v>
      </c>
      <c r="Z147" s="139">
        <f t="shared" si="109"/>
        <v>6214761.0399999991</v>
      </c>
      <c r="AA147" s="140"/>
      <c r="AB147" s="141"/>
      <c r="AC147" s="80">
        <f>IF(ISERROR(GETPIVOTDATA("VALUE",'CSS WK pvt'!$I$2,"DT_FILE",AC$8,"CD_CO",AC$6,"TRIM_CAT",TRIM(B147),"TRIM_LINE",A142))=TRUE,0,GETPIVOTDATA("VALUE",'CSS WK pvt'!$I$2,"DT_FILE",AC$8,"CD_CO",AC$6,"TRIM_CAT",TRIM(B147),"TRIM_LINE",A142))</f>
        <v>41521678</v>
      </c>
    </row>
    <row r="148" spans="1:29" s="92" customFormat="1" x14ac:dyDescent="0.25">
      <c r="A148" s="187"/>
      <c r="B148" s="76" t="s">
        <v>43</v>
      </c>
      <c r="C148" s="153">
        <f>SUM(C143:C147)</f>
        <v>192807345.30000001</v>
      </c>
      <c r="D148" s="154">
        <f t="shared" ref="D148:AC148" si="110">SUM(D143:D147)</f>
        <v>164645396.68000001</v>
      </c>
      <c r="E148" s="154">
        <f t="shared" si="110"/>
        <v>148639368.86000001</v>
      </c>
      <c r="F148" s="155">
        <f t="shared" si="110"/>
        <v>163637832.09</v>
      </c>
      <c r="G148" s="154">
        <f t="shared" si="110"/>
        <v>193206163.37000003</v>
      </c>
      <c r="H148" s="155">
        <f t="shared" si="110"/>
        <v>209921264.19</v>
      </c>
      <c r="I148" s="154">
        <f t="shared" si="110"/>
        <v>185466437.66</v>
      </c>
      <c r="J148" s="155">
        <f t="shared" si="110"/>
        <v>154105813.19</v>
      </c>
      <c r="K148" s="154">
        <f t="shared" si="110"/>
        <v>166198773.50999999</v>
      </c>
      <c r="L148" s="155">
        <f t="shared" si="110"/>
        <v>211692532.49000001</v>
      </c>
      <c r="M148" s="155">
        <f t="shared" si="110"/>
        <v>224399775.39999998</v>
      </c>
      <c r="N148" s="156">
        <f t="shared" si="110"/>
        <v>208008990.61999997</v>
      </c>
      <c r="O148" s="153">
        <f t="shared" si="110"/>
        <v>191683967.98000002</v>
      </c>
      <c r="P148" s="155">
        <f t="shared" si="110"/>
        <v>189727084.72999999</v>
      </c>
      <c r="Q148" s="155">
        <f t="shared" si="110"/>
        <v>169285214</v>
      </c>
      <c r="R148" s="155">
        <v>178111651</v>
      </c>
      <c r="S148" s="154">
        <v>231781836</v>
      </c>
      <c r="T148" s="155">
        <v>231781836</v>
      </c>
      <c r="U148" s="156">
        <f t="shared" si="110"/>
        <v>0</v>
      </c>
      <c r="V148" s="155">
        <f t="shared" si="110"/>
        <v>-1123377.3199999891</v>
      </c>
      <c r="W148" s="157">
        <f t="shared" si="110"/>
        <v>25081688.04999999</v>
      </c>
      <c r="X148" s="157">
        <f t="shared" ref="X148:Y148" si="111">SUM(X143:X147)</f>
        <v>20645845.139999993</v>
      </c>
      <c r="Y148" s="157">
        <f t="shared" si="111"/>
        <v>14473818.91</v>
      </c>
      <c r="Z148" s="157">
        <f t="shared" ref="Z148" si="112">SUM(Z143:Z147)</f>
        <v>38575672.629999995</v>
      </c>
      <c r="AA148" s="151">
        <f t="shared" si="110"/>
        <v>0</v>
      </c>
      <c r="AB148" s="152">
        <f t="shared" si="110"/>
        <v>0</v>
      </c>
      <c r="AC148" s="108">
        <f t="shared" si="110"/>
        <v>231781836</v>
      </c>
    </row>
    <row r="149" spans="1:29" s="75" customFormat="1" x14ac:dyDescent="0.25">
      <c r="A149" s="186">
        <f>+A142+1</f>
        <v>21</v>
      </c>
      <c r="B149" s="142" t="s">
        <v>350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110"/>
      <c r="P149" s="111"/>
      <c r="Q149" s="111"/>
      <c r="R149" s="111"/>
      <c r="S149" s="111"/>
      <c r="T149" s="111"/>
      <c r="U149" s="112"/>
      <c r="V149" s="113"/>
      <c r="W149" s="114"/>
      <c r="X149" s="114"/>
      <c r="Y149" s="114"/>
      <c r="Z149" s="114"/>
      <c r="AA149" s="115"/>
      <c r="AB149" s="116"/>
      <c r="AC149" s="113"/>
    </row>
    <row r="150" spans="1:29" s="75" customFormat="1" x14ac:dyDescent="0.25">
      <c r="A150" s="186"/>
      <c r="B150" s="76" t="s">
        <v>38</v>
      </c>
      <c r="C150" s="143"/>
      <c r="D150" s="226">
        <f t="shared" ref="D150:T155" si="113">(C59+C143+D94-D59-D143)/(C59+C143+D94-D143)</f>
        <v>0.60858615426240392</v>
      </c>
      <c r="E150" s="227">
        <f t="shared" si="113"/>
        <v>0.56478563245435753</v>
      </c>
      <c r="F150" s="227">
        <f t="shared" si="113"/>
        <v>0.52536861621225117</v>
      </c>
      <c r="G150" s="227">
        <f t="shared" si="113"/>
        <v>0.58611133343589628</v>
      </c>
      <c r="H150" s="228">
        <f t="shared" si="113"/>
        <v>0.63259565325183664</v>
      </c>
      <c r="I150" s="227">
        <f t="shared" si="113"/>
        <v>0.62620995883036812</v>
      </c>
      <c r="J150" s="228">
        <f t="shared" si="113"/>
        <v>0.59166636944749729</v>
      </c>
      <c r="K150" s="227">
        <f t="shared" si="113"/>
        <v>0.48358734046360879</v>
      </c>
      <c r="L150" s="228">
        <f t="shared" si="113"/>
        <v>0.54102382431594531</v>
      </c>
      <c r="M150" s="228">
        <f t="shared" si="113"/>
        <v>0.61203304018580762</v>
      </c>
      <c r="N150" s="229">
        <f t="shared" si="113"/>
        <v>0.59363969422343765</v>
      </c>
      <c r="O150" s="230">
        <f t="shared" si="113"/>
        <v>0.56476403410741061</v>
      </c>
      <c r="P150" s="228">
        <f t="shared" si="113"/>
        <v>0.53919444211657985</v>
      </c>
      <c r="Q150" s="228">
        <f t="shared" si="113"/>
        <v>0.49657719655074306</v>
      </c>
      <c r="R150" s="228">
        <f t="shared" si="113"/>
        <v>0.47428441961916479</v>
      </c>
      <c r="S150" s="228">
        <f t="shared" si="113"/>
        <v>0.51210734379714995</v>
      </c>
      <c r="T150" s="228">
        <f t="shared" si="113"/>
        <v>0</v>
      </c>
      <c r="U150" s="141"/>
      <c r="V150" s="143"/>
      <c r="W150" s="228">
        <f t="shared" ref="W150:Z154" si="114">P150-D150</f>
        <v>-6.9391712145824069E-2</v>
      </c>
      <c r="X150" s="228">
        <f t="shared" si="114"/>
        <v>-6.8208435903614473E-2</v>
      </c>
      <c r="Y150" s="228">
        <f t="shared" si="114"/>
        <v>-5.1084196593086384E-2</v>
      </c>
      <c r="Z150" s="228">
        <f t="shared" si="114"/>
        <v>-7.4003989638746326E-2</v>
      </c>
      <c r="AA150" s="140"/>
      <c r="AB150" s="141"/>
      <c r="AC150" s="80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5" customFormat="1" x14ac:dyDescent="0.25">
      <c r="A151" s="186"/>
      <c r="B151" s="76" t="s">
        <v>39</v>
      </c>
      <c r="C151" s="143"/>
      <c r="D151" s="227">
        <f t="shared" si="113"/>
        <v>0.20939758657221319</v>
      </c>
      <c r="E151" s="227">
        <f t="shared" si="113"/>
        <v>0.16589414711719641</v>
      </c>
      <c r="F151" s="227">
        <f t="shared" si="113"/>
        <v>0.14099144796231888</v>
      </c>
      <c r="G151" s="227">
        <f t="shared" si="113"/>
        <v>0.16537353053083204</v>
      </c>
      <c r="H151" s="228">
        <f t="shared" si="113"/>
        <v>0.19399526674860484</v>
      </c>
      <c r="I151" s="227">
        <f t="shared" si="113"/>
        <v>0.20077201376913908</v>
      </c>
      <c r="J151" s="228">
        <f t="shared" si="113"/>
        <v>0.18664149534678653</v>
      </c>
      <c r="K151" s="227">
        <f t="shared" si="113"/>
        <v>0.11167469028467993</v>
      </c>
      <c r="L151" s="228">
        <f t="shared" si="113"/>
        <v>0.14645172764567166</v>
      </c>
      <c r="M151" s="228">
        <f t="shared" si="113"/>
        <v>0.19295211894689235</v>
      </c>
      <c r="N151" s="229">
        <f t="shared" si="113"/>
        <v>0.18889186629200849</v>
      </c>
      <c r="O151" s="230">
        <f t="shared" si="113"/>
        <v>0.16054926361912986</v>
      </c>
      <c r="P151" s="228">
        <f t="shared" si="113"/>
        <v>8.5814783763319594E-2</v>
      </c>
      <c r="Q151" s="228">
        <f t="shared" si="113"/>
        <v>0.1519559570216546</v>
      </c>
      <c r="R151" s="228">
        <f t="shared" si="113"/>
        <v>0.13767786050076844</v>
      </c>
      <c r="S151" s="228">
        <f t="shared" si="113"/>
        <v>8.2284009971710259E-2</v>
      </c>
      <c r="T151" s="228">
        <f t="shared" si="113"/>
        <v>0</v>
      </c>
      <c r="U151" s="141"/>
      <c r="V151" s="143"/>
      <c r="W151" s="228">
        <f t="shared" si="114"/>
        <v>-0.1235828028088936</v>
      </c>
      <c r="X151" s="228">
        <f t="shared" si="114"/>
        <v>-1.3938190095541814E-2</v>
      </c>
      <c r="Y151" s="228">
        <f t="shared" si="114"/>
        <v>-3.3135874615504435E-3</v>
      </c>
      <c r="Z151" s="228">
        <f t="shared" si="114"/>
        <v>-8.3089520559121777E-2</v>
      </c>
      <c r="AA151" s="140"/>
      <c r="AB151" s="141"/>
      <c r="AC151" s="80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5" customFormat="1" x14ac:dyDescent="0.25">
      <c r="A152" s="186"/>
      <c r="B152" s="76" t="s">
        <v>40</v>
      </c>
      <c r="C152" s="143"/>
      <c r="D152" s="227">
        <f t="shared" si="113"/>
        <v>0.93774392373172966</v>
      </c>
      <c r="E152" s="227">
        <f t="shared" si="113"/>
        <v>0.93306745160836313</v>
      </c>
      <c r="F152" s="227">
        <f t="shared" si="113"/>
        <v>0.91115640934320752</v>
      </c>
      <c r="G152" s="227">
        <f t="shared" si="113"/>
        <v>0.92025959728071516</v>
      </c>
      <c r="H152" s="228">
        <f t="shared" si="113"/>
        <v>0.92701661310803707</v>
      </c>
      <c r="I152" s="227">
        <f t="shared" si="113"/>
        <v>0.9274203944972842</v>
      </c>
      <c r="J152" s="228">
        <f t="shared" si="113"/>
        <v>0.92282264738098285</v>
      </c>
      <c r="K152" s="227">
        <f t="shared" si="113"/>
        <v>0.88641269887526397</v>
      </c>
      <c r="L152" s="228">
        <f t="shared" si="113"/>
        <v>0.8966970082443626</v>
      </c>
      <c r="M152" s="228">
        <f t="shared" si="113"/>
        <v>0.92211552246896389</v>
      </c>
      <c r="N152" s="229">
        <f t="shared" si="113"/>
        <v>0.91601143749527592</v>
      </c>
      <c r="O152" s="230">
        <f t="shared" si="113"/>
        <v>0.91165386246958946</v>
      </c>
      <c r="P152" s="228">
        <f t="shared" si="113"/>
        <v>0.8653311220171731</v>
      </c>
      <c r="Q152" s="228">
        <f t="shared" si="113"/>
        <v>0.82190699000039735</v>
      </c>
      <c r="R152" s="228">
        <f t="shared" si="113"/>
        <v>0.77117483460130243</v>
      </c>
      <c r="S152" s="228">
        <f t="shared" si="113"/>
        <v>0.77726451176243205</v>
      </c>
      <c r="T152" s="228">
        <f t="shared" si="113"/>
        <v>0</v>
      </c>
      <c r="U152" s="141"/>
      <c r="V152" s="143"/>
      <c r="W152" s="228">
        <f t="shared" si="114"/>
        <v>-7.2412801714556552E-2</v>
      </c>
      <c r="X152" s="228">
        <f t="shared" si="114"/>
        <v>-0.11116046160796578</v>
      </c>
      <c r="Y152" s="228">
        <f t="shared" si="114"/>
        <v>-0.13998157474190509</v>
      </c>
      <c r="Z152" s="228">
        <f t="shared" si="114"/>
        <v>-0.1429950855182831</v>
      </c>
      <c r="AA152" s="140"/>
      <c r="AB152" s="141"/>
      <c r="AC152" s="80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5" customFormat="1" x14ac:dyDescent="0.25">
      <c r="A153" s="186"/>
      <c r="B153" s="76" t="s">
        <v>41</v>
      </c>
      <c r="C153" s="143"/>
      <c r="D153" s="227">
        <f t="shared" si="113"/>
        <v>0.95297692189529537</v>
      </c>
      <c r="E153" s="227">
        <f t="shared" si="113"/>
        <v>0.94754338270484972</v>
      </c>
      <c r="F153" s="227">
        <f t="shared" si="113"/>
        <v>0.93458975813376299</v>
      </c>
      <c r="G153" s="227">
        <f t="shared" si="113"/>
        <v>0.94084255369162806</v>
      </c>
      <c r="H153" s="228">
        <f t="shared" si="113"/>
        <v>0.94065012067308662</v>
      </c>
      <c r="I153" s="227">
        <f t="shared" si="113"/>
        <v>0.93870711586575029</v>
      </c>
      <c r="J153" s="228">
        <f t="shared" si="113"/>
        <v>0.93395979044412214</v>
      </c>
      <c r="K153" s="227">
        <f t="shared" si="113"/>
        <v>0.922169226912956</v>
      </c>
      <c r="L153" s="228">
        <f t="shared" si="113"/>
        <v>0.91797691184802166</v>
      </c>
      <c r="M153" s="228">
        <f t="shared" si="113"/>
        <v>0.94251182017658441</v>
      </c>
      <c r="N153" s="229">
        <f t="shared" si="113"/>
        <v>0.93977507498884028</v>
      </c>
      <c r="O153" s="230">
        <f t="shared" si="113"/>
        <v>0.9358392613703882</v>
      </c>
      <c r="P153" s="228">
        <f t="shared" si="113"/>
        <v>0.90406278467774148</v>
      </c>
      <c r="Q153" s="228">
        <f t="shared" si="113"/>
        <v>0.88355754141633169</v>
      </c>
      <c r="R153" s="228">
        <f t="shared" si="113"/>
        <v>0.84256532582175658</v>
      </c>
      <c r="S153" s="228">
        <f t="shared" si="113"/>
        <v>0.88293089140128767</v>
      </c>
      <c r="T153" s="228">
        <f t="shared" si="113"/>
        <v>0</v>
      </c>
      <c r="U153" s="141"/>
      <c r="V153" s="143"/>
      <c r="W153" s="228">
        <f t="shared" si="114"/>
        <v>-4.8914137217553888E-2</v>
      </c>
      <c r="X153" s="228">
        <f t="shared" si="114"/>
        <v>-6.3985841288518031E-2</v>
      </c>
      <c r="Y153" s="228">
        <f t="shared" si="114"/>
        <v>-9.202443231200641E-2</v>
      </c>
      <c r="Z153" s="228">
        <f t="shared" si="114"/>
        <v>-5.7911662290340393E-2</v>
      </c>
      <c r="AA153" s="140"/>
      <c r="AB153" s="141"/>
      <c r="AC153" s="80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5" customFormat="1" x14ac:dyDescent="0.25">
      <c r="A154" s="186"/>
      <c r="B154" s="76" t="s">
        <v>42</v>
      </c>
      <c r="C154" s="143"/>
      <c r="D154" s="227">
        <f t="shared" si="113"/>
        <v>0.96641913545072344</v>
      </c>
      <c r="E154" s="227">
        <f t="shared" si="113"/>
        <v>0.94491710925230987</v>
      </c>
      <c r="F154" s="227">
        <f t="shared" si="113"/>
        <v>0.92485015345462729</v>
      </c>
      <c r="G154" s="227">
        <f t="shared" si="113"/>
        <v>0.9418005729594342</v>
      </c>
      <c r="H154" s="228">
        <f t="shared" si="113"/>
        <v>0.93495975551121713</v>
      </c>
      <c r="I154" s="227">
        <f t="shared" si="113"/>
        <v>0.93211223106056829</v>
      </c>
      <c r="J154" s="228">
        <f t="shared" si="113"/>
        <v>0.93682385064217444</v>
      </c>
      <c r="K154" s="227">
        <f t="shared" si="113"/>
        <v>0.91845531347844422</v>
      </c>
      <c r="L154" s="228">
        <f t="shared" si="113"/>
        <v>0.92848234111610817</v>
      </c>
      <c r="M154" s="228">
        <f t="shared" si="113"/>
        <v>0.93651634023063424</v>
      </c>
      <c r="N154" s="229">
        <f t="shared" si="113"/>
        <v>0.915088943272646</v>
      </c>
      <c r="O154" s="230">
        <f t="shared" si="113"/>
        <v>0.90483547819886223</v>
      </c>
      <c r="P154" s="228">
        <f t="shared" si="113"/>
        <v>0.88279660496919854</v>
      </c>
      <c r="Q154" s="228">
        <f t="shared" si="113"/>
        <v>0.86553346454786662</v>
      </c>
      <c r="R154" s="228">
        <f t="shared" si="113"/>
        <v>0.85727899497279225</v>
      </c>
      <c r="S154" s="228">
        <f t="shared" si="113"/>
        <v>0.84746512516300476</v>
      </c>
      <c r="T154" s="228">
        <f t="shared" si="113"/>
        <v>0</v>
      </c>
      <c r="U154" s="141"/>
      <c r="V154" s="143"/>
      <c r="W154" s="228">
        <f t="shared" si="114"/>
        <v>-8.3622530481524904E-2</v>
      </c>
      <c r="X154" s="228">
        <f t="shared" si="114"/>
        <v>-7.9383644704443257E-2</v>
      </c>
      <c r="Y154" s="228">
        <f t="shared" si="114"/>
        <v>-6.7571158481835036E-2</v>
      </c>
      <c r="Z154" s="228">
        <f t="shared" si="114"/>
        <v>-9.4335447796429439E-2</v>
      </c>
      <c r="AA154" s="140"/>
      <c r="AB154" s="141"/>
      <c r="AC154" s="80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2" customFormat="1" ht="15.75" thickBot="1" x14ac:dyDescent="0.3">
      <c r="A155" s="187"/>
      <c r="B155" s="144" t="s">
        <v>43</v>
      </c>
      <c r="C155" s="145"/>
      <c r="D155" s="231">
        <f t="shared" si="113"/>
        <v>0.66886812484337776</v>
      </c>
      <c r="E155" s="231">
        <f t="shared" si="113"/>
        <v>0.63867808457218722</v>
      </c>
      <c r="F155" s="231">
        <f t="shared" si="113"/>
        <v>0.59108989194153305</v>
      </c>
      <c r="G155" s="231">
        <f t="shared" si="113"/>
        <v>0.64216947423635873</v>
      </c>
      <c r="H155" s="232">
        <f t="shared" si="113"/>
        <v>0.66593456933059325</v>
      </c>
      <c r="I155" s="231">
        <f t="shared" si="113"/>
        <v>0.66373176372436382</v>
      </c>
      <c r="J155" s="232">
        <f t="shared" si="113"/>
        <v>0.64680694071790368</v>
      </c>
      <c r="K155" s="231">
        <f t="shared" si="113"/>
        <v>0.55220781716074641</v>
      </c>
      <c r="L155" s="232">
        <f t="shared" si="113"/>
        <v>0.59227935296282952</v>
      </c>
      <c r="M155" s="232">
        <f t="shared" si="113"/>
        <v>0.65714040242908156</v>
      </c>
      <c r="N155" s="233">
        <f t="shared" si="113"/>
        <v>0.63108397708601349</v>
      </c>
      <c r="O155" s="234">
        <f t="shared" si="113"/>
        <v>0.61731878995215894</v>
      </c>
      <c r="P155" s="232">
        <f t="shared" si="113"/>
        <v>0.56813787918406</v>
      </c>
      <c r="Q155" s="232">
        <f t="shared" si="113"/>
        <v>0.54328130196908053</v>
      </c>
      <c r="R155" s="232">
        <f t="shared" si="113"/>
        <v>0.51665845487294582</v>
      </c>
      <c r="S155" s="232">
        <f t="shared" si="113"/>
        <v>0.54073211551541112</v>
      </c>
      <c r="T155" s="232">
        <f t="shared" si="113"/>
        <v>0</v>
      </c>
      <c r="U155" s="148">
        <f t="shared" ref="U155:AC155" si="115">SUM(U150:U154)</f>
        <v>0</v>
      </c>
      <c r="V155" s="145"/>
      <c r="W155" s="232">
        <f t="shared" si="115"/>
        <v>-0.39792398436835302</v>
      </c>
      <c r="X155" s="232">
        <f t="shared" ref="X155" si="116">SUM(X150:X154)</f>
        <v>-0.33667657360008335</v>
      </c>
      <c r="Y155" s="232">
        <f t="shared" ref="Y155:Z155" si="117">SUM(Y150:Y154)</f>
        <v>-0.35397494959038334</v>
      </c>
      <c r="Z155" s="232">
        <f t="shared" si="117"/>
        <v>-0.45233570580292104</v>
      </c>
      <c r="AA155" s="147">
        <f t="shared" si="115"/>
        <v>0</v>
      </c>
      <c r="AB155" s="148">
        <f t="shared" si="115"/>
        <v>0</v>
      </c>
      <c r="AC155" s="145">
        <f t="shared" si="115"/>
        <v>0</v>
      </c>
    </row>
    <row r="156" spans="1:29" ht="15.75" thickTop="1" x14ac:dyDescent="0.25">
      <c r="A156" s="186"/>
    </row>
    <row r="157" spans="1:29" x14ac:dyDescent="0.25">
      <c r="B157" s="1" t="s">
        <v>25</v>
      </c>
    </row>
    <row r="158" spans="1:29" x14ac:dyDescent="0.25">
      <c r="B158" s="39" t="s">
        <v>343</v>
      </c>
    </row>
    <row r="159" spans="1:29" x14ac:dyDescent="0.25">
      <c r="B159" s="2" t="s">
        <v>318</v>
      </c>
    </row>
    <row r="161" spans="2:2" x14ac:dyDescent="0.25">
      <c r="B161" s="40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C165"/>
  <sheetViews>
    <sheetView zoomScaleNormal="100" workbookViewId="0">
      <pane xSplit="2" ySplit="8" topLeftCell="C81" activePane="bottomRight" state="frozen"/>
      <selection activeCell="B9" sqref="B9"/>
      <selection pane="topRight" activeCell="B9" sqref="B9"/>
      <selection pane="bottomLeft" activeCell="B9" sqref="B9"/>
      <selection pane="bottomRight" activeCell="R155" sqref="R155"/>
    </sheetView>
  </sheetViews>
  <sheetFormatPr defaultRowHeight="15" x14ac:dyDescent="0.25"/>
  <cols>
    <col min="1" max="1" width="4.7109375" style="184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44" t="s">
        <v>18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41"/>
      <c r="Y1" s="41"/>
      <c r="Z1" s="41"/>
      <c r="AA1" s="41"/>
      <c r="AB1" s="42"/>
    </row>
    <row r="2" spans="1:29" ht="27.6" customHeight="1" thickTop="1" x14ac:dyDescent="0.2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44044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4</v>
      </c>
    </row>
    <row r="7" spans="1:29" s="3" customFormat="1" ht="15.75" thickBot="1" x14ac:dyDescent="0.3">
      <c r="A7" s="18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14</v>
      </c>
      <c r="W7" s="28"/>
      <c r="X7" s="28"/>
      <c r="Y7" s="28"/>
      <c r="Z7" s="28"/>
      <c r="AA7" s="28"/>
      <c r="AB7" s="29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21" t="s">
        <v>15</v>
      </c>
      <c r="R8" s="34" t="s">
        <v>10</v>
      </c>
      <c r="S8" s="34" t="s">
        <v>11</v>
      </c>
      <c r="T8" s="194">
        <v>44044</v>
      </c>
      <c r="U8" s="37" t="s">
        <v>12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8" t="s">
        <v>12</v>
      </c>
      <c r="AC8" s="43">
        <v>44044</v>
      </c>
    </row>
    <row r="9" spans="1:29" s="75" customFormat="1" x14ac:dyDescent="0.25">
      <c r="A9" s="186">
        <v>1</v>
      </c>
      <c r="B9" s="67" t="s">
        <v>13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  <c r="O9" s="68"/>
      <c r="P9" s="69"/>
      <c r="Q9" s="69"/>
      <c r="R9" s="69"/>
      <c r="S9" s="69"/>
      <c r="T9" s="69"/>
      <c r="U9" s="70"/>
      <c r="V9" s="71"/>
      <c r="W9" s="72"/>
      <c r="X9" s="72"/>
      <c r="Y9" s="72"/>
      <c r="Z9" s="72"/>
      <c r="AA9" s="73"/>
      <c r="AB9" s="74"/>
      <c r="AC9" s="71"/>
    </row>
    <row r="10" spans="1:29" s="75" customFormat="1" x14ac:dyDescent="0.25">
      <c r="A10" s="186"/>
      <c r="B10" s="76" t="s">
        <v>38</v>
      </c>
      <c r="C10" s="77">
        <v>11636</v>
      </c>
      <c r="D10" s="78">
        <v>11648</v>
      </c>
      <c r="E10" s="78">
        <v>11670</v>
      </c>
      <c r="F10" s="78">
        <v>11695</v>
      </c>
      <c r="G10" s="78">
        <v>11726</v>
      </c>
      <c r="H10" s="78">
        <v>11731</v>
      </c>
      <c r="I10" s="78">
        <v>11755</v>
      </c>
      <c r="J10" s="78">
        <v>11755</v>
      </c>
      <c r="K10" s="78">
        <v>11807</v>
      </c>
      <c r="L10" s="78">
        <v>11862</v>
      </c>
      <c r="M10" s="78">
        <v>11887</v>
      </c>
      <c r="N10" s="79">
        <v>11929</v>
      </c>
      <c r="O10" s="77">
        <v>11951</v>
      </c>
      <c r="P10" s="78">
        <v>11949</v>
      </c>
      <c r="Q10" s="78">
        <v>11982</v>
      </c>
      <c r="R10" s="78">
        <v>11997</v>
      </c>
      <c r="S10" s="78">
        <v>12010</v>
      </c>
      <c r="T10" s="78">
        <v>12010</v>
      </c>
      <c r="U10" s="79"/>
      <c r="V10" s="80">
        <f>O10-C10</f>
        <v>315</v>
      </c>
      <c r="W10" s="81">
        <f>P10-D10</f>
        <v>301</v>
      </c>
      <c r="X10" s="81">
        <f>Q10-E10</f>
        <v>312</v>
      </c>
      <c r="Y10" s="81">
        <f>R10-F10</f>
        <v>302</v>
      </c>
      <c r="Z10" s="81">
        <f>S10-G10</f>
        <v>284</v>
      </c>
      <c r="AA10" s="82"/>
      <c r="AB10" s="83"/>
      <c r="AC10" s="80">
        <f>IF(ISERROR(GETPIVOTDATA("VALUE",'CSS WK pvt'!$I$2,"DT_FILE",AC$8,"CD_CO",AC$6,"TRIM_CAT",TRIM(B10),"TRIM_LINE",A9))=TRUE,0,GETPIVOTDATA("VALUE",'CSS WK pvt'!$I$2,"DT_FILE",AC$8,"CD_CO",AC$6,"TRIM_CAT",TRIM(B10),"TRIM_LINE",A9))</f>
        <v>12010</v>
      </c>
    </row>
    <row r="11" spans="1:29" s="75" customFormat="1" x14ac:dyDescent="0.25">
      <c r="A11" s="186"/>
      <c r="B11" s="76" t="s">
        <v>39</v>
      </c>
      <c r="C11" s="77">
        <v>134</v>
      </c>
      <c r="D11" s="78">
        <v>134</v>
      </c>
      <c r="E11" s="78">
        <v>134</v>
      </c>
      <c r="F11" s="78">
        <v>134</v>
      </c>
      <c r="G11" s="78">
        <v>134</v>
      </c>
      <c r="H11" s="78">
        <v>134</v>
      </c>
      <c r="I11" s="78">
        <v>135</v>
      </c>
      <c r="J11" s="78">
        <v>135</v>
      </c>
      <c r="K11" s="78">
        <v>136</v>
      </c>
      <c r="L11" s="78">
        <v>136</v>
      </c>
      <c r="M11" s="78">
        <v>136</v>
      </c>
      <c r="N11" s="79">
        <v>135</v>
      </c>
      <c r="O11" s="77">
        <v>135</v>
      </c>
      <c r="P11" s="78">
        <v>137</v>
      </c>
      <c r="Q11" s="78">
        <v>140</v>
      </c>
      <c r="R11" s="78">
        <v>142</v>
      </c>
      <c r="S11" s="78">
        <v>148</v>
      </c>
      <c r="T11" s="78">
        <v>148</v>
      </c>
      <c r="U11" s="79"/>
      <c r="V11" s="80">
        <f t="shared" ref="V11:Z14" si="0">O11-C11</f>
        <v>1</v>
      </c>
      <c r="W11" s="81">
        <f t="shared" si="0"/>
        <v>3</v>
      </c>
      <c r="X11" s="81">
        <f t="shared" si="0"/>
        <v>6</v>
      </c>
      <c r="Y11" s="81">
        <f t="shared" si="0"/>
        <v>8</v>
      </c>
      <c r="Z11" s="81">
        <f t="shared" si="0"/>
        <v>14</v>
      </c>
      <c r="AA11" s="82"/>
      <c r="AB11" s="83"/>
      <c r="AC11" s="80">
        <f>IF(ISERROR(GETPIVOTDATA("VALUE",'CSS WK pvt'!$I$2,"DT_FILE",AC$8,"CD_CO",AC$6,"TRIM_CAT",TRIM(B11),"TRIM_LINE",A9))=TRUE,0,GETPIVOTDATA("VALUE",'CSS WK pvt'!$I$2,"DT_FILE",AC$8,"CD_CO",AC$6,"TRIM_CAT",TRIM(B11),"TRIM_LINE",A9))</f>
        <v>148</v>
      </c>
    </row>
    <row r="12" spans="1:29" s="75" customFormat="1" x14ac:dyDescent="0.25">
      <c r="A12" s="186"/>
      <c r="B12" s="76" t="s">
        <v>40</v>
      </c>
      <c r="C12" s="77">
        <v>1507</v>
      </c>
      <c r="D12" s="78">
        <v>1511</v>
      </c>
      <c r="E12" s="78">
        <v>1515</v>
      </c>
      <c r="F12" s="78">
        <v>1519</v>
      </c>
      <c r="G12" s="78">
        <v>1524</v>
      </c>
      <c r="H12" s="78">
        <v>1526</v>
      </c>
      <c r="I12" s="78">
        <v>1533</v>
      </c>
      <c r="J12" s="78">
        <v>1537</v>
      </c>
      <c r="K12" s="78">
        <v>1550</v>
      </c>
      <c r="L12" s="78">
        <v>1560</v>
      </c>
      <c r="M12" s="78">
        <v>1563</v>
      </c>
      <c r="N12" s="79">
        <v>1574</v>
      </c>
      <c r="O12" s="77">
        <v>1575</v>
      </c>
      <c r="P12" s="78">
        <v>1573</v>
      </c>
      <c r="Q12" s="78">
        <v>1583</v>
      </c>
      <c r="R12" s="78">
        <v>1586</v>
      </c>
      <c r="S12" s="78">
        <v>1589</v>
      </c>
      <c r="T12" s="78">
        <v>1589</v>
      </c>
      <c r="U12" s="79"/>
      <c r="V12" s="80">
        <f t="shared" si="0"/>
        <v>68</v>
      </c>
      <c r="W12" s="81">
        <f t="shared" si="0"/>
        <v>62</v>
      </c>
      <c r="X12" s="81">
        <f t="shared" si="0"/>
        <v>68</v>
      </c>
      <c r="Y12" s="81">
        <f t="shared" si="0"/>
        <v>67</v>
      </c>
      <c r="Z12" s="81">
        <f t="shared" si="0"/>
        <v>65</v>
      </c>
      <c r="AA12" s="82"/>
      <c r="AB12" s="83"/>
      <c r="AC12" s="80">
        <f>IF(ISERROR(GETPIVOTDATA("VALUE",'CSS WK pvt'!$I$2,"DT_FILE",AC$8,"CD_CO",AC$6,"TRIM_CAT",TRIM(B12),"TRIM_LINE",A9))=TRUE,0,GETPIVOTDATA("VALUE",'CSS WK pvt'!$I$2,"DT_FILE",AC$8,"CD_CO",AC$6,"TRIM_CAT",TRIM(B12),"TRIM_LINE",A9))</f>
        <v>1589</v>
      </c>
    </row>
    <row r="13" spans="1:29" s="75" customFormat="1" x14ac:dyDescent="0.25">
      <c r="A13" s="186"/>
      <c r="B13" s="76" t="s">
        <v>41</v>
      </c>
      <c r="C13" s="77">
        <v>78</v>
      </c>
      <c r="D13" s="78">
        <v>78</v>
      </c>
      <c r="E13" s="78">
        <v>78</v>
      </c>
      <c r="F13" s="78">
        <v>78</v>
      </c>
      <c r="G13" s="78">
        <v>78</v>
      </c>
      <c r="H13" s="78">
        <v>79</v>
      </c>
      <c r="I13" s="78">
        <v>79</v>
      </c>
      <c r="J13" s="78">
        <v>79</v>
      </c>
      <c r="K13" s="78">
        <v>79</v>
      </c>
      <c r="L13" s="78">
        <v>79</v>
      </c>
      <c r="M13" s="78">
        <v>79</v>
      </c>
      <c r="N13" s="79">
        <v>79</v>
      </c>
      <c r="O13" s="77">
        <v>79</v>
      </c>
      <c r="P13" s="78">
        <v>79</v>
      </c>
      <c r="Q13" s="78">
        <v>80</v>
      </c>
      <c r="R13" s="78">
        <v>79</v>
      </c>
      <c r="S13" s="78">
        <v>79</v>
      </c>
      <c r="T13" s="78">
        <v>79</v>
      </c>
      <c r="U13" s="79"/>
      <c r="V13" s="80">
        <f t="shared" si="0"/>
        <v>1</v>
      </c>
      <c r="W13" s="81">
        <f t="shared" si="0"/>
        <v>1</v>
      </c>
      <c r="X13" s="81">
        <f t="shared" si="0"/>
        <v>2</v>
      </c>
      <c r="Y13" s="81">
        <f t="shared" si="0"/>
        <v>1</v>
      </c>
      <c r="Z13" s="81">
        <f t="shared" si="0"/>
        <v>1</v>
      </c>
      <c r="AA13" s="82"/>
      <c r="AB13" s="83"/>
      <c r="AC13" s="80">
        <f>IF(ISERROR(GETPIVOTDATA("VALUE",'CSS WK pvt'!$I$2,"DT_FILE",AC$8,"CD_CO",AC$6,"TRIM_CAT",TRIM(B13),"TRIM_LINE",A9))=TRUE,0,GETPIVOTDATA("VALUE",'CSS WK pvt'!$I$2,"DT_FILE",AC$8,"CD_CO",AC$6,"TRIM_CAT",TRIM(B13),"TRIM_LINE",A9))</f>
        <v>79</v>
      </c>
    </row>
    <row r="14" spans="1:29" s="75" customFormat="1" x14ac:dyDescent="0.25">
      <c r="A14" s="186"/>
      <c r="B14" s="76" t="s">
        <v>42</v>
      </c>
      <c r="C14" s="77">
        <v>11</v>
      </c>
      <c r="D14" s="78">
        <v>11</v>
      </c>
      <c r="E14" s="78">
        <v>11</v>
      </c>
      <c r="F14" s="78">
        <v>11</v>
      </c>
      <c r="G14" s="78">
        <v>11</v>
      </c>
      <c r="H14" s="78">
        <v>11</v>
      </c>
      <c r="I14" s="78">
        <v>11</v>
      </c>
      <c r="J14" s="78">
        <v>11</v>
      </c>
      <c r="K14" s="78">
        <v>11</v>
      </c>
      <c r="L14" s="78">
        <v>11</v>
      </c>
      <c r="M14" s="78">
        <v>11</v>
      </c>
      <c r="N14" s="79">
        <v>11</v>
      </c>
      <c r="O14" s="77">
        <v>11</v>
      </c>
      <c r="P14" s="78">
        <v>11</v>
      </c>
      <c r="Q14" s="78">
        <v>11</v>
      </c>
      <c r="R14" s="78">
        <v>11</v>
      </c>
      <c r="S14" s="78">
        <v>11</v>
      </c>
      <c r="T14" s="78">
        <v>11</v>
      </c>
      <c r="U14" s="79"/>
      <c r="V14" s="80">
        <f t="shared" si="0"/>
        <v>0</v>
      </c>
      <c r="W14" s="81">
        <f t="shared" si="0"/>
        <v>0</v>
      </c>
      <c r="X14" s="81">
        <f t="shared" si="0"/>
        <v>0</v>
      </c>
      <c r="Y14" s="81">
        <f t="shared" si="0"/>
        <v>0</v>
      </c>
      <c r="Z14" s="81">
        <f t="shared" si="0"/>
        <v>0</v>
      </c>
      <c r="AA14" s="82"/>
      <c r="AB14" s="83"/>
      <c r="AC14" s="80">
        <f>IF(ISERROR(GETPIVOTDATA("VALUE",'CSS WK pvt'!$I$2,"DT_FILE",AC$8,"CD_CO",AC$6,"TRIM_CAT",TRIM(B14),"TRIM_LINE",A9))=TRUE,0,GETPIVOTDATA("VALUE",'CSS WK pvt'!$I$2,"DT_FILE",AC$8,"CD_CO",AC$6,"TRIM_CAT",TRIM(B14),"TRIM_LINE",A9))</f>
        <v>11</v>
      </c>
    </row>
    <row r="15" spans="1:29" s="92" customFormat="1" ht="15.75" thickBot="1" x14ac:dyDescent="0.3">
      <c r="A15" s="187"/>
      <c r="B15" s="84" t="s">
        <v>43</v>
      </c>
      <c r="C15" s="85">
        <f>SUM(C10:C14)</f>
        <v>13366</v>
      </c>
      <c r="D15" s="86">
        <f t="shared" ref="D15:AC15" si="1">SUM(D10:D14)</f>
        <v>13382</v>
      </c>
      <c r="E15" s="86">
        <f t="shared" si="1"/>
        <v>13408</v>
      </c>
      <c r="F15" s="86">
        <f t="shared" si="1"/>
        <v>13437</v>
      </c>
      <c r="G15" s="86">
        <f t="shared" si="1"/>
        <v>13473</v>
      </c>
      <c r="H15" s="86">
        <f t="shared" si="1"/>
        <v>13481</v>
      </c>
      <c r="I15" s="86">
        <f t="shared" si="1"/>
        <v>13513</v>
      </c>
      <c r="J15" s="86">
        <f t="shared" si="1"/>
        <v>13517</v>
      </c>
      <c r="K15" s="86">
        <f t="shared" si="1"/>
        <v>13583</v>
      </c>
      <c r="L15" s="86">
        <f t="shared" si="1"/>
        <v>13648</v>
      </c>
      <c r="M15" s="86">
        <f t="shared" si="1"/>
        <v>13676</v>
      </c>
      <c r="N15" s="87">
        <f t="shared" si="1"/>
        <v>13728</v>
      </c>
      <c r="O15" s="85">
        <f t="shared" si="1"/>
        <v>13751</v>
      </c>
      <c r="P15" s="86">
        <f t="shared" si="1"/>
        <v>13749</v>
      </c>
      <c r="Q15" s="86">
        <f t="shared" si="1"/>
        <v>13796</v>
      </c>
      <c r="R15" s="86">
        <v>13815</v>
      </c>
      <c r="S15" s="86">
        <v>13837</v>
      </c>
      <c r="T15" s="86">
        <v>13837</v>
      </c>
      <c r="U15" s="87">
        <f t="shared" si="1"/>
        <v>0</v>
      </c>
      <c r="V15" s="88">
        <f t="shared" si="1"/>
        <v>385</v>
      </c>
      <c r="W15" s="89">
        <f t="shared" ref="W15:Y15" si="2">SUM(W10:W14)</f>
        <v>367</v>
      </c>
      <c r="X15" s="89">
        <f t="shared" si="2"/>
        <v>388</v>
      </c>
      <c r="Y15" s="89">
        <f t="shared" si="2"/>
        <v>378</v>
      </c>
      <c r="Z15" s="89">
        <f t="shared" ref="Z15" si="3">SUM(Z10:Z14)</f>
        <v>364</v>
      </c>
      <c r="AA15" s="90">
        <f t="shared" si="1"/>
        <v>0</v>
      </c>
      <c r="AB15" s="91">
        <f t="shared" si="1"/>
        <v>0</v>
      </c>
      <c r="AC15" s="88">
        <f t="shared" si="1"/>
        <v>13837</v>
      </c>
    </row>
    <row r="16" spans="1:29" s="75" customFormat="1" x14ac:dyDescent="0.25">
      <c r="A16" s="186">
        <f>+A9+1</f>
        <v>2</v>
      </c>
      <c r="B16" s="93" t="s">
        <v>17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6"/>
      <c r="V16" s="97"/>
      <c r="W16" s="98"/>
      <c r="X16" s="98"/>
      <c r="Y16" s="98"/>
      <c r="Z16" s="98"/>
      <c r="AA16" s="99"/>
      <c r="AB16" s="100"/>
      <c r="AC16" s="97"/>
    </row>
    <row r="17" spans="1:29" s="75" customFormat="1" x14ac:dyDescent="0.25">
      <c r="A17" s="186"/>
      <c r="B17" s="76" t="s">
        <v>38</v>
      </c>
      <c r="C17" s="101">
        <v>982</v>
      </c>
      <c r="D17" s="102">
        <v>1102</v>
      </c>
      <c r="E17" s="102">
        <v>1100</v>
      </c>
      <c r="F17" s="102">
        <v>860</v>
      </c>
      <c r="G17" s="102">
        <v>1027</v>
      </c>
      <c r="H17" s="102">
        <v>812</v>
      </c>
      <c r="I17" s="102">
        <v>1026</v>
      </c>
      <c r="J17" s="102">
        <v>1193</v>
      </c>
      <c r="K17" s="102">
        <v>1422</v>
      </c>
      <c r="L17" s="102">
        <v>1350</v>
      </c>
      <c r="M17" s="102">
        <v>1225</v>
      </c>
      <c r="N17" s="103">
        <v>1138</v>
      </c>
      <c r="O17" s="101">
        <v>1313</v>
      </c>
      <c r="P17" s="102">
        <v>1549</v>
      </c>
      <c r="Q17" s="102">
        <v>1513</v>
      </c>
      <c r="R17" s="102">
        <v>1481</v>
      </c>
      <c r="S17" s="102">
        <v>1567</v>
      </c>
      <c r="T17" s="102">
        <v>1567</v>
      </c>
      <c r="U17" s="103"/>
      <c r="V17" s="104">
        <f>O17-C17</f>
        <v>331</v>
      </c>
      <c r="W17" s="105">
        <f>P17-D17</f>
        <v>447</v>
      </c>
      <c r="X17" s="105">
        <f>Q17-E17</f>
        <v>413</v>
      </c>
      <c r="Y17" s="105">
        <f>R17-F17</f>
        <v>621</v>
      </c>
      <c r="Z17" s="105">
        <f>S17-G17</f>
        <v>540</v>
      </c>
      <c r="AA17" s="106"/>
      <c r="AB17" s="107"/>
      <c r="AC17" s="80">
        <f>IF(ISERROR(GETPIVOTDATA("VALUE",'CSS WK pvt'!$I$2,"DT_FILE",AC$8,"CD_CO",AC$6,"TRIM_CAT",TRIM(B17),"TRIM_LINE",A16))=TRUE,0,GETPIVOTDATA("VALUE",'CSS WK pvt'!$I$2,"DT_FILE",AC$8,"CD_CO",AC$6,"TRIM_CAT",TRIM(B17),"TRIM_LINE",A16))</f>
        <v>1567</v>
      </c>
    </row>
    <row r="18" spans="1:29" s="75" customFormat="1" x14ac:dyDescent="0.25">
      <c r="A18" s="186"/>
      <c r="B18" s="76" t="s">
        <v>39</v>
      </c>
      <c r="C18" s="101">
        <v>38</v>
      </c>
      <c r="D18" s="102">
        <v>38</v>
      </c>
      <c r="E18" s="102">
        <v>43</v>
      </c>
      <c r="F18" s="102">
        <v>38</v>
      </c>
      <c r="G18" s="102">
        <v>38</v>
      </c>
      <c r="H18" s="102">
        <v>39</v>
      </c>
      <c r="I18" s="102">
        <v>37</v>
      </c>
      <c r="J18" s="102">
        <v>38</v>
      </c>
      <c r="K18" s="102">
        <v>47</v>
      </c>
      <c r="L18" s="102">
        <v>40</v>
      </c>
      <c r="M18" s="102">
        <v>38</v>
      </c>
      <c r="N18" s="103">
        <v>37</v>
      </c>
      <c r="O18" s="101">
        <v>46</v>
      </c>
      <c r="P18" s="102">
        <v>42</v>
      </c>
      <c r="Q18" s="102">
        <v>46</v>
      </c>
      <c r="R18" s="102">
        <v>45</v>
      </c>
      <c r="S18" s="102">
        <v>49</v>
      </c>
      <c r="T18" s="102">
        <v>49</v>
      </c>
      <c r="U18" s="103"/>
      <c r="V18" s="104">
        <f t="shared" ref="V18:Z21" si="4">O18-C18</f>
        <v>8</v>
      </c>
      <c r="W18" s="105">
        <f t="shared" si="4"/>
        <v>4</v>
      </c>
      <c r="X18" s="105">
        <f t="shared" si="4"/>
        <v>3</v>
      </c>
      <c r="Y18" s="105">
        <f t="shared" si="4"/>
        <v>7</v>
      </c>
      <c r="Z18" s="105">
        <f t="shared" si="4"/>
        <v>11</v>
      </c>
      <c r="AA18" s="106"/>
      <c r="AB18" s="107"/>
      <c r="AC18" s="80">
        <f>IF(ISERROR(GETPIVOTDATA("VALUE",'CSS WK pvt'!$I$2,"DT_FILE",AC$8,"CD_CO",AC$6,"TRIM_CAT",TRIM(B18),"TRIM_LINE",A16))=TRUE,0,GETPIVOTDATA("VALUE",'CSS WK pvt'!$I$2,"DT_FILE",AC$8,"CD_CO",AC$6,"TRIM_CAT",TRIM(B18),"TRIM_LINE",A16))</f>
        <v>49</v>
      </c>
    </row>
    <row r="19" spans="1:29" s="75" customFormat="1" x14ac:dyDescent="0.25">
      <c r="A19" s="186"/>
      <c r="B19" s="76" t="s">
        <v>40</v>
      </c>
      <c r="C19" s="101">
        <v>238</v>
      </c>
      <c r="D19" s="102">
        <v>256</v>
      </c>
      <c r="E19" s="102">
        <v>174</v>
      </c>
      <c r="F19" s="102">
        <v>249</v>
      </c>
      <c r="G19" s="102">
        <v>205</v>
      </c>
      <c r="H19" s="102">
        <v>225</v>
      </c>
      <c r="I19" s="102">
        <v>132</v>
      </c>
      <c r="J19" s="102">
        <v>203</v>
      </c>
      <c r="K19" s="102">
        <v>308</v>
      </c>
      <c r="L19" s="102">
        <v>281</v>
      </c>
      <c r="M19" s="102">
        <v>280</v>
      </c>
      <c r="N19" s="103">
        <v>273</v>
      </c>
      <c r="O19" s="101">
        <v>232</v>
      </c>
      <c r="P19" s="102">
        <v>391</v>
      </c>
      <c r="Q19" s="102">
        <v>354</v>
      </c>
      <c r="R19" s="102">
        <v>200</v>
      </c>
      <c r="S19" s="102">
        <v>255</v>
      </c>
      <c r="T19" s="102">
        <v>255</v>
      </c>
      <c r="U19" s="103"/>
      <c r="V19" s="104">
        <f t="shared" si="4"/>
        <v>-6</v>
      </c>
      <c r="W19" s="105">
        <f t="shared" si="4"/>
        <v>135</v>
      </c>
      <c r="X19" s="105">
        <f t="shared" si="4"/>
        <v>180</v>
      </c>
      <c r="Y19" s="105">
        <f t="shared" si="4"/>
        <v>-49</v>
      </c>
      <c r="Z19" s="105">
        <f t="shared" si="4"/>
        <v>50</v>
      </c>
      <c r="AA19" s="106"/>
      <c r="AB19" s="107"/>
      <c r="AC19" s="80">
        <f>IF(ISERROR(GETPIVOTDATA("VALUE",'CSS WK pvt'!$I$2,"DT_FILE",AC$8,"CD_CO",AC$6,"TRIM_CAT",TRIM(B19),"TRIM_LINE",A16))=TRUE,0,GETPIVOTDATA("VALUE",'CSS WK pvt'!$I$2,"DT_FILE",AC$8,"CD_CO",AC$6,"TRIM_CAT",TRIM(B19),"TRIM_LINE",A16))</f>
        <v>255</v>
      </c>
    </row>
    <row r="20" spans="1:29" s="75" customFormat="1" x14ac:dyDescent="0.25">
      <c r="A20" s="186"/>
      <c r="B20" s="76" t="s">
        <v>41</v>
      </c>
      <c r="C20" s="101">
        <v>15</v>
      </c>
      <c r="D20" s="102">
        <v>16</v>
      </c>
      <c r="E20" s="102">
        <v>20</v>
      </c>
      <c r="F20" s="102">
        <v>12</v>
      </c>
      <c r="G20" s="102">
        <v>13</v>
      </c>
      <c r="H20" s="102">
        <v>18</v>
      </c>
      <c r="I20" s="102">
        <v>13</v>
      </c>
      <c r="J20" s="102">
        <v>12</v>
      </c>
      <c r="K20" s="102">
        <v>24</v>
      </c>
      <c r="L20" s="102">
        <v>20</v>
      </c>
      <c r="M20" s="102">
        <v>26</v>
      </c>
      <c r="N20" s="103">
        <v>26</v>
      </c>
      <c r="O20" s="101">
        <v>27</v>
      </c>
      <c r="P20" s="102">
        <v>30</v>
      </c>
      <c r="Q20" s="102">
        <v>29</v>
      </c>
      <c r="R20" s="102">
        <v>16</v>
      </c>
      <c r="S20" s="102">
        <v>20</v>
      </c>
      <c r="T20" s="102">
        <v>20</v>
      </c>
      <c r="U20" s="103"/>
      <c r="V20" s="104">
        <f t="shared" si="4"/>
        <v>12</v>
      </c>
      <c r="W20" s="105">
        <f t="shared" si="4"/>
        <v>14</v>
      </c>
      <c r="X20" s="105">
        <f t="shared" si="4"/>
        <v>9</v>
      </c>
      <c r="Y20" s="105">
        <f t="shared" si="4"/>
        <v>4</v>
      </c>
      <c r="Z20" s="105">
        <f t="shared" si="4"/>
        <v>7</v>
      </c>
      <c r="AA20" s="106"/>
      <c r="AB20" s="107"/>
      <c r="AC20" s="80">
        <f>IF(ISERROR(GETPIVOTDATA("VALUE",'CSS WK pvt'!$I$2,"DT_FILE",AC$8,"CD_CO",AC$6,"TRIM_CAT",TRIM(B20),"TRIM_LINE",A16))=TRUE,0,GETPIVOTDATA("VALUE",'CSS WK pvt'!$I$2,"DT_FILE",AC$8,"CD_CO",AC$6,"TRIM_CAT",TRIM(B20),"TRIM_LINE",A16))</f>
        <v>20</v>
      </c>
    </row>
    <row r="21" spans="1:29" s="75" customFormat="1" x14ac:dyDescent="0.25">
      <c r="A21" s="186"/>
      <c r="B21" s="76" t="s">
        <v>42</v>
      </c>
      <c r="C21" s="101">
        <v>1</v>
      </c>
      <c r="D21" s="102">
        <v>4</v>
      </c>
      <c r="E21" s="102"/>
      <c r="F21" s="102">
        <v>5</v>
      </c>
      <c r="G21" s="102">
        <v>4</v>
      </c>
      <c r="H21" s="102">
        <v>2</v>
      </c>
      <c r="I21" s="102">
        <v>3</v>
      </c>
      <c r="J21" s="102">
        <v>3</v>
      </c>
      <c r="K21" s="102">
        <v>3</v>
      </c>
      <c r="L21" s="102">
        <v>1</v>
      </c>
      <c r="M21" s="102">
        <v>2</v>
      </c>
      <c r="N21" s="103">
        <v>6</v>
      </c>
      <c r="O21" s="101">
        <v>2</v>
      </c>
      <c r="P21" s="102">
        <v>4</v>
      </c>
      <c r="Q21" s="102">
        <v>5</v>
      </c>
      <c r="R21" s="102">
        <v>3</v>
      </c>
      <c r="S21" s="102">
        <v>1</v>
      </c>
      <c r="T21" s="102">
        <v>1</v>
      </c>
      <c r="U21" s="103"/>
      <c r="V21" s="104">
        <f t="shared" si="4"/>
        <v>1</v>
      </c>
      <c r="W21" s="105">
        <f t="shared" si="4"/>
        <v>0</v>
      </c>
      <c r="X21" s="105">
        <f t="shared" si="4"/>
        <v>5</v>
      </c>
      <c r="Y21" s="105">
        <f t="shared" si="4"/>
        <v>-2</v>
      </c>
      <c r="Z21" s="105">
        <f t="shared" si="4"/>
        <v>-3</v>
      </c>
      <c r="AA21" s="106"/>
      <c r="AB21" s="107"/>
      <c r="AC21" s="80">
        <f>IF(ISERROR(GETPIVOTDATA("VALUE",'CSS WK pvt'!$I$2,"DT_FILE",AC$8,"CD_CO",AC$6,"TRIM_CAT",TRIM(B21),"TRIM_LINE",A16))=TRUE,0,GETPIVOTDATA("VALUE",'CSS WK pvt'!$I$2,"DT_FILE",AC$8,"CD_CO",AC$6,"TRIM_CAT",TRIM(B21),"TRIM_LINE",A16))</f>
        <v>1</v>
      </c>
    </row>
    <row r="22" spans="1:29" s="92" customFormat="1" x14ac:dyDescent="0.25">
      <c r="A22" s="188"/>
      <c r="B22" s="76" t="s">
        <v>43</v>
      </c>
      <c r="C22" s="172">
        <f>SUM(C17:C21)</f>
        <v>1274</v>
      </c>
      <c r="D22" s="173">
        <f t="shared" ref="D22:AC22" si="5">SUM(D17:D21)</f>
        <v>1416</v>
      </c>
      <c r="E22" s="173">
        <f t="shared" si="5"/>
        <v>1337</v>
      </c>
      <c r="F22" s="173">
        <f t="shared" si="5"/>
        <v>1164</v>
      </c>
      <c r="G22" s="173">
        <f t="shared" si="5"/>
        <v>1287</v>
      </c>
      <c r="H22" s="173">
        <f t="shared" si="5"/>
        <v>1096</v>
      </c>
      <c r="I22" s="173">
        <f t="shared" si="5"/>
        <v>1211</v>
      </c>
      <c r="J22" s="173">
        <f t="shared" si="5"/>
        <v>1449</v>
      </c>
      <c r="K22" s="173">
        <f t="shared" si="5"/>
        <v>1804</v>
      </c>
      <c r="L22" s="173">
        <f t="shared" si="5"/>
        <v>1692</v>
      </c>
      <c r="M22" s="173">
        <f t="shared" si="5"/>
        <v>1571</v>
      </c>
      <c r="N22" s="174">
        <f t="shared" si="5"/>
        <v>1480</v>
      </c>
      <c r="O22" s="172">
        <f t="shared" si="5"/>
        <v>1620</v>
      </c>
      <c r="P22" s="173">
        <f t="shared" si="5"/>
        <v>2016</v>
      </c>
      <c r="Q22" s="173">
        <f t="shared" si="5"/>
        <v>1947</v>
      </c>
      <c r="R22" s="173">
        <v>1745</v>
      </c>
      <c r="S22" s="173">
        <v>1892</v>
      </c>
      <c r="T22" s="173">
        <v>1892</v>
      </c>
      <c r="U22" s="174">
        <f t="shared" si="5"/>
        <v>0</v>
      </c>
      <c r="V22" s="108">
        <f t="shared" si="5"/>
        <v>346</v>
      </c>
      <c r="W22" s="175">
        <f t="shared" ref="W22:Y22" si="6">SUM(W17:W21)</f>
        <v>600</v>
      </c>
      <c r="X22" s="175">
        <f t="shared" si="6"/>
        <v>610</v>
      </c>
      <c r="Y22" s="175">
        <f t="shared" si="6"/>
        <v>581</v>
      </c>
      <c r="Z22" s="175">
        <f t="shared" ref="Z22" si="7">SUM(Z17:Z21)</f>
        <v>605</v>
      </c>
      <c r="AA22" s="176">
        <f t="shared" si="5"/>
        <v>0</v>
      </c>
      <c r="AB22" s="177">
        <f t="shared" si="5"/>
        <v>0</v>
      </c>
      <c r="AC22" s="108">
        <f t="shared" si="5"/>
        <v>1892</v>
      </c>
    </row>
    <row r="23" spans="1:29" s="75" customFormat="1" x14ac:dyDescent="0.25">
      <c r="A23" s="186">
        <f>+A16+1</f>
        <v>3</v>
      </c>
      <c r="B23" s="109" t="s">
        <v>19</v>
      </c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0"/>
      <c r="P23" s="111"/>
      <c r="Q23" s="111"/>
      <c r="R23" s="111"/>
      <c r="S23" s="111"/>
      <c r="T23" s="111"/>
      <c r="U23" s="112"/>
      <c r="V23" s="113"/>
      <c r="W23" s="114"/>
      <c r="X23" s="114"/>
      <c r="Y23" s="114"/>
      <c r="Z23" s="114"/>
      <c r="AA23" s="115"/>
      <c r="AB23" s="116"/>
      <c r="AC23" s="113"/>
    </row>
    <row r="24" spans="1:29" s="75" customFormat="1" x14ac:dyDescent="0.25">
      <c r="A24" s="184"/>
      <c r="B24" s="76" t="s">
        <v>38</v>
      </c>
      <c r="C24" s="101">
        <v>585</v>
      </c>
      <c r="D24" s="102">
        <v>667</v>
      </c>
      <c r="E24" s="102">
        <v>642</v>
      </c>
      <c r="F24" s="102">
        <v>454</v>
      </c>
      <c r="G24" s="102">
        <v>622</v>
      </c>
      <c r="H24" s="102">
        <v>430</v>
      </c>
      <c r="I24" s="102">
        <v>666</v>
      </c>
      <c r="J24" s="102">
        <v>762</v>
      </c>
      <c r="K24" s="102">
        <v>994</v>
      </c>
      <c r="L24" s="102">
        <v>844</v>
      </c>
      <c r="M24" s="102">
        <v>696</v>
      </c>
      <c r="N24" s="103">
        <v>718</v>
      </c>
      <c r="O24" s="101">
        <v>742</v>
      </c>
      <c r="P24" s="102">
        <v>752</v>
      </c>
      <c r="Q24" s="102">
        <v>683</v>
      </c>
      <c r="R24" s="102">
        <v>647</v>
      </c>
      <c r="S24" s="102">
        <v>781</v>
      </c>
      <c r="T24" s="102">
        <v>781</v>
      </c>
      <c r="U24" s="103"/>
      <c r="V24" s="104">
        <f t="shared" ref="V24:Z84" si="8">O24-C24</f>
        <v>157</v>
      </c>
      <c r="W24" s="105">
        <f t="shared" si="8"/>
        <v>85</v>
      </c>
      <c r="X24" s="105">
        <f t="shared" si="8"/>
        <v>41</v>
      </c>
      <c r="Y24" s="105">
        <f t="shared" si="8"/>
        <v>193</v>
      </c>
      <c r="Z24" s="105">
        <f t="shared" si="8"/>
        <v>159</v>
      </c>
      <c r="AA24" s="106"/>
      <c r="AB24" s="107"/>
      <c r="AC24" s="80">
        <f>IF(ISERROR(GETPIVOTDATA("VALUE",'CSS WK pvt'!$I$2,"DT_FILE",AC$8,"CD_CO",AC$6,"TRIM_CAT",TRIM(B24),"TRIM_LINE",A23))=TRUE,0,GETPIVOTDATA("VALUE",'CSS WK pvt'!$I$2,"DT_FILE",AC$8,"CD_CO",AC$6,"TRIM_CAT",TRIM(B24),"TRIM_LINE",A23))</f>
        <v>781</v>
      </c>
    </row>
    <row r="25" spans="1:29" s="75" customFormat="1" x14ac:dyDescent="0.25">
      <c r="A25" s="184"/>
      <c r="B25" s="76" t="s">
        <v>39</v>
      </c>
      <c r="C25" s="101">
        <v>9</v>
      </c>
      <c r="D25" s="102">
        <v>7</v>
      </c>
      <c r="E25" s="102">
        <v>12</v>
      </c>
      <c r="F25" s="102">
        <v>10</v>
      </c>
      <c r="G25" s="102">
        <v>10</v>
      </c>
      <c r="H25" s="102">
        <v>18</v>
      </c>
      <c r="I25" s="102">
        <v>15</v>
      </c>
      <c r="J25" s="102">
        <v>10</v>
      </c>
      <c r="K25" s="102">
        <v>21</v>
      </c>
      <c r="L25" s="102">
        <v>9</v>
      </c>
      <c r="M25" s="102">
        <v>10</v>
      </c>
      <c r="N25" s="103">
        <v>9</v>
      </c>
      <c r="O25" s="101">
        <v>18</v>
      </c>
      <c r="P25" s="102">
        <v>10</v>
      </c>
      <c r="Q25" s="102">
        <v>13</v>
      </c>
      <c r="R25" s="102">
        <v>10</v>
      </c>
      <c r="S25" s="102">
        <v>9</v>
      </c>
      <c r="T25" s="102">
        <v>9</v>
      </c>
      <c r="U25" s="103"/>
      <c r="V25" s="104">
        <f t="shared" si="8"/>
        <v>9</v>
      </c>
      <c r="W25" s="105">
        <f t="shared" si="8"/>
        <v>3</v>
      </c>
      <c r="X25" s="105">
        <f t="shared" si="8"/>
        <v>1</v>
      </c>
      <c r="Y25" s="105">
        <f t="shared" si="8"/>
        <v>0</v>
      </c>
      <c r="Z25" s="105">
        <f t="shared" si="8"/>
        <v>-1</v>
      </c>
      <c r="AA25" s="106"/>
      <c r="AB25" s="107"/>
      <c r="AC25" s="80">
        <f>IF(ISERROR(GETPIVOTDATA("VALUE",'CSS WK pvt'!$I$2,"DT_FILE",AC$8,"CD_CO",AC$6,"TRIM_CAT",TRIM(B25),"TRIM_LINE",A23))=TRUE,0,GETPIVOTDATA("VALUE",'CSS WK pvt'!$I$2,"DT_FILE",AC$8,"CD_CO",AC$6,"TRIM_CAT",TRIM(B25),"TRIM_LINE",A23))</f>
        <v>9</v>
      </c>
    </row>
    <row r="26" spans="1:29" s="75" customFormat="1" x14ac:dyDescent="0.25">
      <c r="A26" s="184"/>
      <c r="B26" s="76" t="s">
        <v>40</v>
      </c>
      <c r="C26" s="101">
        <v>165</v>
      </c>
      <c r="D26" s="102">
        <v>202</v>
      </c>
      <c r="E26" s="102">
        <v>110</v>
      </c>
      <c r="F26" s="102">
        <v>180</v>
      </c>
      <c r="G26" s="102">
        <v>146</v>
      </c>
      <c r="H26" s="102">
        <v>148</v>
      </c>
      <c r="I26" s="102">
        <v>84</v>
      </c>
      <c r="J26" s="102">
        <v>154</v>
      </c>
      <c r="K26" s="102">
        <v>251</v>
      </c>
      <c r="L26" s="102">
        <v>214</v>
      </c>
      <c r="M26" s="102">
        <v>213</v>
      </c>
      <c r="N26" s="103">
        <v>211</v>
      </c>
      <c r="O26" s="101">
        <v>168</v>
      </c>
      <c r="P26" s="102">
        <v>257</v>
      </c>
      <c r="Q26" s="102">
        <v>218</v>
      </c>
      <c r="R26" s="102">
        <v>81</v>
      </c>
      <c r="S26" s="102">
        <v>164</v>
      </c>
      <c r="T26" s="102">
        <v>164</v>
      </c>
      <c r="U26" s="103"/>
      <c r="V26" s="104">
        <f t="shared" si="8"/>
        <v>3</v>
      </c>
      <c r="W26" s="105">
        <f t="shared" si="8"/>
        <v>55</v>
      </c>
      <c r="X26" s="105">
        <f t="shared" si="8"/>
        <v>108</v>
      </c>
      <c r="Y26" s="105">
        <f t="shared" si="8"/>
        <v>-99</v>
      </c>
      <c r="Z26" s="105">
        <f t="shared" si="8"/>
        <v>18</v>
      </c>
      <c r="AA26" s="106"/>
      <c r="AB26" s="107"/>
      <c r="AC26" s="80">
        <f>IF(ISERROR(GETPIVOTDATA("VALUE",'CSS WK pvt'!$I$2,"DT_FILE",AC$8,"CD_CO",AC$6,"TRIM_CAT",TRIM(B26),"TRIM_LINE",A23))=TRUE,0,GETPIVOTDATA("VALUE",'CSS WK pvt'!$I$2,"DT_FILE",AC$8,"CD_CO",AC$6,"TRIM_CAT",TRIM(B26),"TRIM_LINE",A23))</f>
        <v>164</v>
      </c>
    </row>
    <row r="27" spans="1:29" s="75" customFormat="1" x14ac:dyDescent="0.25">
      <c r="A27" s="184"/>
      <c r="B27" s="76" t="s">
        <v>41</v>
      </c>
      <c r="C27" s="101">
        <v>10</v>
      </c>
      <c r="D27" s="102">
        <v>14</v>
      </c>
      <c r="E27" s="102">
        <v>17</v>
      </c>
      <c r="F27" s="102">
        <v>10</v>
      </c>
      <c r="G27" s="102">
        <v>11</v>
      </c>
      <c r="H27" s="102">
        <v>14</v>
      </c>
      <c r="I27" s="102">
        <v>10</v>
      </c>
      <c r="J27" s="102">
        <v>11</v>
      </c>
      <c r="K27" s="102">
        <v>20</v>
      </c>
      <c r="L27" s="102">
        <v>16</v>
      </c>
      <c r="M27" s="102">
        <v>21</v>
      </c>
      <c r="N27" s="103">
        <v>22</v>
      </c>
      <c r="O27" s="101">
        <v>23</v>
      </c>
      <c r="P27" s="102">
        <v>14</v>
      </c>
      <c r="Q27" s="102">
        <v>22</v>
      </c>
      <c r="R27" s="102">
        <v>14</v>
      </c>
      <c r="S27" s="102">
        <v>16</v>
      </c>
      <c r="T27" s="102">
        <v>16</v>
      </c>
      <c r="U27" s="103"/>
      <c r="V27" s="104">
        <f t="shared" si="8"/>
        <v>13</v>
      </c>
      <c r="W27" s="105">
        <f t="shared" si="8"/>
        <v>0</v>
      </c>
      <c r="X27" s="105">
        <f t="shared" si="8"/>
        <v>5</v>
      </c>
      <c r="Y27" s="105">
        <f t="shared" si="8"/>
        <v>4</v>
      </c>
      <c r="Z27" s="105">
        <f t="shared" si="8"/>
        <v>5</v>
      </c>
      <c r="AA27" s="106"/>
      <c r="AB27" s="107"/>
      <c r="AC27" s="80">
        <f>IF(ISERROR(GETPIVOTDATA("VALUE",'CSS WK pvt'!$I$2,"DT_FILE",AC$8,"CD_CO",AC$6,"TRIM_CAT",TRIM(B27),"TRIM_LINE",A23))=TRUE,0,GETPIVOTDATA("VALUE",'CSS WK pvt'!$I$2,"DT_FILE",AC$8,"CD_CO",AC$6,"TRIM_CAT",TRIM(B27),"TRIM_LINE",A23))</f>
        <v>16</v>
      </c>
    </row>
    <row r="28" spans="1:29" s="75" customFormat="1" x14ac:dyDescent="0.25">
      <c r="A28" s="184"/>
      <c r="B28" s="76" t="s">
        <v>42</v>
      </c>
      <c r="C28" s="101">
        <v>1</v>
      </c>
      <c r="D28" s="102">
        <v>4</v>
      </c>
      <c r="E28" s="102"/>
      <c r="F28" s="102">
        <v>5</v>
      </c>
      <c r="G28" s="102">
        <v>3</v>
      </c>
      <c r="H28" s="102">
        <v>2</v>
      </c>
      <c r="I28" s="102">
        <v>3</v>
      </c>
      <c r="J28" s="102">
        <v>3</v>
      </c>
      <c r="K28" s="102">
        <v>3</v>
      </c>
      <c r="L28" s="102">
        <v>1</v>
      </c>
      <c r="M28" s="102">
        <v>2</v>
      </c>
      <c r="N28" s="103">
        <v>6</v>
      </c>
      <c r="O28" s="101"/>
      <c r="P28" s="102">
        <v>2</v>
      </c>
      <c r="Q28" s="102">
        <v>3</v>
      </c>
      <c r="R28" s="102">
        <v>3</v>
      </c>
      <c r="S28" s="102">
        <v>0</v>
      </c>
      <c r="T28" s="102">
        <v>0</v>
      </c>
      <c r="U28" s="103"/>
      <c r="V28" s="104">
        <f t="shared" si="8"/>
        <v>-1</v>
      </c>
      <c r="W28" s="105">
        <f t="shared" si="8"/>
        <v>-2</v>
      </c>
      <c r="X28" s="105">
        <f t="shared" si="8"/>
        <v>3</v>
      </c>
      <c r="Y28" s="105">
        <f t="shared" si="8"/>
        <v>-2</v>
      </c>
      <c r="Z28" s="105">
        <f t="shared" si="8"/>
        <v>-3</v>
      </c>
      <c r="AA28" s="106"/>
      <c r="AB28" s="107"/>
      <c r="AC28" s="80">
        <f>IF(ISERROR(GETPIVOTDATA("VALUE",'CSS WK pvt'!$I$2,"DT_FILE",AC$8,"CD_CO",AC$6,"TRIM_CAT",TRIM(B28),"TRIM_LINE",A23))=TRUE,0,GETPIVOTDATA("VALUE",'CSS WK pvt'!$I$2,"DT_FILE",AC$8,"CD_CO",AC$6,"TRIM_CAT",TRIM(B28),"TRIM_LINE",A23))</f>
        <v>0</v>
      </c>
    </row>
    <row r="29" spans="1:29" s="92" customFormat="1" x14ac:dyDescent="0.25">
      <c r="A29" s="188"/>
      <c r="B29" s="76" t="s">
        <v>43</v>
      </c>
      <c r="C29" s="172">
        <f>SUM(C24:C28)</f>
        <v>770</v>
      </c>
      <c r="D29" s="173">
        <f t="shared" ref="D29:AC43" si="9">SUM(D24:D28)</f>
        <v>894</v>
      </c>
      <c r="E29" s="173">
        <f t="shared" si="9"/>
        <v>781</v>
      </c>
      <c r="F29" s="173">
        <f t="shared" si="9"/>
        <v>659</v>
      </c>
      <c r="G29" s="173">
        <f t="shared" si="9"/>
        <v>792</v>
      </c>
      <c r="H29" s="173">
        <f t="shared" si="9"/>
        <v>612</v>
      </c>
      <c r="I29" s="173">
        <f t="shared" si="9"/>
        <v>778</v>
      </c>
      <c r="J29" s="173">
        <f t="shared" si="9"/>
        <v>940</v>
      </c>
      <c r="K29" s="173">
        <f t="shared" si="9"/>
        <v>1289</v>
      </c>
      <c r="L29" s="173">
        <f t="shared" si="9"/>
        <v>1084</v>
      </c>
      <c r="M29" s="173">
        <f t="shared" si="9"/>
        <v>942</v>
      </c>
      <c r="N29" s="174">
        <f t="shared" si="9"/>
        <v>966</v>
      </c>
      <c r="O29" s="172">
        <f t="shared" si="9"/>
        <v>951</v>
      </c>
      <c r="P29" s="173">
        <f t="shared" si="9"/>
        <v>1035</v>
      </c>
      <c r="Q29" s="173">
        <f t="shared" si="9"/>
        <v>939</v>
      </c>
      <c r="R29" s="173">
        <v>755</v>
      </c>
      <c r="S29" s="173">
        <v>970</v>
      </c>
      <c r="T29" s="173">
        <v>970</v>
      </c>
      <c r="U29" s="174">
        <f t="shared" si="9"/>
        <v>0</v>
      </c>
      <c r="V29" s="108">
        <f t="shared" si="9"/>
        <v>181</v>
      </c>
      <c r="W29" s="175">
        <f t="shared" ref="W29:Y29" si="10">SUM(W24:W28)</f>
        <v>141</v>
      </c>
      <c r="X29" s="175">
        <f t="shared" si="10"/>
        <v>158</v>
      </c>
      <c r="Y29" s="175">
        <f t="shared" si="10"/>
        <v>96</v>
      </c>
      <c r="Z29" s="175">
        <f t="shared" ref="Z29" si="11">SUM(Z24:Z28)</f>
        <v>178</v>
      </c>
      <c r="AA29" s="176">
        <f t="shared" si="9"/>
        <v>0</v>
      </c>
      <c r="AB29" s="177">
        <f t="shared" si="9"/>
        <v>0</v>
      </c>
      <c r="AC29" s="108">
        <f t="shared" si="9"/>
        <v>970</v>
      </c>
    </row>
    <row r="30" spans="1:29" s="75" customFormat="1" x14ac:dyDescent="0.25">
      <c r="A30" s="186">
        <f>+A23+1</f>
        <v>4</v>
      </c>
      <c r="B30" s="109" t="s">
        <v>20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110"/>
      <c r="P30" s="111"/>
      <c r="Q30" s="111"/>
      <c r="R30" s="111"/>
      <c r="S30" s="111"/>
      <c r="T30" s="111"/>
      <c r="U30" s="112"/>
      <c r="V30" s="113"/>
      <c r="W30" s="114"/>
      <c r="X30" s="114"/>
      <c r="Y30" s="114"/>
      <c r="Z30" s="114"/>
      <c r="AA30" s="115"/>
      <c r="AB30" s="116"/>
      <c r="AC30" s="113"/>
    </row>
    <row r="31" spans="1:29" s="75" customFormat="1" x14ac:dyDescent="0.25">
      <c r="A31" s="186"/>
      <c r="B31" s="76" t="s">
        <v>38</v>
      </c>
      <c r="C31" s="101">
        <v>162</v>
      </c>
      <c r="D31" s="102">
        <v>167</v>
      </c>
      <c r="E31" s="102">
        <v>198</v>
      </c>
      <c r="F31" s="102">
        <v>157</v>
      </c>
      <c r="G31" s="102">
        <v>166</v>
      </c>
      <c r="H31" s="102">
        <v>192</v>
      </c>
      <c r="I31" s="102">
        <v>162</v>
      </c>
      <c r="J31" s="102">
        <v>229</v>
      </c>
      <c r="K31" s="102">
        <v>182</v>
      </c>
      <c r="L31" s="102">
        <v>263</v>
      </c>
      <c r="M31" s="102">
        <v>243</v>
      </c>
      <c r="N31" s="103">
        <v>145</v>
      </c>
      <c r="O31" s="101">
        <v>260</v>
      </c>
      <c r="P31" s="102">
        <v>364</v>
      </c>
      <c r="Q31" s="102">
        <v>294</v>
      </c>
      <c r="R31" s="102">
        <v>246</v>
      </c>
      <c r="S31" s="102">
        <v>222</v>
      </c>
      <c r="T31" s="102">
        <v>222</v>
      </c>
      <c r="U31" s="103"/>
      <c r="V31" s="104">
        <f t="shared" ref="V31:Z31" si="12">O31-C31</f>
        <v>98</v>
      </c>
      <c r="W31" s="105">
        <f t="shared" si="12"/>
        <v>197</v>
      </c>
      <c r="X31" s="105">
        <f t="shared" si="12"/>
        <v>96</v>
      </c>
      <c r="Y31" s="105">
        <f t="shared" si="12"/>
        <v>89</v>
      </c>
      <c r="Z31" s="105">
        <f t="shared" si="12"/>
        <v>56</v>
      </c>
      <c r="AA31" s="106"/>
      <c r="AB31" s="107"/>
      <c r="AC31" s="80">
        <f>IF(ISERROR(GETPIVOTDATA("VALUE",'CSS WK pvt'!$I$2,"DT_FILE",AC$8,"CD_CO",AC$6,"TRIM_CAT",TRIM(B31),"TRIM_LINE",A30))=TRUE,0,GETPIVOTDATA("VALUE",'CSS WK pvt'!$I$2,"DT_FILE",AC$8,"CD_CO",AC$6,"TRIM_CAT",TRIM(B31),"TRIM_LINE",A30))</f>
        <v>222</v>
      </c>
    </row>
    <row r="32" spans="1:29" s="75" customFormat="1" x14ac:dyDescent="0.25">
      <c r="A32" s="186"/>
      <c r="B32" s="76" t="s">
        <v>39</v>
      </c>
      <c r="C32" s="101">
        <v>7</v>
      </c>
      <c r="D32" s="102">
        <v>6</v>
      </c>
      <c r="E32" s="102">
        <v>5</v>
      </c>
      <c r="F32" s="102">
        <v>5</v>
      </c>
      <c r="G32" s="102">
        <v>4</v>
      </c>
      <c r="H32" s="102">
        <v>4</v>
      </c>
      <c r="I32" s="102">
        <v>4</v>
      </c>
      <c r="J32" s="102">
        <v>10</v>
      </c>
      <c r="K32" s="102">
        <v>3</v>
      </c>
      <c r="L32" s="102">
        <v>8</v>
      </c>
      <c r="M32" s="102">
        <v>5</v>
      </c>
      <c r="N32" s="103">
        <v>7</v>
      </c>
      <c r="O32" s="101">
        <v>3</v>
      </c>
      <c r="P32" s="102">
        <v>9</v>
      </c>
      <c r="Q32" s="102">
        <v>4</v>
      </c>
      <c r="R32" s="102">
        <v>5</v>
      </c>
      <c r="S32" s="102">
        <v>6</v>
      </c>
      <c r="T32" s="102">
        <v>6</v>
      </c>
      <c r="U32" s="103"/>
      <c r="V32" s="104">
        <f t="shared" si="8"/>
        <v>-4</v>
      </c>
      <c r="W32" s="105">
        <f t="shared" si="8"/>
        <v>3</v>
      </c>
      <c r="X32" s="105">
        <f t="shared" si="8"/>
        <v>-1</v>
      </c>
      <c r="Y32" s="105">
        <f t="shared" si="8"/>
        <v>0</v>
      </c>
      <c r="Z32" s="105">
        <f t="shared" si="8"/>
        <v>2</v>
      </c>
      <c r="AA32" s="106"/>
      <c r="AB32" s="107"/>
      <c r="AC32" s="80">
        <f>IF(ISERROR(GETPIVOTDATA("VALUE",'CSS WK pvt'!$I$2,"DT_FILE",AC$8,"CD_CO",AC$6,"TRIM_CAT",TRIM(B32),"TRIM_LINE",A30))=TRUE,0,GETPIVOTDATA("VALUE",'CSS WK pvt'!$I$2,"DT_FILE",AC$8,"CD_CO",AC$6,"TRIM_CAT",TRIM(B32),"TRIM_LINE",A30))</f>
        <v>6</v>
      </c>
    </row>
    <row r="33" spans="1:29" s="75" customFormat="1" x14ac:dyDescent="0.25">
      <c r="A33" s="186"/>
      <c r="B33" s="76" t="s">
        <v>40</v>
      </c>
      <c r="C33" s="101">
        <v>55</v>
      </c>
      <c r="D33" s="102">
        <v>31</v>
      </c>
      <c r="E33" s="102">
        <v>34</v>
      </c>
      <c r="F33" s="102">
        <v>38</v>
      </c>
      <c r="G33" s="102">
        <v>20</v>
      </c>
      <c r="H33" s="102">
        <v>52</v>
      </c>
      <c r="I33" s="102">
        <v>31</v>
      </c>
      <c r="J33" s="102">
        <v>26</v>
      </c>
      <c r="K33" s="102">
        <v>39</v>
      </c>
      <c r="L33" s="102">
        <v>35</v>
      </c>
      <c r="M33" s="102">
        <v>38</v>
      </c>
      <c r="N33" s="103">
        <v>39</v>
      </c>
      <c r="O33" s="101">
        <v>35</v>
      </c>
      <c r="P33" s="102">
        <v>79</v>
      </c>
      <c r="Q33" s="102">
        <v>51</v>
      </c>
      <c r="R33" s="102">
        <v>50</v>
      </c>
      <c r="S33" s="102">
        <v>20</v>
      </c>
      <c r="T33" s="102">
        <v>20</v>
      </c>
      <c r="U33" s="103"/>
      <c r="V33" s="104">
        <f t="shared" si="8"/>
        <v>-20</v>
      </c>
      <c r="W33" s="105">
        <f t="shared" si="8"/>
        <v>48</v>
      </c>
      <c r="X33" s="105">
        <f t="shared" si="8"/>
        <v>17</v>
      </c>
      <c r="Y33" s="105">
        <f t="shared" si="8"/>
        <v>12</v>
      </c>
      <c r="Z33" s="105">
        <f t="shared" si="8"/>
        <v>0</v>
      </c>
      <c r="AA33" s="106"/>
      <c r="AB33" s="107"/>
      <c r="AC33" s="80">
        <f>IF(ISERROR(GETPIVOTDATA("VALUE",'CSS WK pvt'!$I$2,"DT_FILE",AC$8,"CD_CO",AC$6,"TRIM_CAT",TRIM(B33),"TRIM_LINE",A30))=TRUE,0,GETPIVOTDATA("VALUE",'CSS WK pvt'!$I$2,"DT_FILE",AC$8,"CD_CO",AC$6,"TRIM_CAT",TRIM(B33),"TRIM_LINE",A30))</f>
        <v>20</v>
      </c>
    </row>
    <row r="34" spans="1:29" s="75" customFormat="1" x14ac:dyDescent="0.25">
      <c r="A34" s="186"/>
      <c r="B34" s="76" t="s">
        <v>41</v>
      </c>
      <c r="C34" s="101">
        <v>4</v>
      </c>
      <c r="D34" s="102"/>
      <c r="E34" s="102">
        <v>2</v>
      </c>
      <c r="F34" s="102">
        <v>1</v>
      </c>
      <c r="G34" s="102">
        <v>2</v>
      </c>
      <c r="H34" s="102">
        <v>3</v>
      </c>
      <c r="I34" s="102">
        <v>1</v>
      </c>
      <c r="J34" s="102"/>
      <c r="K34" s="102">
        <v>3</v>
      </c>
      <c r="L34" s="102">
        <v>3</v>
      </c>
      <c r="M34" s="102">
        <v>4</v>
      </c>
      <c r="N34" s="103">
        <v>2</v>
      </c>
      <c r="O34" s="101"/>
      <c r="P34" s="102">
        <v>12</v>
      </c>
      <c r="Q34" s="102">
        <v>4</v>
      </c>
      <c r="R34" s="102">
        <v>0</v>
      </c>
      <c r="S34" s="102">
        <v>1</v>
      </c>
      <c r="T34" s="102">
        <v>1</v>
      </c>
      <c r="U34" s="103"/>
      <c r="V34" s="104">
        <f t="shared" si="8"/>
        <v>-4</v>
      </c>
      <c r="W34" s="105">
        <f t="shared" si="8"/>
        <v>12</v>
      </c>
      <c r="X34" s="105">
        <f t="shared" si="8"/>
        <v>2</v>
      </c>
      <c r="Y34" s="105">
        <f t="shared" si="8"/>
        <v>-1</v>
      </c>
      <c r="Z34" s="105">
        <f t="shared" si="8"/>
        <v>-1</v>
      </c>
      <c r="AA34" s="106"/>
      <c r="AB34" s="107"/>
      <c r="AC34" s="80">
        <f>IF(ISERROR(GETPIVOTDATA("VALUE",'CSS WK pvt'!$I$2,"DT_FILE",AC$8,"CD_CO",AC$6,"TRIM_CAT",TRIM(B34),"TRIM_LINE",A30))=TRUE,0,GETPIVOTDATA("VALUE",'CSS WK pvt'!$I$2,"DT_FILE",AC$8,"CD_CO",AC$6,"TRIM_CAT",TRIM(B34),"TRIM_LINE",A30))</f>
        <v>1</v>
      </c>
    </row>
    <row r="35" spans="1:29" s="75" customFormat="1" x14ac:dyDescent="0.25">
      <c r="A35" s="186"/>
      <c r="B35" s="76" t="s">
        <v>42</v>
      </c>
      <c r="C35" s="101"/>
      <c r="D35" s="102"/>
      <c r="E35" s="102"/>
      <c r="F35" s="102"/>
      <c r="G35" s="102">
        <v>1</v>
      </c>
      <c r="H35" s="102"/>
      <c r="I35" s="102"/>
      <c r="J35" s="102"/>
      <c r="K35" s="102"/>
      <c r="L35" s="102"/>
      <c r="M35" s="102"/>
      <c r="N35" s="103"/>
      <c r="O35" s="101">
        <v>2</v>
      </c>
      <c r="P35" s="102">
        <v>2</v>
      </c>
      <c r="Q35" s="102">
        <v>2</v>
      </c>
      <c r="R35" s="102">
        <v>0</v>
      </c>
      <c r="S35" s="102">
        <v>1</v>
      </c>
      <c r="T35" s="102">
        <v>1</v>
      </c>
      <c r="U35" s="103"/>
      <c r="V35" s="104">
        <f t="shared" si="8"/>
        <v>2</v>
      </c>
      <c r="W35" s="105">
        <f t="shared" si="8"/>
        <v>2</v>
      </c>
      <c r="X35" s="105">
        <f t="shared" si="8"/>
        <v>2</v>
      </c>
      <c r="Y35" s="105">
        <f t="shared" si="8"/>
        <v>0</v>
      </c>
      <c r="Z35" s="105">
        <f t="shared" si="8"/>
        <v>0</v>
      </c>
      <c r="AA35" s="106"/>
      <c r="AB35" s="107"/>
      <c r="AC35" s="80">
        <f>IF(ISERROR(GETPIVOTDATA("VALUE",'CSS WK pvt'!$I$2,"DT_FILE",AC$8,"CD_CO",AC$6,"TRIM_CAT",TRIM(B35),"TRIM_LINE",A30))=TRUE,0,GETPIVOTDATA("VALUE",'CSS WK pvt'!$I$2,"DT_FILE",AC$8,"CD_CO",AC$6,"TRIM_CAT",TRIM(B35),"TRIM_LINE",A30))</f>
        <v>1</v>
      </c>
    </row>
    <row r="36" spans="1:29" s="92" customFormat="1" x14ac:dyDescent="0.25">
      <c r="A36" s="187"/>
      <c r="B36" s="76" t="s">
        <v>43</v>
      </c>
      <c r="C36" s="172">
        <f>SUM(C31:C35)</f>
        <v>228</v>
      </c>
      <c r="D36" s="173">
        <f t="shared" ref="D36:U36" si="13">SUM(D31:D35)</f>
        <v>204</v>
      </c>
      <c r="E36" s="173">
        <f t="shared" si="13"/>
        <v>239</v>
      </c>
      <c r="F36" s="173">
        <f t="shared" si="13"/>
        <v>201</v>
      </c>
      <c r="G36" s="173">
        <f t="shared" si="13"/>
        <v>193</v>
      </c>
      <c r="H36" s="173">
        <f t="shared" si="13"/>
        <v>251</v>
      </c>
      <c r="I36" s="173">
        <f t="shared" si="13"/>
        <v>198</v>
      </c>
      <c r="J36" s="173">
        <f t="shared" si="13"/>
        <v>265</v>
      </c>
      <c r="K36" s="173">
        <f t="shared" si="13"/>
        <v>227</v>
      </c>
      <c r="L36" s="173">
        <f t="shared" si="13"/>
        <v>309</v>
      </c>
      <c r="M36" s="173">
        <f t="shared" si="13"/>
        <v>290</v>
      </c>
      <c r="N36" s="174">
        <f t="shared" si="13"/>
        <v>193</v>
      </c>
      <c r="O36" s="172">
        <f t="shared" si="13"/>
        <v>300</v>
      </c>
      <c r="P36" s="173">
        <f t="shared" si="13"/>
        <v>466</v>
      </c>
      <c r="Q36" s="173">
        <f t="shared" si="13"/>
        <v>355</v>
      </c>
      <c r="R36" s="173">
        <v>301</v>
      </c>
      <c r="S36" s="173">
        <v>250</v>
      </c>
      <c r="T36" s="173">
        <v>250</v>
      </c>
      <c r="U36" s="174">
        <f t="shared" si="13"/>
        <v>0</v>
      </c>
      <c r="V36" s="108">
        <f t="shared" si="9"/>
        <v>72</v>
      </c>
      <c r="W36" s="175">
        <f t="shared" ref="W36" si="14">SUM(W31:W35)</f>
        <v>262</v>
      </c>
      <c r="X36" s="175">
        <f>SUM(X31:X35)</f>
        <v>116</v>
      </c>
      <c r="Y36" s="175">
        <f>SUM(Y31:Y35)</f>
        <v>100</v>
      </c>
      <c r="Z36" s="175">
        <f>SUM(Z31:Z35)</f>
        <v>57</v>
      </c>
      <c r="AA36" s="176">
        <f t="shared" si="9"/>
        <v>0</v>
      </c>
      <c r="AB36" s="177">
        <f t="shared" si="9"/>
        <v>0</v>
      </c>
      <c r="AC36" s="108">
        <f t="shared" si="9"/>
        <v>250</v>
      </c>
    </row>
    <row r="37" spans="1:29" s="75" customFormat="1" x14ac:dyDescent="0.25">
      <c r="A37" s="186">
        <f>+A30+1</f>
        <v>5</v>
      </c>
      <c r="B37" s="109" t="s">
        <v>21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2"/>
      <c r="V37" s="113"/>
      <c r="W37" s="114"/>
      <c r="X37" s="114"/>
      <c r="Y37" s="114"/>
      <c r="Z37" s="114"/>
      <c r="AA37" s="115"/>
      <c r="AB37" s="116"/>
      <c r="AC37" s="113"/>
    </row>
    <row r="38" spans="1:29" s="75" customFormat="1" x14ac:dyDescent="0.25">
      <c r="A38" s="186"/>
      <c r="B38" s="76" t="s">
        <v>38</v>
      </c>
      <c r="C38" s="101">
        <v>235</v>
      </c>
      <c r="D38" s="102">
        <v>268</v>
      </c>
      <c r="E38" s="102">
        <v>260</v>
      </c>
      <c r="F38" s="102">
        <v>249</v>
      </c>
      <c r="G38" s="102">
        <v>239</v>
      </c>
      <c r="H38" s="102">
        <v>190</v>
      </c>
      <c r="I38" s="102">
        <v>198</v>
      </c>
      <c r="J38" s="102">
        <v>202</v>
      </c>
      <c r="K38" s="102">
        <v>246</v>
      </c>
      <c r="L38" s="102">
        <v>243</v>
      </c>
      <c r="M38" s="102">
        <v>286</v>
      </c>
      <c r="N38" s="103">
        <v>275</v>
      </c>
      <c r="O38" s="101">
        <v>311</v>
      </c>
      <c r="P38" s="102">
        <v>433</v>
      </c>
      <c r="Q38" s="102">
        <v>536</v>
      </c>
      <c r="R38" s="102">
        <v>588</v>
      </c>
      <c r="S38" s="102">
        <v>564</v>
      </c>
      <c r="T38" s="102">
        <v>564</v>
      </c>
      <c r="U38" s="103"/>
      <c r="V38" s="104">
        <f t="shared" ref="V38:Z38" si="15">O38-C38</f>
        <v>76</v>
      </c>
      <c r="W38" s="105">
        <f t="shared" si="15"/>
        <v>165</v>
      </c>
      <c r="X38" s="105">
        <f t="shared" si="15"/>
        <v>276</v>
      </c>
      <c r="Y38" s="105">
        <f t="shared" si="15"/>
        <v>339</v>
      </c>
      <c r="Z38" s="105">
        <f t="shared" si="15"/>
        <v>325</v>
      </c>
      <c r="AA38" s="106"/>
      <c r="AB38" s="107"/>
      <c r="AC38" s="80">
        <f>IF(ISERROR(GETPIVOTDATA("VALUE",'CSS WK pvt'!$I$2,"DT_FILE",AC$8,"CD_CO",AC$6,"TRIM_CAT",TRIM(B38),"TRIM_LINE",A37))=TRUE,0,GETPIVOTDATA("VALUE",'CSS WK pvt'!$I$2,"DT_FILE",AC$8,"CD_CO",AC$6,"TRIM_CAT",TRIM(B38),"TRIM_LINE",A37))</f>
        <v>564</v>
      </c>
    </row>
    <row r="39" spans="1:29" s="75" customFormat="1" x14ac:dyDescent="0.25">
      <c r="A39" s="186"/>
      <c r="B39" s="76" t="s">
        <v>39</v>
      </c>
      <c r="C39" s="101">
        <v>22</v>
      </c>
      <c r="D39" s="102">
        <v>25</v>
      </c>
      <c r="E39" s="102">
        <v>26</v>
      </c>
      <c r="F39" s="102">
        <v>23</v>
      </c>
      <c r="G39" s="102">
        <v>24</v>
      </c>
      <c r="H39" s="102">
        <v>17</v>
      </c>
      <c r="I39" s="102">
        <v>18</v>
      </c>
      <c r="J39" s="102">
        <v>18</v>
      </c>
      <c r="K39" s="102">
        <v>23</v>
      </c>
      <c r="L39" s="102">
        <v>23</v>
      </c>
      <c r="M39" s="102">
        <v>23</v>
      </c>
      <c r="N39" s="103">
        <v>21</v>
      </c>
      <c r="O39" s="101">
        <v>25</v>
      </c>
      <c r="P39" s="102">
        <v>23</v>
      </c>
      <c r="Q39" s="102">
        <v>29</v>
      </c>
      <c r="R39" s="102">
        <v>30</v>
      </c>
      <c r="S39" s="102">
        <v>34</v>
      </c>
      <c r="T39" s="102">
        <v>34</v>
      </c>
      <c r="U39" s="103"/>
      <c r="V39" s="104">
        <f t="shared" si="8"/>
        <v>3</v>
      </c>
      <c r="W39" s="105">
        <f t="shared" si="8"/>
        <v>-2</v>
      </c>
      <c r="X39" s="105">
        <f t="shared" si="8"/>
        <v>3</v>
      </c>
      <c r="Y39" s="105">
        <f t="shared" si="8"/>
        <v>7</v>
      </c>
      <c r="Z39" s="105">
        <f t="shared" si="8"/>
        <v>10</v>
      </c>
      <c r="AA39" s="106"/>
      <c r="AB39" s="107"/>
      <c r="AC39" s="80">
        <f>IF(ISERROR(GETPIVOTDATA("VALUE",'CSS WK pvt'!$I$2,"DT_FILE",AC$8,"CD_CO",AC$6,"TRIM_CAT",TRIM(B39),"TRIM_LINE",A37))=TRUE,0,GETPIVOTDATA("VALUE",'CSS WK pvt'!$I$2,"DT_FILE",AC$8,"CD_CO",AC$6,"TRIM_CAT",TRIM(B39),"TRIM_LINE",A37))</f>
        <v>34</v>
      </c>
    </row>
    <row r="40" spans="1:29" s="75" customFormat="1" x14ac:dyDescent="0.25">
      <c r="A40" s="186"/>
      <c r="B40" s="76" t="s">
        <v>40</v>
      </c>
      <c r="C40" s="101">
        <v>18</v>
      </c>
      <c r="D40" s="102">
        <v>23</v>
      </c>
      <c r="E40" s="102">
        <v>30</v>
      </c>
      <c r="F40" s="102">
        <v>31</v>
      </c>
      <c r="G40" s="102">
        <v>39</v>
      </c>
      <c r="H40" s="102">
        <v>25</v>
      </c>
      <c r="I40" s="102">
        <v>17</v>
      </c>
      <c r="J40" s="102">
        <v>23</v>
      </c>
      <c r="K40" s="102">
        <v>18</v>
      </c>
      <c r="L40" s="102">
        <v>32</v>
      </c>
      <c r="M40" s="102">
        <v>29</v>
      </c>
      <c r="N40" s="103">
        <v>23</v>
      </c>
      <c r="O40" s="101">
        <v>29</v>
      </c>
      <c r="P40" s="102">
        <v>55</v>
      </c>
      <c r="Q40" s="102">
        <v>85</v>
      </c>
      <c r="R40" s="102">
        <v>69</v>
      </c>
      <c r="S40" s="102">
        <v>71</v>
      </c>
      <c r="T40" s="102">
        <v>71</v>
      </c>
      <c r="U40" s="103"/>
      <c r="V40" s="104">
        <f t="shared" si="8"/>
        <v>11</v>
      </c>
      <c r="W40" s="105">
        <f t="shared" si="8"/>
        <v>32</v>
      </c>
      <c r="X40" s="105">
        <f t="shared" si="8"/>
        <v>55</v>
      </c>
      <c r="Y40" s="105">
        <f t="shared" si="8"/>
        <v>38</v>
      </c>
      <c r="Z40" s="105">
        <f t="shared" si="8"/>
        <v>32</v>
      </c>
      <c r="AA40" s="106"/>
      <c r="AB40" s="107"/>
      <c r="AC40" s="80">
        <f>IF(ISERROR(GETPIVOTDATA("VALUE",'CSS WK pvt'!$I$2,"DT_FILE",AC$8,"CD_CO",AC$6,"TRIM_CAT",TRIM(B40),"TRIM_LINE",A37))=TRUE,0,GETPIVOTDATA("VALUE",'CSS WK pvt'!$I$2,"DT_FILE",AC$8,"CD_CO",AC$6,"TRIM_CAT",TRIM(B40),"TRIM_LINE",A37))</f>
        <v>71</v>
      </c>
    </row>
    <row r="41" spans="1:29" s="75" customFormat="1" x14ac:dyDescent="0.25">
      <c r="A41" s="186"/>
      <c r="B41" s="76" t="s">
        <v>41</v>
      </c>
      <c r="C41" s="101">
        <v>1</v>
      </c>
      <c r="D41" s="102">
        <v>2</v>
      </c>
      <c r="E41" s="102">
        <v>1</v>
      </c>
      <c r="F41" s="102">
        <v>1</v>
      </c>
      <c r="G41" s="102"/>
      <c r="H41" s="102">
        <v>1</v>
      </c>
      <c r="I41" s="102">
        <v>2</v>
      </c>
      <c r="J41" s="102">
        <v>1</v>
      </c>
      <c r="K41" s="102">
        <v>1</v>
      </c>
      <c r="L41" s="102">
        <v>1</v>
      </c>
      <c r="M41" s="102">
        <v>1</v>
      </c>
      <c r="N41" s="103">
        <v>2</v>
      </c>
      <c r="O41" s="101">
        <v>4</v>
      </c>
      <c r="P41" s="102">
        <v>4</v>
      </c>
      <c r="Q41" s="102">
        <v>3</v>
      </c>
      <c r="R41" s="102">
        <v>2</v>
      </c>
      <c r="S41" s="102">
        <v>3</v>
      </c>
      <c r="T41" s="102">
        <v>3</v>
      </c>
      <c r="U41" s="103"/>
      <c r="V41" s="104">
        <f t="shared" si="8"/>
        <v>3</v>
      </c>
      <c r="W41" s="105">
        <f t="shared" si="8"/>
        <v>2</v>
      </c>
      <c r="X41" s="105">
        <f t="shared" si="8"/>
        <v>2</v>
      </c>
      <c r="Y41" s="105">
        <f t="shared" si="8"/>
        <v>1</v>
      </c>
      <c r="Z41" s="105">
        <f t="shared" si="8"/>
        <v>3</v>
      </c>
      <c r="AA41" s="106"/>
      <c r="AB41" s="107"/>
      <c r="AC41" s="80">
        <f>IF(ISERROR(GETPIVOTDATA("VALUE",'CSS WK pvt'!$I$2,"DT_FILE",AC$8,"CD_CO",AC$6,"TRIM_CAT",TRIM(B41),"TRIM_LINE",A37))=TRUE,0,GETPIVOTDATA("VALUE",'CSS WK pvt'!$I$2,"DT_FILE",AC$8,"CD_CO",AC$6,"TRIM_CAT",TRIM(B41),"TRIM_LINE",A37))</f>
        <v>3</v>
      </c>
    </row>
    <row r="42" spans="1:29" s="75" customFormat="1" x14ac:dyDescent="0.25">
      <c r="A42" s="186"/>
      <c r="B42" s="76" t="s">
        <v>42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101"/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3"/>
      <c r="V42" s="104">
        <f t="shared" si="8"/>
        <v>0</v>
      </c>
      <c r="W42" s="105">
        <f t="shared" si="8"/>
        <v>0</v>
      </c>
      <c r="X42" s="105">
        <f t="shared" si="8"/>
        <v>0</v>
      </c>
      <c r="Y42" s="105">
        <f t="shared" si="8"/>
        <v>0</v>
      </c>
      <c r="Z42" s="105">
        <f t="shared" si="8"/>
        <v>0</v>
      </c>
      <c r="AA42" s="106"/>
      <c r="AB42" s="107"/>
      <c r="AC42" s="80">
        <f>IF(ISERROR(GETPIVOTDATA("VALUE",'CSS WK pvt'!$I$2,"DT_FILE",AC$8,"CD_CO",AC$6,"TRIM_CAT",TRIM(B42),"TRIM_LINE",A37))=TRUE,0,GETPIVOTDATA("VALUE",'CSS WK pvt'!$I$2,"DT_FILE",AC$8,"CD_CO",AC$6,"TRIM_CAT",TRIM(B42),"TRIM_LINE",A37))</f>
        <v>0</v>
      </c>
    </row>
    <row r="43" spans="1:29" s="92" customFormat="1" ht="15.75" thickBot="1" x14ac:dyDescent="0.3">
      <c r="A43" s="187"/>
      <c r="B43" s="84" t="s">
        <v>43</v>
      </c>
      <c r="C43" s="85">
        <f>SUM(C38:C42)</f>
        <v>276</v>
      </c>
      <c r="D43" s="86">
        <f t="shared" ref="D43:U43" si="16">SUM(D38:D42)</f>
        <v>318</v>
      </c>
      <c r="E43" s="86">
        <f t="shared" si="16"/>
        <v>317</v>
      </c>
      <c r="F43" s="86">
        <f t="shared" si="16"/>
        <v>304</v>
      </c>
      <c r="G43" s="86">
        <f t="shared" si="16"/>
        <v>302</v>
      </c>
      <c r="H43" s="86">
        <f t="shared" si="16"/>
        <v>233</v>
      </c>
      <c r="I43" s="86">
        <f t="shared" si="16"/>
        <v>235</v>
      </c>
      <c r="J43" s="86">
        <f t="shared" si="16"/>
        <v>244</v>
      </c>
      <c r="K43" s="86">
        <f t="shared" si="16"/>
        <v>288</v>
      </c>
      <c r="L43" s="86">
        <f t="shared" si="16"/>
        <v>299</v>
      </c>
      <c r="M43" s="86">
        <f t="shared" si="16"/>
        <v>339</v>
      </c>
      <c r="N43" s="87">
        <f t="shared" si="16"/>
        <v>321</v>
      </c>
      <c r="O43" s="85">
        <f t="shared" si="16"/>
        <v>369</v>
      </c>
      <c r="P43" s="86">
        <f t="shared" si="16"/>
        <v>515</v>
      </c>
      <c r="Q43" s="86">
        <f t="shared" si="16"/>
        <v>653</v>
      </c>
      <c r="R43" s="86">
        <v>689</v>
      </c>
      <c r="S43" s="86">
        <v>672</v>
      </c>
      <c r="T43" s="86">
        <v>672</v>
      </c>
      <c r="U43" s="87">
        <f t="shared" si="16"/>
        <v>0</v>
      </c>
      <c r="V43" s="88">
        <f t="shared" si="9"/>
        <v>93</v>
      </c>
      <c r="W43" s="89">
        <f t="shared" ref="W43" si="17">SUM(W38:W42)</f>
        <v>197</v>
      </c>
      <c r="X43" s="89">
        <f>SUM(X38:X42)</f>
        <v>336</v>
      </c>
      <c r="Y43" s="89">
        <f>SUM(Y38:Y42)</f>
        <v>385</v>
      </c>
      <c r="Z43" s="89">
        <f>SUM(Z38:Z42)</f>
        <v>370</v>
      </c>
      <c r="AA43" s="90">
        <f t="shared" si="9"/>
        <v>0</v>
      </c>
      <c r="AB43" s="91">
        <f t="shared" si="9"/>
        <v>0</v>
      </c>
      <c r="AC43" s="88">
        <f t="shared" si="9"/>
        <v>672</v>
      </c>
    </row>
    <row r="44" spans="1:29" s="48" customFormat="1" x14ac:dyDescent="0.25">
      <c r="A44" s="186">
        <f>+A37+1</f>
        <v>6</v>
      </c>
      <c r="B44" s="47" t="s">
        <v>30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117"/>
      <c r="P44" s="118"/>
      <c r="Q44" s="118"/>
      <c r="R44" s="118"/>
      <c r="S44" s="118"/>
      <c r="T44" s="118"/>
      <c r="U44" s="119"/>
      <c r="V44" s="120"/>
      <c r="W44" s="121"/>
      <c r="X44" s="121"/>
      <c r="Y44" s="121"/>
      <c r="Z44" s="121"/>
      <c r="AA44" s="122"/>
      <c r="AB44" s="123"/>
      <c r="AC44" s="120"/>
    </row>
    <row r="45" spans="1:29" s="48" customFormat="1" x14ac:dyDescent="0.25">
      <c r="A45" s="186"/>
      <c r="B45" s="49" t="s">
        <v>38</v>
      </c>
      <c r="C45" s="50">
        <v>190641.79</v>
      </c>
      <c r="D45" s="51">
        <v>189665.5</v>
      </c>
      <c r="E45" s="51">
        <v>183086.38</v>
      </c>
      <c r="F45" s="51">
        <v>120907.28</v>
      </c>
      <c r="G45" s="51">
        <v>156496.85</v>
      </c>
      <c r="H45" s="51">
        <v>139658.5</v>
      </c>
      <c r="I45" s="51">
        <v>220721.65</v>
      </c>
      <c r="J45" s="51">
        <v>203450.52</v>
      </c>
      <c r="K45" s="51">
        <v>191142.76</v>
      </c>
      <c r="L45" s="51">
        <v>182494.58</v>
      </c>
      <c r="M45" s="51">
        <v>220675.66</v>
      </c>
      <c r="N45" s="52">
        <v>212554.99</v>
      </c>
      <c r="O45" s="50">
        <v>245435.69</v>
      </c>
      <c r="P45" s="51">
        <v>276049</v>
      </c>
      <c r="Q45" s="51">
        <v>257201</v>
      </c>
      <c r="R45" s="51">
        <v>225420</v>
      </c>
      <c r="S45" s="51">
        <v>258395</v>
      </c>
      <c r="T45" s="51">
        <v>258395</v>
      </c>
      <c r="U45" s="52"/>
      <c r="V45" s="53">
        <f t="shared" ref="V45:Z45" si="18">O45-C45</f>
        <v>54793.899999999994</v>
      </c>
      <c r="W45" s="54">
        <f t="shared" si="18"/>
        <v>86383.5</v>
      </c>
      <c r="X45" s="54">
        <f t="shared" si="18"/>
        <v>74114.62</v>
      </c>
      <c r="Y45" s="54">
        <f t="shared" si="18"/>
        <v>104512.72</v>
      </c>
      <c r="Z45" s="54">
        <f t="shared" si="18"/>
        <v>101898.15</v>
      </c>
      <c r="AA45" s="55"/>
      <c r="AB45" s="56"/>
      <c r="AC45" s="80">
        <f>IF(ISERROR(GETPIVOTDATA("VALUE",'CSS WK pvt'!$I$2,"DT_FILE",AC$8,"CD_CO",AC$6,"TRIM_CAT",TRIM(B45),"TRIM_LINE",A44))=TRUE,0,GETPIVOTDATA("VALUE",'CSS WK pvt'!$I$2,"DT_FILE",AC$8,"CD_CO",AC$6,"TRIM_CAT",TRIM(B45),"TRIM_LINE",A44))</f>
        <v>258395</v>
      </c>
    </row>
    <row r="46" spans="1:29" s="48" customFormat="1" x14ac:dyDescent="0.25">
      <c r="A46" s="186"/>
      <c r="B46" s="49" t="s">
        <v>39</v>
      </c>
      <c r="C46" s="50">
        <v>6254.66</v>
      </c>
      <c r="D46" s="51">
        <v>6112.85</v>
      </c>
      <c r="E46" s="51">
        <v>6570.76</v>
      </c>
      <c r="F46" s="51">
        <v>5029.84</v>
      </c>
      <c r="G46" s="51">
        <v>3995.71</v>
      </c>
      <c r="H46" s="51">
        <v>5084.32</v>
      </c>
      <c r="I46" s="51">
        <v>5015.87</v>
      </c>
      <c r="J46" s="51">
        <v>4244.57</v>
      </c>
      <c r="K46" s="51">
        <v>4422.8100000000004</v>
      </c>
      <c r="L46" s="51">
        <v>4861.2299999999996</v>
      </c>
      <c r="M46" s="51">
        <v>5734.61</v>
      </c>
      <c r="N46" s="52">
        <v>5784.46</v>
      </c>
      <c r="O46" s="50">
        <v>6963.42</v>
      </c>
      <c r="P46" s="51">
        <v>6032</v>
      </c>
      <c r="Q46" s="51">
        <v>6842</v>
      </c>
      <c r="R46" s="51">
        <v>5588</v>
      </c>
      <c r="S46" s="51">
        <v>5220</v>
      </c>
      <c r="T46" s="51">
        <v>5220</v>
      </c>
      <c r="U46" s="52"/>
      <c r="V46" s="53">
        <f t="shared" si="8"/>
        <v>708.76000000000022</v>
      </c>
      <c r="W46" s="54">
        <f t="shared" si="8"/>
        <v>-80.850000000000364</v>
      </c>
      <c r="X46" s="54">
        <f t="shared" si="8"/>
        <v>271.23999999999978</v>
      </c>
      <c r="Y46" s="54">
        <f t="shared" si="8"/>
        <v>558.15999999999985</v>
      </c>
      <c r="Z46" s="54">
        <f t="shared" si="8"/>
        <v>1224.29</v>
      </c>
      <c r="AA46" s="55"/>
      <c r="AB46" s="56"/>
      <c r="AC46" s="80">
        <f>IF(ISERROR(GETPIVOTDATA("VALUE",'CSS WK pvt'!$I$2,"DT_FILE",AC$8,"CD_CO",AC$6,"TRIM_CAT",TRIM(B46),"TRIM_LINE",A44))=TRUE,0,GETPIVOTDATA("VALUE",'CSS WK pvt'!$I$2,"DT_FILE",AC$8,"CD_CO",AC$6,"TRIM_CAT",TRIM(B46),"TRIM_LINE",A44))</f>
        <v>5220</v>
      </c>
    </row>
    <row r="47" spans="1:29" s="48" customFormat="1" x14ac:dyDescent="0.25">
      <c r="A47" s="186"/>
      <c r="B47" s="49" t="s">
        <v>40</v>
      </c>
      <c r="C47" s="50">
        <v>38269.46</v>
      </c>
      <c r="D47" s="51">
        <v>33040.639999999999</v>
      </c>
      <c r="E47" s="51">
        <v>29542.81</v>
      </c>
      <c r="F47" s="51">
        <v>23310.91</v>
      </c>
      <c r="G47" s="51">
        <v>21232.06</v>
      </c>
      <c r="H47" s="51">
        <v>12619.87</v>
      </c>
      <c r="I47" s="51">
        <v>38121.919999999998</v>
      </c>
      <c r="J47" s="51">
        <v>43569.21</v>
      </c>
      <c r="K47" s="51">
        <v>72954.559999999998</v>
      </c>
      <c r="L47" s="51">
        <v>46571.67</v>
      </c>
      <c r="M47" s="51">
        <v>48000.61</v>
      </c>
      <c r="N47" s="52">
        <v>55701.95</v>
      </c>
      <c r="O47" s="50">
        <v>38541.82</v>
      </c>
      <c r="P47" s="51">
        <v>88019</v>
      </c>
      <c r="Q47" s="51">
        <v>63068</v>
      </c>
      <c r="R47" s="51">
        <v>30459</v>
      </c>
      <c r="S47" s="51">
        <v>70186</v>
      </c>
      <c r="T47" s="51">
        <v>70186</v>
      </c>
      <c r="U47" s="52"/>
      <c r="V47" s="53">
        <f t="shared" si="8"/>
        <v>272.36000000000058</v>
      </c>
      <c r="W47" s="54">
        <f t="shared" si="8"/>
        <v>54978.36</v>
      </c>
      <c r="X47" s="54">
        <f t="shared" si="8"/>
        <v>33525.19</v>
      </c>
      <c r="Y47" s="54">
        <f t="shared" si="8"/>
        <v>7148.09</v>
      </c>
      <c r="Z47" s="54">
        <f t="shared" si="8"/>
        <v>48953.94</v>
      </c>
      <c r="AA47" s="55"/>
      <c r="AB47" s="56"/>
      <c r="AC47" s="80">
        <f>IF(ISERROR(GETPIVOTDATA("VALUE",'CSS WK pvt'!$I$2,"DT_FILE",AC$8,"CD_CO",AC$6,"TRIM_CAT",TRIM(B47),"TRIM_LINE",A44))=TRUE,0,GETPIVOTDATA("VALUE",'CSS WK pvt'!$I$2,"DT_FILE",AC$8,"CD_CO",AC$6,"TRIM_CAT",TRIM(B47),"TRIM_LINE",A44))</f>
        <v>70186</v>
      </c>
    </row>
    <row r="48" spans="1:29" s="48" customFormat="1" x14ac:dyDescent="0.25">
      <c r="A48" s="186"/>
      <c r="B48" s="49" t="s">
        <v>41</v>
      </c>
      <c r="C48" s="50">
        <v>24372.95</v>
      </c>
      <c r="D48" s="51">
        <v>23262.58</v>
      </c>
      <c r="E48" s="51">
        <v>11562.19</v>
      </c>
      <c r="F48" s="51">
        <v>23927.84</v>
      </c>
      <c r="G48" s="51">
        <v>21871.52</v>
      </c>
      <c r="H48" s="51">
        <v>15224.92</v>
      </c>
      <c r="I48" s="51">
        <v>17020.099999999999</v>
      </c>
      <c r="J48" s="51">
        <v>16485.990000000002</v>
      </c>
      <c r="K48" s="51">
        <v>69899.710000000006</v>
      </c>
      <c r="L48" s="51">
        <v>54675.44</v>
      </c>
      <c r="M48" s="51">
        <v>49977.919999999998</v>
      </c>
      <c r="N48" s="52">
        <v>37990.82</v>
      </c>
      <c r="O48" s="50">
        <v>20374.759999999998</v>
      </c>
      <c r="P48" s="51">
        <v>72620</v>
      </c>
      <c r="Q48" s="51">
        <v>40983</v>
      </c>
      <c r="R48" s="51">
        <v>9584</v>
      </c>
      <c r="S48" s="51">
        <v>64166</v>
      </c>
      <c r="T48" s="51">
        <v>64166</v>
      </c>
      <c r="U48" s="52"/>
      <c r="V48" s="53">
        <f t="shared" si="8"/>
        <v>-3998.1900000000023</v>
      </c>
      <c r="W48" s="54">
        <f t="shared" si="8"/>
        <v>49357.42</v>
      </c>
      <c r="X48" s="54">
        <f t="shared" si="8"/>
        <v>29420.809999999998</v>
      </c>
      <c r="Y48" s="54">
        <f t="shared" si="8"/>
        <v>-14343.84</v>
      </c>
      <c r="Z48" s="54">
        <f t="shared" si="8"/>
        <v>42294.479999999996</v>
      </c>
      <c r="AA48" s="55"/>
      <c r="AB48" s="56"/>
      <c r="AC48" s="80">
        <f>IF(ISERROR(GETPIVOTDATA("VALUE",'CSS WK pvt'!$I$2,"DT_FILE",AC$8,"CD_CO",AC$6,"TRIM_CAT",TRIM(B48),"TRIM_LINE",A44))=TRUE,0,GETPIVOTDATA("VALUE",'CSS WK pvt'!$I$2,"DT_FILE",AC$8,"CD_CO",AC$6,"TRIM_CAT",TRIM(B48),"TRIM_LINE",A44))</f>
        <v>64166</v>
      </c>
    </row>
    <row r="49" spans="1:29" s="48" customFormat="1" x14ac:dyDescent="0.25">
      <c r="A49" s="186"/>
      <c r="B49" s="49" t="s">
        <v>42</v>
      </c>
      <c r="C49" s="50">
        <v>0.79</v>
      </c>
      <c r="D49" s="51">
        <v>348.28</v>
      </c>
      <c r="E49" s="51">
        <v>0</v>
      </c>
      <c r="F49" s="51">
        <v>16546.490000000002</v>
      </c>
      <c r="G49" s="51">
        <v>24862.12</v>
      </c>
      <c r="H49" s="51">
        <v>31340.82</v>
      </c>
      <c r="I49" s="51">
        <v>275.51</v>
      </c>
      <c r="J49" s="51">
        <v>101.35</v>
      </c>
      <c r="K49" s="51">
        <v>106.05</v>
      </c>
      <c r="L49" s="51">
        <v>22714.720000000001</v>
      </c>
      <c r="M49" s="51">
        <v>0.54</v>
      </c>
      <c r="N49" s="52">
        <v>14791.05</v>
      </c>
      <c r="O49" s="50">
        <v>44784.14</v>
      </c>
      <c r="P49" s="51">
        <v>13716</v>
      </c>
      <c r="Q49" s="51">
        <v>15739</v>
      </c>
      <c r="R49" s="51">
        <v>94878</v>
      </c>
      <c r="S49" s="51">
        <v>25516</v>
      </c>
      <c r="T49" s="51">
        <v>25516</v>
      </c>
      <c r="U49" s="52"/>
      <c r="V49" s="53">
        <f t="shared" si="8"/>
        <v>44783.35</v>
      </c>
      <c r="W49" s="54">
        <f t="shared" si="8"/>
        <v>13367.72</v>
      </c>
      <c r="X49" s="54">
        <f t="shared" si="8"/>
        <v>15739</v>
      </c>
      <c r="Y49" s="54">
        <f t="shared" si="8"/>
        <v>78331.509999999995</v>
      </c>
      <c r="Z49" s="54">
        <f t="shared" si="8"/>
        <v>653.88000000000102</v>
      </c>
      <c r="AA49" s="55"/>
      <c r="AB49" s="56"/>
      <c r="AC49" s="80">
        <f>IF(ISERROR(GETPIVOTDATA("VALUE",'CSS WK pvt'!$I$2,"DT_FILE",AC$8,"CD_CO",AC$6,"TRIM_CAT",TRIM(B49),"TRIM_LINE",A44))=TRUE,0,GETPIVOTDATA("VALUE",'CSS WK pvt'!$I$2,"DT_FILE",AC$8,"CD_CO",AC$6,"TRIM_CAT",TRIM(B49),"TRIM_LINE",A44))</f>
        <v>25516</v>
      </c>
    </row>
    <row r="50" spans="1:29" s="164" customFormat="1" x14ac:dyDescent="0.25">
      <c r="A50" s="187"/>
      <c r="B50" s="49" t="s">
        <v>43</v>
      </c>
      <c r="C50" s="178">
        <f>SUM(C45:C49)</f>
        <v>259539.65000000002</v>
      </c>
      <c r="D50" s="179">
        <f t="shared" ref="D50:AC64" si="19">SUM(D45:D49)</f>
        <v>252429.85</v>
      </c>
      <c r="E50" s="179">
        <f t="shared" si="19"/>
        <v>230762.14</v>
      </c>
      <c r="F50" s="179">
        <f t="shared" si="19"/>
        <v>189722.36</v>
      </c>
      <c r="G50" s="179">
        <f t="shared" si="19"/>
        <v>228458.25999999998</v>
      </c>
      <c r="H50" s="179">
        <f t="shared" si="19"/>
        <v>203928.43000000002</v>
      </c>
      <c r="I50" s="179">
        <f t="shared" si="19"/>
        <v>281155.05</v>
      </c>
      <c r="J50" s="179">
        <f t="shared" si="19"/>
        <v>267851.63999999996</v>
      </c>
      <c r="K50" s="179">
        <f t="shared" si="19"/>
        <v>338525.89</v>
      </c>
      <c r="L50" s="179">
        <f t="shared" si="19"/>
        <v>311317.64</v>
      </c>
      <c r="M50" s="179">
        <f t="shared" si="19"/>
        <v>324389.33999999997</v>
      </c>
      <c r="N50" s="180">
        <f t="shared" si="19"/>
        <v>326823.26999999996</v>
      </c>
      <c r="O50" s="178">
        <f t="shared" si="19"/>
        <v>356099.83</v>
      </c>
      <c r="P50" s="179">
        <f t="shared" si="19"/>
        <v>456436</v>
      </c>
      <c r="Q50" s="179">
        <f t="shared" si="19"/>
        <v>383833</v>
      </c>
      <c r="R50" s="179">
        <v>365929</v>
      </c>
      <c r="S50" s="179">
        <v>423483</v>
      </c>
      <c r="T50" s="179">
        <v>423483</v>
      </c>
      <c r="U50" s="180">
        <f t="shared" si="19"/>
        <v>0</v>
      </c>
      <c r="V50" s="57">
        <f t="shared" si="19"/>
        <v>96560.18</v>
      </c>
      <c r="W50" s="181">
        <f t="shared" ref="W50:Y50" si="20">SUM(W45:W49)</f>
        <v>204006.15</v>
      </c>
      <c r="X50" s="181">
        <f t="shared" si="20"/>
        <v>153070.85999999999</v>
      </c>
      <c r="Y50" s="181">
        <f t="shared" si="20"/>
        <v>176206.64</v>
      </c>
      <c r="Z50" s="181">
        <f t="shared" ref="Z50" si="21">SUM(Z45:Z49)</f>
        <v>195024.74</v>
      </c>
      <c r="AA50" s="182">
        <f t="shared" si="19"/>
        <v>0</v>
      </c>
      <c r="AB50" s="183">
        <f t="shared" si="19"/>
        <v>0</v>
      </c>
      <c r="AC50" s="57">
        <f t="shared" si="19"/>
        <v>423483</v>
      </c>
    </row>
    <row r="51" spans="1:29" s="48" customFormat="1" x14ac:dyDescent="0.25">
      <c r="A51" s="186">
        <f>+A44+1</f>
        <v>7</v>
      </c>
      <c r="B51" s="58" t="s">
        <v>31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59"/>
      <c r="P51" s="60"/>
      <c r="Q51" s="60"/>
      <c r="R51" s="60"/>
      <c r="S51" s="60"/>
      <c r="T51" s="60"/>
      <c r="U51" s="61"/>
      <c r="V51" s="62"/>
      <c r="W51" s="63"/>
      <c r="X51" s="63"/>
      <c r="Y51" s="63"/>
      <c r="Z51" s="63"/>
      <c r="AA51" s="64"/>
      <c r="AB51" s="65"/>
      <c r="AC51" s="62"/>
    </row>
    <row r="52" spans="1:29" s="48" customFormat="1" x14ac:dyDescent="0.25">
      <c r="A52" s="186"/>
      <c r="B52" s="49" t="s">
        <v>38</v>
      </c>
      <c r="C52" s="50">
        <v>74756.33</v>
      </c>
      <c r="D52" s="51">
        <v>77226.009999999995</v>
      </c>
      <c r="E52" s="51">
        <v>81916.66</v>
      </c>
      <c r="F52" s="51">
        <v>65618.41</v>
      </c>
      <c r="G52" s="51">
        <v>53128.1</v>
      </c>
      <c r="H52" s="51">
        <v>50910.77</v>
      </c>
      <c r="I52" s="51">
        <v>60106.73</v>
      </c>
      <c r="J52" s="51">
        <v>85656.45</v>
      </c>
      <c r="K52" s="51">
        <v>68293.850000000006</v>
      </c>
      <c r="L52" s="51">
        <v>71220.66</v>
      </c>
      <c r="M52" s="51">
        <v>66928.44</v>
      </c>
      <c r="N52" s="52">
        <v>68834.17</v>
      </c>
      <c r="O52" s="50">
        <v>102855.05</v>
      </c>
      <c r="P52" s="51">
        <v>155850</v>
      </c>
      <c r="Q52" s="51">
        <v>148310</v>
      </c>
      <c r="R52" s="51">
        <v>144886</v>
      </c>
      <c r="S52" s="51">
        <v>123922</v>
      </c>
      <c r="T52" s="51">
        <v>123922</v>
      </c>
      <c r="U52" s="52"/>
      <c r="V52" s="53">
        <f t="shared" ref="V52:Z52" si="22">O52-C52</f>
        <v>28098.720000000001</v>
      </c>
      <c r="W52" s="54">
        <f t="shared" si="22"/>
        <v>78623.990000000005</v>
      </c>
      <c r="X52" s="54">
        <f t="shared" si="22"/>
        <v>66393.34</v>
      </c>
      <c r="Y52" s="54">
        <f t="shared" si="22"/>
        <v>79267.59</v>
      </c>
      <c r="Z52" s="54">
        <f t="shared" si="22"/>
        <v>70793.899999999994</v>
      </c>
      <c r="AA52" s="55"/>
      <c r="AB52" s="56"/>
      <c r="AC52" s="80">
        <f>IF(ISERROR(GETPIVOTDATA("VALUE",'CSS WK pvt'!$I$2,"DT_FILE",AC$8,"CD_CO",AC$6,"TRIM_CAT",TRIM(B52),"TRIM_LINE",A51))=TRUE,0,GETPIVOTDATA("VALUE",'CSS WK pvt'!$I$2,"DT_FILE",AC$8,"CD_CO",AC$6,"TRIM_CAT",TRIM(B52),"TRIM_LINE",A51))</f>
        <v>123922</v>
      </c>
    </row>
    <row r="53" spans="1:29" s="48" customFormat="1" x14ac:dyDescent="0.25">
      <c r="A53" s="186"/>
      <c r="B53" s="49" t="s">
        <v>39</v>
      </c>
      <c r="C53" s="50">
        <v>5690.41</v>
      </c>
      <c r="D53" s="51">
        <v>5262.45</v>
      </c>
      <c r="E53" s="51">
        <v>5053.75</v>
      </c>
      <c r="F53" s="51">
        <v>4017.97</v>
      </c>
      <c r="G53" s="51">
        <v>3471.44</v>
      </c>
      <c r="H53" s="51">
        <v>2701.25</v>
      </c>
      <c r="I53" s="51">
        <v>3208.94</v>
      </c>
      <c r="J53" s="51">
        <v>3860.3</v>
      </c>
      <c r="K53" s="51">
        <v>3318.77</v>
      </c>
      <c r="L53" s="51">
        <v>3576.83</v>
      </c>
      <c r="M53" s="51">
        <v>3197.83</v>
      </c>
      <c r="N53" s="52">
        <v>4036.38</v>
      </c>
      <c r="O53" s="50">
        <v>4602.68</v>
      </c>
      <c r="P53" s="51">
        <v>5166</v>
      </c>
      <c r="Q53" s="51">
        <v>5224</v>
      </c>
      <c r="R53" s="51">
        <v>5642</v>
      </c>
      <c r="S53" s="51">
        <v>5192</v>
      </c>
      <c r="T53" s="51">
        <v>5192</v>
      </c>
      <c r="U53" s="52"/>
      <c r="V53" s="53">
        <f t="shared" si="8"/>
        <v>-1087.7299999999996</v>
      </c>
      <c r="W53" s="54">
        <f t="shared" si="8"/>
        <v>-96.449999999999818</v>
      </c>
      <c r="X53" s="54">
        <f t="shared" si="8"/>
        <v>170.25</v>
      </c>
      <c r="Y53" s="54">
        <f t="shared" si="8"/>
        <v>1624.0300000000002</v>
      </c>
      <c r="Z53" s="54">
        <f t="shared" si="8"/>
        <v>1720.56</v>
      </c>
      <c r="AA53" s="55"/>
      <c r="AB53" s="56"/>
      <c r="AC53" s="80">
        <f>IF(ISERROR(GETPIVOTDATA("VALUE",'CSS WK pvt'!$I$2,"DT_FILE",AC$8,"CD_CO",AC$6,"TRIM_CAT",TRIM(B53),"TRIM_LINE",A51))=TRUE,0,GETPIVOTDATA("VALUE",'CSS WK pvt'!$I$2,"DT_FILE",AC$8,"CD_CO",AC$6,"TRIM_CAT",TRIM(B53),"TRIM_LINE",A51))</f>
        <v>5192</v>
      </c>
    </row>
    <row r="54" spans="1:29" s="48" customFormat="1" x14ac:dyDescent="0.25">
      <c r="A54" s="186"/>
      <c r="B54" s="49" t="s">
        <v>40</v>
      </c>
      <c r="C54" s="50">
        <v>10764.54</v>
      </c>
      <c r="D54" s="51">
        <v>7597.25</v>
      </c>
      <c r="E54" s="51">
        <v>9939.75</v>
      </c>
      <c r="F54" s="51">
        <v>6389.14</v>
      </c>
      <c r="G54" s="51">
        <v>4005.85</v>
      </c>
      <c r="H54" s="51">
        <v>15238.49</v>
      </c>
      <c r="I54" s="51">
        <v>12254.65</v>
      </c>
      <c r="J54" s="51">
        <v>22333.93</v>
      </c>
      <c r="K54" s="51">
        <v>8730.9599999999991</v>
      </c>
      <c r="L54" s="51">
        <v>14076.17</v>
      </c>
      <c r="M54" s="51">
        <v>8824.98</v>
      </c>
      <c r="N54" s="52">
        <v>5015.34</v>
      </c>
      <c r="O54" s="50">
        <v>15015.96</v>
      </c>
      <c r="P54" s="51">
        <v>23942</v>
      </c>
      <c r="Q54" s="51">
        <v>25423</v>
      </c>
      <c r="R54" s="51">
        <v>20269</v>
      </c>
      <c r="S54" s="51">
        <v>22867</v>
      </c>
      <c r="T54" s="51">
        <v>22867</v>
      </c>
      <c r="U54" s="52"/>
      <c r="V54" s="53">
        <f t="shared" si="8"/>
        <v>4251.4199999999983</v>
      </c>
      <c r="W54" s="54">
        <f t="shared" si="8"/>
        <v>16344.75</v>
      </c>
      <c r="X54" s="54">
        <f t="shared" si="8"/>
        <v>15483.25</v>
      </c>
      <c r="Y54" s="54">
        <f t="shared" si="8"/>
        <v>13879.86</v>
      </c>
      <c r="Z54" s="54">
        <f t="shared" si="8"/>
        <v>18861.150000000001</v>
      </c>
      <c r="AA54" s="55"/>
      <c r="AB54" s="56"/>
      <c r="AC54" s="80">
        <f>IF(ISERROR(GETPIVOTDATA("VALUE",'CSS WK pvt'!$I$2,"DT_FILE",AC$8,"CD_CO",AC$6,"TRIM_CAT",TRIM(B54),"TRIM_LINE",A51))=TRUE,0,GETPIVOTDATA("VALUE",'CSS WK pvt'!$I$2,"DT_FILE",AC$8,"CD_CO",AC$6,"TRIM_CAT",TRIM(B54),"TRIM_LINE",A51))</f>
        <v>22867</v>
      </c>
    </row>
    <row r="55" spans="1:29" s="48" customFormat="1" x14ac:dyDescent="0.25">
      <c r="A55" s="186"/>
      <c r="B55" s="49" t="s">
        <v>41</v>
      </c>
      <c r="C55" s="50">
        <v>2031.24</v>
      </c>
      <c r="D55" s="51">
        <v>2434.92</v>
      </c>
      <c r="E55" s="51">
        <v>1527.58</v>
      </c>
      <c r="F55" s="51">
        <v>57.87</v>
      </c>
      <c r="G55" s="51">
        <v>2894.1</v>
      </c>
      <c r="H55" s="51">
        <v>4566.1499999999996</v>
      </c>
      <c r="I55" s="51">
        <v>2517.09</v>
      </c>
      <c r="J55" s="51">
        <v>2617.2399999999998</v>
      </c>
      <c r="K55" s="51">
        <v>4365.01</v>
      </c>
      <c r="L55" s="51">
        <v>5176.7299999999996</v>
      </c>
      <c r="M55" s="51">
        <v>8875.11</v>
      </c>
      <c r="N55" s="52">
        <v>4332.9799999999996</v>
      </c>
      <c r="O55" s="50">
        <v>6203.42</v>
      </c>
      <c r="P55" s="51">
        <v>9978</v>
      </c>
      <c r="Q55" s="51">
        <v>8442</v>
      </c>
      <c r="R55" s="51">
        <v>2797</v>
      </c>
      <c r="S55" s="51">
        <v>3853</v>
      </c>
      <c r="T55" s="51">
        <v>3853</v>
      </c>
      <c r="U55" s="52"/>
      <c r="V55" s="53">
        <f t="shared" si="8"/>
        <v>4172.18</v>
      </c>
      <c r="W55" s="54">
        <f t="shared" si="8"/>
        <v>7543.08</v>
      </c>
      <c r="X55" s="54">
        <f t="shared" si="8"/>
        <v>6914.42</v>
      </c>
      <c r="Y55" s="54">
        <f t="shared" si="8"/>
        <v>2739.13</v>
      </c>
      <c r="Z55" s="54">
        <f t="shared" si="8"/>
        <v>958.90000000000009</v>
      </c>
      <c r="AA55" s="55"/>
      <c r="AB55" s="56"/>
      <c r="AC55" s="80">
        <f>IF(ISERROR(GETPIVOTDATA("VALUE",'CSS WK pvt'!$I$2,"DT_FILE",AC$8,"CD_CO",AC$6,"TRIM_CAT",TRIM(B55),"TRIM_LINE",A51))=TRUE,0,GETPIVOTDATA("VALUE",'CSS WK pvt'!$I$2,"DT_FILE",AC$8,"CD_CO",AC$6,"TRIM_CAT",TRIM(B55),"TRIM_LINE",A51))</f>
        <v>3853</v>
      </c>
    </row>
    <row r="56" spans="1:29" s="48" customFormat="1" x14ac:dyDescent="0.25">
      <c r="A56" s="186"/>
      <c r="B56" s="49" t="s">
        <v>42</v>
      </c>
      <c r="C56" s="50">
        <v>0</v>
      </c>
      <c r="D56" s="51">
        <v>0</v>
      </c>
      <c r="E56" s="51">
        <v>0</v>
      </c>
      <c r="F56" s="51">
        <v>0</v>
      </c>
      <c r="G56" s="51">
        <v>86.85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2">
        <v>0</v>
      </c>
      <c r="O56" s="50">
        <v>2779.98</v>
      </c>
      <c r="P56" s="51">
        <v>11155</v>
      </c>
      <c r="Q56" s="51">
        <v>557</v>
      </c>
      <c r="R56" s="51">
        <v>0</v>
      </c>
      <c r="S56" s="51">
        <v>135</v>
      </c>
      <c r="T56" s="51">
        <v>135</v>
      </c>
      <c r="U56" s="52"/>
      <c r="V56" s="53">
        <f t="shared" si="8"/>
        <v>2779.98</v>
      </c>
      <c r="W56" s="54">
        <f t="shared" si="8"/>
        <v>11155</v>
      </c>
      <c r="X56" s="54">
        <f t="shared" si="8"/>
        <v>557</v>
      </c>
      <c r="Y56" s="54">
        <f t="shared" si="8"/>
        <v>0</v>
      </c>
      <c r="Z56" s="54">
        <f t="shared" si="8"/>
        <v>48.150000000000006</v>
      </c>
      <c r="AA56" s="55"/>
      <c r="AB56" s="56"/>
      <c r="AC56" s="80">
        <f>IF(ISERROR(GETPIVOTDATA("VALUE",'CSS WK pvt'!$I$2,"DT_FILE",AC$8,"CD_CO",AC$6,"TRIM_CAT",TRIM(B56),"TRIM_LINE",A51))=TRUE,0,GETPIVOTDATA("VALUE",'CSS WK pvt'!$I$2,"DT_FILE",AC$8,"CD_CO",AC$6,"TRIM_CAT",TRIM(B56),"TRIM_LINE",A51))</f>
        <v>135</v>
      </c>
    </row>
    <row r="57" spans="1:29" s="164" customFormat="1" x14ac:dyDescent="0.25">
      <c r="A57" s="187"/>
      <c r="B57" s="49" t="s">
        <v>43</v>
      </c>
      <c r="C57" s="178">
        <f>SUM(C52:C56)</f>
        <v>93242.52</v>
      </c>
      <c r="D57" s="179">
        <f t="shared" ref="D57:U57" si="23">SUM(D52:D56)</f>
        <v>92520.62999999999</v>
      </c>
      <c r="E57" s="179">
        <f t="shared" si="23"/>
        <v>98437.74</v>
      </c>
      <c r="F57" s="179">
        <f t="shared" si="23"/>
        <v>76083.39</v>
      </c>
      <c r="G57" s="179">
        <f t="shared" si="23"/>
        <v>63586.34</v>
      </c>
      <c r="H57" s="179">
        <f t="shared" si="23"/>
        <v>73416.659999999989</v>
      </c>
      <c r="I57" s="179">
        <f t="shared" si="23"/>
        <v>78087.41</v>
      </c>
      <c r="J57" s="179">
        <f t="shared" si="23"/>
        <v>114467.92</v>
      </c>
      <c r="K57" s="179">
        <f t="shared" si="23"/>
        <v>84708.590000000011</v>
      </c>
      <c r="L57" s="179">
        <f t="shared" si="23"/>
        <v>94050.39</v>
      </c>
      <c r="M57" s="179">
        <f t="shared" si="23"/>
        <v>87826.36</v>
      </c>
      <c r="N57" s="180">
        <f t="shared" si="23"/>
        <v>82218.87</v>
      </c>
      <c r="O57" s="178">
        <f t="shared" si="23"/>
        <v>131457.09</v>
      </c>
      <c r="P57" s="179">
        <f t="shared" si="23"/>
        <v>206091</v>
      </c>
      <c r="Q57" s="179">
        <f t="shared" si="19"/>
        <v>187956</v>
      </c>
      <c r="R57" s="179">
        <v>173594</v>
      </c>
      <c r="S57" s="179">
        <v>155969</v>
      </c>
      <c r="T57" s="179">
        <v>155969</v>
      </c>
      <c r="U57" s="180">
        <f t="shared" si="23"/>
        <v>0</v>
      </c>
      <c r="V57" s="57">
        <f t="shared" si="19"/>
        <v>38214.57</v>
      </c>
      <c r="W57" s="181">
        <f t="shared" ref="W57:Y57" si="24">SUM(W52:W56)</f>
        <v>113570.37000000001</v>
      </c>
      <c r="X57" s="181">
        <f t="shared" si="24"/>
        <v>89518.26</v>
      </c>
      <c r="Y57" s="181">
        <f t="shared" si="24"/>
        <v>97510.61</v>
      </c>
      <c r="Z57" s="181">
        <f t="shared" ref="Z57" si="25">SUM(Z52:Z56)</f>
        <v>92382.659999999974</v>
      </c>
      <c r="AA57" s="182">
        <f t="shared" si="19"/>
        <v>0</v>
      </c>
      <c r="AB57" s="183">
        <f t="shared" si="19"/>
        <v>0</v>
      </c>
      <c r="AC57" s="57">
        <f t="shared" si="19"/>
        <v>155969</v>
      </c>
    </row>
    <row r="58" spans="1:29" s="48" customFormat="1" x14ac:dyDescent="0.25">
      <c r="A58" s="186">
        <f>+A51+1</f>
        <v>8</v>
      </c>
      <c r="B58" s="58" t="s">
        <v>32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59"/>
      <c r="P58" s="60"/>
      <c r="Q58" s="60"/>
      <c r="R58" s="60"/>
      <c r="S58" s="60"/>
      <c r="T58" s="60"/>
      <c r="U58" s="61"/>
      <c r="V58" s="62"/>
      <c r="W58" s="63"/>
      <c r="X58" s="63"/>
      <c r="Y58" s="63"/>
      <c r="Z58" s="63"/>
      <c r="AA58" s="64"/>
      <c r="AB58" s="65"/>
      <c r="AC58" s="62"/>
    </row>
    <row r="59" spans="1:29" s="48" customFormat="1" x14ac:dyDescent="0.25">
      <c r="A59" s="186"/>
      <c r="B59" s="49" t="s">
        <v>38</v>
      </c>
      <c r="C59" s="50">
        <v>227624.44</v>
      </c>
      <c r="D59" s="51">
        <v>250429.81</v>
      </c>
      <c r="E59" s="51">
        <v>260399.11</v>
      </c>
      <c r="F59" s="51">
        <v>262372.74</v>
      </c>
      <c r="G59" s="51">
        <v>270569.24</v>
      </c>
      <c r="H59" s="51">
        <v>245372.09</v>
      </c>
      <c r="I59" s="51">
        <v>246401.37</v>
      </c>
      <c r="J59" s="51">
        <v>250968.65</v>
      </c>
      <c r="K59" s="51">
        <v>283286.64</v>
      </c>
      <c r="L59" s="51">
        <v>294515.48</v>
      </c>
      <c r="M59" s="51">
        <v>313057.93</v>
      </c>
      <c r="N59" s="52">
        <v>302182.02</v>
      </c>
      <c r="O59" s="50">
        <v>339460.96</v>
      </c>
      <c r="P59" s="51">
        <v>401097</v>
      </c>
      <c r="Q59" s="51">
        <v>471741</v>
      </c>
      <c r="R59" s="51">
        <v>533002</v>
      </c>
      <c r="S59" s="51">
        <v>577654</v>
      </c>
      <c r="T59" s="51">
        <v>577654</v>
      </c>
      <c r="U59" s="52"/>
      <c r="V59" s="53">
        <f t="shared" ref="V59:Z59" si="26">O59-C59</f>
        <v>111836.52000000002</v>
      </c>
      <c r="W59" s="54">
        <f t="shared" si="26"/>
        <v>150667.19</v>
      </c>
      <c r="X59" s="54">
        <f t="shared" si="26"/>
        <v>211341.89</v>
      </c>
      <c r="Y59" s="54">
        <f t="shared" si="26"/>
        <v>270629.26</v>
      </c>
      <c r="Z59" s="54">
        <f t="shared" si="26"/>
        <v>307084.76</v>
      </c>
      <c r="AA59" s="55"/>
      <c r="AB59" s="56"/>
      <c r="AC59" s="80">
        <f>IF(ISERROR(GETPIVOTDATA("VALUE",'CSS WK pvt'!$I$2,"DT_FILE",AC$8,"CD_CO",AC$6,"TRIM_CAT",TRIM(B59),"TRIM_LINE",A58))=TRUE,0,GETPIVOTDATA("VALUE",'CSS WK pvt'!$I$2,"DT_FILE",AC$8,"CD_CO",AC$6,"TRIM_CAT",TRIM(B59),"TRIM_LINE",A58))</f>
        <v>577654</v>
      </c>
    </row>
    <row r="60" spans="1:29" s="48" customFormat="1" x14ac:dyDescent="0.25">
      <c r="A60" s="186"/>
      <c r="B60" s="49" t="s">
        <v>39</v>
      </c>
      <c r="C60" s="50">
        <v>60438.94</v>
      </c>
      <c r="D60" s="51">
        <v>59650.67</v>
      </c>
      <c r="E60" s="51">
        <v>60263.72</v>
      </c>
      <c r="F60" s="51">
        <v>59073.06</v>
      </c>
      <c r="G60" s="51">
        <v>59760.76</v>
      </c>
      <c r="H60" s="51">
        <v>58806.09</v>
      </c>
      <c r="I60" s="51">
        <v>57428.84</v>
      </c>
      <c r="J60" s="51">
        <v>55437.599999999999</v>
      </c>
      <c r="K60" s="51">
        <v>55041.02</v>
      </c>
      <c r="L60" s="51">
        <v>55485.61</v>
      </c>
      <c r="M60" s="51">
        <v>55656.17</v>
      </c>
      <c r="N60" s="52">
        <v>54911.02</v>
      </c>
      <c r="O60" s="50">
        <v>57010.82</v>
      </c>
      <c r="P60" s="51">
        <v>60519</v>
      </c>
      <c r="Q60" s="51">
        <v>65117</v>
      </c>
      <c r="R60" s="51">
        <v>68209</v>
      </c>
      <c r="S60" s="51">
        <v>78610</v>
      </c>
      <c r="T60" s="51">
        <v>78610</v>
      </c>
      <c r="U60" s="52"/>
      <c r="V60" s="53">
        <f t="shared" si="8"/>
        <v>-3428.1200000000026</v>
      </c>
      <c r="W60" s="54">
        <f t="shared" si="8"/>
        <v>868.33000000000175</v>
      </c>
      <c r="X60" s="54">
        <f t="shared" si="8"/>
        <v>4853.2799999999988</v>
      </c>
      <c r="Y60" s="54">
        <f t="shared" si="8"/>
        <v>9135.9400000000023</v>
      </c>
      <c r="Z60" s="54">
        <f t="shared" si="8"/>
        <v>18849.239999999998</v>
      </c>
      <c r="AA60" s="55"/>
      <c r="AB60" s="56"/>
      <c r="AC60" s="80">
        <f>IF(ISERROR(GETPIVOTDATA("VALUE",'CSS WK pvt'!$I$2,"DT_FILE",AC$8,"CD_CO",AC$6,"TRIM_CAT",TRIM(B60),"TRIM_LINE",A58))=TRUE,0,GETPIVOTDATA("VALUE",'CSS WK pvt'!$I$2,"DT_FILE",AC$8,"CD_CO",AC$6,"TRIM_CAT",TRIM(B60),"TRIM_LINE",A58))</f>
        <v>78610</v>
      </c>
    </row>
    <row r="61" spans="1:29" s="48" customFormat="1" x14ac:dyDescent="0.25">
      <c r="A61" s="186"/>
      <c r="B61" s="49" t="s">
        <v>40</v>
      </c>
      <c r="C61" s="50">
        <v>7606.61</v>
      </c>
      <c r="D61" s="51">
        <v>4384.2700000000004</v>
      </c>
      <c r="E61" s="51">
        <v>8892.92</v>
      </c>
      <c r="F61" s="51">
        <v>6137.52</v>
      </c>
      <c r="G61" s="51">
        <v>6258.27</v>
      </c>
      <c r="H61" s="51">
        <v>5702.12</v>
      </c>
      <c r="I61" s="51">
        <v>4291.7</v>
      </c>
      <c r="J61" s="51">
        <v>11216.27</v>
      </c>
      <c r="K61" s="51">
        <v>6245.94</v>
      </c>
      <c r="L61" s="51">
        <v>6997.03</v>
      </c>
      <c r="M61" s="51">
        <v>10905.92</v>
      </c>
      <c r="N61" s="52">
        <v>4101.26</v>
      </c>
      <c r="O61" s="50">
        <v>6466.59</v>
      </c>
      <c r="P61" s="51">
        <v>19518</v>
      </c>
      <c r="Q61" s="51">
        <v>28001</v>
      </c>
      <c r="R61" s="51">
        <v>37110</v>
      </c>
      <c r="S61" s="51">
        <v>47579</v>
      </c>
      <c r="T61" s="51">
        <v>47579</v>
      </c>
      <c r="U61" s="52"/>
      <c r="V61" s="53">
        <f t="shared" si="8"/>
        <v>-1140.0199999999995</v>
      </c>
      <c r="W61" s="54">
        <f t="shared" si="8"/>
        <v>15133.73</v>
      </c>
      <c r="X61" s="54">
        <f t="shared" si="8"/>
        <v>19108.080000000002</v>
      </c>
      <c r="Y61" s="54">
        <f t="shared" si="8"/>
        <v>30972.48</v>
      </c>
      <c r="Z61" s="54">
        <f t="shared" si="8"/>
        <v>41320.729999999996</v>
      </c>
      <c r="AA61" s="55"/>
      <c r="AB61" s="56"/>
      <c r="AC61" s="80">
        <f>IF(ISERROR(GETPIVOTDATA("VALUE",'CSS WK pvt'!$I$2,"DT_FILE",AC$8,"CD_CO",AC$6,"TRIM_CAT",TRIM(B61),"TRIM_LINE",A58))=TRUE,0,GETPIVOTDATA("VALUE",'CSS WK pvt'!$I$2,"DT_FILE",AC$8,"CD_CO",AC$6,"TRIM_CAT",TRIM(B61),"TRIM_LINE",A58))</f>
        <v>47579</v>
      </c>
    </row>
    <row r="62" spans="1:29" s="48" customFormat="1" x14ac:dyDescent="0.25">
      <c r="A62" s="186"/>
      <c r="B62" s="49" t="s">
        <v>41</v>
      </c>
      <c r="C62" s="50">
        <v>89.63</v>
      </c>
      <c r="D62" s="51">
        <v>97.17</v>
      </c>
      <c r="E62" s="51">
        <v>1559.46</v>
      </c>
      <c r="F62" s="51">
        <v>0.08</v>
      </c>
      <c r="G62" s="51">
        <v>0</v>
      </c>
      <c r="H62" s="51">
        <v>1338.4</v>
      </c>
      <c r="I62" s="51">
        <v>3479.8</v>
      </c>
      <c r="J62" s="51">
        <v>5055.1099999999997</v>
      </c>
      <c r="K62" s="51">
        <v>2617.2399999999998</v>
      </c>
      <c r="L62" s="51">
        <v>5156.59</v>
      </c>
      <c r="M62" s="51">
        <v>2516.91</v>
      </c>
      <c r="N62" s="52">
        <v>101.49</v>
      </c>
      <c r="O62" s="50">
        <v>3278.95</v>
      </c>
      <c r="P62" s="51">
        <v>9481</v>
      </c>
      <c r="Q62" s="51">
        <v>5223</v>
      </c>
      <c r="R62" s="51">
        <v>5608</v>
      </c>
      <c r="S62" s="51">
        <v>9264</v>
      </c>
      <c r="T62" s="51">
        <v>9264</v>
      </c>
      <c r="U62" s="52"/>
      <c r="V62" s="53">
        <f t="shared" si="8"/>
        <v>3189.3199999999997</v>
      </c>
      <c r="W62" s="54">
        <f t="shared" si="8"/>
        <v>9383.83</v>
      </c>
      <c r="X62" s="54">
        <f t="shared" si="8"/>
        <v>3663.54</v>
      </c>
      <c r="Y62" s="54">
        <f t="shared" si="8"/>
        <v>5607.92</v>
      </c>
      <c r="Z62" s="54">
        <f t="shared" si="8"/>
        <v>9264</v>
      </c>
      <c r="AA62" s="55"/>
      <c r="AB62" s="56"/>
      <c r="AC62" s="80">
        <f>IF(ISERROR(GETPIVOTDATA("VALUE",'CSS WK pvt'!$I$2,"DT_FILE",AC$8,"CD_CO",AC$6,"TRIM_CAT",TRIM(B62),"TRIM_LINE",A58))=TRUE,0,GETPIVOTDATA("VALUE",'CSS WK pvt'!$I$2,"DT_FILE",AC$8,"CD_CO",AC$6,"TRIM_CAT",TRIM(B62),"TRIM_LINE",A58))</f>
        <v>9264</v>
      </c>
    </row>
    <row r="63" spans="1:29" s="48" customFormat="1" x14ac:dyDescent="0.25">
      <c r="A63" s="186"/>
      <c r="B63" s="49" t="s">
        <v>42</v>
      </c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  <c r="O63" s="50"/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2"/>
      <c r="V63" s="53">
        <f t="shared" si="8"/>
        <v>0</v>
      </c>
      <c r="W63" s="54">
        <f t="shared" si="8"/>
        <v>0</v>
      </c>
      <c r="X63" s="54">
        <f t="shared" si="8"/>
        <v>0</v>
      </c>
      <c r="Y63" s="54">
        <f t="shared" si="8"/>
        <v>0</v>
      </c>
      <c r="Z63" s="54">
        <f t="shared" si="8"/>
        <v>0</v>
      </c>
      <c r="AA63" s="55"/>
      <c r="AB63" s="56"/>
      <c r="AC63" s="80">
        <f>IF(ISERROR(GETPIVOTDATA("VALUE",'CSS WK pvt'!$I$2,"DT_FILE",AC$8,"CD_CO",AC$6,"TRIM_CAT",TRIM(B63),"TRIM_LINE",A58))=TRUE,0,GETPIVOTDATA("VALUE",'CSS WK pvt'!$I$2,"DT_FILE",AC$8,"CD_CO",AC$6,"TRIM_CAT",TRIM(B63),"TRIM_LINE",A58))</f>
        <v>0</v>
      </c>
    </row>
    <row r="64" spans="1:29" s="164" customFormat="1" x14ac:dyDescent="0.25">
      <c r="A64" s="187"/>
      <c r="B64" s="49" t="s">
        <v>43</v>
      </c>
      <c r="C64" s="178">
        <f>SUM(C59:C63)</f>
        <v>295759.62</v>
      </c>
      <c r="D64" s="179">
        <f t="shared" ref="D64:U64" si="27">SUM(D59:D63)</f>
        <v>314561.91999999998</v>
      </c>
      <c r="E64" s="179">
        <f t="shared" si="27"/>
        <v>331115.20999999996</v>
      </c>
      <c r="F64" s="179">
        <f t="shared" si="27"/>
        <v>327583.40000000002</v>
      </c>
      <c r="G64" s="179">
        <f t="shared" si="27"/>
        <v>336588.27</v>
      </c>
      <c r="H64" s="179">
        <f t="shared" si="27"/>
        <v>311218.7</v>
      </c>
      <c r="I64" s="179">
        <f t="shared" si="27"/>
        <v>311601.70999999996</v>
      </c>
      <c r="J64" s="179">
        <f t="shared" si="27"/>
        <v>322677.63</v>
      </c>
      <c r="K64" s="179">
        <f t="shared" si="27"/>
        <v>347190.84</v>
      </c>
      <c r="L64" s="179">
        <f t="shared" si="27"/>
        <v>362154.71</v>
      </c>
      <c r="M64" s="179">
        <f t="shared" si="27"/>
        <v>382136.92999999993</v>
      </c>
      <c r="N64" s="180">
        <f t="shared" si="27"/>
        <v>361295.79000000004</v>
      </c>
      <c r="O64" s="178">
        <f t="shared" si="27"/>
        <v>406217.32000000007</v>
      </c>
      <c r="P64" s="179">
        <f t="shared" si="27"/>
        <v>490615</v>
      </c>
      <c r="Q64" s="179">
        <f t="shared" si="19"/>
        <v>570082</v>
      </c>
      <c r="R64" s="179">
        <v>643929</v>
      </c>
      <c r="S64" s="179">
        <v>713107</v>
      </c>
      <c r="T64" s="179">
        <v>713107</v>
      </c>
      <c r="U64" s="180">
        <f t="shared" si="27"/>
        <v>0</v>
      </c>
      <c r="V64" s="57">
        <f t="shared" si="19"/>
        <v>110457.70000000001</v>
      </c>
      <c r="W64" s="181">
        <f t="shared" ref="W64:Y64" si="28">SUM(W59:W63)</f>
        <v>176053.08000000002</v>
      </c>
      <c r="X64" s="181">
        <f t="shared" si="28"/>
        <v>238966.79</v>
      </c>
      <c r="Y64" s="181">
        <f t="shared" si="28"/>
        <v>316345.59999999998</v>
      </c>
      <c r="Z64" s="181">
        <f t="shared" ref="Z64" si="29">SUM(Z59:Z63)</f>
        <v>376518.73</v>
      </c>
      <c r="AA64" s="182">
        <f t="shared" si="19"/>
        <v>0</v>
      </c>
      <c r="AB64" s="183">
        <f t="shared" si="19"/>
        <v>0</v>
      </c>
      <c r="AC64" s="57">
        <f t="shared" si="19"/>
        <v>713107</v>
      </c>
    </row>
    <row r="65" spans="1:29" s="48" customFormat="1" x14ac:dyDescent="0.25">
      <c r="A65" s="186">
        <f>+A58+1</f>
        <v>9</v>
      </c>
      <c r="B65" s="58" t="s">
        <v>44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59"/>
      <c r="P65" s="60"/>
      <c r="Q65" s="60"/>
      <c r="R65" s="60"/>
      <c r="S65" s="60"/>
      <c r="T65" s="60"/>
      <c r="U65" s="61"/>
      <c r="V65" s="62"/>
      <c r="W65" s="63"/>
      <c r="X65" s="63"/>
      <c r="Y65" s="63"/>
      <c r="Z65" s="63"/>
      <c r="AA65" s="64"/>
      <c r="AB65" s="65"/>
      <c r="AC65" s="62"/>
    </row>
    <row r="66" spans="1:29" s="48" customFormat="1" x14ac:dyDescent="0.25">
      <c r="A66" s="186"/>
      <c r="B66" s="49" t="s">
        <v>38</v>
      </c>
      <c r="C66" s="50">
        <v>493022.56</v>
      </c>
      <c r="D66" s="51">
        <v>517321.32</v>
      </c>
      <c r="E66" s="51">
        <v>525402.15</v>
      </c>
      <c r="F66" s="51">
        <v>448898.43</v>
      </c>
      <c r="G66" s="51">
        <v>480194.19</v>
      </c>
      <c r="H66" s="51">
        <v>435941.36</v>
      </c>
      <c r="I66" s="51">
        <v>527229.75</v>
      </c>
      <c r="J66" s="51">
        <v>540075.62</v>
      </c>
      <c r="K66" s="51">
        <v>542723.25</v>
      </c>
      <c r="L66" s="51">
        <v>548230.72</v>
      </c>
      <c r="M66" s="51">
        <v>600662.03</v>
      </c>
      <c r="N66" s="52">
        <v>583571.18000000005</v>
      </c>
      <c r="O66" s="50">
        <v>687751.7</v>
      </c>
      <c r="P66" s="51">
        <v>832996</v>
      </c>
      <c r="Q66" s="51">
        <v>877252</v>
      </c>
      <c r="R66" s="51">
        <v>903308</v>
      </c>
      <c r="S66" s="51">
        <v>959971</v>
      </c>
      <c r="T66" s="51">
        <v>959971</v>
      </c>
      <c r="U66" s="52"/>
      <c r="V66" s="53">
        <f t="shared" ref="V66:Z66" si="30">O66-C66</f>
        <v>194729.13999999996</v>
      </c>
      <c r="W66" s="54">
        <f t="shared" si="30"/>
        <v>315674.68</v>
      </c>
      <c r="X66" s="54">
        <f t="shared" si="30"/>
        <v>351849.85</v>
      </c>
      <c r="Y66" s="54">
        <f t="shared" si="30"/>
        <v>454409.57</v>
      </c>
      <c r="Z66" s="54">
        <f t="shared" si="30"/>
        <v>479776.81</v>
      </c>
      <c r="AA66" s="55"/>
      <c r="AB66" s="56"/>
      <c r="AC66" s="80">
        <f>IF(ISERROR(GETPIVOTDATA("VALUE",'CSS WK pvt'!$I$2,"DT_FILE",AC$8,"CD_CO",AC$6,"TRIM_CAT",TRIM(B66),"TRIM_LINE",A65))=TRUE,0,GETPIVOTDATA("VALUE",'CSS WK pvt'!$I$2,"DT_FILE",AC$8,"CD_CO",AC$6,"TRIM_CAT",TRIM(B66),"TRIM_LINE",A65))</f>
        <v>959971</v>
      </c>
    </row>
    <row r="67" spans="1:29" s="48" customFormat="1" x14ac:dyDescent="0.25">
      <c r="A67" s="186"/>
      <c r="B67" s="49" t="s">
        <v>39</v>
      </c>
      <c r="C67" s="50">
        <v>72384.009999999995</v>
      </c>
      <c r="D67" s="51">
        <v>71025.97</v>
      </c>
      <c r="E67" s="51">
        <v>71888.23</v>
      </c>
      <c r="F67" s="51">
        <v>68120.87</v>
      </c>
      <c r="G67" s="51">
        <v>67227.91</v>
      </c>
      <c r="H67" s="51">
        <v>66591.66</v>
      </c>
      <c r="I67" s="51">
        <v>65653.649999999994</v>
      </c>
      <c r="J67" s="51">
        <v>63542.47</v>
      </c>
      <c r="K67" s="51">
        <v>62782.6</v>
      </c>
      <c r="L67" s="51">
        <v>63923.67</v>
      </c>
      <c r="M67" s="51">
        <v>64588.61</v>
      </c>
      <c r="N67" s="52">
        <v>64731.86</v>
      </c>
      <c r="O67" s="50">
        <v>68576.92</v>
      </c>
      <c r="P67" s="51">
        <v>71717</v>
      </c>
      <c r="Q67" s="51">
        <v>77183</v>
      </c>
      <c r="R67" s="51">
        <v>79439</v>
      </c>
      <c r="S67" s="51">
        <v>89023</v>
      </c>
      <c r="T67" s="51">
        <v>89023</v>
      </c>
      <c r="U67" s="52"/>
      <c r="V67" s="53">
        <f t="shared" si="8"/>
        <v>-3807.0899999999965</v>
      </c>
      <c r="W67" s="54">
        <f t="shared" si="8"/>
        <v>691.02999999999884</v>
      </c>
      <c r="X67" s="54">
        <f t="shared" si="8"/>
        <v>5294.7700000000041</v>
      </c>
      <c r="Y67" s="54">
        <f t="shared" si="8"/>
        <v>11318.130000000005</v>
      </c>
      <c r="Z67" s="54">
        <f t="shared" si="8"/>
        <v>21795.089999999997</v>
      </c>
      <c r="AA67" s="55"/>
      <c r="AB67" s="56"/>
      <c r="AC67" s="80">
        <f>IF(ISERROR(GETPIVOTDATA("VALUE",'CSS WK pvt'!$I$2,"DT_FILE",AC$8,"CD_CO",AC$6,"TRIM_CAT",TRIM(B67),"TRIM_LINE",A65))=TRUE,0,GETPIVOTDATA("VALUE",'CSS WK pvt'!$I$2,"DT_FILE",AC$8,"CD_CO",AC$6,"TRIM_CAT",TRIM(B67),"TRIM_LINE",A65))</f>
        <v>89023</v>
      </c>
    </row>
    <row r="68" spans="1:29" s="48" customFormat="1" x14ac:dyDescent="0.25">
      <c r="A68" s="186"/>
      <c r="B68" s="49" t="s">
        <v>40</v>
      </c>
      <c r="C68" s="50">
        <v>56640.61</v>
      </c>
      <c r="D68" s="51">
        <v>45022.16</v>
      </c>
      <c r="E68" s="51">
        <v>48375.48</v>
      </c>
      <c r="F68" s="51">
        <v>35837.57</v>
      </c>
      <c r="G68" s="51">
        <v>31496.18</v>
      </c>
      <c r="H68" s="51">
        <v>33560.480000000003</v>
      </c>
      <c r="I68" s="51">
        <v>54668.27</v>
      </c>
      <c r="J68" s="51">
        <v>77119.41</v>
      </c>
      <c r="K68" s="51">
        <v>87931.46</v>
      </c>
      <c r="L68" s="51">
        <v>67644.87</v>
      </c>
      <c r="M68" s="51">
        <v>67731.509999999995</v>
      </c>
      <c r="N68" s="52">
        <v>64818.55</v>
      </c>
      <c r="O68" s="50">
        <v>60024.37</v>
      </c>
      <c r="P68" s="51">
        <v>131479</v>
      </c>
      <c r="Q68" s="51">
        <v>116493</v>
      </c>
      <c r="R68" s="51">
        <v>87838</v>
      </c>
      <c r="S68" s="51">
        <v>140632</v>
      </c>
      <c r="T68" s="51">
        <v>140632</v>
      </c>
      <c r="U68" s="52"/>
      <c r="V68" s="53">
        <f t="shared" si="8"/>
        <v>3383.760000000002</v>
      </c>
      <c r="W68" s="54">
        <f t="shared" si="8"/>
        <v>86456.84</v>
      </c>
      <c r="X68" s="54">
        <f t="shared" si="8"/>
        <v>68117.51999999999</v>
      </c>
      <c r="Y68" s="54">
        <f t="shared" si="8"/>
        <v>52000.43</v>
      </c>
      <c r="Z68" s="54">
        <f t="shared" si="8"/>
        <v>109135.82</v>
      </c>
      <c r="AA68" s="55"/>
      <c r="AB68" s="56"/>
      <c r="AC68" s="80">
        <f>IF(ISERROR(GETPIVOTDATA("VALUE",'CSS WK pvt'!$I$2,"DT_FILE",AC$8,"CD_CO",AC$6,"TRIM_CAT",TRIM(B68),"TRIM_LINE",A65))=TRUE,0,GETPIVOTDATA("VALUE",'CSS WK pvt'!$I$2,"DT_FILE",AC$8,"CD_CO",AC$6,"TRIM_CAT",TRIM(B68),"TRIM_LINE",A65))</f>
        <v>140632</v>
      </c>
    </row>
    <row r="69" spans="1:29" s="48" customFormat="1" x14ac:dyDescent="0.25">
      <c r="A69" s="186"/>
      <c r="B69" s="49" t="s">
        <v>41</v>
      </c>
      <c r="C69" s="50">
        <v>26493.82</v>
      </c>
      <c r="D69" s="51">
        <v>25794.67</v>
      </c>
      <c r="E69" s="51">
        <v>14649.23</v>
      </c>
      <c r="F69" s="51">
        <v>23985.79</v>
      </c>
      <c r="G69" s="51">
        <v>24765.62</v>
      </c>
      <c r="H69" s="51">
        <v>21129.47</v>
      </c>
      <c r="I69" s="51">
        <v>23016.99</v>
      </c>
      <c r="J69" s="51">
        <v>24158.34</v>
      </c>
      <c r="K69" s="51">
        <v>76881.960000000006</v>
      </c>
      <c r="L69" s="51">
        <v>65008.76</v>
      </c>
      <c r="M69" s="51">
        <v>61369.94</v>
      </c>
      <c r="N69" s="52">
        <v>42425.29</v>
      </c>
      <c r="O69" s="50">
        <v>29857.13</v>
      </c>
      <c r="P69" s="51">
        <v>92080</v>
      </c>
      <c r="Q69" s="51">
        <v>54647</v>
      </c>
      <c r="R69" s="51">
        <v>17989</v>
      </c>
      <c r="S69" s="51">
        <v>77283</v>
      </c>
      <c r="T69" s="51">
        <v>77283</v>
      </c>
      <c r="U69" s="52"/>
      <c r="V69" s="53">
        <f t="shared" si="8"/>
        <v>3363.3100000000013</v>
      </c>
      <c r="W69" s="54">
        <f t="shared" si="8"/>
        <v>66285.33</v>
      </c>
      <c r="X69" s="54">
        <f t="shared" si="8"/>
        <v>39997.770000000004</v>
      </c>
      <c r="Y69" s="54">
        <f t="shared" si="8"/>
        <v>-5996.7900000000009</v>
      </c>
      <c r="Z69" s="54">
        <f t="shared" si="8"/>
        <v>52517.380000000005</v>
      </c>
      <c r="AA69" s="55"/>
      <c r="AB69" s="56"/>
      <c r="AC69" s="80">
        <f>IF(ISERROR(GETPIVOTDATA("VALUE",'CSS WK pvt'!$I$2,"DT_FILE",AC$8,"CD_CO",AC$6,"TRIM_CAT",TRIM(B69),"TRIM_LINE",A65))=TRUE,0,GETPIVOTDATA("VALUE",'CSS WK pvt'!$I$2,"DT_FILE",AC$8,"CD_CO",AC$6,"TRIM_CAT",TRIM(B69),"TRIM_LINE",A65))</f>
        <v>77283</v>
      </c>
    </row>
    <row r="70" spans="1:29" s="48" customFormat="1" x14ac:dyDescent="0.25">
      <c r="A70" s="186"/>
      <c r="B70" s="49" t="s">
        <v>42</v>
      </c>
      <c r="C70" s="50">
        <v>0.79</v>
      </c>
      <c r="D70" s="51">
        <v>348.28</v>
      </c>
      <c r="E70" s="51">
        <v>0</v>
      </c>
      <c r="F70" s="51">
        <v>16546.490000000002</v>
      </c>
      <c r="G70" s="51">
        <v>24948.97</v>
      </c>
      <c r="H70" s="51">
        <v>31340.82</v>
      </c>
      <c r="I70" s="51">
        <v>275.51</v>
      </c>
      <c r="J70" s="51">
        <v>101.35</v>
      </c>
      <c r="K70" s="51">
        <v>106.05</v>
      </c>
      <c r="L70" s="51">
        <v>22714.720000000001</v>
      </c>
      <c r="M70" s="51">
        <v>0.54</v>
      </c>
      <c r="N70" s="52">
        <v>14791.05</v>
      </c>
      <c r="O70" s="50">
        <v>47564.12</v>
      </c>
      <c r="P70" s="51">
        <v>24871</v>
      </c>
      <c r="Q70" s="51">
        <v>16296</v>
      </c>
      <c r="R70" s="51">
        <v>94878</v>
      </c>
      <c r="S70" s="51">
        <v>25651</v>
      </c>
      <c r="T70" s="51">
        <v>25651</v>
      </c>
      <c r="U70" s="52"/>
      <c r="V70" s="53">
        <f t="shared" si="8"/>
        <v>47563.33</v>
      </c>
      <c r="W70" s="54">
        <f t="shared" si="8"/>
        <v>24522.720000000001</v>
      </c>
      <c r="X70" s="54">
        <f t="shared" si="8"/>
        <v>16296</v>
      </c>
      <c r="Y70" s="54">
        <f t="shared" si="8"/>
        <v>78331.509999999995</v>
      </c>
      <c r="Z70" s="54">
        <f t="shared" si="8"/>
        <v>702.02999999999884</v>
      </c>
      <c r="AA70" s="55"/>
      <c r="AB70" s="56"/>
      <c r="AC70" s="80">
        <f>IF(ISERROR(GETPIVOTDATA("VALUE",'CSS WK pvt'!$I$2,"DT_FILE",AC$8,"CD_CO",AC$6,"TRIM_CAT",TRIM(B70),"TRIM_LINE",A65))=TRUE,0,GETPIVOTDATA("VALUE",'CSS WK pvt'!$I$2,"DT_FILE",AC$8,"CD_CO",AC$6,"TRIM_CAT",TRIM(B70),"TRIM_LINE",A65))</f>
        <v>25651</v>
      </c>
    </row>
    <row r="71" spans="1:29" s="164" customFormat="1" ht="15.75" thickBot="1" x14ac:dyDescent="0.3">
      <c r="A71" s="187"/>
      <c r="B71" s="66" t="s">
        <v>43</v>
      </c>
      <c r="C71" s="158">
        <f>SUM(C66:C70)</f>
        <v>648541.78999999992</v>
      </c>
      <c r="D71" s="159">
        <f t="shared" ref="D71:AC85" si="31">SUM(D66:D70)</f>
        <v>659512.40000000014</v>
      </c>
      <c r="E71" s="159">
        <f t="shared" si="31"/>
        <v>660315.09</v>
      </c>
      <c r="F71" s="159">
        <f t="shared" si="31"/>
        <v>593389.15</v>
      </c>
      <c r="G71" s="159">
        <f t="shared" si="31"/>
        <v>628632.87</v>
      </c>
      <c r="H71" s="159">
        <f t="shared" si="31"/>
        <v>588563.78999999992</v>
      </c>
      <c r="I71" s="159">
        <f t="shared" si="31"/>
        <v>670844.17000000004</v>
      </c>
      <c r="J71" s="159">
        <f t="shared" si="31"/>
        <v>704997.19</v>
      </c>
      <c r="K71" s="159">
        <f t="shared" si="31"/>
        <v>770425.32</v>
      </c>
      <c r="L71" s="159">
        <f t="shared" si="31"/>
        <v>767522.74</v>
      </c>
      <c r="M71" s="159">
        <f t="shared" si="31"/>
        <v>794352.63000000012</v>
      </c>
      <c r="N71" s="160">
        <f t="shared" si="31"/>
        <v>770337.93000000017</v>
      </c>
      <c r="O71" s="158">
        <f t="shared" si="31"/>
        <v>893774.24</v>
      </c>
      <c r="P71" s="159">
        <f t="shared" si="31"/>
        <v>1153143</v>
      </c>
      <c r="Q71" s="159">
        <f t="shared" si="31"/>
        <v>1141871</v>
      </c>
      <c r="R71" s="159">
        <v>1183452</v>
      </c>
      <c r="S71" s="159">
        <v>1292560</v>
      </c>
      <c r="T71" s="159">
        <v>1292560</v>
      </c>
      <c r="U71" s="160">
        <f t="shared" si="31"/>
        <v>0</v>
      </c>
      <c r="V71" s="46">
        <f t="shared" si="31"/>
        <v>245232.44999999995</v>
      </c>
      <c r="W71" s="161">
        <f t="shared" ref="W71:Y71" si="32">SUM(W66:W70)</f>
        <v>493630.6</v>
      </c>
      <c r="X71" s="161">
        <f t="shared" si="32"/>
        <v>481555.91000000003</v>
      </c>
      <c r="Y71" s="161">
        <f t="shared" si="32"/>
        <v>590062.85</v>
      </c>
      <c r="Z71" s="161">
        <f t="shared" ref="Z71" si="33">SUM(Z66:Z70)</f>
        <v>663927.13</v>
      </c>
      <c r="AA71" s="162">
        <f t="shared" si="31"/>
        <v>0</v>
      </c>
      <c r="AB71" s="163">
        <f t="shared" si="31"/>
        <v>0</v>
      </c>
      <c r="AC71" s="46">
        <f t="shared" si="31"/>
        <v>1292560</v>
      </c>
    </row>
    <row r="72" spans="1:29" s="75" customFormat="1" x14ac:dyDescent="0.25">
      <c r="A72" s="186">
        <f>+A65+1</f>
        <v>10</v>
      </c>
      <c r="B72" s="93" t="s">
        <v>35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6"/>
      <c r="O72" s="94"/>
      <c r="P72" s="95"/>
      <c r="Q72" s="95"/>
      <c r="R72" s="95"/>
      <c r="S72" s="95"/>
      <c r="T72" s="95"/>
      <c r="U72" s="96"/>
      <c r="V72" s="97"/>
      <c r="W72" s="98"/>
      <c r="X72" s="98"/>
      <c r="Y72" s="98"/>
      <c r="Z72" s="98"/>
      <c r="AA72" s="99"/>
      <c r="AB72" s="100"/>
      <c r="AC72" s="97"/>
    </row>
    <row r="73" spans="1:29" s="75" customFormat="1" x14ac:dyDescent="0.25">
      <c r="A73" s="186"/>
      <c r="B73" s="76" t="s">
        <v>38</v>
      </c>
      <c r="C73" s="101">
        <v>8413006</v>
      </c>
      <c r="D73" s="102">
        <v>7493859</v>
      </c>
      <c r="E73" s="102">
        <v>6882357</v>
      </c>
      <c r="F73" s="102">
        <v>7653126</v>
      </c>
      <c r="G73" s="102">
        <v>11866360</v>
      </c>
      <c r="H73" s="102">
        <v>15371241</v>
      </c>
      <c r="I73" s="102">
        <v>12995472</v>
      </c>
      <c r="J73" s="102">
        <v>7720909</v>
      </c>
      <c r="K73" s="102">
        <v>6879745</v>
      </c>
      <c r="L73" s="102">
        <v>8909312</v>
      </c>
      <c r="M73" s="102">
        <v>10332686</v>
      </c>
      <c r="N73" s="103">
        <v>7436933</v>
      </c>
      <c r="O73" s="101">
        <v>7922539</v>
      </c>
      <c r="P73" s="102">
        <v>7840372</v>
      </c>
      <c r="Q73" s="235">
        <v>7198773</v>
      </c>
      <c r="R73" s="235">
        <v>7936869</v>
      </c>
      <c r="S73" s="235">
        <v>11792346</v>
      </c>
      <c r="T73" s="199" t="s">
        <v>214</v>
      </c>
      <c r="U73" s="103"/>
      <c r="V73" s="104">
        <f t="shared" ref="V73:Z77" si="34">O73-C73</f>
        <v>-490467</v>
      </c>
      <c r="W73" s="105">
        <f t="shared" si="34"/>
        <v>346513</v>
      </c>
      <c r="X73" s="105">
        <f t="shared" si="34"/>
        <v>316416</v>
      </c>
      <c r="Y73" s="105">
        <f t="shared" si="34"/>
        <v>283743</v>
      </c>
      <c r="Z73" s="105">
        <f t="shared" si="34"/>
        <v>-74014</v>
      </c>
      <c r="AA73" s="106"/>
      <c r="AB73" s="107"/>
      <c r="AC73" s="200" t="s">
        <v>214</v>
      </c>
    </row>
    <row r="74" spans="1:29" s="75" customFormat="1" x14ac:dyDescent="0.25">
      <c r="A74" s="186"/>
      <c r="B74" s="76" t="s">
        <v>39</v>
      </c>
      <c r="C74" s="101">
        <v>131191</v>
      </c>
      <c r="D74" s="102">
        <v>115954</v>
      </c>
      <c r="E74" s="102">
        <v>88660</v>
      </c>
      <c r="F74" s="102">
        <v>72239</v>
      </c>
      <c r="G74" s="102">
        <v>85018</v>
      </c>
      <c r="H74" s="102">
        <v>96604</v>
      </c>
      <c r="I74" s="102">
        <v>77551</v>
      </c>
      <c r="J74" s="102">
        <v>70760</v>
      </c>
      <c r="K74" s="102">
        <v>83984</v>
      </c>
      <c r="L74" s="102">
        <v>115271</v>
      </c>
      <c r="M74" s="102">
        <v>140170</v>
      </c>
      <c r="N74" s="103">
        <v>120748</v>
      </c>
      <c r="O74" s="101">
        <v>116131</v>
      </c>
      <c r="P74" s="102">
        <v>118459</v>
      </c>
      <c r="Q74" s="235">
        <v>96903</v>
      </c>
      <c r="R74" s="235">
        <v>82914</v>
      </c>
      <c r="S74" s="235">
        <v>91482</v>
      </c>
      <c r="T74" s="199" t="s">
        <v>214</v>
      </c>
      <c r="U74" s="103"/>
      <c r="V74" s="104">
        <f t="shared" si="34"/>
        <v>-15060</v>
      </c>
      <c r="W74" s="105">
        <f t="shared" si="34"/>
        <v>2505</v>
      </c>
      <c r="X74" s="105">
        <f t="shared" si="8"/>
        <v>8243</v>
      </c>
      <c r="Y74" s="105">
        <f t="shared" si="8"/>
        <v>10675</v>
      </c>
      <c r="Z74" s="105">
        <f t="shared" si="8"/>
        <v>6464</v>
      </c>
      <c r="AA74" s="106"/>
      <c r="AB74" s="107"/>
      <c r="AC74" s="200" t="s">
        <v>214</v>
      </c>
    </row>
    <row r="75" spans="1:29" s="75" customFormat="1" x14ac:dyDescent="0.25">
      <c r="A75" s="186"/>
      <c r="B75" s="76" t="s">
        <v>40</v>
      </c>
      <c r="C75" s="101">
        <v>1833698</v>
      </c>
      <c r="D75" s="102">
        <v>1825790</v>
      </c>
      <c r="E75" s="102">
        <v>1636051</v>
      </c>
      <c r="F75" s="102">
        <v>1927752</v>
      </c>
      <c r="G75" s="102">
        <v>2350383</v>
      </c>
      <c r="H75" s="102">
        <v>3134952</v>
      </c>
      <c r="I75" s="102">
        <v>3081535</v>
      </c>
      <c r="J75" s="102">
        <v>1955153</v>
      </c>
      <c r="K75" s="102">
        <v>1642559</v>
      </c>
      <c r="L75" s="102">
        <v>1868784</v>
      </c>
      <c r="M75" s="102">
        <v>2471374</v>
      </c>
      <c r="N75" s="103">
        <v>1402405</v>
      </c>
      <c r="O75" s="101">
        <v>1825458</v>
      </c>
      <c r="P75" s="102">
        <v>1536033</v>
      </c>
      <c r="Q75" s="235">
        <v>1390111</v>
      </c>
      <c r="R75" s="235">
        <v>1442209</v>
      </c>
      <c r="S75" s="235">
        <v>1972630</v>
      </c>
      <c r="T75" s="199" t="s">
        <v>214</v>
      </c>
      <c r="U75" s="103"/>
      <c r="V75" s="104">
        <f t="shared" si="34"/>
        <v>-8240</v>
      </c>
      <c r="W75" s="105">
        <f t="shared" si="34"/>
        <v>-289757</v>
      </c>
      <c r="X75" s="105">
        <f t="shared" si="8"/>
        <v>-245940</v>
      </c>
      <c r="Y75" s="105">
        <f t="shared" si="8"/>
        <v>-485543</v>
      </c>
      <c r="Z75" s="105">
        <f t="shared" si="8"/>
        <v>-377753</v>
      </c>
      <c r="AA75" s="106"/>
      <c r="AB75" s="107"/>
      <c r="AC75" s="200" t="s">
        <v>214</v>
      </c>
    </row>
    <row r="76" spans="1:29" s="75" customFormat="1" x14ac:dyDescent="0.25">
      <c r="A76" s="186"/>
      <c r="B76" s="76" t="s">
        <v>41</v>
      </c>
      <c r="C76" s="101">
        <v>1300650</v>
      </c>
      <c r="D76" s="102">
        <v>1267725</v>
      </c>
      <c r="E76" s="102">
        <v>1312322</v>
      </c>
      <c r="F76" s="102">
        <v>1443259</v>
      </c>
      <c r="G76" s="102">
        <v>1588852</v>
      </c>
      <c r="H76" s="102">
        <v>2297707</v>
      </c>
      <c r="I76" s="102">
        <v>2069118</v>
      </c>
      <c r="J76" s="102">
        <v>1576700</v>
      </c>
      <c r="K76" s="102">
        <v>1299078</v>
      </c>
      <c r="L76" s="102">
        <v>1284619</v>
      </c>
      <c r="M76" s="102">
        <v>1868766</v>
      </c>
      <c r="N76" s="103">
        <v>950888</v>
      </c>
      <c r="O76" s="101">
        <v>1199874</v>
      </c>
      <c r="P76" s="102">
        <v>1169155</v>
      </c>
      <c r="Q76" s="235">
        <v>1048582</v>
      </c>
      <c r="R76" s="235">
        <v>983243</v>
      </c>
      <c r="S76" s="235">
        <v>1361001</v>
      </c>
      <c r="T76" s="199" t="s">
        <v>214</v>
      </c>
      <c r="U76" s="103"/>
      <c r="V76" s="104">
        <f t="shared" si="34"/>
        <v>-100776</v>
      </c>
      <c r="W76" s="105">
        <f t="shared" si="34"/>
        <v>-98570</v>
      </c>
      <c r="X76" s="105">
        <f t="shared" si="8"/>
        <v>-263740</v>
      </c>
      <c r="Y76" s="105">
        <f t="shared" si="8"/>
        <v>-460016</v>
      </c>
      <c r="Z76" s="105">
        <f t="shared" si="8"/>
        <v>-227851</v>
      </c>
      <c r="AA76" s="106"/>
      <c r="AB76" s="107"/>
      <c r="AC76" s="200" t="s">
        <v>214</v>
      </c>
    </row>
    <row r="77" spans="1:29" s="75" customFormat="1" x14ac:dyDescent="0.25">
      <c r="A77" s="186"/>
      <c r="B77" s="76" t="s">
        <v>42</v>
      </c>
      <c r="C77" s="101">
        <v>1121217</v>
      </c>
      <c r="D77" s="102">
        <v>1025131</v>
      </c>
      <c r="E77" s="102">
        <v>1330312</v>
      </c>
      <c r="F77" s="102">
        <v>1003118</v>
      </c>
      <c r="G77" s="102">
        <v>1407782</v>
      </c>
      <c r="H77" s="102">
        <v>1424500</v>
      </c>
      <c r="I77" s="102">
        <v>1469728</v>
      </c>
      <c r="J77" s="102">
        <v>1189301</v>
      </c>
      <c r="K77" s="102">
        <v>1006563</v>
      </c>
      <c r="L77" s="102">
        <v>1048184</v>
      </c>
      <c r="M77" s="102">
        <v>317552</v>
      </c>
      <c r="N77" s="103">
        <v>2033847</v>
      </c>
      <c r="O77" s="101">
        <v>-2284181</v>
      </c>
      <c r="P77" s="102">
        <v>2001093</v>
      </c>
      <c r="Q77" s="235">
        <v>3122907</v>
      </c>
      <c r="R77" s="235">
        <v>1087026</v>
      </c>
      <c r="S77" s="235">
        <v>1249553</v>
      </c>
      <c r="T77" s="199" t="s">
        <v>214</v>
      </c>
      <c r="U77" s="103"/>
      <c r="V77" s="104">
        <f t="shared" si="34"/>
        <v>-3405398</v>
      </c>
      <c r="W77" s="105">
        <f t="shared" si="34"/>
        <v>975962</v>
      </c>
      <c r="X77" s="105">
        <f t="shared" si="8"/>
        <v>1792595</v>
      </c>
      <c r="Y77" s="105">
        <f t="shared" si="8"/>
        <v>83908</v>
      </c>
      <c r="Z77" s="105">
        <f t="shared" si="8"/>
        <v>-158229</v>
      </c>
      <c r="AA77" s="106"/>
      <c r="AB77" s="107"/>
      <c r="AC77" s="200" t="s">
        <v>214</v>
      </c>
    </row>
    <row r="78" spans="1:29" s="92" customFormat="1" x14ac:dyDescent="0.25">
      <c r="A78" s="187"/>
      <c r="B78" s="76" t="s">
        <v>43</v>
      </c>
      <c r="C78" s="172">
        <f>SUM(C73:C77)</f>
        <v>12799762</v>
      </c>
      <c r="D78" s="173">
        <f t="shared" ref="D78:U78" si="35">SUM(D73:D77)</f>
        <v>11728459</v>
      </c>
      <c r="E78" s="173">
        <f t="shared" si="35"/>
        <v>11249702</v>
      </c>
      <c r="F78" s="173">
        <f t="shared" si="35"/>
        <v>12099494</v>
      </c>
      <c r="G78" s="173">
        <f t="shared" si="35"/>
        <v>17298395</v>
      </c>
      <c r="H78" s="173">
        <f t="shared" si="35"/>
        <v>22325004</v>
      </c>
      <c r="I78" s="173">
        <f t="shared" si="35"/>
        <v>19693404</v>
      </c>
      <c r="J78" s="173">
        <f t="shared" si="35"/>
        <v>12512823</v>
      </c>
      <c r="K78" s="173">
        <f t="shared" si="35"/>
        <v>10911929</v>
      </c>
      <c r="L78" s="173">
        <f t="shared" si="35"/>
        <v>13226170</v>
      </c>
      <c r="M78" s="173">
        <f t="shared" si="35"/>
        <v>15130548</v>
      </c>
      <c r="N78" s="174">
        <f t="shared" si="35"/>
        <v>11944821</v>
      </c>
      <c r="O78" s="172">
        <f t="shared" si="35"/>
        <v>8779821</v>
      </c>
      <c r="P78" s="173">
        <f t="shared" si="35"/>
        <v>12665112</v>
      </c>
      <c r="Q78" s="173">
        <f t="shared" si="35"/>
        <v>12857276</v>
      </c>
      <c r="R78" s="173">
        <f t="shared" si="35"/>
        <v>11532261</v>
      </c>
      <c r="S78" s="173">
        <f t="shared" si="35"/>
        <v>16467012</v>
      </c>
      <c r="T78" s="173">
        <v>0</v>
      </c>
      <c r="U78" s="174">
        <f t="shared" si="35"/>
        <v>0</v>
      </c>
      <c r="V78" s="108">
        <f t="shared" si="31"/>
        <v>-4019941</v>
      </c>
      <c r="W78" s="175">
        <f t="shared" ref="W78:Y78" si="36">SUM(W73:W77)</f>
        <v>936653</v>
      </c>
      <c r="X78" s="175">
        <f t="shared" si="36"/>
        <v>1607574</v>
      </c>
      <c r="Y78" s="175">
        <f t="shared" si="36"/>
        <v>-567233</v>
      </c>
      <c r="Z78" s="175">
        <f t="shared" ref="Z78" si="37">SUM(Z73:Z77)</f>
        <v>-831383</v>
      </c>
      <c r="AA78" s="176">
        <f t="shared" si="31"/>
        <v>0</v>
      </c>
      <c r="AB78" s="177">
        <f t="shared" si="31"/>
        <v>0</v>
      </c>
      <c r="AC78" s="108">
        <f t="shared" si="31"/>
        <v>0</v>
      </c>
    </row>
    <row r="79" spans="1:29" s="48" customFormat="1" x14ac:dyDescent="0.25">
      <c r="A79" s="186">
        <f>+A72+1</f>
        <v>11</v>
      </c>
      <c r="B79" s="58" t="s">
        <v>36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59"/>
      <c r="P79" s="60"/>
      <c r="Q79" s="60"/>
      <c r="R79" s="60"/>
      <c r="S79" s="238"/>
      <c r="T79" s="60"/>
      <c r="U79" s="61"/>
      <c r="V79" s="62"/>
      <c r="W79" s="63"/>
      <c r="X79" s="63"/>
      <c r="Y79" s="63"/>
      <c r="Z79" s="63"/>
      <c r="AA79" s="64"/>
      <c r="AB79" s="65"/>
      <c r="AC79" s="62"/>
    </row>
    <row r="80" spans="1:29" s="48" customFormat="1" x14ac:dyDescent="0.25">
      <c r="A80" s="186"/>
      <c r="B80" s="49" t="s">
        <v>38</v>
      </c>
      <c r="C80" s="124">
        <f>C94-C87</f>
        <v>964451.8</v>
      </c>
      <c r="D80" s="125">
        <f t="shared" ref="D80:O80" si="38">D94-D87</f>
        <v>885026.44</v>
      </c>
      <c r="E80" s="125">
        <f t="shared" si="38"/>
        <v>948444.29999999993</v>
      </c>
      <c r="F80" s="125">
        <f t="shared" si="38"/>
        <v>835116.07999999984</v>
      </c>
      <c r="G80" s="125">
        <f t="shared" si="38"/>
        <v>1466563.31</v>
      </c>
      <c r="H80" s="125">
        <f t="shared" si="38"/>
        <v>1893474.63</v>
      </c>
      <c r="I80" s="125">
        <f t="shared" si="38"/>
        <v>1702039.5399999998</v>
      </c>
      <c r="J80" s="125">
        <f t="shared" si="38"/>
        <v>1308529.1100000001</v>
      </c>
      <c r="K80" s="125">
        <f t="shared" si="38"/>
        <v>676738.5</v>
      </c>
      <c r="L80" s="125">
        <f t="shared" si="38"/>
        <v>1202677.9499999997</v>
      </c>
      <c r="M80" s="125">
        <f t="shared" si="38"/>
        <v>1414476.54</v>
      </c>
      <c r="N80" s="126">
        <f t="shared" si="38"/>
        <v>1167237.93</v>
      </c>
      <c r="O80" s="124">
        <f t="shared" si="38"/>
        <v>1219451.52</v>
      </c>
      <c r="P80" s="125">
        <f t="shared" ref="P80:Q80" si="39">P94-P87</f>
        <v>1164026.48</v>
      </c>
      <c r="Q80" s="125">
        <f t="shared" si="39"/>
        <v>1084223.07</v>
      </c>
      <c r="R80" s="125">
        <f t="shared" ref="R80:S80" si="40">R94-R87</f>
        <v>1276079.83</v>
      </c>
      <c r="S80" s="125">
        <f t="shared" si="40"/>
        <v>1815272.53</v>
      </c>
      <c r="T80" s="199" t="s">
        <v>214</v>
      </c>
      <c r="U80" s="126"/>
      <c r="V80" s="45">
        <f t="shared" ref="V80:Z80" si="41">O80-C80</f>
        <v>254999.71999999997</v>
      </c>
      <c r="W80" s="127">
        <f t="shared" si="41"/>
        <v>279000.04000000004</v>
      </c>
      <c r="X80" s="127">
        <f t="shared" si="41"/>
        <v>135778.77000000014</v>
      </c>
      <c r="Y80" s="127">
        <f t="shared" si="41"/>
        <v>440963.75000000023</v>
      </c>
      <c r="Z80" s="127">
        <f t="shared" si="41"/>
        <v>348709.22</v>
      </c>
      <c r="AA80" s="128"/>
      <c r="AB80" s="129"/>
      <c r="AC80" s="200" t="s">
        <v>214</v>
      </c>
    </row>
    <row r="81" spans="1:29" s="48" customFormat="1" x14ac:dyDescent="0.25">
      <c r="A81" s="186"/>
      <c r="B81" s="49" t="s">
        <v>39</v>
      </c>
      <c r="C81" s="124">
        <f t="shared" ref="C81:P81" si="42">C95-C88</f>
        <v>6075.2899999999991</v>
      </c>
      <c r="D81" s="125">
        <f t="shared" si="42"/>
        <v>6604.09</v>
      </c>
      <c r="E81" s="125">
        <f t="shared" si="42"/>
        <v>5384.420000000001</v>
      </c>
      <c r="F81" s="125">
        <f t="shared" si="42"/>
        <v>5096.2700000000004</v>
      </c>
      <c r="G81" s="125">
        <f t="shared" si="42"/>
        <v>7189.4100000000008</v>
      </c>
      <c r="H81" s="125">
        <f t="shared" si="42"/>
        <v>6721.7900000000009</v>
      </c>
      <c r="I81" s="125">
        <f t="shared" si="42"/>
        <v>9196.2099999999991</v>
      </c>
      <c r="J81" s="125">
        <f t="shared" si="42"/>
        <v>7587.8400000000011</v>
      </c>
      <c r="K81" s="125">
        <f t="shared" si="42"/>
        <v>4667.67</v>
      </c>
      <c r="L81" s="125">
        <f t="shared" si="42"/>
        <v>8488.41</v>
      </c>
      <c r="M81" s="125">
        <f t="shared" si="42"/>
        <v>8359.7199999999993</v>
      </c>
      <c r="N81" s="126">
        <f t="shared" si="42"/>
        <v>9210.69</v>
      </c>
      <c r="O81" s="124">
        <f t="shared" si="42"/>
        <v>10604.369999999999</v>
      </c>
      <c r="P81" s="125">
        <f t="shared" si="42"/>
        <v>6465.8500000000022</v>
      </c>
      <c r="Q81" s="125">
        <f t="shared" ref="Q81:R81" si="43">Q95-Q88</f>
        <v>6698.8799999999992</v>
      </c>
      <c r="R81" s="125">
        <f t="shared" si="43"/>
        <v>6275.02</v>
      </c>
      <c r="S81" s="125">
        <f t="shared" ref="S81" si="44">S95-S88</f>
        <v>7746.9</v>
      </c>
      <c r="T81" s="199" t="s">
        <v>214</v>
      </c>
      <c r="U81" s="126"/>
      <c r="V81" s="45">
        <f t="shared" si="8"/>
        <v>4529.08</v>
      </c>
      <c r="W81" s="127">
        <f t="shared" si="8"/>
        <v>-138.23999999999796</v>
      </c>
      <c r="X81" s="127">
        <f t="shared" si="8"/>
        <v>1314.4599999999982</v>
      </c>
      <c r="Y81" s="127">
        <f t="shared" si="8"/>
        <v>1178.75</v>
      </c>
      <c r="Z81" s="127">
        <f t="shared" si="8"/>
        <v>557.48999999999887</v>
      </c>
      <c r="AA81" s="128"/>
      <c r="AB81" s="129"/>
      <c r="AC81" s="200" t="s">
        <v>214</v>
      </c>
    </row>
    <row r="82" spans="1:29" s="48" customFormat="1" x14ac:dyDescent="0.25">
      <c r="A82" s="186"/>
      <c r="B82" s="49" t="s">
        <v>40</v>
      </c>
      <c r="C82" s="124">
        <f t="shared" ref="C82:P82" si="45">C96-C89</f>
        <v>215628.67000000004</v>
      </c>
      <c r="D82" s="125">
        <f t="shared" si="45"/>
        <v>205151.00999999998</v>
      </c>
      <c r="E82" s="125">
        <f t="shared" si="45"/>
        <v>258335.22999999998</v>
      </c>
      <c r="F82" s="125">
        <f t="shared" si="45"/>
        <v>180172.31</v>
      </c>
      <c r="G82" s="125">
        <f t="shared" si="45"/>
        <v>272120.43000000005</v>
      </c>
      <c r="H82" s="125">
        <f t="shared" si="45"/>
        <v>367742.00000000006</v>
      </c>
      <c r="I82" s="125">
        <f t="shared" si="45"/>
        <v>392423.19</v>
      </c>
      <c r="J82" s="125">
        <f t="shared" si="45"/>
        <v>413064.33999999997</v>
      </c>
      <c r="K82" s="125">
        <f t="shared" si="45"/>
        <v>101573.44999999998</v>
      </c>
      <c r="L82" s="125">
        <f t="shared" si="45"/>
        <v>237082.69</v>
      </c>
      <c r="M82" s="125">
        <f t="shared" si="45"/>
        <v>307601.40000000002</v>
      </c>
      <c r="N82" s="126">
        <f t="shared" si="45"/>
        <v>197535.07999999996</v>
      </c>
      <c r="O82" s="124">
        <f t="shared" si="45"/>
        <v>252377.46</v>
      </c>
      <c r="P82" s="125">
        <f t="shared" si="45"/>
        <v>236680.09000000003</v>
      </c>
      <c r="Q82" s="125">
        <f t="shared" ref="Q82:R82" si="46">Q96-Q89</f>
        <v>230146.65000000002</v>
      </c>
      <c r="R82" s="125">
        <f t="shared" si="46"/>
        <v>225553.39</v>
      </c>
      <c r="S82" s="125">
        <f t="shared" ref="S82" si="47">S96-S89</f>
        <v>285300.95</v>
      </c>
      <c r="T82" s="199" t="s">
        <v>214</v>
      </c>
      <c r="U82" s="126"/>
      <c r="V82" s="45">
        <f t="shared" si="8"/>
        <v>36748.78999999995</v>
      </c>
      <c r="W82" s="127">
        <f t="shared" si="8"/>
        <v>31529.080000000045</v>
      </c>
      <c r="X82" s="127">
        <f t="shared" si="8"/>
        <v>-28188.579999999958</v>
      </c>
      <c r="Y82" s="127">
        <f t="shared" si="8"/>
        <v>45381.080000000016</v>
      </c>
      <c r="Z82" s="127">
        <f t="shared" si="8"/>
        <v>13180.51999999996</v>
      </c>
      <c r="AA82" s="128"/>
      <c r="AB82" s="129"/>
      <c r="AC82" s="200" t="s">
        <v>214</v>
      </c>
    </row>
    <row r="83" spans="1:29" s="48" customFormat="1" x14ac:dyDescent="0.25">
      <c r="A83" s="186"/>
      <c r="B83" s="49" t="s">
        <v>41</v>
      </c>
      <c r="C83" s="124">
        <f t="shared" ref="C83:P83" si="48">C97-C90</f>
        <v>148804.85999999999</v>
      </c>
      <c r="D83" s="125">
        <f t="shared" si="48"/>
        <v>162344.28000000003</v>
      </c>
      <c r="E83" s="125">
        <f t="shared" si="48"/>
        <v>228531.37</v>
      </c>
      <c r="F83" s="125">
        <f t="shared" si="48"/>
        <v>123834.63</v>
      </c>
      <c r="G83" s="125">
        <f t="shared" si="48"/>
        <v>231944.08</v>
      </c>
      <c r="H83" s="125">
        <f t="shared" si="48"/>
        <v>294203.90000000002</v>
      </c>
      <c r="I83" s="125">
        <f t="shared" si="48"/>
        <v>299208.37</v>
      </c>
      <c r="J83" s="125">
        <f t="shared" si="48"/>
        <v>355074.23</v>
      </c>
      <c r="K83" s="125">
        <f t="shared" si="48"/>
        <v>109477.86</v>
      </c>
      <c r="L83" s="125">
        <f t="shared" si="48"/>
        <v>175913.55000000002</v>
      </c>
      <c r="M83" s="125">
        <f t="shared" si="48"/>
        <v>297886.72000000003</v>
      </c>
      <c r="N83" s="126">
        <f t="shared" si="48"/>
        <v>116462.27</v>
      </c>
      <c r="O83" s="124">
        <f t="shared" si="48"/>
        <v>149773.39000000001</v>
      </c>
      <c r="P83" s="125">
        <f t="shared" si="48"/>
        <v>189099.84000000003</v>
      </c>
      <c r="Q83" s="125">
        <f t="shared" ref="Q83:R83" si="49">Q97-Q90</f>
        <v>188049.06000000003</v>
      </c>
      <c r="R83" s="125">
        <f t="shared" si="49"/>
        <v>153783.88</v>
      </c>
      <c r="S83" s="125">
        <f t="shared" ref="S83" si="50">S97-S90</f>
        <v>194697.02000000002</v>
      </c>
      <c r="T83" s="199" t="s">
        <v>214</v>
      </c>
      <c r="U83" s="126"/>
      <c r="V83" s="45">
        <f t="shared" si="8"/>
        <v>968.53000000002794</v>
      </c>
      <c r="W83" s="127">
        <f t="shared" si="8"/>
        <v>26755.559999999998</v>
      </c>
      <c r="X83" s="127">
        <f t="shared" si="8"/>
        <v>-40482.309999999969</v>
      </c>
      <c r="Y83" s="127">
        <f t="shared" si="8"/>
        <v>29949.25</v>
      </c>
      <c r="Z83" s="127">
        <f t="shared" si="8"/>
        <v>-37247.059999999969</v>
      </c>
      <c r="AA83" s="128"/>
      <c r="AB83" s="129"/>
      <c r="AC83" s="200" t="s">
        <v>214</v>
      </c>
    </row>
    <row r="84" spans="1:29" s="48" customFormat="1" x14ac:dyDescent="0.25">
      <c r="A84" s="186"/>
      <c r="B84" s="49" t="s">
        <v>42</v>
      </c>
      <c r="C84" s="124">
        <f t="shared" ref="C84:P84" si="51">C98-C91</f>
        <v>44856.39</v>
      </c>
      <c r="D84" s="125">
        <f t="shared" si="51"/>
        <v>118159.67999999999</v>
      </c>
      <c r="E84" s="125">
        <f t="shared" si="51"/>
        <v>81548.820000000007</v>
      </c>
      <c r="F84" s="125">
        <f t="shared" si="51"/>
        <v>163324.87</v>
      </c>
      <c r="G84" s="125">
        <f t="shared" si="51"/>
        <v>206573.68</v>
      </c>
      <c r="H84" s="125">
        <f t="shared" si="51"/>
        <v>100782.94999999998</v>
      </c>
      <c r="I84" s="125">
        <f t="shared" si="51"/>
        <v>210289.96000000002</v>
      </c>
      <c r="J84" s="125">
        <f t="shared" si="51"/>
        <v>193114.78999999998</v>
      </c>
      <c r="K84" s="125">
        <f t="shared" si="51"/>
        <v>144717.44</v>
      </c>
      <c r="L84" s="125">
        <f t="shared" si="51"/>
        <v>70354.26999999999</v>
      </c>
      <c r="M84" s="125">
        <f t="shared" si="51"/>
        <v>218347.75</v>
      </c>
      <c r="N84" s="126">
        <f t="shared" si="51"/>
        <v>119420.98000000001</v>
      </c>
      <c r="O84" s="124">
        <f t="shared" si="51"/>
        <v>339086.6</v>
      </c>
      <c r="P84" s="125">
        <f t="shared" si="51"/>
        <v>134944.85999999999</v>
      </c>
      <c r="Q84" s="125">
        <f t="shared" ref="Q84:R84" si="52">Q98-Q91</f>
        <v>115099.03999999998</v>
      </c>
      <c r="R84" s="125">
        <f t="shared" si="52"/>
        <v>176298.05000000002</v>
      </c>
      <c r="S84" s="125">
        <f t="shared" ref="S84" si="53">S98-S91</f>
        <v>154752.01999999999</v>
      </c>
      <c r="T84" s="199" t="s">
        <v>214</v>
      </c>
      <c r="U84" s="126"/>
      <c r="V84" s="45">
        <f t="shared" si="8"/>
        <v>294230.20999999996</v>
      </c>
      <c r="W84" s="127">
        <f t="shared" si="8"/>
        <v>16785.179999999993</v>
      </c>
      <c r="X84" s="127">
        <f t="shared" si="8"/>
        <v>33550.219999999972</v>
      </c>
      <c r="Y84" s="127">
        <f t="shared" si="8"/>
        <v>12973.180000000022</v>
      </c>
      <c r="Z84" s="127">
        <f t="shared" si="8"/>
        <v>-51821.66</v>
      </c>
      <c r="AA84" s="128"/>
      <c r="AB84" s="129"/>
      <c r="AC84" s="200" t="s">
        <v>214</v>
      </c>
    </row>
    <row r="85" spans="1:29" s="164" customFormat="1" x14ac:dyDescent="0.25">
      <c r="A85" s="187"/>
      <c r="B85" s="49" t="s">
        <v>43</v>
      </c>
      <c r="C85" s="165">
        <f>SUM(C80:C84)</f>
        <v>1379817.01</v>
      </c>
      <c r="D85" s="166">
        <f t="shared" ref="D85:U85" si="54">SUM(D80:D84)</f>
        <v>1377285.4999999998</v>
      </c>
      <c r="E85" s="166">
        <f t="shared" si="54"/>
        <v>1522244.14</v>
      </c>
      <c r="F85" s="166">
        <f t="shared" si="54"/>
        <v>1307544.1600000001</v>
      </c>
      <c r="G85" s="166">
        <f t="shared" si="54"/>
        <v>2184390.91</v>
      </c>
      <c r="H85" s="166">
        <f t="shared" si="54"/>
        <v>2662925.27</v>
      </c>
      <c r="I85" s="166">
        <f t="shared" si="54"/>
        <v>2613157.27</v>
      </c>
      <c r="J85" s="166">
        <f t="shared" si="54"/>
        <v>2277370.31</v>
      </c>
      <c r="K85" s="166">
        <f t="shared" si="54"/>
        <v>1037174.9199999999</v>
      </c>
      <c r="L85" s="166">
        <f t="shared" si="54"/>
        <v>1694516.8699999996</v>
      </c>
      <c r="M85" s="166">
        <f t="shared" si="54"/>
        <v>2246672.13</v>
      </c>
      <c r="N85" s="168">
        <f t="shared" si="54"/>
        <v>1609866.9499999997</v>
      </c>
      <c r="O85" s="165">
        <f t="shared" si="54"/>
        <v>1971293.3400000003</v>
      </c>
      <c r="P85" s="166">
        <f t="shared" si="54"/>
        <v>1731217.12</v>
      </c>
      <c r="Q85" s="166">
        <f t="shared" ref="Q85:R85" si="55">SUM(Q80:Q84)</f>
        <v>1624216.7000000002</v>
      </c>
      <c r="R85" s="166">
        <f t="shared" si="55"/>
        <v>1837990.1700000002</v>
      </c>
      <c r="S85" s="166">
        <f t="shared" ref="S85" si="56">SUM(S80:S84)</f>
        <v>2457769.42</v>
      </c>
      <c r="T85" s="166">
        <v>0</v>
      </c>
      <c r="U85" s="168">
        <f t="shared" si="54"/>
        <v>0</v>
      </c>
      <c r="V85" s="167">
        <f t="shared" si="31"/>
        <v>591476.32999999984</v>
      </c>
      <c r="W85" s="169">
        <f t="shared" ref="W85:Y85" si="57">SUM(W80:W84)</f>
        <v>353931.62000000011</v>
      </c>
      <c r="X85" s="169">
        <f t="shared" si="57"/>
        <v>101972.56000000017</v>
      </c>
      <c r="Y85" s="169">
        <f t="shared" si="57"/>
        <v>530446.01000000024</v>
      </c>
      <c r="Z85" s="169">
        <f t="shared" ref="Z85" si="58">SUM(Z80:Z84)</f>
        <v>273378.50999999989</v>
      </c>
      <c r="AA85" s="170">
        <f t="shared" si="31"/>
        <v>0</v>
      </c>
      <c r="AB85" s="171">
        <f t="shared" si="31"/>
        <v>0</v>
      </c>
      <c r="AC85" s="167">
        <f t="shared" si="31"/>
        <v>0</v>
      </c>
    </row>
    <row r="86" spans="1:29" s="48" customFormat="1" x14ac:dyDescent="0.25">
      <c r="A86" s="186">
        <f>+A79+1</f>
        <v>12</v>
      </c>
      <c r="B86" s="58" t="s">
        <v>34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59"/>
      <c r="P86" s="60"/>
      <c r="Q86" s="60"/>
      <c r="R86" s="60"/>
      <c r="S86" s="238"/>
      <c r="T86" s="60"/>
      <c r="U86" s="61"/>
      <c r="V86" s="62"/>
      <c r="W86" s="63"/>
      <c r="X86" s="63"/>
      <c r="Y86" s="63"/>
      <c r="Z86" s="63"/>
      <c r="AA86" s="64"/>
      <c r="AB86" s="65"/>
      <c r="AC86" s="62"/>
    </row>
    <row r="87" spans="1:29" s="48" customFormat="1" x14ac:dyDescent="0.25">
      <c r="A87" s="186"/>
      <c r="B87" s="49" t="s">
        <v>38</v>
      </c>
      <c r="C87" s="124">
        <v>715496.02</v>
      </c>
      <c r="D87" s="125">
        <v>641768.84000000008</v>
      </c>
      <c r="E87" s="125">
        <v>675233.17</v>
      </c>
      <c r="F87" s="125">
        <v>564520.05000000005</v>
      </c>
      <c r="G87" s="125">
        <v>1007971.31</v>
      </c>
      <c r="H87" s="125">
        <v>1295763</v>
      </c>
      <c r="I87" s="125">
        <v>1091826.5900000001</v>
      </c>
      <c r="J87" s="125">
        <v>793537.51</v>
      </c>
      <c r="K87" s="125">
        <v>432466.89999999997</v>
      </c>
      <c r="L87" s="125">
        <v>741943.95000000007</v>
      </c>
      <c r="M87" s="125">
        <v>850444.29999999993</v>
      </c>
      <c r="N87" s="126">
        <v>610979.54</v>
      </c>
      <c r="O87" s="124">
        <v>654944.09</v>
      </c>
      <c r="P87" s="125">
        <v>651407.28</v>
      </c>
      <c r="Q87" s="208">
        <v>598794.99</v>
      </c>
      <c r="R87" s="203">
        <v>706902.17</v>
      </c>
      <c r="S87" s="208">
        <v>1063732.0399999998</v>
      </c>
      <c r="T87" s="199" t="s">
        <v>214</v>
      </c>
      <c r="U87" s="126"/>
      <c r="V87" s="45">
        <f t="shared" ref="V87:Z102" si="59">O87-C87</f>
        <v>-60551.930000000051</v>
      </c>
      <c r="W87" s="127">
        <f t="shared" si="59"/>
        <v>9638.4399999999441</v>
      </c>
      <c r="X87" s="127">
        <f t="shared" si="59"/>
        <v>-76438.180000000051</v>
      </c>
      <c r="Y87" s="127">
        <f t="shared" si="59"/>
        <v>142382.12</v>
      </c>
      <c r="Z87" s="127">
        <f t="shared" si="59"/>
        <v>55760.729999999749</v>
      </c>
      <c r="AA87" s="128"/>
      <c r="AB87" s="129"/>
      <c r="AC87" s="200" t="s">
        <v>214</v>
      </c>
    </row>
    <row r="88" spans="1:29" s="48" customFormat="1" x14ac:dyDescent="0.25">
      <c r="A88" s="186"/>
      <c r="B88" s="49" t="s">
        <v>39</v>
      </c>
      <c r="C88" s="124">
        <v>10711.51</v>
      </c>
      <c r="D88" s="125">
        <v>9581.81</v>
      </c>
      <c r="E88" s="125">
        <v>7665.78</v>
      </c>
      <c r="F88" s="125">
        <v>6023.33</v>
      </c>
      <c r="G88" s="125">
        <v>7181.53</v>
      </c>
      <c r="H88" s="125">
        <v>8067.49</v>
      </c>
      <c r="I88" s="125">
        <v>6133.8</v>
      </c>
      <c r="J88" s="125">
        <v>6421.2</v>
      </c>
      <c r="K88" s="125">
        <v>6538.42</v>
      </c>
      <c r="L88" s="125">
        <v>9404.2999999999993</v>
      </c>
      <c r="M88" s="125">
        <v>11152.31</v>
      </c>
      <c r="N88" s="126">
        <v>9802.31</v>
      </c>
      <c r="O88" s="124">
        <v>9301.59</v>
      </c>
      <c r="P88" s="125">
        <v>9919.4599999999991</v>
      </c>
      <c r="Q88" s="208">
        <v>7875.42</v>
      </c>
      <c r="R88" s="203">
        <v>7220.18</v>
      </c>
      <c r="S88" s="208">
        <v>8106.99</v>
      </c>
      <c r="T88" s="199" t="s">
        <v>214</v>
      </c>
      <c r="U88" s="126"/>
      <c r="V88" s="45">
        <f t="shared" si="59"/>
        <v>-1409.92</v>
      </c>
      <c r="W88" s="127">
        <f t="shared" si="59"/>
        <v>337.64999999999964</v>
      </c>
      <c r="X88" s="127">
        <f t="shared" si="59"/>
        <v>209.64000000000033</v>
      </c>
      <c r="Y88" s="127">
        <f t="shared" si="59"/>
        <v>1196.8500000000004</v>
      </c>
      <c r="Z88" s="127">
        <f t="shared" si="59"/>
        <v>925.46</v>
      </c>
      <c r="AA88" s="128"/>
      <c r="AB88" s="129"/>
      <c r="AC88" s="200" t="s">
        <v>214</v>
      </c>
    </row>
    <row r="89" spans="1:29" s="48" customFormat="1" x14ac:dyDescent="0.25">
      <c r="A89" s="186"/>
      <c r="B89" s="49" t="s">
        <v>40</v>
      </c>
      <c r="C89" s="124">
        <v>145091.84999999998</v>
      </c>
      <c r="D89" s="125">
        <v>136384.61000000002</v>
      </c>
      <c r="E89" s="125">
        <v>171277.02000000002</v>
      </c>
      <c r="F89" s="125">
        <v>111905.73999999999</v>
      </c>
      <c r="G89" s="125">
        <v>195494.88999999998</v>
      </c>
      <c r="H89" s="125">
        <v>266565.64999999997</v>
      </c>
      <c r="I89" s="125">
        <v>254885.32</v>
      </c>
      <c r="J89" s="125">
        <v>229951.61</v>
      </c>
      <c r="K89" s="125">
        <v>64630.66</v>
      </c>
      <c r="L89" s="125">
        <v>151429.32</v>
      </c>
      <c r="M89" s="125">
        <v>190993.43000000002</v>
      </c>
      <c r="N89" s="126">
        <v>110114.72000000002</v>
      </c>
      <c r="O89" s="124">
        <v>143624.79</v>
      </c>
      <c r="P89" s="125">
        <v>119423.5</v>
      </c>
      <c r="Q89" s="208">
        <v>108175.3</v>
      </c>
      <c r="R89" s="203">
        <v>114868.42</v>
      </c>
      <c r="S89" s="208">
        <v>162435.76</v>
      </c>
      <c r="T89" s="199" t="s">
        <v>214</v>
      </c>
      <c r="U89" s="126"/>
      <c r="V89" s="45">
        <f t="shared" si="59"/>
        <v>-1467.0599999999686</v>
      </c>
      <c r="W89" s="127">
        <f t="shared" si="59"/>
        <v>-16961.110000000015</v>
      </c>
      <c r="X89" s="127">
        <f t="shared" si="59"/>
        <v>-63101.720000000016</v>
      </c>
      <c r="Y89" s="127">
        <f t="shared" si="59"/>
        <v>2962.6800000000076</v>
      </c>
      <c r="Z89" s="127">
        <f t="shared" si="59"/>
        <v>-33059.129999999976</v>
      </c>
      <c r="AA89" s="128"/>
      <c r="AB89" s="129"/>
      <c r="AC89" s="200" t="s">
        <v>214</v>
      </c>
    </row>
    <row r="90" spans="1:29" s="48" customFormat="1" x14ac:dyDescent="0.25">
      <c r="A90" s="186"/>
      <c r="B90" s="49" t="s">
        <v>41</v>
      </c>
      <c r="C90" s="124">
        <v>101102.5</v>
      </c>
      <c r="D90" s="125">
        <v>101036.75</v>
      </c>
      <c r="E90" s="125">
        <v>148962.16999999998</v>
      </c>
      <c r="F90" s="125">
        <v>71368.010000000009</v>
      </c>
      <c r="G90" s="125">
        <v>131701.47</v>
      </c>
      <c r="H90" s="125">
        <v>178853.68000000002</v>
      </c>
      <c r="I90" s="125">
        <v>167443.74</v>
      </c>
      <c r="J90" s="125">
        <v>185303.15</v>
      </c>
      <c r="K90" s="125">
        <v>43973.919999999998</v>
      </c>
      <c r="L90" s="125">
        <v>97948.72</v>
      </c>
      <c r="M90" s="125">
        <v>146053.74</v>
      </c>
      <c r="N90" s="126">
        <v>67430.509999999995</v>
      </c>
      <c r="O90" s="124">
        <v>93507.01</v>
      </c>
      <c r="P90" s="125">
        <v>86057.3</v>
      </c>
      <c r="Q90" s="208">
        <v>79907.59</v>
      </c>
      <c r="R90" s="203">
        <v>75135.539999999994</v>
      </c>
      <c r="S90" s="208">
        <v>113875.98</v>
      </c>
      <c r="T90" s="199" t="s">
        <v>214</v>
      </c>
      <c r="U90" s="126"/>
      <c r="V90" s="45">
        <f t="shared" si="59"/>
        <v>-7595.4900000000052</v>
      </c>
      <c r="W90" s="127">
        <f t="shared" si="59"/>
        <v>-14979.449999999997</v>
      </c>
      <c r="X90" s="127">
        <f t="shared" si="59"/>
        <v>-69054.579999999987</v>
      </c>
      <c r="Y90" s="127">
        <f t="shared" si="59"/>
        <v>3767.5299999999843</v>
      </c>
      <c r="Z90" s="127">
        <f t="shared" si="59"/>
        <v>-17825.490000000005</v>
      </c>
      <c r="AA90" s="128"/>
      <c r="AB90" s="129"/>
      <c r="AC90" s="200" t="s">
        <v>214</v>
      </c>
    </row>
    <row r="91" spans="1:29" s="48" customFormat="1" x14ac:dyDescent="0.25">
      <c r="A91" s="186"/>
      <c r="B91" s="49" t="s">
        <v>42</v>
      </c>
      <c r="C91" s="124">
        <v>92121.17</v>
      </c>
      <c r="D91" s="125">
        <v>86111.12</v>
      </c>
      <c r="E91" s="125">
        <v>106041.60000000001</v>
      </c>
      <c r="F91" s="125">
        <v>102025.8</v>
      </c>
      <c r="G91" s="125">
        <v>125139.38</v>
      </c>
      <c r="H91" s="125">
        <v>126196.82</v>
      </c>
      <c r="I91" s="125">
        <v>130466.93</v>
      </c>
      <c r="J91" s="125">
        <v>104636.06</v>
      </c>
      <c r="K91" s="125">
        <v>86698.73</v>
      </c>
      <c r="L91" s="125">
        <v>96949.31</v>
      </c>
      <c r="M91" s="125">
        <v>29452.57</v>
      </c>
      <c r="N91" s="126">
        <v>187687.9</v>
      </c>
      <c r="O91" s="124">
        <v>-168641.96</v>
      </c>
      <c r="P91" s="125">
        <v>199733.19</v>
      </c>
      <c r="Q91" s="208">
        <v>255106.2</v>
      </c>
      <c r="R91" s="203">
        <v>104921.78</v>
      </c>
      <c r="S91" s="208">
        <v>121411.84</v>
      </c>
      <c r="T91" s="199" t="s">
        <v>214</v>
      </c>
      <c r="U91" s="126"/>
      <c r="V91" s="45">
        <f t="shared" si="59"/>
        <v>-260763.13</v>
      </c>
      <c r="W91" s="127">
        <f t="shared" si="59"/>
        <v>113622.07</v>
      </c>
      <c r="X91" s="127">
        <f t="shared" si="59"/>
        <v>149064.6</v>
      </c>
      <c r="Y91" s="127">
        <f t="shared" si="59"/>
        <v>2895.9799999999959</v>
      </c>
      <c r="Z91" s="127">
        <f t="shared" si="59"/>
        <v>-3727.5400000000081</v>
      </c>
      <c r="AA91" s="128"/>
      <c r="AB91" s="129"/>
      <c r="AC91" s="200" t="s">
        <v>214</v>
      </c>
    </row>
    <row r="92" spans="1:29" s="164" customFormat="1" x14ac:dyDescent="0.25">
      <c r="A92" s="187"/>
      <c r="B92" s="49" t="s">
        <v>43</v>
      </c>
      <c r="C92" s="165">
        <f>SUM(C87:C91)</f>
        <v>1064523.05</v>
      </c>
      <c r="D92" s="166">
        <f t="shared" ref="D92:AC106" si="60">SUM(D87:D91)</f>
        <v>974883.13000000012</v>
      </c>
      <c r="E92" s="166">
        <f t="shared" si="60"/>
        <v>1109179.7400000002</v>
      </c>
      <c r="F92" s="166">
        <f t="shared" si="60"/>
        <v>855842.93</v>
      </c>
      <c r="G92" s="166">
        <f t="shared" si="60"/>
        <v>1467488.58</v>
      </c>
      <c r="H92" s="166">
        <f t="shared" si="60"/>
        <v>1875446.64</v>
      </c>
      <c r="I92" s="166">
        <f t="shared" si="60"/>
        <v>1650756.3800000001</v>
      </c>
      <c r="J92" s="166">
        <f t="shared" si="60"/>
        <v>1319849.53</v>
      </c>
      <c r="K92" s="166">
        <f t="shared" si="60"/>
        <v>634308.63</v>
      </c>
      <c r="L92" s="166">
        <f t="shared" si="60"/>
        <v>1097675.6000000001</v>
      </c>
      <c r="M92" s="166">
        <f t="shared" si="60"/>
        <v>1228096.3500000001</v>
      </c>
      <c r="N92" s="168">
        <f t="shared" si="60"/>
        <v>986014.9800000001</v>
      </c>
      <c r="O92" s="165">
        <f t="shared" si="60"/>
        <v>732735.52</v>
      </c>
      <c r="P92" s="166">
        <f t="shared" si="60"/>
        <v>1066540.73</v>
      </c>
      <c r="Q92" s="166">
        <f t="shared" si="60"/>
        <v>1049859.5</v>
      </c>
      <c r="R92" s="166">
        <f t="shared" si="60"/>
        <v>1009048.0900000002</v>
      </c>
      <c r="S92" s="166">
        <f t="shared" si="60"/>
        <v>1469562.6099999999</v>
      </c>
      <c r="T92" s="166">
        <v>0</v>
      </c>
      <c r="U92" s="168">
        <f t="shared" si="60"/>
        <v>0</v>
      </c>
      <c r="V92" s="167">
        <f t="shared" si="60"/>
        <v>-331787.53000000003</v>
      </c>
      <c r="W92" s="169">
        <f t="shared" ref="W92:Y92" si="61">SUM(W87:W91)</f>
        <v>91657.599999999948</v>
      </c>
      <c r="X92" s="169">
        <f t="shared" si="61"/>
        <v>-59320.240000000049</v>
      </c>
      <c r="Y92" s="169">
        <f t="shared" si="61"/>
        <v>153205.15999999997</v>
      </c>
      <c r="Z92" s="169">
        <f t="shared" ref="Z92" si="62">SUM(Z87:Z91)</f>
        <v>2074.0299999997587</v>
      </c>
      <c r="AA92" s="170">
        <f t="shared" si="60"/>
        <v>0</v>
      </c>
      <c r="AB92" s="171">
        <f t="shared" si="60"/>
        <v>0</v>
      </c>
      <c r="AC92" s="167">
        <f t="shared" si="60"/>
        <v>0</v>
      </c>
    </row>
    <row r="93" spans="1:29" s="48" customFormat="1" x14ac:dyDescent="0.25">
      <c r="A93" s="186">
        <f>+A86+1</f>
        <v>13</v>
      </c>
      <c r="B93" s="58" t="s">
        <v>45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59"/>
      <c r="P93" s="60"/>
      <c r="Q93" s="60"/>
      <c r="R93" s="60"/>
      <c r="S93" s="60"/>
      <c r="T93" s="60"/>
      <c r="U93" s="61"/>
      <c r="V93" s="62"/>
      <c r="W93" s="63"/>
      <c r="X93" s="63"/>
      <c r="Y93" s="63"/>
      <c r="Z93" s="63"/>
      <c r="AA93" s="64"/>
      <c r="AB93" s="65"/>
      <c r="AC93" s="62"/>
    </row>
    <row r="94" spans="1:29" s="48" customFormat="1" x14ac:dyDescent="0.25">
      <c r="A94" s="186"/>
      <c r="B94" s="49" t="s">
        <v>38</v>
      </c>
      <c r="C94" s="124">
        <v>1679947.82</v>
      </c>
      <c r="D94" s="125">
        <v>1526795.28</v>
      </c>
      <c r="E94" s="125">
        <v>1623677.47</v>
      </c>
      <c r="F94" s="125">
        <v>1399636.13</v>
      </c>
      <c r="G94" s="125">
        <v>2474534.62</v>
      </c>
      <c r="H94" s="125">
        <v>3189237.63</v>
      </c>
      <c r="I94" s="125">
        <v>2793866.13</v>
      </c>
      <c r="J94" s="125">
        <v>2102066.62</v>
      </c>
      <c r="K94" s="125">
        <v>1109205.3999999999</v>
      </c>
      <c r="L94" s="125">
        <v>1944621.9</v>
      </c>
      <c r="M94" s="125">
        <v>2264920.84</v>
      </c>
      <c r="N94" s="126">
        <v>1778217.47</v>
      </c>
      <c r="O94" s="124">
        <v>1874395.61</v>
      </c>
      <c r="P94" s="125">
        <v>1815433.76</v>
      </c>
      <c r="Q94" s="125">
        <v>1683018.06</v>
      </c>
      <c r="R94" s="125">
        <v>1982982</v>
      </c>
      <c r="S94" s="125">
        <v>2879004.57</v>
      </c>
      <c r="T94" s="125">
        <v>0</v>
      </c>
      <c r="U94" s="126"/>
      <c r="V94" s="45">
        <f t="shared" ref="V94:Z94" si="63">O94-C94</f>
        <v>194447.79000000004</v>
      </c>
      <c r="W94" s="127">
        <f t="shared" si="63"/>
        <v>288638.48</v>
      </c>
      <c r="X94" s="127">
        <f t="shared" si="63"/>
        <v>59340.590000000084</v>
      </c>
      <c r="Y94" s="127">
        <f t="shared" si="63"/>
        <v>583345.87000000011</v>
      </c>
      <c r="Z94" s="127">
        <f t="shared" si="63"/>
        <v>404469.94999999972</v>
      </c>
      <c r="AA94" s="128"/>
      <c r="AB94" s="129"/>
      <c r="AC94" s="80">
        <f>IF(ISERROR(GETPIVOTDATA("VALUE",'CSS WK pvt'!$I$2,"DT_FILE",AC$8,"CD_CO",AC$6,"TRIM_CAT",TRIM(B94),"TRIM_LINE",A93))=TRUE,0,GETPIVOTDATA("VALUE",'CSS WK pvt'!$I$2,"DT_FILE",AC$8,"CD_CO",AC$6,"TRIM_CAT",TRIM(B94),"TRIM_LINE",A93))</f>
        <v>0</v>
      </c>
    </row>
    <row r="95" spans="1:29" s="48" customFormat="1" x14ac:dyDescent="0.25">
      <c r="A95" s="186"/>
      <c r="B95" s="49" t="s">
        <v>39</v>
      </c>
      <c r="C95" s="124">
        <v>16786.8</v>
      </c>
      <c r="D95" s="125">
        <v>16185.9</v>
      </c>
      <c r="E95" s="125">
        <v>13050.2</v>
      </c>
      <c r="F95" s="125">
        <v>11119.6</v>
      </c>
      <c r="G95" s="125">
        <v>14370.94</v>
      </c>
      <c r="H95" s="125">
        <v>14789.28</v>
      </c>
      <c r="I95" s="125">
        <v>15330.01</v>
      </c>
      <c r="J95" s="125">
        <v>14009.04</v>
      </c>
      <c r="K95" s="125">
        <v>11206.09</v>
      </c>
      <c r="L95" s="125">
        <v>17892.71</v>
      </c>
      <c r="M95" s="125">
        <v>19512.03</v>
      </c>
      <c r="N95" s="126">
        <v>19013</v>
      </c>
      <c r="O95" s="124">
        <v>19905.96</v>
      </c>
      <c r="P95" s="125">
        <v>16385.310000000001</v>
      </c>
      <c r="Q95" s="125">
        <v>14574.3</v>
      </c>
      <c r="R95" s="125">
        <v>13495.2</v>
      </c>
      <c r="S95" s="125">
        <v>15853.89</v>
      </c>
      <c r="T95" s="125">
        <v>0</v>
      </c>
      <c r="U95" s="126"/>
      <c r="V95" s="45">
        <f t="shared" ref="V95:Z140" si="64">O95-C95</f>
        <v>3119.16</v>
      </c>
      <c r="W95" s="127">
        <f t="shared" si="64"/>
        <v>199.41000000000167</v>
      </c>
      <c r="X95" s="127">
        <f t="shared" si="59"/>
        <v>1524.0999999999985</v>
      </c>
      <c r="Y95" s="127">
        <f t="shared" si="59"/>
        <v>2375.6000000000004</v>
      </c>
      <c r="Z95" s="127">
        <f t="shared" si="59"/>
        <v>1482.9499999999989</v>
      </c>
      <c r="AA95" s="128"/>
      <c r="AB95" s="129"/>
      <c r="AC95" s="80">
        <f>IF(ISERROR(GETPIVOTDATA("VALUE",'CSS WK pvt'!$I$2,"DT_FILE",AC$8,"CD_CO",AC$6,"TRIM_CAT",TRIM(B95),"TRIM_LINE",A93))=TRUE,0,GETPIVOTDATA("VALUE",'CSS WK pvt'!$I$2,"DT_FILE",AC$8,"CD_CO",AC$6,"TRIM_CAT",TRIM(B95),"TRIM_LINE",A93))</f>
        <v>0</v>
      </c>
    </row>
    <row r="96" spans="1:29" s="48" customFormat="1" x14ac:dyDescent="0.25">
      <c r="A96" s="186"/>
      <c r="B96" s="49" t="s">
        <v>40</v>
      </c>
      <c r="C96" s="124">
        <v>360720.52</v>
      </c>
      <c r="D96" s="125">
        <v>341535.62</v>
      </c>
      <c r="E96" s="125">
        <v>429612.25</v>
      </c>
      <c r="F96" s="125">
        <v>292078.05</v>
      </c>
      <c r="G96" s="125">
        <v>467615.32</v>
      </c>
      <c r="H96" s="125">
        <v>634307.65</v>
      </c>
      <c r="I96" s="125">
        <v>647308.51</v>
      </c>
      <c r="J96" s="125">
        <v>643015.94999999995</v>
      </c>
      <c r="K96" s="125">
        <v>166204.10999999999</v>
      </c>
      <c r="L96" s="125">
        <v>388512.01</v>
      </c>
      <c r="M96" s="125">
        <v>498594.83</v>
      </c>
      <c r="N96" s="126">
        <v>307649.8</v>
      </c>
      <c r="O96" s="124">
        <v>396002.25</v>
      </c>
      <c r="P96" s="125">
        <v>356103.59</v>
      </c>
      <c r="Q96" s="125">
        <v>338321.95</v>
      </c>
      <c r="R96" s="125">
        <v>340421.81</v>
      </c>
      <c r="S96" s="125">
        <v>447736.71</v>
      </c>
      <c r="T96" s="125">
        <v>0</v>
      </c>
      <c r="U96" s="126"/>
      <c r="V96" s="45">
        <f t="shared" si="64"/>
        <v>35281.729999999981</v>
      </c>
      <c r="W96" s="127">
        <f t="shared" si="64"/>
        <v>14567.97000000003</v>
      </c>
      <c r="X96" s="127">
        <f t="shared" si="59"/>
        <v>-91290.299999999988</v>
      </c>
      <c r="Y96" s="127">
        <f t="shared" si="59"/>
        <v>48343.760000000009</v>
      </c>
      <c r="Z96" s="127">
        <f t="shared" si="59"/>
        <v>-19878.609999999986</v>
      </c>
      <c r="AA96" s="128"/>
      <c r="AB96" s="129"/>
      <c r="AC96" s="80">
        <f>IF(ISERROR(GETPIVOTDATA("VALUE",'CSS WK pvt'!$I$2,"DT_FILE",AC$8,"CD_CO",AC$6,"TRIM_CAT",TRIM(B96),"TRIM_LINE",A93))=TRUE,0,GETPIVOTDATA("VALUE",'CSS WK pvt'!$I$2,"DT_FILE",AC$8,"CD_CO",AC$6,"TRIM_CAT",TRIM(B96),"TRIM_LINE",A93))</f>
        <v>0</v>
      </c>
    </row>
    <row r="97" spans="1:29" s="48" customFormat="1" x14ac:dyDescent="0.25">
      <c r="A97" s="186"/>
      <c r="B97" s="49" t="s">
        <v>41</v>
      </c>
      <c r="C97" s="124">
        <v>249907.36</v>
      </c>
      <c r="D97" s="125">
        <v>263381.03000000003</v>
      </c>
      <c r="E97" s="125">
        <v>377493.54</v>
      </c>
      <c r="F97" s="125">
        <v>195202.64</v>
      </c>
      <c r="G97" s="125">
        <v>363645.55</v>
      </c>
      <c r="H97" s="125">
        <v>473057.58</v>
      </c>
      <c r="I97" s="125">
        <v>466652.11</v>
      </c>
      <c r="J97" s="125">
        <v>540377.38</v>
      </c>
      <c r="K97" s="125">
        <v>153451.78</v>
      </c>
      <c r="L97" s="125">
        <v>273862.27</v>
      </c>
      <c r="M97" s="125">
        <v>443940.46</v>
      </c>
      <c r="N97" s="126">
        <v>183892.78</v>
      </c>
      <c r="O97" s="124">
        <v>243280.4</v>
      </c>
      <c r="P97" s="125">
        <v>275157.14</v>
      </c>
      <c r="Q97" s="125">
        <v>267956.65000000002</v>
      </c>
      <c r="R97" s="125">
        <v>228919.42</v>
      </c>
      <c r="S97" s="125">
        <v>308573</v>
      </c>
      <c r="T97" s="125">
        <v>0</v>
      </c>
      <c r="U97" s="126"/>
      <c r="V97" s="45">
        <f t="shared" si="64"/>
        <v>-6626.9599999999919</v>
      </c>
      <c r="W97" s="127">
        <f t="shared" si="64"/>
        <v>11776.109999999986</v>
      </c>
      <c r="X97" s="127">
        <f t="shared" si="59"/>
        <v>-109536.88999999996</v>
      </c>
      <c r="Y97" s="127">
        <f t="shared" si="59"/>
        <v>33716.78</v>
      </c>
      <c r="Z97" s="127">
        <f t="shared" si="59"/>
        <v>-55072.549999999988</v>
      </c>
      <c r="AA97" s="128"/>
      <c r="AB97" s="129"/>
      <c r="AC97" s="80">
        <f>IF(ISERROR(GETPIVOTDATA("VALUE",'CSS WK pvt'!$I$2,"DT_FILE",AC$8,"CD_CO",AC$6,"TRIM_CAT",TRIM(B97),"TRIM_LINE",A93))=TRUE,0,GETPIVOTDATA("VALUE",'CSS WK pvt'!$I$2,"DT_FILE",AC$8,"CD_CO",AC$6,"TRIM_CAT",TRIM(B97),"TRIM_LINE",A93))</f>
        <v>0</v>
      </c>
    </row>
    <row r="98" spans="1:29" s="48" customFormat="1" x14ac:dyDescent="0.25">
      <c r="A98" s="186"/>
      <c r="B98" s="49" t="s">
        <v>42</v>
      </c>
      <c r="C98" s="124">
        <v>136977.56</v>
      </c>
      <c r="D98" s="125">
        <v>204270.8</v>
      </c>
      <c r="E98" s="125">
        <v>187590.42</v>
      </c>
      <c r="F98" s="125">
        <v>265350.67</v>
      </c>
      <c r="G98" s="125">
        <v>331713.06</v>
      </c>
      <c r="H98" s="125">
        <v>226979.77</v>
      </c>
      <c r="I98" s="125">
        <v>340756.89</v>
      </c>
      <c r="J98" s="125">
        <v>297750.84999999998</v>
      </c>
      <c r="K98" s="125">
        <v>231416.17</v>
      </c>
      <c r="L98" s="125">
        <v>167303.57999999999</v>
      </c>
      <c r="M98" s="125">
        <v>247800.32000000001</v>
      </c>
      <c r="N98" s="126">
        <v>307108.88</v>
      </c>
      <c r="O98" s="124">
        <v>170444.64</v>
      </c>
      <c r="P98" s="125">
        <v>334678.05</v>
      </c>
      <c r="Q98" s="125">
        <v>370205.24</v>
      </c>
      <c r="R98" s="125">
        <v>281219.83</v>
      </c>
      <c r="S98" s="125">
        <v>276163.86</v>
      </c>
      <c r="T98" s="125">
        <v>0</v>
      </c>
      <c r="U98" s="126"/>
      <c r="V98" s="45">
        <f t="shared" si="64"/>
        <v>33467.080000000016</v>
      </c>
      <c r="W98" s="127">
        <f t="shared" si="64"/>
        <v>130407.25</v>
      </c>
      <c r="X98" s="127">
        <f t="shared" si="59"/>
        <v>182614.81999999998</v>
      </c>
      <c r="Y98" s="127">
        <f t="shared" si="59"/>
        <v>15869.160000000033</v>
      </c>
      <c r="Z98" s="127">
        <f t="shared" si="59"/>
        <v>-55549.200000000012</v>
      </c>
      <c r="AA98" s="128"/>
      <c r="AB98" s="129"/>
      <c r="AC98" s="80">
        <f>IF(ISERROR(GETPIVOTDATA("VALUE",'CSS WK pvt'!$I$2,"DT_FILE",AC$8,"CD_CO",AC$6,"TRIM_CAT",TRIM(B98),"TRIM_LINE",A93))=TRUE,0,GETPIVOTDATA("VALUE",'CSS WK pvt'!$I$2,"DT_FILE",AC$8,"CD_CO",AC$6,"TRIM_CAT",TRIM(B98),"TRIM_LINE",A93))</f>
        <v>0</v>
      </c>
    </row>
    <row r="99" spans="1:29" s="164" customFormat="1" ht="15.75" thickBot="1" x14ac:dyDescent="0.3">
      <c r="A99" s="187"/>
      <c r="B99" s="66" t="s">
        <v>43</v>
      </c>
      <c r="C99" s="158">
        <f>SUM(C94:C98)</f>
        <v>2444340.06</v>
      </c>
      <c r="D99" s="159">
        <f t="shared" ref="D99:U99" si="65">SUM(D94:D98)</f>
        <v>2352168.63</v>
      </c>
      <c r="E99" s="159">
        <f t="shared" si="65"/>
        <v>2631423.88</v>
      </c>
      <c r="F99" s="159">
        <f t="shared" si="65"/>
        <v>2163387.09</v>
      </c>
      <c r="G99" s="159">
        <f t="shared" si="65"/>
        <v>3651879.4899999998</v>
      </c>
      <c r="H99" s="159">
        <f t="shared" si="65"/>
        <v>4538371.9099999992</v>
      </c>
      <c r="I99" s="159">
        <f t="shared" si="65"/>
        <v>4263913.6499999994</v>
      </c>
      <c r="J99" s="159">
        <f t="shared" si="65"/>
        <v>3597219.8400000003</v>
      </c>
      <c r="K99" s="159">
        <f t="shared" si="65"/>
        <v>1671483.55</v>
      </c>
      <c r="L99" s="159">
        <f t="shared" si="65"/>
        <v>2792192.47</v>
      </c>
      <c r="M99" s="159">
        <f t="shared" si="65"/>
        <v>3474768.4799999995</v>
      </c>
      <c r="N99" s="160">
        <f t="shared" si="65"/>
        <v>2595881.9299999997</v>
      </c>
      <c r="O99" s="158">
        <f t="shared" si="65"/>
        <v>2704028.8600000003</v>
      </c>
      <c r="P99" s="159">
        <f t="shared" si="65"/>
        <v>2797757.85</v>
      </c>
      <c r="Q99" s="159">
        <f t="shared" si="65"/>
        <v>2674076.2000000002</v>
      </c>
      <c r="R99" s="159">
        <f t="shared" si="65"/>
        <v>2847038.26</v>
      </c>
      <c r="S99" s="159">
        <f t="shared" si="65"/>
        <v>3927332.03</v>
      </c>
      <c r="T99" s="159">
        <v>0</v>
      </c>
      <c r="U99" s="160">
        <f t="shared" si="65"/>
        <v>0</v>
      </c>
      <c r="V99" s="46">
        <f t="shared" si="60"/>
        <v>259688.80000000005</v>
      </c>
      <c r="W99" s="161">
        <f t="shared" ref="W99:Y99" si="66">SUM(W94:W98)</f>
        <v>445589.22</v>
      </c>
      <c r="X99" s="161">
        <f t="shared" si="66"/>
        <v>42652.320000000123</v>
      </c>
      <c r="Y99" s="161">
        <f t="shared" si="66"/>
        <v>683651.17000000016</v>
      </c>
      <c r="Z99" s="161">
        <f t="shared" ref="Z99" si="67">SUM(Z94:Z98)</f>
        <v>275452.53999999975</v>
      </c>
      <c r="AA99" s="162">
        <f t="shared" si="60"/>
        <v>0</v>
      </c>
      <c r="AB99" s="163">
        <f t="shared" si="60"/>
        <v>0</v>
      </c>
      <c r="AC99" s="46">
        <f t="shared" si="60"/>
        <v>0</v>
      </c>
    </row>
    <row r="100" spans="1:29" s="48" customFormat="1" x14ac:dyDescent="0.25">
      <c r="A100" s="186">
        <f>+A93+1</f>
        <v>14</v>
      </c>
      <c r="B100" s="130" t="s">
        <v>37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9"/>
      <c r="O100" s="117"/>
      <c r="P100" s="118"/>
      <c r="Q100" s="118"/>
      <c r="R100" s="118"/>
      <c r="S100" s="118"/>
      <c r="T100" s="118"/>
      <c r="U100" s="119"/>
      <c r="V100" s="120"/>
      <c r="W100" s="121"/>
      <c r="X100" s="121"/>
      <c r="Y100" s="121"/>
      <c r="Z100" s="121"/>
      <c r="AA100" s="122"/>
      <c r="AB100" s="123"/>
      <c r="AC100" s="120"/>
    </row>
    <row r="101" spans="1:29" s="48" customFormat="1" x14ac:dyDescent="0.25">
      <c r="A101" s="186"/>
      <c r="B101" s="49" t="s">
        <v>38</v>
      </c>
      <c r="C101" s="124">
        <v>1690803.45</v>
      </c>
      <c r="D101" s="125">
        <v>1689026.17</v>
      </c>
      <c r="E101" s="125">
        <v>1605228.15</v>
      </c>
      <c r="F101" s="45">
        <v>1530229.52</v>
      </c>
      <c r="G101" s="125">
        <v>1973071.29</v>
      </c>
      <c r="H101" s="125">
        <v>3074757.82</v>
      </c>
      <c r="I101" s="125">
        <v>2972961.82</v>
      </c>
      <c r="J101" s="125">
        <v>2313167.86</v>
      </c>
      <c r="K101" s="125">
        <v>1542113.84</v>
      </c>
      <c r="L101" s="125">
        <v>1613180.87</v>
      </c>
      <c r="M101" s="125">
        <v>2068155.71</v>
      </c>
      <c r="N101" s="126">
        <v>1916747.47</v>
      </c>
      <c r="O101" s="124">
        <v>1820762.94</v>
      </c>
      <c r="P101" s="125">
        <v>1663197.11</v>
      </c>
      <c r="Q101" s="125">
        <v>1712794.42</v>
      </c>
      <c r="R101" s="125">
        <v>1821421.76</v>
      </c>
      <c r="S101" s="125">
        <v>2495021.2000000002</v>
      </c>
      <c r="T101" s="125">
        <v>0</v>
      </c>
      <c r="U101" s="126"/>
      <c r="V101" s="45">
        <f t="shared" ref="V101:Z101" si="68">O101-C101</f>
        <v>129959.48999999999</v>
      </c>
      <c r="W101" s="127">
        <f t="shared" si="68"/>
        <v>-25829.059999999823</v>
      </c>
      <c r="X101" s="127">
        <f t="shared" si="68"/>
        <v>107566.27000000002</v>
      </c>
      <c r="Y101" s="127">
        <f t="shared" si="68"/>
        <v>291192.24</v>
      </c>
      <c r="Z101" s="127">
        <f t="shared" si="68"/>
        <v>521949.91000000015</v>
      </c>
      <c r="AA101" s="128"/>
      <c r="AB101" s="129"/>
      <c r="AC101" s="80">
        <f>IF(ISERROR(GETPIVOTDATA("VALUE",'CSS WK pvt'!$I$2,"DT_FILE",AC$8,"CD_CO",AC$6,"TRIM_CAT",TRIM(B101),"TRIM_LINE",A100))=TRUE,0,GETPIVOTDATA("VALUE",'CSS WK pvt'!$I$2,"DT_FILE",AC$8,"CD_CO",AC$6,"TRIM_CAT",TRIM(B101),"TRIM_LINE",A100))</f>
        <v>0</v>
      </c>
    </row>
    <row r="102" spans="1:29" s="48" customFormat="1" x14ac:dyDescent="0.25">
      <c r="A102" s="186"/>
      <c r="B102" s="49" t="s">
        <v>39</v>
      </c>
      <c r="C102" s="124">
        <v>17054.59</v>
      </c>
      <c r="D102" s="125">
        <v>17918.48</v>
      </c>
      <c r="E102" s="125">
        <v>16852.509999999998</v>
      </c>
      <c r="F102" s="45">
        <v>13943.23</v>
      </c>
      <c r="G102" s="125">
        <v>14148.19</v>
      </c>
      <c r="H102" s="125">
        <v>13307.94</v>
      </c>
      <c r="I102" s="125">
        <v>14957.47</v>
      </c>
      <c r="J102" s="125">
        <v>15501.36</v>
      </c>
      <c r="K102" s="125">
        <v>10206.73</v>
      </c>
      <c r="L102" s="125">
        <v>13512.33</v>
      </c>
      <c r="M102" s="125">
        <v>20268.78</v>
      </c>
      <c r="N102" s="126">
        <v>17657.400000000001</v>
      </c>
      <c r="O102" s="124">
        <v>14382.1</v>
      </c>
      <c r="P102" s="125">
        <v>15368.57</v>
      </c>
      <c r="Q102" s="125">
        <v>15857.82</v>
      </c>
      <c r="R102" s="125">
        <v>15145.87</v>
      </c>
      <c r="S102" s="125">
        <v>15374.09</v>
      </c>
      <c r="T102" s="125">
        <v>0</v>
      </c>
      <c r="U102" s="126"/>
      <c r="V102" s="45">
        <f t="shared" si="64"/>
        <v>-2672.49</v>
      </c>
      <c r="W102" s="127">
        <f t="shared" si="64"/>
        <v>-2549.91</v>
      </c>
      <c r="X102" s="127">
        <f t="shared" si="59"/>
        <v>-994.68999999999869</v>
      </c>
      <c r="Y102" s="127">
        <f t="shared" si="59"/>
        <v>1202.6400000000012</v>
      </c>
      <c r="Z102" s="127">
        <f t="shared" si="59"/>
        <v>1225.8999999999996</v>
      </c>
      <c r="AA102" s="128"/>
      <c r="AB102" s="129"/>
      <c r="AC102" s="80">
        <f>IF(ISERROR(GETPIVOTDATA("VALUE",'CSS WK pvt'!$I$2,"DT_FILE",AC$8,"CD_CO",AC$6,"TRIM_CAT",TRIM(B102),"TRIM_LINE",A100))=TRUE,0,GETPIVOTDATA("VALUE",'CSS WK pvt'!$I$2,"DT_FILE",AC$8,"CD_CO",AC$6,"TRIM_CAT",TRIM(B102),"TRIM_LINE",A100))</f>
        <v>0</v>
      </c>
    </row>
    <row r="103" spans="1:29" s="48" customFormat="1" x14ac:dyDescent="0.25">
      <c r="A103" s="186"/>
      <c r="B103" s="49" t="s">
        <v>40</v>
      </c>
      <c r="C103" s="124">
        <v>307883.51</v>
      </c>
      <c r="D103" s="125">
        <v>365731.34</v>
      </c>
      <c r="E103" s="125">
        <v>330580.01</v>
      </c>
      <c r="F103" s="45">
        <v>351091.39</v>
      </c>
      <c r="G103" s="125">
        <v>454514.27</v>
      </c>
      <c r="H103" s="125">
        <v>511012.78</v>
      </c>
      <c r="I103" s="125">
        <v>573603.66</v>
      </c>
      <c r="J103" s="125">
        <v>488810.53</v>
      </c>
      <c r="K103" s="125">
        <v>369038.15</v>
      </c>
      <c r="L103" s="125">
        <v>265839.57</v>
      </c>
      <c r="M103" s="125">
        <v>443979.37</v>
      </c>
      <c r="N103" s="126">
        <v>350541.43</v>
      </c>
      <c r="O103" s="124">
        <v>326579.15999999997</v>
      </c>
      <c r="P103" s="125">
        <v>298130.59000000003</v>
      </c>
      <c r="Q103" s="125">
        <v>317433.95</v>
      </c>
      <c r="R103" s="125">
        <v>361213.47</v>
      </c>
      <c r="S103" s="125">
        <v>446352.5</v>
      </c>
      <c r="T103" s="125">
        <v>0</v>
      </c>
      <c r="U103" s="126"/>
      <c r="V103" s="45">
        <f t="shared" si="64"/>
        <v>18695.649999999965</v>
      </c>
      <c r="W103" s="127">
        <f t="shared" si="64"/>
        <v>-67600.75</v>
      </c>
      <c r="X103" s="127">
        <f t="shared" si="64"/>
        <v>-13146.059999999998</v>
      </c>
      <c r="Y103" s="127">
        <f t="shared" si="64"/>
        <v>10122.079999999958</v>
      </c>
      <c r="Z103" s="127">
        <f t="shared" si="64"/>
        <v>-8161.7700000000186</v>
      </c>
      <c r="AA103" s="128"/>
      <c r="AB103" s="129"/>
      <c r="AC103" s="80">
        <f>IF(ISERROR(GETPIVOTDATA("VALUE",'CSS WK pvt'!$I$2,"DT_FILE",AC$8,"CD_CO",AC$6,"TRIM_CAT",TRIM(B103),"TRIM_LINE",A100))=TRUE,0,GETPIVOTDATA("VALUE",'CSS WK pvt'!$I$2,"DT_FILE",AC$8,"CD_CO",AC$6,"TRIM_CAT",TRIM(B103),"TRIM_LINE",A100))</f>
        <v>0</v>
      </c>
    </row>
    <row r="104" spans="1:29" s="48" customFormat="1" x14ac:dyDescent="0.25">
      <c r="A104" s="186"/>
      <c r="B104" s="49" t="s">
        <v>41</v>
      </c>
      <c r="C104" s="124">
        <v>141555.18</v>
      </c>
      <c r="D104" s="125">
        <v>233657.28</v>
      </c>
      <c r="E104" s="125">
        <v>243291.21</v>
      </c>
      <c r="F104" s="45">
        <v>230385.31</v>
      </c>
      <c r="G104" s="125">
        <v>277880.61</v>
      </c>
      <c r="H104" s="125">
        <v>346947.95</v>
      </c>
      <c r="I104" s="125">
        <v>280960.81</v>
      </c>
      <c r="J104" s="125">
        <v>340224.77</v>
      </c>
      <c r="K104" s="125">
        <v>270689.28999999998</v>
      </c>
      <c r="L104" s="125">
        <v>132347.37</v>
      </c>
      <c r="M104" s="125">
        <v>339502.92</v>
      </c>
      <c r="N104" s="126">
        <v>245303.22</v>
      </c>
      <c r="O104" s="124">
        <v>155322.65</v>
      </c>
      <c r="P104" s="125">
        <v>138429.07999999999</v>
      </c>
      <c r="Q104" s="125">
        <v>231484.15</v>
      </c>
      <c r="R104" s="125">
        <v>232097.26</v>
      </c>
      <c r="S104" s="125">
        <v>235031.99</v>
      </c>
      <c r="T104" s="125">
        <v>0</v>
      </c>
      <c r="U104" s="126"/>
      <c r="V104" s="45">
        <f t="shared" si="64"/>
        <v>13767.470000000001</v>
      </c>
      <c r="W104" s="127">
        <f t="shared" si="64"/>
        <v>-95228.200000000012</v>
      </c>
      <c r="X104" s="127">
        <f t="shared" si="64"/>
        <v>-11807.059999999998</v>
      </c>
      <c r="Y104" s="127">
        <f t="shared" si="64"/>
        <v>1711.9500000000116</v>
      </c>
      <c r="Z104" s="127">
        <f t="shared" si="64"/>
        <v>-42848.619999999995</v>
      </c>
      <c r="AA104" s="128"/>
      <c r="AB104" s="129"/>
      <c r="AC104" s="80">
        <f>IF(ISERROR(GETPIVOTDATA("VALUE",'CSS WK pvt'!$I$2,"DT_FILE",AC$8,"CD_CO",AC$6,"TRIM_CAT",TRIM(B104),"TRIM_LINE",A100))=TRUE,0,GETPIVOTDATA("VALUE",'CSS WK pvt'!$I$2,"DT_FILE",AC$8,"CD_CO",AC$6,"TRIM_CAT",TRIM(B104),"TRIM_LINE",A100))</f>
        <v>0</v>
      </c>
    </row>
    <row r="105" spans="1:29" s="48" customFormat="1" x14ac:dyDescent="0.25">
      <c r="A105" s="186"/>
      <c r="B105" s="49" t="s">
        <v>42</v>
      </c>
      <c r="C105" s="124">
        <v>135616.41</v>
      </c>
      <c r="D105" s="125">
        <v>163867.32</v>
      </c>
      <c r="E105" s="125">
        <v>130816.56</v>
      </c>
      <c r="F105" s="45">
        <v>172463.82</v>
      </c>
      <c r="G105" s="125">
        <v>222150.61</v>
      </c>
      <c r="H105" s="125">
        <v>207858.91</v>
      </c>
      <c r="I105" s="125">
        <v>260371.20000000001</v>
      </c>
      <c r="J105" s="125">
        <v>198609.54</v>
      </c>
      <c r="K105" s="125">
        <v>208002.35</v>
      </c>
      <c r="L105" s="125">
        <v>132519.76</v>
      </c>
      <c r="M105" s="125">
        <v>194699.68</v>
      </c>
      <c r="N105" s="126">
        <v>83122.13</v>
      </c>
      <c r="O105" s="124">
        <v>261700.89</v>
      </c>
      <c r="P105" s="125">
        <v>130069.48</v>
      </c>
      <c r="Q105" s="125">
        <v>152987.25</v>
      </c>
      <c r="R105" s="125">
        <v>139881.79999999999</v>
      </c>
      <c r="S105" s="125">
        <v>260983.63</v>
      </c>
      <c r="T105" s="125">
        <v>0</v>
      </c>
      <c r="U105" s="126"/>
      <c r="V105" s="45">
        <f t="shared" si="64"/>
        <v>126084.48000000001</v>
      </c>
      <c r="W105" s="127">
        <f t="shared" si="64"/>
        <v>-33797.840000000011</v>
      </c>
      <c r="X105" s="127">
        <f t="shared" si="64"/>
        <v>22170.690000000002</v>
      </c>
      <c r="Y105" s="127">
        <f t="shared" si="64"/>
        <v>-32582.020000000019</v>
      </c>
      <c r="Z105" s="127">
        <f t="shared" si="64"/>
        <v>38833.020000000019</v>
      </c>
      <c r="AA105" s="128"/>
      <c r="AB105" s="129"/>
      <c r="AC105" s="80">
        <f>IF(ISERROR(GETPIVOTDATA("VALUE",'CSS WK pvt'!$I$2,"DT_FILE",AC$8,"CD_CO",AC$6,"TRIM_CAT",TRIM(B105),"TRIM_LINE",A100))=TRUE,0,GETPIVOTDATA("VALUE",'CSS WK pvt'!$I$2,"DT_FILE",AC$8,"CD_CO",AC$6,"TRIM_CAT",TRIM(B105),"TRIM_LINE",A100))</f>
        <v>0</v>
      </c>
    </row>
    <row r="106" spans="1:29" s="164" customFormat="1" x14ac:dyDescent="0.25">
      <c r="A106" s="187"/>
      <c r="B106" s="49" t="s">
        <v>43</v>
      </c>
      <c r="C106" s="165">
        <f>SUM(C101:C105)</f>
        <v>2292913.14</v>
      </c>
      <c r="D106" s="166">
        <f t="shared" ref="D106:U106" si="69">SUM(D101:D105)</f>
        <v>2470200.59</v>
      </c>
      <c r="E106" s="166">
        <f t="shared" si="69"/>
        <v>2326768.44</v>
      </c>
      <c r="F106" s="167">
        <f t="shared" si="69"/>
        <v>2298113.27</v>
      </c>
      <c r="G106" s="166">
        <f t="shared" si="69"/>
        <v>2941764.9699999997</v>
      </c>
      <c r="H106" s="166">
        <f t="shared" si="69"/>
        <v>4153885.4000000004</v>
      </c>
      <c r="I106" s="166">
        <f t="shared" si="69"/>
        <v>4102854.9600000004</v>
      </c>
      <c r="J106" s="166">
        <f t="shared" si="69"/>
        <v>3356314.06</v>
      </c>
      <c r="K106" s="166">
        <f t="shared" si="69"/>
        <v>2400050.3600000003</v>
      </c>
      <c r="L106" s="166">
        <f t="shared" si="69"/>
        <v>2157399.9000000004</v>
      </c>
      <c r="M106" s="166">
        <f t="shared" si="69"/>
        <v>3066606.46</v>
      </c>
      <c r="N106" s="168">
        <f t="shared" si="69"/>
        <v>2613371.65</v>
      </c>
      <c r="O106" s="165">
        <f t="shared" si="69"/>
        <v>2578747.7400000002</v>
      </c>
      <c r="P106" s="166">
        <f t="shared" si="69"/>
        <v>2245194.83</v>
      </c>
      <c r="Q106" s="166">
        <f t="shared" si="69"/>
        <v>2430557.59</v>
      </c>
      <c r="R106" s="166">
        <f t="shared" si="69"/>
        <v>2569760.16</v>
      </c>
      <c r="S106" s="166">
        <f t="shared" si="69"/>
        <v>3452763.41</v>
      </c>
      <c r="T106" s="166">
        <v>0</v>
      </c>
      <c r="U106" s="168">
        <f t="shared" si="69"/>
        <v>0</v>
      </c>
      <c r="V106" s="167">
        <f t="shared" si="60"/>
        <v>285834.59999999998</v>
      </c>
      <c r="W106" s="169">
        <f t="shared" ref="W106:Y106" si="70">SUM(W101:W105)</f>
        <v>-225005.75999999983</v>
      </c>
      <c r="X106" s="169">
        <f t="shared" si="70"/>
        <v>103789.15000000002</v>
      </c>
      <c r="Y106" s="169">
        <f t="shared" si="70"/>
        <v>271646.88999999996</v>
      </c>
      <c r="Z106" s="169">
        <f t="shared" ref="Z106" si="71">SUM(Z101:Z105)</f>
        <v>510998.44000000018</v>
      </c>
      <c r="AA106" s="170">
        <f t="shared" si="60"/>
        <v>0</v>
      </c>
      <c r="AB106" s="171">
        <f t="shared" si="60"/>
        <v>0</v>
      </c>
      <c r="AC106" s="57">
        <f t="shared" si="60"/>
        <v>0</v>
      </c>
    </row>
    <row r="107" spans="1:29" s="75" customFormat="1" x14ac:dyDescent="0.25">
      <c r="A107" s="186">
        <f>+A100+1</f>
        <v>15</v>
      </c>
      <c r="B107" s="109" t="s">
        <v>33</v>
      </c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110"/>
      <c r="P107" s="111"/>
      <c r="Q107" s="111"/>
      <c r="R107" s="111"/>
      <c r="S107" s="111"/>
      <c r="T107" s="111"/>
      <c r="U107" s="112"/>
      <c r="V107" s="113"/>
      <c r="W107" s="114"/>
      <c r="X107" s="114"/>
      <c r="Y107" s="114"/>
      <c r="Z107" s="114"/>
      <c r="AA107" s="115"/>
      <c r="AB107" s="116"/>
      <c r="AC107" s="113"/>
    </row>
    <row r="108" spans="1:29" s="75" customFormat="1" x14ac:dyDescent="0.25">
      <c r="A108" s="186"/>
      <c r="B108" s="76" t="s">
        <v>38</v>
      </c>
      <c r="C108" s="131">
        <v>10613</v>
      </c>
      <c r="D108" s="132">
        <v>11257</v>
      </c>
      <c r="E108" s="132">
        <v>11629</v>
      </c>
      <c r="F108" s="44">
        <v>10705</v>
      </c>
      <c r="G108" s="132">
        <v>11358</v>
      </c>
      <c r="H108" s="132">
        <v>11536</v>
      </c>
      <c r="I108" s="132">
        <v>10763</v>
      </c>
      <c r="J108" s="132">
        <v>12500</v>
      </c>
      <c r="K108" s="132">
        <v>10712</v>
      </c>
      <c r="L108" s="132">
        <v>10994</v>
      </c>
      <c r="M108" s="132">
        <v>12586</v>
      </c>
      <c r="N108" s="133">
        <v>12028</v>
      </c>
      <c r="O108" s="131">
        <v>11694</v>
      </c>
      <c r="P108" s="132">
        <v>11369</v>
      </c>
      <c r="Q108" s="132">
        <v>11298</v>
      </c>
      <c r="R108" s="132">
        <v>12082</v>
      </c>
      <c r="S108" s="132">
        <v>12299</v>
      </c>
      <c r="T108" s="132">
        <v>0</v>
      </c>
      <c r="U108" s="133"/>
      <c r="V108" s="44">
        <f t="shared" ref="V108:Z108" si="72">O108-C108</f>
        <v>1081</v>
      </c>
      <c r="W108" s="134">
        <f t="shared" si="72"/>
        <v>112</v>
      </c>
      <c r="X108" s="134">
        <f t="shared" si="72"/>
        <v>-331</v>
      </c>
      <c r="Y108" s="134">
        <f t="shared" si="72"/>
        <v>1377</v>
      </c>
      <c r="Z108" s="134">
        <f t="shared" si="72"/>
        <v>941</v>
      </c>
      <c r="AA108" s="135"/>
      <c r="AB108" s="136"/>
      <c r="AC108" s="80">
        <f>IF(ISERROR(GETPIVOTDATA("VALUE",'CSS WK pvt'!$I$2,"DT_FILE",AC$8,"CD_CO",AC$6,"TRIM_CAT",TRIM(B108),"TRIM_LINE",A107))=TRUE,0,GETPIVOTDATA("VALUE",'CSS WK pvt'!$I$2,"DT_FILE",AC$8,"CD_CO",AC$6,"TRIM_CAT",TRIM(B108),"TRIM_LINE",A107))</f>
        <v>0</v>
      </c>
    </row>
    <row r="109" spans="1:29" s="75" customFormat="1" x14ac:dyDescent="0.25">
      <c r="A109" s="186"/>
      <c r="B109" s="76" t="s">
        <v>39</v>
      </c>
      <c r="C109" s="131">
        <v>125</v>
      </c>
      <c r="D109" s="132">
        <v>124</v>
      </c>
      <c r="E109" s="132">
        <v>152</v>
      </c>
      <c r="F109" s="44">
        <v>115</v>
      </c>
      <c r="G109" s="132">
        <v>127</v>
      </c>
      <c r="H109" s="132">
        <v>122</v>
      </c>
      <c r="I109" s="132">
        <v>122</v>
      </c>
      <c r="J109" s="132">
        <v>145</v>
      </c>
      <c r="K109" s="132">
        <v>97</v>
      </c>
      <c r="L109" s="132">
        <v>135</v>
      </c>
      <c r="M109" s="132">
        <v>162</v>
      </c>
      <c r="N109" s="133">
        <v>155</v>
      </c>
      <c r="O109" s="131">
        <v>130</v>
      </c>
      <c r="P109" s="132">
        <v>145</v>
      </c>
      <c r="Q109" s="132">
        <v>136</v>
      </c>
      <c r="R109" s="132">
        <v>128</v>
      </c>
      <c r="S109" s="132">
        <v>148</v>
      </c>
      <c r="T109" s="132">
        <v>0</v>
      </c>
      <c r="U109" s="133"/>
      <c r="V109" s="44">
        <f t="shared" si="64"/>
        <v>5</v>
      </c>
      <c r="W109" s="134">
        <f t="shared" si="64"/>
        <v>21</v>
      </c>
      <c r="X109" s="134">
        <f t="shared" si="64"/>
        <v>-16</v>
      </c>
      <c r="Y109" s="134">
        <f t="shared" si="64"/>
        <v>13</v>
      </c>
      <c r="Z109" s="134">
        <f t="shared" si="64"/>
        <v>21</v>
      </c>
      <c r="AA109" s="135"/>
      <c r="AB109" s="136"/>
      <c r="AC109" s="80">
        <f>IF(ISERROR(GETPIVOTDATA("VALUE",'CSS WK pvt'!$I$2,"DT_FILE",AC$8,"CD_CO",AC$6,"TRIM_CAT",TRIM(B109),"TRIM_LINE",A107))=TRUE,0,GETPIVOTDATA("VALUE",'CSS WK pvt'!$I$2,"DT_FILE",AC$8,"CD_CO",AC$6,"TRIM_CAT",TRIM(B109),"TRIM_LINE",A107))</f>
        <v>0</v>
      </c>
    </row>
    <row r="110" spans="1:29" s="75" customFormat="1" x14ac:dyDescent="0.25">
      <c r="A110" s="186"/>
      <c r="B110" s="76" t="s">
        <v>40</v>
      </c>
      <c r="C110" s="131">
        <v>1532</v>
      </c>
      <c r="D110" s="132">
        <v>1940</v>
      </c>
      <c r="E110" s="132">
        <v>1785</v>
      </c>
      <c r="F110" s="44">
        <v>1591</v>
      </c>
      <c r="G110" s="132">
        <v>1937</v>
      </c>
      <c r="H110" s="132">
        <v>1677</v>
      </c>
      <c r="I110" s="132">
        <v>1669</v>
      </c>
      <c r="J110" s="132">
        <v>1863</v>
      </c>
      <c r="K110" s="132">
        <v>1681</v>
      </c>
      <c r="L110" s="132">
        <v>1233</v>
      </c>
      <c r="M110" s="132">
        <v>2480</v>
      </c>
      <c r="N110" s="133">
        <v>1849</v>
      </c>
      <c r="O110" s="131">
        <v>1809</v>
      </c>
      <c r="P110" s="132">
        <v>1490</v>
      </c>
      <c r="Q110" s="132">
        <v>1847</v>
      </c>
      <c r="R110" s="132">
        <v>2343</v>
      </c>
      <c r="S110" s="132">
        <v>2011</v>
      </c>
      <c r="T110" s="132">
        <v>0</v>
      </c>
      <c r="U110" s="133"/>
      <c r="V110" s="44">
        <f t="shared" si="64"/>
        <v>277</v>
      </c>
      <c r="W110" s="134">
        <f t="shared" si="64"/>
        <v>-450</v>
      </c>
      <c r="X110" s="134">
        <f t="shared" si="64"/>
        <v>62</v>
      </c>
      <c r="Y110" s="134">
        <f t="shared" si="64"/>
        <v>752</v>
      </c>
      <c r="Z110" s="134">
        <f t="shared" si="64"/>
        <v>74</v>
      </c>
      <c r="AA110" s="135"/>
      <c r="AB110" s="136"/>
      <c r="AC110" s="80">
        <f>IF(ISERROR(GETPIVOTDATA("VALUE",'CSS WK pvt'!$I$2,"DT_FILE",AC$8,"CD_CO",AC$6,"TRIM_CAT",TRIM(B110),"TRIM_LINE",A107))=TRUE,0,GETPIVOTDATA("VALUE",'CSS WK pvt'!$I$2,"DT_FILE",AC$8,"CD_CO",AC$6,"TRIM_CAT",TRIM(B110),"TRIM_LINE",A107))</f>
        <v>0</v>
      </c>
    </row>
    <row r="111" spans="1:29" s="75" customFormat="1" x14ac:dyDescent="0.25">
      <c r="A111" s="186"/>
      <c r="B111" s="76" t="s">
        <v>41</v>
      </c>
      <c r="C111" s="131">
        <v>147</v>
      </c>
      <c r="D111" s="132">
        <v>136</v>
      </c>
      <c r="E111" s="132">
        <v>169</v>
      </c>
      <c r="F111" s="44">
        <v>194</v>
      </c>
      <c r="G111" s="132">
        <v>163</v>
      </c>
      <c r="H111" s="132">
        <v>157</v>
      </c>
      <c r="I111" s="132">
        <v>164</v>
      </c>
      <c r="J111" s="132">
        <v>145</v>
      </c>
      <c r="K111" s="132">
        <v>179</v>
      </c>
      <c r="L111" s="132">
        <v>53</v>
      </c>
      <c r="M111" s="132">
        <v>181</v>
      </c>
      <c r="N111" s="133">
        <v>245</v>
      </c>
      <c r="O111" s="131">
        <v>169</v>
      </c>
      <c r="P111" s="132">
        <v>57</v>
      </c>
      <c r="Q111" s="132">
        <v>285</v>
      </c>
      <c r="R111" s="132">
        <v>205</v>
      </c>
      <c r="S111" s="132">
        <v>162</v>
      </c>
      <c r="T111" s="132">
        <v>0</v>
      </c>
      <c r="U111" s="133"/>
      <c r="V111" s="44">
        <f t="shared" si="64"/>
        <v>22</v>
      </c>
      <c r="W111" s="134">
        <f t="shared" si="64"/>
        <v>-79</v>
      </c>
      <c r="X111" s="134">
        <f t="shared" si="64"/>
        <v>116</v>
      </c>
      <c r="Y111" s="134">
        <f t="shared" si="64"/>
        <v>11</v>
      </c>
      <c r="Z111" s="134">
        <f t="shared" si="64"/>
        <v>-1</v>
      </c>
      <c r="AA111" s="135"/>
      <c r="AB111" s="136"/>
      <c r="AC111" s="80">
        <f>IF(ISERROR(GETPIVOTDATA("VALUE",'CSS WK pvt'!$I$2,"DT_FILE",AC$8,"CD_CO",AC$6,"TRIM_CAT",TRIM(B111),"TRIM_LINE",A107))=TRUE,0,GETPIVOTDATA("VALUE",'CSS WK pvt'!$I$2,"DT_FILE",AC$8,"CD_CO",AC$6,"TRIM_CAT",TRIM(B111),"TRIM_LINE",A107))</f>
        <v>0</v>
      </c>
    </row>
    <row r="112" spans="1:29" s="75" customFormat="1" x14ac:dyDescent="0.25">
      <c r="A112" s="186"/>
      <c r="B112" s="76" t="s">
        <v>42</v>
      </c>
      <c r="C112" s="131">
        <v>14</v>
      </c>
      <c r="D112" s="132">
        <v>13</v>
      </c>
      <c r="E112" s="132">
        <v>12</v>
      </c>
      <c r="F112" s="44">
        <v>11</v>
      </c>
      <c r="G112" s="132">
        <v>13</v>
      </c>
      <c r="H112" s="132">
        <v>12</v>
      </c>
      <c r="I112" s="132">
        <v>12</v>
      </c>
      <c r="J112" s="132">
        <v>12</v>
      </c>
      <c r="K112" s="132">
        <v>13</v>
      </c>
      <c r="L112" s="132">
        <v>12</v>
      </c>
      <c r="M112" s="132">
        <v>17</v>
      </c>
      <c r="N112" s="133">
        <v>15</v>
      </c>
      <c r="O112" s="131">
        <v>167</v>
      </c>
      <c r="P112" s="132">
        <v>100</v>
      </c>
      <c r="Q112" s="132">
        <v>50</v>
      </c>
      <c r="R112" s="132">
        <v>12</v>
      </c>
      <c r="S112" s="132">
        <v>12</v>
      </c>
      <c r="T112" s="132">
        <v>0</v>
      </c>
      <c r="U112" s="133"/>
      <c r="V112" s="44">
        <f t="shared" si="64"/>
        <v>153</v>
      </c>
      <c r="W112" s="134">
        <f t="shared" si="64"/>
        <v>87</v>
      </c>
      <c r="X112" s="134">
        <f t="shared" si="64"/>
        <v>38</v>
      </c>
      <c r="Y112" s="134">
        <f t="shared" si="64"/>
        <v>1</v>
      </c>
      <c r="Z112" s="134">
        <f t="shared" si="64"/>
        <v>-1</v>
      </c>
      <c r="AA112" s="135"/>
      <c r="AB112" s="136"/>
      <c r="AC112" s="80">
        <f>IF(ISERROR(GETPIVOTDATA("VALUE",'CSS WK pvt'!$I$2,"DT_FILE",AC$8,"CD_CO",AC$6,"TRIM_CAT",TRIM(B112),"TRIM_LINE",A107))=TRUE,0,GETPIVOTDATA("VALUE",'CSS WK pvt'!$I$2,"DT_FILE",AC$8,"CD_CO",AC$6,"TRIM_CAT",TRIM(B112),"TRIM_LINE",A107))</f>
        <v>0</v>
      </c>
    </row>
    <row r="113" spans="1:29" s="92" customFormat="1" ht="15.75" thickBot="1" x14ac:dyDescent="0.3">
      <c r="A113" s="187"/>
      <c r="B113" s="84" t="s">
        <v>43</v>
      </c>
      <c r="C113" s="85">
        <f>SUM(C108:C112)</f>
        <v>12431</v>
      </c>
      <c r="D113" s="86">
        <f t="shared" ref="D113:AC127" si="73">SUM(D108:D112)</f>
        <v>13470</v>
      </c>
      <c r="E113" s="86">
        <f t="shared" si="73"/>
        <v>13747</v>
      </c>
      <c r="F113" s="88">
        <f t="shared" si="73"/>
        <v>12616</v>
      </c>
      <c r="G113" s="86">
        <f t="shared" si="73"/>
        <v>13598</v>
      </c>
      <c r="H113" s="86">
        <f t="shared" si="73"/>
        <v>13504</v>
      </c>
      <c r="I113" s="86">
        <f t="shared" si="73"/>
        <v>12730</v>
      </c>
      <c r="J113" s="86">
        <f t="shared" si="73"/>
        <v>14665</v>
      </c>
      <c r="K113" s="86">
        <f t="shared" si="73"/>
        <v>12682</v>
      </c>
      <c r="L113" s="86">
        <f t="shared" si="73"/>
        <v>12427</v>
      </c>
      <c r="M113" s="86">
        <f t="shared" si="73"/>
        <v>15426</v>
      </c>
      <c r="N113" s="87">
        <f t="shared" si="73"/>
        <v>14292</v>
      </c>
      <c r="O113" s="85">
        <f t="shared" si="73"/>
        <v>13969</v>
      </c>
      <c r="P113" s="86">
        <f t="shared" si="73"/>
        <v>13161</v>
      </c>
      <c r="Q113" s="86">
        <f t="shared" si="73"/>
        <v>13616</v>
      </c>
      <c r="R113" s="86">
        <f t="shared" si="73"/>
        <v>14770</v>
      </c>
      <c r="S113" s="86">
        <f t="shared" si="73"/>
        <v>14632</v>
      </c>
      <c r="T113" s="86">
        <v>0</v>
      </c>
      <c r="U113" s="87">
        <f t="shared" si="73"/>
        <v>0</v>
      </c>
      <c r="V113" s="88">
        <f t="shared" si="73"/>
        <v>1538</v>
      </c>
      <c r="W113" s="89">
        <f t="shared" ref="W113:Y113" si="74">SUM(W108:W112)</f>
        <v>-309</v>
      </c>
      <c r="X113" s="89">
        <f t="shared" si="74"/>
        <v>-131</v>
      </c>
      <c r="Y113" s="89">
        <f t="shared" si="74"/>
        <v>2154</v>
      </c>
      <c r="Z113" s="89">
        <f t="shared" ref="Z113" si="75">SUM(Z108:Z112)</f>
        <v>1034</v>
      </c>
      <c r="AA113" s="90">
        <f t="shared" si="73"/>
        <v>0</v>
      </c>
      <c r="AB113" s="91">
        <f t="shared" si="73"/>
        <v>0</v>
      </c>
      <c r="AC113" s="88">
        <f t="shared" si="73"/>
        <v>0</v>
      </c>
    </row>
    <row r="114" spans="1:29" s="48" customFormat="1" x14ac:dyDescent="0.25">
      <c r="A114" s="186">
        <f>+A107+1</f>
        <v>16</v>
      </c>
      <c r="B114" s="130" t="s">
        <v>46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17"/>
      <c r="P114" s="118"/>
      <c r="Q114" s="118"/>
      <c r="R114" s="118"/>
      <c r="S114" s="118"/>
      <c r="T114" s="118"/>
      <c r="U114" s="119"/>
      <c r="V114" s="120"/>
      <c r="W114" s="121"/>
      <c r="X114" s="121"/>
      <c r="Y114" s="121"/>
      <c r="Z114" s="121"/>
      <c r="AA114" s="122"/>
      <c r="AB114" s="123"/>
      <c r="AC114" s="120"/>
    </row>
    <row r="115" spans="1:29" s="48" customFormat="1" x14ac:dyDescent="0.25">
      <c r="A115" s="186"/>
      <c r="B115" s="49" t="s">
        <v>38</v>
      </c>
      <c r="C115" s="124">
        <f t="shared" ref="C115:O115" si="76">C94-C101</f>
        <v>-10855.629999999888</v>
      </c>
      <c r="D115" s="125">
        <f t="shared" si="76"/>
        <v>-162230.8899999999</v>
      </c>
      <c r="E115" s="125">
        <f t="shared" si="76"/>
        <v>18449.320000000065</v>
      </c>
      <c r="F115" s="45">
        <f t="shared" si="76"/>
        <v>-130593.39000000013</v>
      </c>
      <c r="G115" s="125">
        <f t="shared" si="76"/>
        <v>501463.33000000007</v>
      </c>
      <c r="H115" s="125">
        <f t="shared" si="76"/>
        <v>114479.81000000006</v>
      </c>
      <c r="I115" s="125">
        <f t="shared" si="76"/>
        <v>-179095.68999999994</v>
      </c>
      <c r="J115" s="125">
        <f t="shared" si="76"/>
        <v>-211101.23999999976</v>
      </c>
      <c r="K115" s="125">
        <f t="shared" si="76"/>
        <v>-432908.44000000018</v>
      </c>
      <c r="L115" s="125">
        <f t="shared" si="76"/>
        <v>331441.0299999998</v>
      </c>
      <c r="M115" s="125">
        <f t="shared" si="76"/>
        <v>196765.12999999989</v>
      </c>
      <c r="N115" s="126">
        <f t="shared" si="76"/>
        <v>-138530</v>
      </c>
      <c r="O115" s="124">
        <f t="shared" si="76"/>
        <v>53632.670000000158</v>
      </c>
      <c r="P115" s="125">
        <f t="shared" ref="P115:R115" si="77">P94-P101</f>
        <v>152236.64999999991</v>
      </c>
      <c r="Q115" s="125">
        <f t="shared" si="77"/>
        <v>-29776.35999999987</v>
      </c>
      <c r="R115" s="125">
        <f t="shared" si="77"/>
        <v>161560.24</v>
      </c>
      <c r="S115" s="125">
        <f t="shared" ref="S115" si="78">S94-S101</f>
        <v>383983.36999999965</v>
      </c>
      <c r="T115" s="125">
        <v>0</v>
      </c>
      <c r="U115" s="126"/>
      <c r="V115" s="45">
        <f t="shared" ref="V115:Z115" si="79">O115-C115</f>
        <v>64488.300000000047</v>
      </c>
      <c r="W115" s="127">
        <f t="shared" si="79"/>
        <v>314467.5399999998</v>
      </c>
      <c r="X115" s="127">
        <f t="shared" si="79"/>
        <v>-48225.679999999935</v>
      </c>
      <c r="Y115" s="127">
        <f t="shared" si="79"/>
        <v>292153.63000000012</v>
      </c>
      <c r="Z115" s="127">
        <f t="shared" si="79"/>
        <v>-117479.96000000043</v>
      </c>
      <c r="AA115" s="128"/>
      <c r="AB115" s="129"/>
      <c r="AC115" s="45">
        <f>AC94-AC101</f>
        <v>0</v>
      </c>
    </row>
    <row r="116" spans="1:29" s="48" customFormat="1" x14ac:dyDescent="0.25">
      <c r="A116" s="186"/>
      <c r="B116" s="49" t="s">
        <v>39</v>
      </c>
      <c r="C116" s="124">
        <f t="shared" ref="C116:O116" si="80">C95-C102</f>
        <v>-267.79000000000087</v>
      </c>
      <c r="D116" s="125">
        <f t="shared" si="80"/>
        <v>-1732.58</v>
      </c>
      <c r="E116" s="125">
        <f t="shared" si="80"/>
        <v>-3802.3099999999977</v>
      </c>
      <c r="F116" s="45">
        <f t="shared" si="80"/>
        <v>-2823.6299999999992</v>
      </c>
      <c r="G116" s="125">
        <f t="shared" si="80"/>
        <v>222.75</v>
      </c>
      <c r="H116" s="125">
        <f t="shared" si="80"/>
        <v>1481.3400000000001</v>
      </c>
      <c r="I116" s="125">
        <f t="shared" si="80"/>
        <v>372.54000000000087</v>
      </c>
      <c r="J116" s="125">
        <f t="shared" si="80"/>
        <v>-1492.3199999999997</v>
      </c>
      <c r="K116" s="125">
        <f t="shared" si="80"/>
        <v>999.36000000000058</v>
      </c>
      <c r="L116" s="125">
        <f t="shared" si="80"/>
        <v>4380.3799999999992</v>
      </c>
      <c r="M116" s="125">
        <f t="shared" si="80"/>
        <v>-756.75</v>
      </c>
      <c r="N116" s="126">
        <f t="shared" si="80"/>
        <v>1355.5999999999985</v>
      </c>
      <c r="O116" s="124">
        <f t="shared" si="80"/>
        <v>5523.8599999999988</v>
      </c>
      <c r="P116" s="125">
        <f t="shared" ref="P116:R116" si="81">P95-P102</f>
        <v>1016.7400000000016</v>
      </c>
      <c r="Q116" s="125">
        <f t="shared" si="81"/>
        <v>-1283.5200000000004</v>
      </c>
      <c r="R116" s="125">
        <f t="shared" si="81"/>
        <v>-1650.67</v>
      </c>
      <c r="S116" s="125">
        <f t="shared" ref="S116" si="82">S95-S102</f>
        <v>479.79999999999927</v>
      </c>
      <c r="T116" s="125">
        <v>0</v>
      </c>
      <c r="U116" s="126"/>
      <c r="V116" s="45">
        <f t="shared" si="64"/>
        <v>5791.65</v>
      </c>
      <c r="W116" s="127">
        <f t="shared" si="64"/>
        <v>2749.3200000000015</v>
      </c>
      <c r="X116" s="127">
        <f t="shared" si="64"/>
        <v>2518.7899999999972</v>
      </c>
      <c r="Y116" s="127">
        <f t="shared" si="64"/>
        <v>1172.9599999999991</v>
      </c>
      <c r="Z116" s="127">
        <f t="shared" si="64"/>
        <v>257.04999999999927</v>
      </c>
      <c r="AA116" s="128"/>
      <c r="AB116" s="129"/>
      <c r="AC116" s="45">
        <f t="shared" ref="AC116:AC119" si="83">AC95-AC102</f>
        <v>0</v>
      </c>
    </row>
    <row r="117" spans="1:29" s="48" customFormat="1" x14ac:dyDescent="0.25">
      <c r="A117" s="186"/>
      <c r="B117" s="49" t="s">
        <v>40</v>
      </c>
      <c r="C117" s="124">
        <f t="shared" ref="C117:O117" si="84">C96-C103</f>
        <v>52837.010000000009</v>
      </c>
      <c r="D117" s="125">
        <f t="shared" si="84"/>
        <v>-24195.72000000003</v>
      </c>
      <c r="E117" s="125">
        <f t="shared" si="84"/>
        <v>99032.239999999991</v>
      </c>
      <c r="F117" s="45">
        <f t="shared" si="84"/>
        <v>-59013.340000000026</v>
      </c>
      <c r="G117" s="125">
        <f t="shared" si="84"/>
        <v>13101.049999999988</v>
      </c>
      <c r="H117" s="125">
        <f t="shared" si="84"/>
        <v>123294.87</v>
      </c>
      <c r="I117" s="125">
        <f t="shared" si="84"/>
        <v>73704.849999999977</v>
      </c>
      <c r="J117" s="125">
        <f t="shared" si="84"/>
        <v>154205.41999999993</v>
      </c>
      <c r="K117" s="125">
        <f t="shared" si="84"/>
        <v>-202834.04000000004</v>
      </c>
      <c r="L117" s="125">
        <f t="shared" si="84"/>
        <v>122672.44</v>
      </c>
      <c r="M117" s="125">
        <f t="shared" si="84"/>
        <v>54615.460000000021</v>
      </c>
      <c r="N117" s="126">
        <f t="shared" si="84"/>
        <v>-42891.630000000005</v>
      </c>
      <c r="O117" s="124">
        <f t="shared" si="84"/>
        <v>69423.090000000026</v>
      </c>
      <c r="P117" s="125">
        <f t="shared" ref="P117:R117" si="85">P96-P103</f>
        <v>57973</v>
      </c>
      <c r="Q117" s="125">
        <f t="shared" si="85"/>
        <v>20888</v>
      </c>
      <c r="R117" s="125">
        <f t="shared" si="85"/>
        <v>-20791.659999999974</v>
      </c>
      <c r="S117" s="125">
        <f t="shared" ref="S117" si="86">S96-S103</f>
        <v>1384.210000000021</v>
      </c>
      <c r="T117" s="125">
        <v>0</v>
      </c>
      <c r="U117" s="126"/>
      <c r="V117" s="45">
        <f t="shared" si="64"/>
        <v>16586.080000000016</v>
      </c>
      <c r="W117" s="127">
        <f t="shared" si="64"/>
        <v>82168.72000000003</v>
      </c>
      <c r="X117" s="127">
        <f t="shared" si="64"/>
        <v>-78144.239999999991</v>
      </c>
      <c r="Y117" s="127">
        <f t="shared" si="64"/>
        <v>38221.680000000051</v>
      </c>
      <c r="Z117" s="127">
        <f t="shared" si="64"/>
        <v>-11716.839999999967</v>
      </c>
      <c r="AA117" s="128"/>
      <c r="AB117" s="129"/>
      <c r="AC117" s="45">
        <f t="shared" si="83"/>
        <v>0</v>
      </c>
    </row>
    <row r="118" spans="1:29" s="48" customFormat="1" x14ac:dyDescent="0.25">
      <c r="A118" s="186"/>
      <c r="B118" s="49" t="s">
        <v>41</v>
      </c>
      <c r="C118" s="124">
        <f t="shared" ref="C118:O118" si="87">C97-C104</f>
        <v>108352.18</v>
      </c>
      <c r="D118" s="125">
        <f t="shared" si="87"/>
        <v>29723.750000000029</v>
      </c>
      <c r="E118" s="125">
        <f t="shared" si="87"/>
        <v>134202.32999999999</v>
      </c>
      <c r="F118" s="45">
        <f t="shared" si="87"/>
        <v>-35182.669999999984</v>
      </c>
      <c r="G118" s="125">
        <f t="shared" si="87"/>
        <v>85764.94</v>
      </c>
      <c r="H118" s="125">
        <f t="shared" si="87"/>
        <v>126109.63</v>
      </c>
      <c r="I118" s="125">
        <f t="shared" si="87"/>
        <v>185691.3</v>
      </c>
      <c r="J118" s="125">
        <f t="shared" si="87"/>
        <v>200152.61</v>
      </c>
      <c r="K118" s="125">
        <f t="shared" si="87"/>
        <v>-117237.50999999998</v>
      </c>
      <c r="L118" s="125">
        <f t="shared" si="87"/>
        <v>141514.90000000002</v>
      </c>
      <c r="M118" s="125">
        <f t="shared" si="87"/>
        <v>104437.54000000004</v>
      </c>
      <c r="N118" s="126">
        <f t="shared" si="87"/>
        <v>-61410.44</v>
      </c>
      <c r="O118" s="124">
        <f t="shared" si="87"/>
        <v>87957.75</v>
      </c>
      <c r="P118" s="125">
        <f t="shared" ref="P118:R118" si="88">P97-P104</f>
        <v>136728.06000000003</v>
      </c>
      <c r="Q118" s="125">
        <f t="shared" si="88"/>
        <v>36472.500000000029</v>
      </c>
      <c r="R118" s="125">
        <f t="shared" si="88"/>
        <v>-3177.8399999999965</v>
      </c>
      <c r="S118" s="125">
        <f t="shared" ref="S118" si="89">S97-S104</f>
        <v>73541.010000000009</v>
      </c>
      <c r="T118" s="125">
        <v>0</v>
      </c>
      <c r="U118" s="126"/>
      <c r="V118" s="45">
        <f t="shared" si="64"/>
        <v>-20394.429999999993</v>
      </c>
      <c r="W118" s="127">
        <f t="shared" si="64"/>
        <v>107004.31</v>
      </c>
      <c r="X118" s="127">
        <f t="shared" si="64"/>
        <v>-97729.829999999958</v>
      </c>
      <c r="Y118" s="127">
        <f t="shared" si="64"/>
        <v>32004.829999999987</v>
      </c>
      <c r="Z118" s="127">
        <f t="shared" si="64"/>
        <v>-12223.929999999993</v>
      </c>
      <c r="AA118" s="128"/>
      <c r="AB118" s="129"/>
      <c r="AC118" s="45">
        <f t="shared" si="83"/>
        <v>0</v>
      </c>
    </row>
    <row r="119" spans="1:29" s="48" customFormat="1" x14ac:dyDescent="0.25">
      <c r="A119" s="186"/>
      <c r="B119" s="49" t="s">
        <v>42</v>
      </c>
      <c r="C119" s="124">
        <f t="shared" ref="C119:O119" si="90">C98-C105</f>
        <v>1361.1499999999942</v>
      </c>
      <c r="D119" s="125">
        <f t="shared" si="90"/>
        <v>40403.479999999981</v>
      </c>
      <c r="E119" s="125">
        <f t="shared" si="90"/>
        <v>56773.860000000015</v>
      </c>
      <c r="F119" s="45">
        <f t="shared" si="90"/>
        <v>92886.849999999977</v>
      </c>
      <c r="G119" s="125">
        <f t="shared" si="90"/>
        <v>109562.45000000001</v>
      </c>
      <c r="H119" s="125">
        <f t="shared" si="90"/>
        <v>19120.859999999986</v>
      </c>
      <c r="I119" s="125">
        <f t="shared" si="90"/>
        <v>80385.69</v>
      </c>
      <c r="J119" s="125">
        <f t="shared" si="90"/>
        <v>99141.309999999969</v>
      </c>
      <c r="K119" s="125">
        <f t="shared" si="90"/>
        <v>23413.820000000007</v>
      </c>
      <c r="L119" s="125">
        <f t="shared" si="90"/>
        <v>34783.819999999978</v>
      </c>
      <c r="M119" s="125">
        <f t="shared" si="90"/>
        <v>53100.640000000014</v>
      </c>
      <c r="N119" s="126">
        <f t="shared" si="90"/>
        <v>223986.75</v>
      </c>
      <c r="O119" s="124">
        <f t="shared" si="90"/>
        <v>-91256.25</v>
      </c>
      <c r="P119" s="125">
        <f t="shared" ref="P119:R119" si="91">P98-P105</f>
        <v>204608.57</v>
      </c>
      <c r="Q119" s="125">
        <f t="shared" si="91"/>
        <v>217217.99</v>
      </c>
      <c r="R119" s="125">
        <f t="shared" si="91"/>
        <v>141338.03000000003</v>
      </c>
      <c r="S119" s="125">
        <f t="shared" ref="S119" si="92">S98-S105</f>
        <v>15180.229999999981</v>
      </c>
      <c r="T119" s="125">
        <v>0</v>
      </c>
      <c r="U119" s="126"/>
      <c r="V119" s="45">
        <f t="shared" si="64"/>
        <v>-92617.4</v>
      </c>
      <c r="W119" s="127">
        <f t="shared" si="64"/>
        <v>164205.09000000003</v>
      </c>
      <c r="X119" s="127">
        <f t="shared" si="64"/>
        <v>160444.12999999998</v>
      </c>
      <c r="Y119" s="127">
        <f t="shared" si="64"/>
        <v>48451.180000000051</v>
      </c>
      <c r="Z119" s="127">
        <f t="shared" si="64"/>
        <v>-94382.22000000003</v>
      </c>
      <c r="AA119" s="128"/>
      <c r="AB119" s="129"/>
      <c r="AC119" s="45">
        <f t="shared" si="83"/>
        <v>0</v>
      </c>
    </row>
    <row r="120" spans="1:29" s="164" customFormat="1" ht="15.75" thickBot="1" x14ac:dyDescent="0.3">
      <c r="A120" s="187"/>
      <c r="B120" s="66" t="s">
        <v>43</v>
      </c>
      <c r="C120" s="158">
        <f>SUM(C115:C119)</f>
        <v>151426.9200000001</v>
      </c>
      <c r="D120" s="159">
        <f t="shared" ref="D120:U120" si="93">SUM(D115:D119)</f>
        <v>-118031.9599999999</v>
      </c>
      <c r="E120" s="159">
        <f t="shared" si="93"/>
        <v>304655.44000000006</v>
      </c>
      <c r="F120" s="46">
        <f t="shared" si="93"/>
        <v>-134726.18000000017</v>
      </c>
      <c r="G120" s="159">
        <f t="shared" si="93"/>
        <v>710114.52</v>
      </c>
      <c r="H120" s="159">
        <f t="shared" si="93"/>
        <v>384486.51</v>
      </c>
      <c r="I120" s="159">
        <f t="shared" si="93"/>
        <v>161058.69000000003</v>
      </c>
      <c r="J120" s="159">
        <f t="shared" si="93"/>
        <v>240905.78000000012</v>
      </c>
      <c r="K120" s="159">
        <f t="shared" si="93"/>
        <v>-728566.81000000029</v>
      </c>
      <c r="L120" s="159">
        <f t="shared" si="93"/>
        <v>634792.56999999972</v>
      </c>
      <c r="M120" s="159">
        <f t="shared" si="93"/>
        <v>408162.01999999996</v>
      </c>
      <c r="N120" s="160">
        <f t="shared" si="93"/>
        <v>-17489.72</v>
      </c>
      <c r="O120" s="158">
        <f t="shared" si="93"/>
        <v>125281.12000000017</v>
      </c>
      <c r="P120" s="159">
        <f t="shared" ref="P120:R120" si="94">SUM(P115:P119)</f>
        <v>552563.02</v>
      </c>
      <c r="Q120" s="159">
        <f t="shared" si="94"/>
        <v>243518.61000000016</v>
      </c>
      <c r="R120" s="159">
        <f t="shared" si="94"/>
        <v>277278.10000000003</v>
      </c>
      <c r="S120" s="159">
        <f t="shared" ref="S120" si="95">SUM(S115:S119)</f>
        <v>474568.61999999965</v>
      </c>
      <c r="T120" s="159">
        <v>0</v>
      </c>
      <c r="U120" s="160">
        <f t="shared" si="93"/>
        <v>0</v>
      </c>
      <c r="V120" s="46">
        <f t="shared" si="73"/>
        <v>-26145.79999999993</v>
      </c>
      <c r="W120" s="161">
        <f t="shared" ref="W120:Y120" si="96">SUM(W115:W119)</f>
        <v>670594.97999999986</v>
      </c>
      <c r="X120" s="161">
        <f t="shared" si="96"/>
        <v>-61136.829999999929</v>
      </c>
      <c r="Y120" s="161">
        <f t="shared" si="96"/>
        <v>412004.28000000026</v>
      </c>
      <c r="Z120" s="161">
        <f t="shared" ref="Z120" si="97">SUM(Z115:Z119)</f>
        <v>-235545.90000000043</v>
      </c>
      <c r="AA120" s="162">
        <f t="shared" si="73"/>
        <v>0</v>
      </c>
      <c r="AB120" s="163">
        <f t="shared" si="73"/>
        <v>0</v>
      </c>
      <c r="AC120" s="46">
        <f t="shared" si="73"/>
        <v>0</v>
      </c>
    </row>
    <row r="121" spans="1:29" s="75" customFormat="1" x14ac:dyDescent="0.25">
      <c r="A121" s="186">
        <f>+A114+1</f>
        <v>17</v>
      </c>
      <c r="B121" s="137" t="s">
        <v>47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6"/>
      <c r="O121" s="94"/>
      <c r="P121" s="95"/>
      <c r="Q121" s="95"/>
      <c r="R121" s="95"/>
      <c r="S121" s="95"/>
      <c r="T121" s="95"/>
      <c r="U121" s="96"/>
      <c r="V121" s="97"/>
      <c r="W121" s="98"/>
      <c r="X121" s="98"/>
      <c r="Y121" s="98"/>
      <c r="Z121" s="98"/>
      <c r="AA121" s="99"/>
      <c r="AB121" s="100"/>
      <c r="AC121" s="97"/>
    </row>
    <row r="122" spans="1:29" s="75" customFormat="1" x14ac:dyDescent="0.25">
      <c r="A122" s="186"/>
      <c r="B122" s="76" t="s">
        <v>38</v>
      </c>
      <c r="C122" s="77">
        <v>4</v>
      </c>
      <c r="D122" s="78">
        <v>4</v>
      </c>
      <c r="E122" s="78">
        <v>4</v>
      </c>
      <c r="F122" s="80">
        <v>5</v>
      </c>
      <c r="G122" s="78">
        <v>3</v>
      </c>
      <c r="H122" s="80">
        <v>3</v>
      </c>
      <c r="I122" s="78">
        <v>3</v>
      </c>
      <c r="J122" s="80">
        <v>2</v>
      </c>
      <c r="K122" s="78">
        <v>3</v>
      </c>
      <c r="L122" s="80">
        <v>3</v>
      </c>
      <c r="M122" s="80">
        <v>3</v>
      </c>
      <c r="N122" s="138">
        <v>2</v>
      </c>
      <c r="O122" s="77">
        <v>2</v>
      </c>
      <c r="P122" s="80">
        <v>2</v>
      </c>
      <c r="Q122" s="78">
        <v>1</v>
      </c>
      <c r="R122" s="80">
        <v>1</v>
      </c>
      <c r="S122" s="78">
        <v>1</v>
      </c>
      <c r="T122" s="80">
        <v>1</v>
      </c>
      <c r="U122" s="138"/>
      <c r="V122" s="80">
        <f t="shared" ref="V122:Z122" si="98">O122-C122</f>
        <v>-2</v>
      </c>
      <c r="W122" s="139">
        <f t="shared" si="98"/>
        <v>-2</v>
      </c>
      <c r="X122" s="139">
        <f t="shared" si="98"/>
        <v>-3</v>
      </c>
      <c r="Y122" s="139">
        <f t="shared" si="98"/>
        <v>-4</v>
      </c>
      <c r="Z122" s="139">
        <f t="shared" si="98"/>
        <v>-2</v>
      </c>
      <c r="AA122" s="140"/>
      <c r="AB122" s="141"/>
      <c r="AC122" s="80">
        <f>IF(ISERROR(GETPIVOTDATA("VALUE",'CSS WK pvt'!$I$2,"DT_FILE",AC$8,"CD_CO",AC$6,"TRIM_CAT",TRIM(B122),"TRIM_LINE",A121))=TRUE,0,GETPIVOTDATA("VALUE",'CSS WK pvt'!$I$2,"DT_FILE",AC$8,"CD_CO",AC$6,"TRIM_CAT",TRIM(B122),"TRIM_LINE",A121))</f>
        <v>1</v>
      </c>
    </row>
    <row r="123" spans="1:29" s="75" customFormat="1" x14ac:dyDescent="0.25">
      <c r="A123" s="186"/>
      <c r="B123" s="76" t="s">
        <v>39</v>
      </c>
      <c r="C123" s="77">
        <v>4</v>
      </c>
      <c r="D123" s="78">
        <v>3</v>
      </c>
      <c r="E123" s="78">
        <v>3</v>
      </c>
      <c r="F123" s="80">
        <v>4</v>
      </c>
      <c r="G123" s="78">
        <v>4</v>
      </c>
      <c r="H123" s="80">
        <v>5</v>
      </c>
      <c r="I123" s="78">
        <v>6</v>
      </c>
      <c r="J123" s="80">
        <v>6</v>
      </c>
      <c r="K123" s="78">
        <v>6</v>
      </c>
      <c r="L123" s="80">
        <v>6</v>
      </c>
      <c r="M123" s="80">
        <v>6</v>
      </c>
      <c r="N123" s="138">
        <v>6</v>
      </c>
      <c r="O123" s="77">
        <v>6</v>
      </c>
      <c r="P123" s="80">
        <v>6</v>
      </c>
      <c r="Q123" s="78">
        <v>4</v>
      </c>
      <c r="R123" s="80">
        <v>6</v>
      </c>
      <c r="S123" s="78">
        <v>7</v>
      </c>
      <c r="T123" s="80">
        <v>7</v>
      </c>
      <c r="U123" s="138"/>
      <c r="V123" s="80">
        <f t="shared" si="64"/>
        <v>2</v>
      </c>
      <c r="W123" s="139">
        <f t="shared" si="64"/>
        <v>3</v>
      </c>
      <c r="X123" s="139">
        <f t="shared" si="64"/>
        <v>1</v>
      </c>
      <c r="Y123" s="139">
        <f t="shared" si="64"/>
        <v>2</v>
      </c>
      <c r="Z123" s="139">
        <f t="shared" si="64"/>
        <v>3</v>
      </c>
      <c r="AA123" s="140"/>
      <c r="AB123" s="141"/>
      <c r="AC123" s="80">
        <f>IF(ISERROR(GETPIVOTDATA("VALUE",'CSS WK pvt'!$I$2,"DT_FILE",AC$8,"CD_CO",AC$6,"TRIM_CAT",TRIM(B123),"TRIM_LINE",A121))=TRUE,0,GETPIVOTDATA("VALUE",'CSS WK pvt'!$I$2,"DT_FILE",AC$8,"CD_CO",AC$6,"TRIM_CAT",TRIM(B123),"TRIM_LINE",A121))</f>
        <v>7</v>
      </c>
    </row>
    <row r="124" spans="1:29" s="75" customFormat="1" x14ac:dyDescent="0.25">
      <c r="A124" s="186"/>
      <c r="B124" s="76" t="s">
        <v>40</v>
      </c>
      <c r="C124" s="77"/>
      <c r="D124" s="78"/>
      <c r="E124" s="78"/>
      <c r="F124" s="80"/>
      <c r="G124" s="78"/>
      <c r="H124" s="80"/>
      <c r="I124" s="78"/>
      <c r="J124" s="80"/>
      <c r="K124" s="78"/>
      <c r="L124" s="80"/>
      <c r="M124" s="80"/>
      <c r="N124" s="138"/>
      <c r="O124" s="77"/>
      <c r="P124" s="80"/>
      <c r="Q124" s="78">
        <v>0</v>
      </c>
      <c r="R124" s="80">
        <v>0</v>
      </c>
      <c r="S124" s="78">
        <v>0</v>
      </c>
      <c r="T124" s="80">
        <v>0</v>
      </c>
      <c r="U124" s="138"/>
      <c r="V124" s="80">
        <f t="shared" si="64"/>
        <v>0</v>
      </c>
      <c r="W124" s="139">
        <f t="shared" si="64"/>
        <v>0</v>
      </c>
      <c r="X124" s="139">
        <f t="shared" si="64"/>
        <v>0</v>
      </c>
      <c r="Y124" s="139">
        <f t="shared" si="64"/>
        <v>0</v>
      </c>
      <c r="Z124" s="139">
        <f t="shared" si="64"/>
        <v>0</v>
      </c>
      <c r="AA124" s="140"/>
      <c r="AB124" s="141"/>
      <c r="AC124" s="80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5" customFormat="1" x14ac:dyDescent="0.25">
      <c r="A125" s="186"/>
      <c r="B125" s="76" t="s">
        <v>41</v>
      </c>
      <c r="C125" s="77"/>
      <c r="D125" s="78"/>
      <c r="E125" s="78"/>
      <c r="F125" s="80"/>
      <c r="G125" s="78"/>
      <c r="H125" s="80"/>
      <c r="I125" s="78"/>
      <c r="J125" s="80"/>
      <c r="K125" s="78"/>
      <c r="L125" s="80"/>
      <c r="M125" s="80"/>
      <c r="N125" s="138"/>
      <c r="O125" s="77"/>
      <c r="P125" s="80"/>
      <c r="Q125" s="78">
        <v>0</v>
      </c>
      <c r="R125" s="80">
        <v>0</v>
      </c>
      <c r="S125" s="78">
        <v>0</v>
      </c>
      <c r="T125" s="80">
        <v>0</v>
      </c>
      <c r="U125" s="138"/>
      <c r="V125" s="80">
        <f t="shared" si="64"/>
        <v>0</v>
      </c>
      <c r="W125" s="139">
        <f t="shared" si="64"/>
        <v>0</v>
      </c>
      <c r="X125" s="139">
        <f t="shared" si="64"/>
        <v>0</v>
      </c>
      <c r="Y125" s="139">
        <f t="shared" si="64"/>
        <v>0</v>
      </c>
      <c r="Z125" s="139">
        <f t="shared" si="64"/>
        <v>0</v>
      </c>
      <c r="AA125" s="140"/>
      <c r="AB125" s="141"/>
      <c r="AC125" s="80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5" customFormat="1" x14ac:dyDescent="0.25">
      <c r="A126" s="186"/>
      <c r="B126" s="76" t="s">
        <v>42</v>
      </c>
      <c r="C126" s="77"/>
      <c r="D126" s="78"/>
      <c r="E126" s="78"/>
      <c r="F126" s="80"/>
      <c r="G126" s="78"/>
      <c r="H126" s="80"/>
      <c r="I126" s="78"/>
      <c r="J126" s="80"/>
      <c r="K126" s="78"/>
      <c r="L126" s="80"/>
      <c r="M126" s="80"/>
      <c r="N126" s="138"/>
      <c r="O126" s="77"/>
      <c r="P126" s="80"/>
      <c r="Q126" s="78">
        <v>0</v>
      </c>
      <c r="R126" s="80">
        <v>0</v>
      </c>
      <c r="S126" s="78">
        <v>0</v>
      </c>
      <c r="T126" s="80">
        <v>0</v>
      </c>
      <c r="U126" s="138"/>
      <c r="V126" s="80">
        <f t="shared" si="64"/>
        <v>0</v>
      </c>
      <c r="W126" s="139">
        <f t="shared" si="64"/>
        <v>0</v>
      </c>
      <c r="X126" s="139">
        <f t="shared" si="64"/>
        <v>0</v>
      </c>
      <c r="Y126" s="139">
        <f t="shared" si="64"/>
        <v>0</v>
      </c>
      <c r="Z126" s="139">
        <f t="shared" si="64"/>
        <v>0</v>
      </c>
      <c r="AA126" s="140"/>
      <c r="AB126" s="141"/>
      <c r="AC126" s="80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92" customFormat="1" x14ac:dyDescent="0.25">
      <c r="A127" s="187"/>
      <c r="B127" s="76" t="s">
        <v>43</v>
      </c>
      <c r="C127" s="153">
        <f>SUM(C122:C126)</f>
        <v>8</v>
      </c>
      <c r="D127" s="154">
        <f t="shared" ref="D127:U127" si="99">SUM(D122:D126)</f>
        <v>7</v>
      </c>
      <c r="E127" s="154">
        <f t="shared" si="99"/>
        <v>7</v>
      </c>
      <c r="F127" s="155">
        <f t="shared" si="99"/>
        <v>9</v>
      </c>
      <c r="G127" s="154">
        <f t="shared" si="99"/>
        <v>7</v>
      </c>
      <c r="H127" s="155">
        <f t="shared" si="99"/>
        <v>8</v>
      </c>
      <c r="I127" s="154">
        <f t="shared" si="99"/>
        <v>9</v>
      </c>
      <c r="J127" s="155">
        <f t="shared" si="99"/>
        <v>8</v>
      </c>
      <c r="K127" s="154">
        <f t="shared" si="99"/>
        <v>9</v>
      </c>
      <c r="L127" s="155">
        <f t="shared" si="99"/>
        <v>9</v>
      </c>
      <c r="M127" s="155">
        <f t="shared" si="99"/>
        <v>9</v>
      </c>
      <c r="N127" s="156">
        <f t="shared" si="99"/>
        <v>8</v>
      </c>
      <c r="O127" s="153">
        <f t="shared" si="99"/>
        <v>8</v>
      </c>
      <c r="P127" s="155">
        <f t="shared" si="99"/>
        <v>8</v>
      </c>
      <c r="Q127" s="155">
        <f t="shared" si="99"/>
        <v>5</v>
      </c>
      <c r="R127" s="155">
        <v>7</v>
      </c>
      <c r="S127" s="154">
        <v>8</v>
      </c>
      <c r="T127" s="155">
        <v>8</v>
      </c>
      <c r="U127" s="156">
        <f t="shared" si="99"/>
        <v>0</v>
      </c>
      <c r="V127" s="155">
        <f t="shared" si="73"/>
        <v>0</v>
      </c>
      <c r="W127" s="157">
        <f t="shared" ref="W127:Y127" si="100">SUM(W122:W126)</f>
        <v>1</v>
      </c>
      <c r="X127" s="157">
        <f t="shared" si="100"/>
        <v>-2</v>
      </c>
      <c r="Y127" s="157">
        <f t="shared" si="100"/>
        <v>-2</v>
      </c>
      <c r="Z127" s="157">
        <f t="shared" ref="Z127" si="101">SUM(Z122:Z126)</f>
        <v>1</v>
      </c>
      <c r="AA127" s="151">
        <f t="shared" si="73"/>
        <v>0</v>
      </c>
      <c r="AB127" s="152">
        <f t="shared" si="73"/>
        <v>0</v>
      </c>
      <c r="AC127" s="108">
        <f t="shared" si="73"/>
        <v>8</v>
      </c>
    </row>
    <row r="128" spans="1:29" s="75" customFormat="1" x14ac:dyDescent="0.25">
      <c r="A128" s="186">
        <f>+A121+1</f>
        <v>18</v>
      </c>
      <c r="B128" s="142" t="s">
        <v>23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2"/>
      <c r="O128" s="110"/>
      <c r="P128" s="111"/>
      <c r="Q128" s="111"/>
      <c r="R128" s="111"/>
      <c r="S128" s="111"/>
      <c r="T128" s="111"/>
      <c r="U128" s="112"/>
      <c r="V128" s="113"/>
      <c r="W128" s="114"/>
      <c r="X128" s="114"/>
      <c r="Y128" s="114"/>
      <c r="Z128" s="114"/>
      <c r="AA128" s="115"/>
      <c r="AB128" s="116"/>
      <c r="AC128" s="113"/>
    </row>
    <row r="129" spans="1:29" s="75" customFormat="1" x14ac:dyDescent="0.25">
      <c r="A129" s="186"/>
      <c r="B129" s="76" t="s">
        <v>38</v>
      </c>
      <c r="C129" s="143"/>
      <c r="D129" s="82">
        <v>1</v>
      </c>
      <c r="E129" s="82">
        <v>1</v>
      </c>
      <c r="F129" s="82">
        <v>4</v>
      </c>
      <c r="G129" s="82"/>
      <c r="H129" s="140">
        <v>6</v>
      </c>
      <c r="I129" s="82">
        <v>6</v>
      </c>
      <c r="J129" s="140">
        <v>1</v>
      </c>
      <c r="K129" s="82"/>
      <c r="L129" s="140"/>
      <c r="M129" s="140"/>
      <c r="N129" s="141"/>
      <c r="O129" s="143"/>
      <c r="P129" s="140"/>
      <c r="Q129" s="82"/>
      <c r="R129" s="140">
        <v>0</v>
      </c>
      <c r="S129" s="82">
        <v>0</v>
      </c>
      <c r="T129" s="140">
        <v>0</v>
      </c>
      <c r="U129" s="141"/>
      <c r="V129" s="143">
        <f t="shared" ref="V129:Z129" si="102">O129-C129</f>
        <v>0</v>
      </c>
      <c r="W129" s="140">
        <f t="shared" si="102"/>
        <v>-1</v>
      </c>
      <c r="X129" s="140">
        <f t="shared" si="102"/>
        <v>-1</v>
      </c>
      <c r="Y129" s="140">
        <f t="shared" si="102"/>
        <v>-4</v>
      </c>
      <c r="Z129" s="140">
        <f t="shared" si="102"/>
        <v>0</v>
      </c>
      <c r="AA129" s="140"/>
      <c r="AB129" s="141"/>
      <c r="AC129" s="80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5" customFormat="1" x14ac:dyDescent="0.25">
      <c r="A130" s="186"/>
      <c r="B130" s="76" t="s">
        <v>39</v>
      </c>
      <c r="C130" s="143"/>
      <c r="D130" s="82"/>
      <c r="E130" s="82"/>
      <c r="F130" s="82"/>
      <c r="G130" s="82"/>
      <c r="H130" s="140"/>
      <c r="I130" s="82"/>
      <c r="J130" s="140"/>
      <c r="K130" s="82"/>
      <c r="L130" s="140"/>
      <c r="M130" s="140"/>
      <c r="N130" s="141"/>
      <c r="O130" s="143"/>
      <c r="P130" s="140"/>
      <c r="Q130" s="82"/>
      <c r="R130" s="140">
        <v>0</v>
      </c>
      <c r="S130" s="82">
        <v>0</v>
      </c>
      <c r="T130" s="140">
        <v>0</v>
      </c>
      <c r="U130" s="141"/>
      <c r="V130" s="143">
        <f t="shared" si="64"/>
        <v>0</v>
      </c>
      <c r="W130" s="140">
        <f t="shared" si="64"/>
        <v>0</v>
      </c>
      <c r="X130" s="140">
        <f t="shared" si="64"/>
        <v>0</v>
      </c>
      <c r="Y130" s="140">
        <f t="shared" si="64"/>
        <v>0</v>
      </c>
      <c r="Z130" s="140">
        <f t="shared" si="64"/>
        <v>0</v>
      </c>
      <c r="AA130" s="140"/>
      <c r="AB130" s="141"/>
      <c r="AC130" s="80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5" customFormat="1" x14ac:dyDescent="0.25">
      <c r="A131" s="186"/>
      <c r="B131" s="76" t="s">
        <v>40</v>
      </c>
      <c r="C131" s="143">
        <v>2</v>
      </c>
      <c r="D131" s="82"/>
      <c r="E131" s="82"/>
      <c r="F131" s="82">
        <v>1</v>
      </c>
      <c r="G131" s="82"/>
      <c r="H131" s="140"/>
      <c r="I131" s="82">
        <v>2</v>
      </c>
      <c r="J131" s="140"/>
      <c r="K131" s="82"/>
      <c r="L131" s="140"/>
      <c r="M131" s="140">
        <v>1</v>
      </c>
      <c r="N131" s="141">
        <v>2</v>
      </c>
      <c r="O131" s="143">
        <v>1</v>
      </c>
      <c r="P131" s="140"/>
      <c r="Q131" s="82"/>
      <c r="R131" s="140">
        <v>0</v>
      </c>
      <c r="S131" s="82">
        <v>0</v>
      </c>
      <c r="T131" s="140">
        <v>0</v>
      </c>
      <c r="U131" s="141"/>
      <c r="V131" s="143">
        <f t="shared" si="64"/>
        <v>-1</v>
      </c>
      <c r="W131" s="140">
        <f t="shared" si="64"/>
        <v>0</v>
      </c>
      <c r="X131" s="140">
        <f t="shared" si="64"/>
        <v>0</v>
      </c>
      <c r="Y131" s="140">
        <f t="shared" si="64"/>
        <v>-1</v>
      </c>
      <c r="Z131" s="140">
        <f t="shared" si="64"/>
        <v>0</v>
      </c>
      <c r="AA131" s="140"/>
      <c r="AB131" s="141"/>
      <c r="AC131" s="80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5" customFormat="1" x14ac:dyDescent="0.25">
      <c r="A132" s="186"/>
      <c r="B132" s="76" t="s">
        <v>41</v>
      </c>
      <c r="C132" s="143"/>
      <c r="D132" s="82"/>
      <c r="E132" s="82"/>
      <c r="F132" s="82"/>
      <c r="G132" s="82"/>
      <c r="H132" s="140"/>
      <c r="I132" s="82"/>
      <c r="J132" s="140"/>
      <c r="K132" s="82"/>
      <c r="L132" s="140"/>
      <c r="M132" s="140"/>
      <c r="N132" s="141"/>
      <c r="O132" s="143"/>
      <c r="P132" s="140"/>
      <c r="Q132" s="82"/>
      <c r="R132" s="140">
        <v>0</v>
      </c>
      <c r="S132" s="82">
        <v>0</v>
      </c>
      <c r="T132" s="140">
        <v>0</v>
      </c>
      <c r="U132" s="141"/>
      <c r="V132" s="143">
        <f t="shared" si="64"/>
        <v>0</v>
      </c>
      <c r="W132" s="140">
        <f t="shared" si="64"/>
        <v>0</v>
      </c>
      <c r="X132" s="140">
        <f t="shared" si="64"/>
        <v>0</v>
      </c>
      <c r="Y132" s="140">
        <f t="shared" si="64"/>
        <v>0</v>
      </c>
      <c r="Z132" s="140">
        <f t="shared" si="64"/>
        <v>0</v>
      </c>
      <c r="AA132" s="140"/>
      <c r="AB132" s="141"/>
      <c r="AC132" s="80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5" customFormat="1" x14ac:dyDescent="0.25">
      <c r="A133" s="186"/>
      <c r="B133" s="76" t="s">
        <v>42</v>
      </c>
      <c r="C133" s="143"/>
      <c r="D133" s="82"/>
      <c r="E133" s="82"/>
      <c r="F133" s="82"/>
      <c r="G133" s="82"/>
      <c r="H133" s="140"/>
      <c r="I133" s="82"/>
      <c r="J133" s="140"/>
      <c r="K133" s="82"/>
      <c r="L133" s="140"/>
      <c r="M133" s="140"/>
      <c r="N133" s="141"/>
      <c r="O133" s="143"/>
      <c r="P133" s="140"/>
      <c r="Q133" s="82"/>
      <c r="R133" s="140">
        <v>0</v>
      </c>
      <c r="S133" s="82">
        <v>0</v>
      </c>
      <c r="T133" s="140">
        <v>0</v>
      </c>
      <c r="U133" s="141"/>
      <c r="V133" s="143">
        <f t="shared" si="64"/>
        <v>0</v>
      </c>
      <c r="W133" s="140">
        <f t="shared" si="64"/>
        <v>0</v>
      </c>
      <c r="X133" s="140">
        <f t="shared" si="64"/>
        <v>0</v>
      </c>
      <c r="Y133" s="140">
        <f t="shared" si="64"/>
        <v>0</v>
      </c>
      <c r="Z133" s="140">
        <f t="shared" si="64"/>
        <v>0</v>
      </c>
      <c r="AA133" s="140"/>
      <c r="AB133" s="141"/>
      <c r="AC133" s="80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92" customFormat="1" x14ac:dyDescent="0.25">
      <c r="A134" s="187"/>
      <c r="B134" s="76" t="s">
        <v>43</v>
      </c>
      <c r="C134" s="149">
        <f>SUM(C129:C133)</f>
        <v>2</v>
      </c>
      <c r="D134" s="150">
        <f t="shared" ref="D134:AC141" si="103">SUM(D129:D133)</f>
        <v>1</v>
      </c>
      <c r="E134" s="150">
        <f t="shared" si="103"/>
        <v>1</v>
      </c>
      <c r="F134" s="150">
        <f t="shared" si="103"/>
        <v>5</v>
      </c>
      <c r="G134" s="150">
        <f t="shared" si="103"/>
        <v>0</v>
      </c>
      <c r="H134" s="151">
        <f t="shared" si="103"/>
        <v>6</v>
      </c>
      <c r="I134" s="150">
        <f t="shared" si="103"/>
        <v>8</v>
      </c>
      <c r="J134" s="151">
        <f t="shared" si="103"/>
        <v>1</v>
      </c>
      <c r="K134" s="150">
        <f t="shared" si="103"/>
        <v>0</v>
      </c>
      <c r="L134" s="151">
        <f t="shared" si="103"/>
        <v>0</v>
      </c>
      <c r="M134" s="151">
        <f t="shared" si="103"/>
        <v>1</v>
      </c>
      <c r="N134" s="152">
        <f t="shared" si="103"/>
        <v>2</v>
      </c>
      <c r="O134" s="149">
        <f t="shared" si="103"/>
        <v>1</v>
      </c>
      <c r="P134" s="151">
        <f t="shared" si="103"/>
        <v>0</v>
      </c>
      <c r="Q134" s="151">
        <f t="shared" si="103"/>
        <v>0</v>
      </c>
      <c r="R134" s="151">
        <v>0</v>
      </c>
      <c r="S134" s="150">
        <v>0</v>
      </c>
      <c r="T134" s="151">
        <v>0</v>
      </c>
      <c r="U134" s="152">
        <f t="shared" si="103"/>
        <v>0</v>
      </c>
      <c r="V134" s="149">
        <f t="shared" si="103"/>
        <v>-1</v>
      </c>
      <c r="W134" s="151">
        <f t="shared" ref="W134:Y134" si="104">SUM(W129:W133)</f>
        <v>-1</v>
      </c>
      <c r="X134" s="151">
        <f t="shared" si="104"/>
        <v>-1</v>
      </c>
      <c r="Y134" s="151">
        <f t="shared" si="104"/>
        <v>-5</v>
      </c>
      <c r="Z134" s="151">
        <f t="shared" ref="Z134" si="105">SUM(Z129:Z133)</f>
        <v>0</v>
      </c>
      <c r="AA134" s="151">
        <f t="shared" si="103"/>
        <v>0</v>
      </c>
      <c r="AB134" s="152">
        <f t="shared" si="103"/>
        <v>0</v>
      </c>
      <c r="AC134" s="108">
        <f t="shared" si="103"/>
        <v>0</v>
      </c>
    </row>
    <row r="135" spans="1:29" s="75" customFormat="1" x14ac:dyDescent="0.25">
      <c r="A135" s="186">
        <f>+A128+1</f>
        <v>19</v>
      </c>
      <c r="B135" s="142" t="s">
        <v>22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110"/>
      <c r="P135" s="111"/>
      <c r="Q135" s="111"/>
      <c r="R135" s="111"/>
      <c r="S135" s="111"/>
      <c r="T135" s="111"/>
      <c r="U135" s="112"/>
      <c r="V135" s="113"/>
      <c r="W135" s="114"/>
      <c r="X135" s="114"/>
      <c r="Y135" s="114"/>
      <c r="Z135" s="114"/>
      <c r="AA135" s="115"/>
      <c r="AB135" s="116"/>
      <c r="AC135" s="113"/>
    </row>
    <row r="136" spans="1:29" s="75" customFormat="1" x14ac:dyDescent="0.25">
      <c r="A136" s="186"/>
      <c r="B136" s="76" t="s">
        <v>38</v>
      </c>
      <c r="C136" s="143">
        <v>38</v>
      </c>
      <c r="D136" s="82">
        <v>36</v>
      </c>
      <c r="E136" s="82">
        <v>48</v>
      </c>
      <c r="F136" s="82">
        <v>48</v>
      </c>
      <c r="G136" s="82">
        <v>47</v>
      </c>
      <c r="H136" s="140">
        <v>55</v>
      </c>
      <c r="I136" s="82">
        <v>43</v>
      </c>
      <c r="J136" s="140">
        <v>41</v>
      </c>
      <c r="K136" s="82">
        <v>31</v>
      </c>
      <c r="L136" s="140">
        <v>34</v>
      </c>
      <c r="M136" s="140">
        <v>32</v>
      </c>
      <c r="N136" s="141">
        <v>30</v>
      </c>
      <c r="O136" s="143">
        <v>32</v>
      </c>
      <c r="P136" s="140">
        <v>21</v>
      </c>
      <c r="Q136" s="82">
        <v>15</v>
      </c>
      <c r="R136" s="140">
        <v>19</v>
      </c>
      <c r="S136" s="82">
        <v>18</v>
      </c>
      <c r="T136" s="140">
        <v>18</v>
      </c>
      <c r="U136" s="141"/>
      <c r="V136" s="143">
        <f t="shared" ref="V136:Z136" si="106">O136-C136</f>
        <v>-6</v>
      </c>
      <c r="W136" s="140">
        <f t="shared" si="106"/>
        <v>-15</v>
      </c>
      <c r="X136" s="140">
        <f t="shared" si="106"/>
        <v>-33</v>
      </c>
      <c r="Y136" s="140">
        <f t="shared" si="106"/>
        <v>-29</v>
      </c>
      <c r="Z136" s="140">
        <f t="shared" si="106"/>
        <v>-29</v>
      </c>
      <c r="AA136" s="140"/>
      <c r="AB136" s="141"/>
      <c r="AC136" s="80">
        <f>IF(ISERROR(GETPIVOTDATA("VALUE",'CSS WK pvt'!$I$2,"DT_FILE",AC$8,"CD_CO",AC$6,"TRIM_CAT",TRIM(B136),"TRIM_LINE",A135))=TRUE,0,GETPIVOTDATA("VALUE",'CSS WK pvt'!$I$2,"DT_FILE",AC$8,"CD_CO",AC$6,"TRIM_CAT",TRIM(B136),"TRIM_LINE",A135))</f>
        <v>18</v>
      </c>
    </row>
    <row r="137" spans="1:29" s="75" customFormat="1" x14ac:dyDescent="0.25">
      <c r="A137" s="186"/>
      <c r="B137" s="76" t="s">
        <v>39</v>
      </c>
      <c r="C137" s="143">
        <v>7</v>
      </c>
      <c r="D137" s="82">
        <v>7</v>
      </c>
      <c r="E137" s="82">
        <v>9</v>
      </c>
      <c r="F137" s="82">
        <v>8</v>
      </c>
      <c r="G137" s="82">
        <v>3</v>
      </c>
      <c r="H137" s="140">
        <v>4</v>
      </c>
      <c r="I137" s="82">
        <v>2</v>
      </c>
      <c r="J137" s="140">
        <v>2</v>
      </c>
      <c r="K137" s="82">
        <v>2</v>
      </c>
      <c r="L137" s="140">
        <v>1</v>
      </c>
      <c r="M137" s="140">
        <v>1</v>
      </c>
      <c r="N137" s="141">
        <v>5</v>
      </c>
      <c r="O137" s="143">
        <v>3</v>
      </c>
      <c r="P137" s="140">
        <v>3</v>
      </c>
      <c r="Q137" s="82">
        <v>3</v>
      </c>
      <c r="R137" s="140">
        <v>3</v>
      </c>
      <c r="S137" s="82">
        <v>1</v>
      </c>
      <c r="T137" s="140">
        <v>1</v>
      </c>
      <c r="U137" s="141"/>
      <c r="V137" s="143">
        <f t="shared" si="64"/>
        <v>-4</v>
      </c>
      <c r="W137" s="140">
        <f t="shared" si="64"/>
        <v>-4</v>
      </c>
      <c r="X137" s="140">
        <f t="shared" si="64"/>
        <v>-6</v>
      </c>
      <c r="Y137" s="140">
        <f t="shared" si="64"/>
        <v>-5</v>
      </c>
      <c r="Z137" s="140">
        <f t="shared" si="64"/>
        <v>-2</v>
      </c>
      <c r="AA137" s="140"/>
      <c r="AB137" s="141"/>
      <c r="AC137" s="80">
        <f>IF(ISERROR(GETPIVOTDATA("VALUE",'CSS WK pvt'!$I$2,"DT_FILE",AC$8,"CD_CO",AC$6,"TRIM_CAT",TRIM(B137),"TRIM_LINE",A135))=TRUE,0,GETPIVOTDATA("VALUE",'CSS WK pvt'!$I$2,"DT_FILE",AC$8,"CD_CO",AC$6,"TRIM_CAT",TRIM(B137),"TRIM_LINE",A135))</f>
        <v>1</v>
      </c>
    </row>
    <row r="138" spans="1:29" s="75" customFormat="1" x14ac:dyDescent="0.25">
      <c r="A138" s="186"/>
      <c r="B138" s="76" t="s">
        <v>40</v>
      </c>
      <c r="C138" s="143">
        <v>2</v>
      </c>
      <c r="D138" s="82"/>
      <c r="E138" s="82"/>
      <c r="F138" s="82">
        <v>2</v>
      </c>
      <c r="G138" s="82">
        <v>2</v>
      </c>
      <c r="H138" s="140">
        <v>1</v>
      </c>
      <c r="I138" s="82">
        <v>2</v>
      </c>
      <c r="J138" s="140">
        <v>2</v>
      </c>
      <c r="K138" s="82">
        <v>2</v>
      </c>
      <c r="L138" s="140">
        <v>1</v>
      </c>
      <c r="M138" s="140">
        <v>2</v>
      </c>
      <c r="N138" s="141">
        <v>2</v>
      </c>
      <c r="O138" s="143"/>
      <c r="P138" s="140"/>
      <c r="Q138" s="82"/>
      <c r="R138" s="140">
        <v>0</v>
      </c>
      <c r="S138" s="82">
        <v>0</v>
      </c>
      <c r="T138" s="140">
        <v>0</v>
      </c>
      <c r="U138" s="141"/>
      <c r="V138" s="143">
        <f t="shared" si="64"/>
        <v>-2</v>
      </c>
      <c r="W138" s="140">
        <f t="shared" si="64"/>
        <v>0</v>
      </c>
      <c r="X138" s="140">
        <f t="shared" si="64"/>
        <v>0</v>
      </c>
      <c r="Y138" s="140">
        <f t="shared" si="64"/>
        <v>-2</v>
      </c>
      <c r="Z138" s="140">
        <f t="shared" si="64"/>
        <v>-2</v>
      </c>
      <c r="AA138" s="140"/>
      <c r="AB138" s="141"/>
      <c r="AC138" s="80">
        <f>IF(ISERROR(GETPIVOTDATA("VALUE",'CSS WK pvt'!$I$2,"DT_FILE",AC$8,"CD_CO",AC$6,"TRIM_CAT",TRIM(B138),"TRIM_LINE",A135))=TRUE,0,GETPIVOTDATA("VALUE",'CSS WK pvt'!$I$2,"DT_FILE",AC$8,"CD_CO",AC$6,"TRIM_CAT",TRIM(B138),"TRIM_LINE",A135))</f>
        <v>0</v>
      </c>
    </row>
    <row r="139" spans="1:29" s="75" customFormat="1" x14ac:dyDescent="0.25">
      <c r="A139" s="186"/>
      <c r="B139" s="76" t="s">
        <v>41</v>
      </c>
      <c r="C139" s="143"/>
      <c r="D139" s="82"/>
      <c r="E139" s="82"/>
      <c r="F139" s="82"/>
      <c r="G139" s="82"/>
      <c r="H139" s="140"/>
      <c r="I139" s="82"/>
      <c r="J139" s="140">
        <v>1</v>
      </c>
      <c r="K139" s="82">
        <v>1</v>
      </c>
      <c r="L139" s="140"/>
      <c r="M139" s="140"/>
      <c r="N139" s="141"/>
      <c r="O139" s="143"/>
      <c r="P139" s="140"/>
      <c r="Q139" s="82"/>
      <c r="R139" s="140">
        <v>0</v>
      </c>
      <c r="S139" s="82">
        <v>0</v>
      </c>
      <c r="T139" s="140">
        <v>0</v>
      </c>
      <c r="U139" s="141"/>
      <c r="V139" s="143">
        <f t="shared" si="64"/>
        <v>0</v>
      </c>
      <c r="W139" s="140">
        <f t="shared" si="64"/>
        <v>0</v>
      </c>
      <c r="X139" s="140">
        <f t="shared" si="64"/>
        <v>0</v>
      </c>
      <c r="Y139" s="140">
        <f t="shared" si="64"/>
        <v>0</v>
      </c>
      <c r="Z139" s="140">
        <f t="shared" si="64"/>
        <v>0</v>
      </c>
      <c r="AA139" s="140"/>
      <c r="AB139" s="141"/>
      <c r="AC139" s="80">
        <f>IF(ISERROR(GETPIVOTDATA("VALUE",'CSS WK pvt'!$I$2,"DT_FILE",AC$8,"CD_CO",AC$6,"TRIM_CAT",TRIM(B139),"TRIM_LINE",A135))=TRUE,0,GETPIVOTDATA("VALUE",'CSS WK pvt'!$I$2,"DT_FILE",AC$8,"CD_CO",AC$6,"TRIM_CAT",TRIM(B139),"TRIM_LINE",A135))</f>
        <v>0</v>
      </c>
    </row>
    <row r="140" spans="1:29" s="75" customFormat="1" x14ac:dyDescent="0.25">
      <c r="A140" s="186"/>
      <c r="B140" s="76" t="s">
        <v>42</v>
      </c>
      <c r="C140" s="143"/>
      <c r="D140" s="82"/>
      <c r="E140" s="82"/>
      <c r="F140" s="82"/>
      <c r="G140" s="82"/>
      <c r="H140" s="140"/>
      <c r="I140" s="82"/>
      <c r="J140" s="140"/>
      <c r="K140" s="82"/>
      <c r="L140" s="140"/>
      <c r="M140" s="140"/>
      <c r="N140" s="141"/>
      <c r="O140" s="143"/>
      <c r="P140" s="140"/>
      <c r="Q140" s="82"/>
      <c r="R140" s="140">
        <v>0</v>
      </c>
      <c r="S140" s="82">
        <v>0</v>
      </c>
      <c r="T140" s="140">
        <v>0</v>
      </c>
      <c r="U140" s="141"/>
      <c r="V140" s="143">
        <f t="shared" si="64"/>
        <v>0</v>
      </c>
      <c r="W140" s="140">
        <f t="shared" si="64"/>
        <v>0</v>
      </c>
      <c r="X140" s="140">
        <f t="shared" si="64"/>
        <v>0</v>
      </c>
      <c r="Y140" s="140">
        <f t="shared" si="64"/>
        <v>0</v>
      </c>
      <c r="Z140" s="140">
        <f t="shared" si="64"/>
        <v>0</v>
      </c>
      <c r="AA140" s="140"/>
      <c r="AB140" s="141"/>
      <c r="AC140" s="80">
        <f>IF(ISERROR(GETPIVOTDATA("VALUE",'CSS WK pvt'!$I$2,"DT_FILE",AC$8,"CD_CO",AC$6,"TRIM_CAT",TRIM(B140),"TRIM_LINE",A135))=TRUE,0,GETPIVOTDATA("VALUE",'CSS WK pvt'!$I$2,"DT_FILE",AC$8,"CD_CO",AC$6,"TRIM_CAT",TRIM(B140),"TRIM_LINE",A135))</f>
        <v>0</v>
      </c>
    </row>
    <row r="141" spans="1:29" s="92" customFormat="1" ht="15.75" thickBot="1" x14ac:dyDescent="0.3">
      <c r="A141" s="187"/>
      <c r="B141" s="144" t="s">
        <v>43</v>
      </c>
      <c r="C141" s="145">
        <f>SUM(C136:C140)</f>
        <v>47</v>
      </c>
      <c r="D141" s="146">
        <f t="shared" ref="D141:U141" si="107">SUM(D136:D140)</f>
        <v>43</v>
      </c>
      <c r="E141" s="146">
        <f t="shared" si="107"/>
        <v>57</v>
      </c>
      <c r="F141" s="146">
        <f t="shared" si="107"/>
        <v>58</v>
      </c>
      <c r="G141" s="146">
        <f t="shared" si="107"/>
        <v>52</v>
      </c>
      <c r="H141" s="147">
        <f t="shared" si="107"/>
        <v>60</v>
      </c>
      <c r="I141" s="146">
        <f t="shared" si="107"/>
        <v>47</v>
      </c>
      <c r="J141" s="147">
        <f t="shared" si="107"/>
        <v>46</v>
      </c>
      <c r="K141" s="146">
        <f t="shared" si="107"/>
        <v>36</v>
      </c>
      <c r="L141" s="147">
        <f t="shared" si="107"/>
        <v>36</v>
      </c>
      <c r="M141" s="147">
        <f t="shared" si="107"/>
        <v>35</v>
      </c>
      <c r="N141" s="148">
        <f t="shared" si="107"/>
        <v>37</v>
      </c>
      <c r="O141" s="145">
        <f t="shared" si="107"/>
        <v>35</v>
      </c>
      <c r="P141" s="147">
        <f t="shared" si="107"/>
        <v>24</v>
      </c>
      <c r="Q141" s="147">
        <f t="shared" si="107"/>
        <v>18</v>
      </c>
      <c r="R141" s="147">
        <v>22</v>
      </c>
      <c r="S141" s="146">
        <v>19</v>
      </c>
      <c r="T141" s="147">
        <v>19</v>
      </c>
      <c r="U141" s="148">
        <f t="shared" si="107"/>
        <v>0</v>
      </c>
      <c r="V141" s="145">
        <f t="shared" si="103"/>
        <v>-12</v>
      </c>
      <c r="W141" s="147">
        <f t="shared" ref="W141:Y141" si="108">SUM(W136:W140)</f>
        <v>-19</v>
      </c>
      <c r="X141" s="147">
        <f t="shared" si="108"/>
        <v>-39</v>
      </c>
      <c r="Y141" s="147">
        <f t="shared" si="108"/>
        <v>-36</v>
      </c>
      <c r="Z141" s="147">
        <f t="shared" ref="Z141" si="109">SUM(Z136:Z140)</f>
        <v>-33</v>
      </c>
      <c r="AA141" s="147">
        <f t="shared" si="103"/>
        <v>0</v>
      </c>
      <c r="AB141" s="148">
        <f t="shared" si="103"/>
        <v>0</v>
      </c>
      <c r="AC141" s="145">
        <f t="shared" si="103"/>
        <v>19</v>
      </c>
    </row>
    <row r="142" spans="1:29" s="75" customFormat="1" ht="15.75" thickTop="1" x14ac:dyDescent="0.25">
      <c r="A142" s="186">
        <f>+A135+1</f>
        <v>20</v>
      </c>
      <c r="B142" s="137" t="s">
        <v>349</v>
      </c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6"/>
      <c r="O142" s="94"/>
      <c r="P142" s="95"/>
      <c r="Q142" s="95"/>
      <c r="R142" s="95"/>
      <c r="S142" s="95"/>
      <c r="T142" s="95"/>
      <c r="U142" s="96"/>
      <c r="V142" s="97"/>
      <c r="W142" s="98"/>
      <c r="X142" s="98"/>
      <c r="Y142" s="98"/>
      <c r="Z142" s="98"/>
      <c r="AA142" s="99"/>
      <c r="AB142" s="100"/>
      <c r="AC142" s="97"/>
    </row>
    <row r="143" spans="1:29" s="75" customFormat="1" x14ac:dyDescent="0.25">
      <c r="A143" s="186"/>
      <c r="B143" s="76" t="s">
        <v>38</v>
      </c>
      <c r="C143" s="77">
        <v>986995.33</v>
      </c>
      <c r="D143" s="78">
        <v>884001.54</v>
      </c>
      <c r="E143" s="78">
        <v>767386.6</v>
      </c>
      <c r="F143" s="80">
        <v>899481.26</v>
      </c>
      <c r="G143" s="78">
        <v>1220998.7</v>
      </c>
      <c r="H143" s="80">
        <v>1641277.93</v>
      </c>
      <c r="I143" s="78">
        <v>1566661.56</v>
      </c>
      <c r="J143" s="80">
        <v>995440.67</v>
      </c>
      <c r="K143" s="78">
        <v>783290.32</v>
      </c>
      <c r="L143" s="80">
        <v>1536464.62</v>
      </c>
      <c r="M143" s="80">
        <v>1301357.57</v>
      </c>
      <c r="N143" s="138">
        <v>1099633.6499999999</v>
      </c>
      <c r="O143" s="77">
        <v>1138050.97</v>
      </c>
      <c r="P143" s="80">
        <v>1238474.76</v>
      </c>
      <c r="Q143" s="78">
        <v>995856</v>
      </c>
      <c r="R143" s="80">
        <v>1310042</v>
      </c>
      <c r="S143" s="78">
        <v>1548657</v>
      </c>
      <c r="T143" s="80">
        <v>1548657</v>
      </c>
      <c r="U143" s="138"/>
      <c r="V143" s="80">
        <f t="shared" ref="V143:Z147" si="110">O143-C143</f>
        <v>151055.64000000001</v>
      </c>
      <c r="W143" s="139">
        <f t="shared" si="110"/>
        <v>354473.22</v>
      </c>
      <c r="X143" s="139">
        <f t="shared" si="110"/>
        <v>228469.40000000002</v>
      </c>
      <c r="Y143" s="139">
        <f t="shared" si="110"/>
        <v>410560.74</v>
      </c>
      <c r="Z143" s="139">
        <f t="shared" si="110"/>
        <v>327658.30000000005</v>
      </c>
      <c r="AA143" s="140"/>
      <c r="AB143" s="141"/>
      <c r="AC143" s="80">
        <f>IF(ISERROR(GETPIVOTDATA("VALUE",'CSS WK pvt'!$I$2,"DT_FILE",AC$8,"CD_CO",AC$6,"TRIM_CAT",TRIM(B143),"TRIM_LINE",A142))=TRUE,0,GETPIVOTDATA("VALUE",'CSS WK pvt'!$I$2,"DT_FILE",AC$8,"CD_CO",AC$6,"TRIM_CAT",TRIM(B143),"TRIM_LINE",A142))</f>
        <v>1548657</v>
      </c>
    </row>
    <row r="144" spans="1:29" s="75" customFormat="1" x14ac:dyDescent="0.25">
      <c r="A144" s="186"/>
      <c r="B144" s="76" t="s">
        <v>39</v>
      </c>
      <c r="C144" s="77">
        <v>12777.48</v>
      </c>
      <c r="D144" s="78">
        <v>14571.94</v>
      </c>
      <c r="E144" s="78">
        <v>11543.54</v>
      </c>
      <c r="F144" s="80">
        <v>9880.14</v>
      </c>
      <c r="G144" s="78">
        <v>12139.72</v>
      </c>
      <c r="H144" s="80">
        <v>12380.48</v>
      </c>
      <c r="I144" s="78">
        <v>10405.83</v>
      </c>
      <c r="J144" s="80">
        <v>9546.57</v>
      </c>
      <c r="K144" s="78">
        <v>10810.78</v>
      </c>
      <c r="L144" s="80">
        <v>17786.93</v>
      </c>
      <c r="M144" s="80">
        <v>16136.92</v>
      </c>
      <c r="N144" s="138">
        <v>14212.18</v>
      </c>
      <c r="O144" s="77">
        <v>14777.58</v>
      </c>
      <c r="P144" s="80">
        <v>15462.73</v>
      </c>
      <c r="Q144" s="78">
        <v>11488</v>
      </c>
      <c r="R144" s="80">
        <v>10493</v>
      </c>
      <c r="S144" s="78">
        <v>11958</v>
      </c>
      <c r="T144" s="80">
        <v>11958</v>
      </c>
      <c r="U144" s="138"/>
      <c r="V144" s="80">
        <f t="shared" si="110"/>
        <v>2000.1000000000004</v>
      </c>
      <c r="W144" s="139">
        <f t="shared" si="110"/>
        <v>890.78999999999905</v>
      </c>
      <c r="X144" s="139">
        <f t="shared" si="110"/>
        <v>-55.540000000000873</v>
      </c>
      <c r="Y144" s="139">
        <f t="shared" si="110"/>
        <v>612.86000000000058</v>
      </c>
      <c r="Z144" s="139">
        <f t="shared" si="110"/>
        <v>-181.71999999999935</v>
      </c>
      <c r="AA144" s="140"/>
      <c r="AB144" s="141"/>
      <c r="AC144" s="80">
        <f>IF(ISERROR(GETPIVOTDATA("VALUE",'CSS WK pvt'!$I$2,"DT_FILE",AC$8,"CD_CO",AC$6,"TRIM_CAT",TRIM(B144),"TRIM_LINE",A142))=TRUE,0,GETPIVOTDATA("VALUE",'CSS WK pvt'!$I$2,"DT_FILE",AC$8,"CD_CO",AC$6,"TRIM_CAT",TRIM(B144),"TRIM_LINE",A142))</f>
        <v>11958</v>
      </c>
    </row>
    <row r="145" spans="1:29" s="75" customFormat="1" x14ac:dyDescent="0.25">
      <c r="A145" s="186"/>
      <c r="B145" s="76" t="s">
        <v>40</v>
      </c>
      <c r="C145" s="77">
        <v>179685.96</v>
      </c>
      <c r="D145" s="78">
        <v>182896.64000000001</v>
      </c>
      <c r="E145" s="78">
        <v>191336.8</v>
      </c>
      <c r="F145" s="80">
        <v>156440.53</v>
      </c>
      <c r="G145" s="78">
        <v>226838.2</v>
      </c>
      <c r="H145" s="80">
        <v>250278.39999999999</v>
      </c>
      <c r="I145" s="78">
        <v>297454.53999999998</v>
      </c>
      <c r="J145" s="80">
        <v>208842.43</v>
      </c>
      <c r="K145" s="78">
        <v>74975.360000000001</v>
      </c>
      <c r="L145" s="80">
        <v>309040.27</v>
      </c>
      <c r="M145" s="80">
        <v>287718.40000000002</v>
      </c>
      <c r="N145" s="138">
        <v>168633.95</v>
      </c>
      <c r="O145" s="77">
        <v>235394.71</v>
      </c>
      <c r="P145" s="80">
        <v>227008.1</v>
      </c>
      <c r="Q145" s="78">
        <v>170954</v>
      </c>
      <c r="R145" s="80">
        <v>187346</v>
      </c>
      <c r="S145" s="78">
        <v>113724</v>
      </c>
      <c r="T145" s="80">
        <v>113724</v>
      </c>
      <c r="U145" s="138"/>
      <c r="V145" s="80">
        <f t="shared" si="110"/>
        <v>55708.75</v>
      </c>
      <c r="W145" s="139">
        <f t="shared" si="110"/>
        <v>44111.459999999992</v>
      </c>
      <c r="X145" s="139">
        <f t="shared" si="110"/>
        <v>-20382.799999999988</v>
      </c>
      <c r="Y145" s="139">
        <f t="shared" si="110"/>
        <v>30905.47</v>
      </c>
      <c r="Z145" s="139">
        <f t="shared" si="110"/>
        <v>-113114.20000000001</v>
      </c>
      <c r="AA145" s="140"/>
      <c r="AB145" s="141"/>
      <c r="AC145" s="80">
        <f>IF(ISERROR(GETPIVOTDATA("VALUE",'CSS WK pvt'!$I$2,"DT_FILE",AC$8,"CD_CO",AC$6,"TRIM_CAT",TRIM(B145),"TRIM_LINE",A142))=TRUE,0,GETPIVOTDATA("VALUE",'CSS WK pvt'!$I$2,"DT_FILE",AC$8,"CD_CO",AC$6,"TRIM_CAT",TRIM(B145),"TRIM_LINE",A142))</f>
        <v>113724</v>
      </c>
    </row>
    <row r="146" spans="1:29" s="75" customFormat="1" x14ac:dyDescent="0.25">
      <c r="A146" s="186"/>
      <c r="B146" s="76" t="s">
        <v>41</v>
      </c>
      <c r="C146" s="77">
        <v>141460.95000000001</v>
      </c>
      <c r="D146" s="78">
        <v>119445.61</v>
      </c>
      <c r="E146" s="78">
        <v>160162.45000000001</v>
      </c>
      <c r="F146" s="80">
        <v>113902.52</v>
      </c>
      <c r="G146" s="78">
        <v>174437.04</v>
      </c>
      <c r="H146" s="80">
        <v>153849.84</v>
      </c>
      <c r="I146" s="78">
        <v>264073.92</v>
      </c>
      <c r="J146" s="80">
        <v>186350.03</v>
      </c>
      <c r="K146" s="78">
        <v>57765.14</v>
      </c>
      <c r="L146" s="80">
        <v>189743.48</v>
      </c>
      <c r="M146" s="80">
        <v>198506.76</v>
      </c>
      <c r="N146" s="138">
        <v>74634.509999999995</v>
      </c>
      <c r="O146" s="77">
        <v>155527.94</v>
      </c>
      <c r="P146" s="80">
        <v>163204.32</v>
      </c>
      <c r="Q146" s="78">
        <v>133666</v>
      </c>
      <c r="R146" s="80">
        <v>136109</v>
      </c>
      <c r="S146" s="78">
        <v>107059</v>
      </c>
      <c r="T146" s="80">
        <v>107059</v>
      </c>
      <c r="U146" s="138"/>
      <c r="V146" s="80">
        <f t="shared" si="110"/>
        <v>14066.989999999991</v>
      </c>
      <c r="W146" s="139">
        <f t="shared" si="110"/>
        <v>43758.710000000006</v>
      </c>
      <c r="X146" s="139">
        <f t="shared" si="110"/>
        <v>-26496.450000000012</v>
      </c>
      <c r="Y146" s="139">
        <f t="shared" si="110"/>
        <v>22206.479999999996</v>
      </c>
      <c r="Z146" s="139">
        <f t="shared" si="110"/>
        <v>-67378.040000000008</v>
      </c>
      <c r="AA146" s="140"/>
      <c r="AB146" s="141"/>
      <c r="AC146" s="80">
        <f>IF(ISERROR(GETPIVOTDATA("VALUE",'CSS WK pvt'!$I$2,"DT_FILE",AC$8,"CD_CO",AC$6,"TRIM_CAT",TRIM(B146),"TRIM_LINE",A142))=TRUE,0,GETPIVOTDATA("VALUE",'CSS WK pvt'!$I$2,"DT_FILE",AC$8,"CD_CO",AC$6,"TRIM_CAT",TRIM(B146),"TRIM_LINE",A142))</f>
        <v>107059</v>
      </c>
    </row>
    <row r="147" spans="1:29" s="75" customFormat="1" x14ac:dyDescent="0.25">
      <c r="A147" s="186"/>
      <c r="B147" s="76" t="s">
        <v>42</v>
      </c>
      <c r="C147" s="77">
        <v>136976.76999999999</v>
      </c>
      <c r="D147" s="78">
        <v>129623.48</v>
      </c>
      <c r="E147" s="78">
        <v>187590.42</v>
      </c>
      <c r="F147" s="80">
        <v>184615.75</v>
      </c>
      <c r="G147" s="78">
        <v>216544.57</v>
      </c>
      <c r="H147" s="80">
        <v>192600.84</v>
      </c>
      <c r="I147" s="78">
        <v>197421.93</v>
      </c>
      <c r="J147" s="80">
        <v>189091.29</v>
      </c>
      <c r="K147" s="78">
        <v>154216.32999999999</v>
      </c>
      <c r="L147" s="80">
        <v>31112.53</v>
      </c>
      <c r="M147" s="80">
        <v>117620.36</v>
      </c>
      <c r="N147" s="138">
        <v>293548.59000000003</v>
      </c>
      <c r="O147" s="77">
        <v>135801.10999999999</v>
      </c>
      <c r="P147" s="80">
        <v>158628.15</v>
      </c>
      <c r="Q147" s="78">
        <v>216606</v>
      </c>
      <c r="R147" s="80">
        <v>190376</v>
      </c>
      <c r="S147" s="78">
        <v>218747</v>
      </c>
      <c r="T147" s="80">
        <v>218747</v>
      </c>
      <c r="U147" s="138"/>
      <c r="V147" s="80">
        <f t="shared" si="110"/>
        <v>-1175.6600000000035</v>
      </c>
      <c r="W147" s="139">
        <f t="shared" si="110"/>
        <v>29004.67</v>
      </c>
      <c r="X147" s="139">
        <f t="shared" si="110"/>
        <v>29015.579999999987</v>
      </c>
      <c r="Y147" s="139">
        <f t="shared" si="110"/>
        <v>5760.25</v>
      </c>
      <c r="Z147" s="139">
        <f t="shared" si="110"/>
        <v>2202.429999999993</v>
      </c>
      <c r="AA147" s="140"/>
      <c r="AB147" s="141"/>
      <c r="AC147" s="80">
        <f>IF(ISERROR(GETPIVOTDATA("VALUE",'CSS WK pvt'!$I$2,"DT_FILE",AC$8,"CD_CO",AC$6,"TRIM_CAT",TRIM(B147),"TRIM_LINE",A142))=TRUE,0,GETPIVOTDATA("VALUE",'CSS WK pvt'!$I$2,"DT_FILE",AC$8,"CD_CO",AC$6,"TRIM_CAT",TRIM(B147),"TRIM_LINE",A142))</f>
        <v>218747</v>
      </c>
    </row>
    <row r="148" spans="1:29" s="92" customFormat="1" x14ac:dyDescent="0.25">
      <c r="A148" s="187"/>
      <c r="B148" s="76" t="s">
        <v>43</v>
      </c>
      <c r="C148" s="153">
        <f>SUM(C143:C147)</f>
        <v>1457896.49</v>
      </c>
      <c r="D148" s="154">
        <f t="shared" ref="D148:AC148" si="111">SUM(D143:D147)</f>
        <v>1330539.2100000002</v>
      </c>
      <c r="E148" s="154">
        <f t="shared" si="111"/>
        <v>1318019.8099999998</v>
      </c>
      <c r="F148" s="155">
        <f t="shared" si="111"/>
        <v>1364320.2</v>
      </c>
      <c r="G148" s="154">
        <f t="shared" si="111"/>
        <v>1850958.23</v>
      </c>
      <c r="H148" s="155">
        <f t="shared" si="111"/>
        <v>2250387.4899999998</v>
      </c>
      <c r="I148" s="154">
        <f t="shared" si="111"/>
        <v>2336017.7800000003</v>
      </c>
      <c r="J148" s="155">
        <f t="shared" si="111"/>
        <v>1589270.99</v>
      </c>
      <c r="K148" s="154">
        <f t="shared" si="111"/>
        <v>1081057.93</v>
      </c>
      <c r="L148" s="155">
        <f t="shared" si="111"/>
        <v>2084147.83</v>
      </c>
      <c r="M148" s="155">
        <f t="shared" si="111"/>
        <v>1921340.0100000002</v>
      </c>
      <c r="N148" s="156">
        <f t="shared" si="111"/>
        <v>1650662.88</v>
      </c>
      <c r="O148" s="153">
        <f t="shared" si="111"/>
        <v>1679552.31</v>
      </c>
      <c r="P148" s="155">
        <f t="shared" si="111"/>
        <v>1802778.06</v>
      </c>
      <c r="Q148" s="155">
        <f t="shared" si="111"/>
        <v>1528570</v>
      </c>
      <c r="R148" s="155">
        <v>1834366</v>
      </c>
      <c r="S148" s="154">
        <v>2000145</v>
      </c>
      <c r="T148" s="155">
        <v>2000145</v>
      </c>
      <c r="U148" s="156">
        <f t="shared" si="111"/>
        <v>0</v>
      </c>
      <c r="V148" s="155">
        <f t="shared" si="111"/>
        <v>221655.82</v>
      </c>
      <c r="W148" s="157">
        <f t="shared" si="111"/>
        <v>472238.85</v>
      </c>
      <c r="X148" s="157">
        <f t="shared" si="111"/>
        <v>210550.19</v>
      </c>
      <c r="Y148" s="157">
        <f t="shared" si="111"/>
        <v>470045.79999999993</v>
      </c>
      <c r="Z148" s="157">
        <f t="shared" ref="Z148" si="112">SUM(Z143:Z147)</f>
        <v>149186.77000000005</v>
      </c>
      <c r="AA148" s="151">
        <f t="shared" si="111"/>
        <v>0</v>
      </c>
      <c r="AB148" s="152">
        <f t="shared" si="111"/>
        <v>0</v>
      </c>
      <c r="AC148" s="108">
        <f t="shared" si="111"/>
        <v>2000145</v>
      </c>
    </row>
    <row r="149" spans="1:29" s="75" customFormat="1" x14ac:dyDescent="0.25">
      <c r="A149" s="186">
        <f>+A142+1</f>
        <v>21</v>
      </c>
      <c r="B149" s="142" t="s">
        <v>350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110"/>
      <c r="P149" s="111"/>
      <c r="Q149" s="111"/>
      <c r="R149" s="111"/>
      <c r="S149" s="111"/>
      <c r="T149" s="111"/>
      <c r="U149" s="112"/>
      <c r="V149" s="113"/>
      <c r="W149" s="114"/>
      <c r="X149" s="114"/>
      <c r="Y149" s="114"/>
      <c r="Z149" s="114"/>
      <c r="AA149" s="115"/>
      <c r="AB149" s="116"/>
      <c r="AC149" s="113"/>
    </row>
    <row r="150" spans="1:29" s="75" customFormat="1" x14ac:dyDescent="0.25">
      <c r="A150" s="186"/>
      <c r="B150" s="76" t="s">
        <v>38</v>
      </c>
      <c r="C150" s="143"/>
      <c r="D150" s="226">
        <f t="shared" ref="D150:T155" si="113">(C59+C143+D94-D59-D143)/(C59+C143+D94-D143)</f>
        <v>0.86517282842418863</v>
      </c>
      <c r="E150" s="227">
        <f t="shared" si="113"/>
        <v>0.8691936487251346</v>
      </c>
      <c r="F150" s="227">
        <f t="shared" si="113"/>
        <v>0.82828341400553662</v>
      </c>
      <c r="G150" s="227">
        <f t="shared" si="113"/>
        <v>0.88798113391149691</v>
      </c>
      <c r="H150" s="228">
        <f t="shared" si="113"/>
        <v>0.91927295321453306</v>
      </c>
      <c r="I150" s="227">
        <f t="shared" si="113"/>
        <v>0.92086933963091699</v>
      </c>
      <c r="J150" s="228">
        <f t="shared" si="113"/>
        <v>0.91404267361527924</v>
      </c>
      <c r="K150" s="227">
        <f t="shared" si="113"/>
        <v>0.81982939398510879</v>
      </c>
      <c r="L150" s="228">
        <f t="shared" si="113"/>
        <v>0.80029250558392129</v>
      </c>
      <c r="M150" s="228">
        <f t="shared" si="113"/>
        <v>0.88797528306028739</v>
      </c>
      <c r="N150" s="229">
        <f t="shared" si="113"/>
        <v>0.86821539048690166</v>
      </c>
      <c r="O150" s="230">
        <f t="shared" si="113"/>
        <v>0.84123689958495207</v>
      </c>
      <c r="P150" s="228">
        <f t="shared" si="113"/>
        <v>0.80476871483404244</v>
      </c>
      <c r="Q150" s="228">
        <f t="shared" si="113"/>
        <v>0.79725184035017815</v>
      </c>
      <c r="R150" s="228">
        <f t="shared" si="113"/>
        <v>0.75099612854157627</v>
      </c>
      <c r="S150" s="228">
        <f t="shared" si="113"/>
        <v>0.81796951707412524</v>
      </c>
      <c r="T150" s="228">
        <f t="shared" si="113"/>
        <v>0</v>
      </c>
      <c r="U150" s="141"/>
      <c r="V150" s="143"/>
      <c r="W150" s="228">
        <f t="shared" ref="W150:Z154" si="114">P150-D150</f>
        <v>-6.0404113590146191E-2</v>
      </c>
      <c r="X150" s="228">
        <f t="shared" si="114"/>
        <v>-7.1941808374956451E-2</v>
      </c>
      <c r="Y150" s="228">
        <f t="shared" si="114"/>
        <v>-7.7287285463960353E-2</v>
      </c>
      <c r="Z150" s="228">
        <f t="shared" si="114"/>
        <v>-7.0011616837371671E-2</v>
      </c>
      <c r="AA150" s="140"/>
      <c r="AB150" s="141"/>
      <c r="AC150" s="80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5" customFormat="1" x14ac:dyDescent="0.25">
      <c r="A151" s="186"/>
      <c r="B151" s="76" t="s">
        <v>39</v>
      </c>
      <c r="C151" s="143"/>
      <c r="D151" s="227">
        <f t="shared" si="113"/>
        <v>0.20285490999778427</v>
      </c>
      <c r="E151" s="227">
        <f t="shared" si="113"/>
        <v>0.20422156452848414</v>
      </c>
      <c r="F151" s="227">
        <f t="shared" si="113"/>
        <v>0.19129756955548469</v>
      </c>
      <c r="G151" s="227">
        <f t="shared" si="113"/>
        <v>0.16047977914268316</v>
      </c>
      <c r="H151" s="228">
        <f t="shared" si="113"/>
        <v>0.20863060441441497</v>
      </c>
      <c r="I151" s="227">
        <f t="shared" si="113"/>
        <v>0.24545691640142808</v>
      </c>
      <c r="J151" s="228">
        <f t="shared" si="113"/>
        <v>0.23319788306978667</v>
      </c>
      <c r="K151" s="227">
        <f t="shared" si="113"/>
        <v>0.15813004324904387</v>
      </c>
      <c r="L151" s="228">
        <f t="shared" si="113"/>
        <v>0.1587682568099073</v>
      </c>
      <c r="M151" s="228">
        <f t="shared" si="113"/>
        <v>0.27386984467234166</v>
      </c>
      <c r="N151" s="229">
        <f t="shared" si="113"/>
        <v>0.28308895576684878</v>
      </c>
      <c r="O151" s="230">
        <f t="shared" si="113"/>
        <v>0.23219384691881306</v>
      </c>
      <c r="P151" s="228">
        <f t="shared" si="113"/>
        <v>0.16767728890464675</v>
      </c>
      <c r="Q151" s="228">
        <f t="shared" si="113"/>
        <v>0.17644337414249475</v>
      </c>
      <c r="R151" s="228">
        <f t="shared" si="113"/>
        <v>0.14318051633520584</v>
      </c>
      <c r="S151" s="228">
        <f t="shared" si="113"/>
        <v>4.8280773273990406E-2</v>
      </c>
      <c r="T151" s="228">
        <f t="shared" si="113"/>
        <v>0</v>
      </c>
      <c r="U151" s="141"/>
      <c r="V151" s="143"/>
      <c r="W151" s="228">
        <f t="shared" si="114"/>
        <v>-3.5177621093137518E-2</v>
      </c>
      <c r="X151" s="228">
        <f t="shared" si="114"/>
        <v>-2.7778190385989388E-2</v>
      </c>
      <c r="Y151" s="228">
        <f t="shared" si="114"/>
        <v>-4.8117053220278844E-2</v>
      </c>
      <c r="Z151" s="228">
        <f t="shared" si="114"/>
        <v>-0.11219900586869275</v>
      </c>
      <c r="AA151" s="140"/>
      <c r="AB151" s="141"/>
      <c r="AC151" s="80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5" customFormat="1" x14ac:dyDescent="0.25">
      <c r="A152" s="186"/>
      <c r="B152" s="76" t="s">
        <v>40</v>
      </c>
      <c r="C152" s="143"/>
      <c r="D152" s="227">
        <f t="shared" si="113"/>
        <v>0.9873261921325186</v>
      </c>
      <c r="E152" s="227">
        <f t="shared" si="113"/>
        <v>0.97910283845834178</v>
      </c>
      <c r="F152" s="227">
        <f t="shared" si="113"/>
        <v>0.98172635116184592</v>
      </c>
      <c r="G152" s="227">
        <f t="shared" si="113"/>
        <v>0.98448446811776325</v>
      </c>
      <c r="H152" s="228">
        <f t="shared" si="113"/>
        <v>0.99076019712806651</v>
      </c>
      <c r="I152" s="227">
        <f t="shared" si="113"/>
        <v>0.9929160520392295</v>
      </c>
      <c r="J152" s="228">
        <f t="shared" si="113"/>
        <v>0.98475884109974166</v>
      </c>
      <c r="K152" s="227">
        <f t="shared" si="113"/>
        <v>0.97993513712165392</v>
      </c>
      <c r="L152" s="228">
        <f t="shared" si="113"/>
        <v>0.956457168275614</v>
      </c>
      <c r="M152" s="228">
        <f t="shared" si="113"/>
        <v>0.97930226642604279</v>
      </c>
      <c r="N152" s="229">
        <f t="shared" si="113"/>
        <v>0.99062869388794905</v>
      </c>
      <c r="O152" s="230">
        <f t="shared" si="113"/>
        <v>0.98060077802802081</v>
      </c>
      <c r="P152" s="228">
        <f t="shared" si="113"/>
        <v>0.94738470752887416</v>
      </c>
      <c r="Q152" s="228">
        <f t="shared" si="113"/>
        <v>0.93234742079524946</v>
      </c>
      <c r="R152" s="228">
        <f t="shared" si="113"/>
        <v>0.89458309061073382</v>
      </c>
      <c r="S152" s="228">
        <f t="shared" si="113"/>
        <v>0.91480453757203339</v>
      </c>
      <c r="T152" s="228">
        <f t="shared" si="113"/>
        <v>0</v>
      </c>
      <c r="U152" s="141"/>
      <c r="V152" s="143"/>
      <c r="W152" s="228">
        <f t="shared" si="114"/>
        <v>-3.9941484603644439E-2</v>
      </c>
      <c r="X152" s="228">
        <f t="shared" si="114"/>
        <v>-4.6755417663092325E-2</v>
      </c>
      <c r="Y152" s="228">
        <f t="shared" si="114"/>
        <v>-8.7143260551112101E-2</v>
      </c>
      <c r="Z152" s="228">
        <f t="shared" si="114"/>
        <v>-6.9679930545729851E-2</v>
      </c>
      <c r="AA152" s="140"/>
      <c r="AB152" s="141"/>
      <c r="AC152" s="80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5" customFormat="1" x14ac:dyDescent="0.25">
      <c r="A153" s="186"/>
      <c r="B153" s="76" t="s">
        <v>41</v>
      </c>
      <c r="C153" s="143"/>
      <c r="D153" s="227">
        <f t="shared" si="113"/>
        <v>0.9996596330468045</v>
      </c>
      <c r="E153" s="227">
        <f t="shared" si="113"/>
        <v>0.99537078966676751</v>
      </c>
      <c r="F153" s="227">
        <f t="shared" si="113"/>
        <v>0.99999967081173669</v>
      </c>
      <c r="G153" s="227">
        <f t="shared" si="113"/>
        <v>1</v>
      </c>
      <c r="H153" s="228">
        <f t="shared" si="113"/>
        <v>0.99728873867561196</v>
      </c>
      <c r="I153" s="227">
        <f t="shared" si="113"/>
        <v>0.99027354243381627</v>
      </c>
      <c r="J153" s="228">
        <f t="shared" si="113"/>
        <v>0.99186733598563426</v>
      </c>
      <c r="K153" s="227">
        <f t="shared" si="113"/>
        <v>0.99088361220234178</v>
      </c>
      <c r="L153" s="228">
        <f t="shared" si="113"/>
        <v>0.96431454499641756</v>
      </c>
      <c r="M153" s="228">
        <f t="shared" si="113"/>
        <v>0.99428408591055817</v>
      </c>
      <c r="N153" s="229">
        <f t="shared" si="113"/>
        <v>0.99967291038595418</v>
      </c>
      <c r="O153" s="230">
        <f t="shared" si="113"/>
        <v>0.9798204130927205</v>
      </c>
      <c r="P153" s="228">
        <f t="shared" si="113"/>
        <v>0.96498371194148491</v>
      </c>
      <c r="Q153" s="228">
        <f t="shared" si="113"/>
        <v>0.98298563890847879</v>
      </c>
      <c r="R153" s="228">
        <f t="shared" si="113"/>
        <v>0.97579622771606422</v>
      </c>
      <c r="S153" s="228">
        <f t="shared" si="113"/>
        <v>0.97300943096631709</v>
      </c>
      <c r="T153" s="228">
        <f t="shared" si="113"/>
        <v>0</v>
      </c>
      <c r="U153" s="141"/>
      <c r="V153" s="143"/>
      <c r="W153" s="228">
        <f t="shared" si="114"/>
        <v>-3.4675921105319585E-2</v>
      </c>
      <c r="X153" s="228">
        <f t="shared" si="114"/>
        <v>-1.2385150758288721E-2</v>
      </c>
      <c r="Y153" s="228">
        <f t="shared" si="114"/>
        <v>-2.4203443095672461E-2</v>
      </c>
      <c r="Z153" s="228">
        <f t="shared" si="114"/>
        <v>-2.699056903368291E-2</v>
      </c>
      <c r="AA153" s="140"/>
      <c r="AB153" s="141"/>
      <c r="AC153" s="80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5" customFormat="1" x14ac:dyDescent="0.25">
      <c r="A154" s="186"/>
      <c r="B154" s="76" t="s">
        <v>42</v>
      </c>
      <c r="C154" s="143"/>
      <c r="D154" s="227">
        <f t="shared" si="113"/>
        <v>1</v>
      </c>
      <c r="E154" s="227">
        <f t="shared" si="113"/>
        <v>1</v>
      </c>
      <c r="F154" s="227">
        <f t="shared" si="113"/>
        <v>1</v>
      </c>
      <c r="G154" s="227">
        <f t="shared" si="113"/>
        <v>1</v>
      </c>
      <c r="H154" s="228">
        <f t="shared" si="113"/>
        <v>1</v>
      </c>
      <c r="I154" s="227">
        <f t="shared" si="113"/>
        <v>1</v>
      </c>
      <c r="J154" s="228">
        <f t="shared" si="113"/>
        <v>1</v>
      </c>
      <c r="K154" s="227">
        <f t="shared" si="113"/>
        <v>1</v>
      </c>
      <c r="L154" s="228">
        <f t="shared" si="113"/>
        <v>1</v>
      </c>
      <c r="M154" s="228">
        <f t="shared" si="113"/>
        <v>1</v>
      </c>
      <c r="N154" s="229">
        <f t="shared" si="113"/>
        <v>1</v>
      </c>
      <c r="O154" s="230">
        <f t="shared" si="113"/>
        <v>1</v>
      </c>
      <c r="P154" s="228">
        <f t="shared" si="113"/>
        <v>1</v>
      </c>
      <c r="Q154" s="228">
        <f t="shared" si="113"/>
        <v>1</v>
      </c>
      <c r="R154" s="228">
        <f t="shared" si="113"/>
        <v>1</v>
      </c>
      <c r="S154" s="228">
        <f t="shared" si="113"/>
        <v>1</v>
      </c>
      <c r="T154" s="228">
        <f>IF(ISERROR((S63+S147+T98-T63-T147)/(S63+S147+T98-T147))=TRUE,0,(S63+S147+T98-T63-T147)/(S63+S147+T98-T147))</f>
        <v>0</v>
      </c>
      <c r="U154" s="141"/>
      <c r="V154" s="143"/>
      <c r="W154" s="228">
        <f t="shared" si="114"/>
        <v>0</v>
      </c>
      <c r="X154" s="228">
        <f t="shared" si="114"/>
        <v>0</v>
      </c>
      <c r="Y154" s="228">
        <f t="shared" si="114"/>
        <v>0</v>
      </c>
      <c r="Z154" s="228">
        <f t="shared" si="114"/>
        <v>0</v>
      </c>
      <c r="AA154" s="140"/>
      <c r="AB154" s="141"/>
      <c r="AC154" s="80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2" customFormat="1" ht="15.75" thickBot="1" x14ac:dyDescent="0.3">
      <c r="A155" s="187"/>
      <c r="B155" s="144" t="s">
        <v>43</v>
      </c>
      <c r="C155" s="145"/>
      <c r="D155" s="231">
        <f t="shared" si="113"/>
        <v>0.88665601553437279</v>
      </c>
      <c r="E155" s="231">
        <f t="shared" si="113"/>
        <v>0.88808023389649615</v>
      </c>
      <c r="F155" s="231">
        <f t="shared" si="113"/>
        <v>0.86619428787227781</v>
      </c>
      <c r="G155" s="231">
        <f t="shared" si="113"/>
        <v>0.9036343694599106</v>
      </c>
      <c r="H155" s="232">
        <f t="shared" si="113"/>
        <v>0.93046217184887625</v>
      </c>
      <c r="I155" s="231">
        <f t="shared" si="113"/>
        <v>0.93059325826436978</v>
      </c>
      <c r="J155" s="232">
        <f t="shared" si="113"/>
        <v>0.93068995954208245</v>
      </c>
      <c r="K155" s="231">
        <f t="shared" si="113"/>
        <v>0.86125542916394482</v>
      </c>
      <c r="L155" s="232">
        <f t="shared" si="113"/>
        <v>0.83047520143780251</v>
      </c>
      <c r="M155" s="232">
        <f t="shared" si="113"/>
        <v>0.90445934262964356</v>
      </c>
      <c r="N155" s="233">
        <f t="shared" si="113"/>
        <v>0.88878744237314733</v>
      </c>
      <c r="O155" s="234">
        <f t="shared" si="113"/>
        <v>0.86621900664161045</v>
      </c>
      <c r="P155" s="232">
        <f t="shared" si="113"/>
        <v>0.84074816445149247</v>
      </c>
      <c r="Q155" s="232">
        <f t="shared" si="113"/>
        <v>0.83422544340539939</v>
      </c>
      <c r="R155" s="232">
        <f t="shared" si="113"/>
        <v>0.79303700090713136</v>
      </c>
      <c r="S155" s="232">
        <f t="shared" si="113"/>
        <v>0.83813190131205684</v>
      </c>
      <c r="T155" s="232">
        <f t="shared" si="113"/>
        <v>0</v>
      </c>
      <c r="U155" s="148">
        <f t="shared" ref="U155:AC155" si="115">SUM(U150:U154)</f>
        <v>0</v>
      </c>
      <c r="V155" s="145"/>
      <c r="W155" s="232">
        <f t="shared" si="115"/>
        <v>-0.17019914039224773</v>
      </c>
      <c r="X155" s="232">
        <f t="shared" si="115"/>
        <v>-0.15886056718232688</v>
      </c>
      <c r="Y155" s="232">
        <f t="shared" si="115"/>
        <v>-0.23675104233102376</v>
      </c>
      <c r="Z155" s="232">
        <f t="shared" ref="Z155" si="116">SUM(Z150:Z154)</f>
        <v>-0.27888112228547718</v>
      </c>
      <c r="AA155" s="147">
        <f t="shared" si="115"/>
        <v>0</v>
      </c>
      <c r="AB155" s="148">
        <f t="shared" si="115"/>
        <v>0</v>
      </c>
      <c r="AC155" s="145">
        <f t="shared" si="115"/>
        <v>0</v>
      </c>
    </row>
    <row r="156" spans="1:29" ht="15.75" thickTop="1" x14ac:dyDescent="0.25">
      <c r="A156" s="186"/>
    </row>
    <row r="157" spans="1:29" x14ac:dyDescent="0.25">
      <c r="B157" s="1" t="s">
        <v>25</v>
      </c>
    </row>
    <row r="158" spans="1:29" x14ac:dyDescent="0.25">
      <c r="B158" s="39" t="s">
        <v>343</v>
      </c>
    </row>
    <row r="161" spans="2:2" x14ac:dyDescent="0.25">
      <c r="B161" s="40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C173"/>
  <sheetViews>
    <sheetView workbookViewId="0">
      <pane xSplit="2" ySplit="8" topLeftCell="C138" activePane="bottomRight" state="frozen"/>
      <selection activeCell="B9" sqref="B9"/>
      <selection pane="topRight" activeCell="B9" sqref="B9"/>
      <selection pane="bottomLeft" activeCell="B9" sqref="B9"/>
      <selection pane="bottomRight" activeCell="AC1" sqref="AC1:AC1048576"/>
    </sheetView>
  </sheetViews>
  <sheetFormatPr defaultRowHeight="15" x14ac:dyDescent="0.25"/>
  <cols>
    <col min="1" max="1" width="4.7109375" style="184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44" t="s">
        <v>18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41"/>
      <c r="Y1" s="41"/>
      <c r="Z1" s="41"/>
      <c r="AA1" s="41"/>
      <c r="AB1" s="42"/>
    </row>
    <row r="2" spans="1:29" ht="27.6" customHeight="1" thickTop="1" x14ac:dyDescent="0.2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44044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67</v>
      </c>
    </row>
    <row r="7" spans="1:29" s="3" customFormat="1" ht="15.75" thickBot="1" x14ac:dyDescent="0.3">
      <c r="A7" s="18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46" t="s">
        <v>14</v>
      </c>
      <c r="W7" s="247"/>
      <c r="X7" s="247"/>
      <c r="Y7" s="247"/>
      <c r="Z7" s="247"/>
      <c r="AA7" s="247"/>
      <c r="AB7" s="248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21" t="s">
        <v>15</v>
      </c>
      <c r="R8" s="34" t="s">
        <v>10</v>
      </c>
      <c r="S8" s="34" t="s">
        <v>11</v>
      </c>
      <c r="T8" s="194">
        <v>44044</v>
      </c>
      <c r="U8" s="37" t="s">
        <v>12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8" t="s">
        <v>12</v>
      </c>
      <c r="AC8" s="43">
        <v>44044</v>
      </c>
    </row>
    <row r="9" spans="1:29" s="75" customFormat="1" x14ac:dyDescent="0.25">
      <c r="A9" s="186">
        <v>1</v>
      </c>
      <c r="B9" s="67" t="s">
        <v>13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  <c r="O9" s="68"/>
      <c r="P9" s="69"/>
      <c r="Q9" s="69"/>
      <c r="R9" s="69"/>
      <c r="S9" s="69"/>
      <c r="T9" s="69"/>
      <c r="U9" s="70"/>
      <c r="V9" s="71"/>
      <c r="W9" s="72"/>
      <c r="X9" s="72"/>
      <c r="Y9" s="72"/>
      <c r="Z9" s="72"/>
      <c r="AA9" s="73"/>
      <c r="AB9" s="74"/>
      <c r="AC9" s="71"/>
    </row>
    <row r="10" spans="1:29" s="75" customFormat="1" x14ac:dyDescent="0.25">
      <c r="A10" s="186"/>
      <c r="B10" s="76" t="s">
        <v>38</v>
      </c>
      <c r="C10" s="77">
        <v>602951</v>
      </c>
      <c r="D10" s="78">
        <v>603501</v>
      </c>
      <c r="E10" s="78">
        <v>603200</v>
      </c>
      <c r="F10" s="78">
        <v>603676</v>
      </c>
      <c r="G10" s="78">
        <v>604432</v>
      </c>
      <c r="H10" s="78">
        <v>602871</v>
      </c>
      <c r="I10" s="78">
        <v>607254</v>
      </c>
      <c r="J10" s="78">
        <v>609895</v>
      </c>
      <c r="K10" s="78">
        <v>612601</v>
      </c>
      <c r="L10" s="78">
        <v>613710</v>
      </c>
      <c r="M10" s="78">
        <v>614171</v>
      </c>
      <c r="N10" s="79">
        <v>614347</v>
      </c>
      <c r="O10" s="77">
        <v>613915</v>
      </c>
      <c r="P10" s="78">
        <v>612971</v>
      </c>
      <c r="Q10" s="78">
        <v>612731</v>
      </c>
      <c r="R10" s="78">
        <v>612530</v>
      </c>
      <c r="S10" s="78">
        <v>608203</v>
      </c>
      <c r="T10" s="78">
        <v>608203</v>
      </c>
      <c r="U10" s="79"/>
      <c r="V10" s="80">
        <f>O10-C10</f>
        <v>10964</v>
      </c>
      <c r="W10" s="81">
        <f>P10-D10</f>
        <v>9470</v>
      </c>
      <c r="X10" s="81">
        <f>Q10-E10</f>
        <v>9531</v>
      </c>
      <c r="Y10" s="81">
        <f>R10-F10</f>
        <v>8854</v>
      </c>
      <c r="Z10" s="81">
        <f>S10-G10</f>
        <v>3771</v>
      </c>
      <c r="AA10" s="82"/>
      <c r="AB10" s="83"/>
      <c r="AC10" s="80">
        <f>IF(ISERROR(GETPIVOTDATA("VALUE",'CRS WK pvt'!$I$2,"DT_FILE",AC$8,"CD_CO",AC$6,"TRIM_CAT",TRIM(B10),"TRIM_LINE",A9))=TRUE,0,GETPIVOTDATA("VALUE",'CRS WK pvt'!$I$2,"DT_FILE",AC$8,"CD_CO",AC$6,"TRIM_CAT",TRIM(B10),"TRIM_LINE",A9))</f>
        <v>608203</v>
      </c>
    </row>
    <row r="11" spans="1:29" s="75" customFormat="1" x14ac:dyDescent="0.25">
      <c r="A11" s="186"/>
      <c r="B11" s="76" t="s">
        <v>39</v>
      </c>
      <c r="C11" s="77">
        <v>49913</v>
      </c>
      <c r="D11" s="78">
        <v>49928</v>
      </c>
      <c r="E11" s="78">
        <v>49894</v>
      </c>
      <c r="F11" s="78">
        <v>49858</v>
      </c>
      <c r="G11" s="78">
        <v>49849</v>
      </c>
      <c r="H11" s="78">
        <v>49764</v>
      </c>
      <c r="I11" s="78">
        <v>49822</v>
      </c>
      <c r="J11" s="78">
        <v>49912</v>
      </c>
      <c r="K11" s="78">
        <v>50083</v>
      </c>
      <c r="L11" s="78">
        <v>50100</v>
      </c>
      <c r="M11" s="78">
        <v>50070</v>
      </c>
      <c r="N11" s="79">
        <v>50005</v>
      </c>
      <c r="O11" s="77">
        <v>49874</v>
      </c>
      <c r="P11" s="78">
        <v>49791</v>
      </c>
      <c r="Q11" s="78">
        <v>49705</v>
      </c>
      <c r="R11" s="78">
        <v>49482</v>
      </c>
      <c r="S11" s="78">
        <v>52816</v>
      </c>
      <c r="T11" s="78">
        <v>52816</v>
      </c>
      <c r="U11" s="79"/>
      <c r="V11" s="80">
        <f t="shared" ref="V11:Z14" si="0">O11-C11</f>
        <v>-39</v>
      </c>
      <c r="W11" s="81">
        <f t="shared" si="0"/>
        <v>-137</v>
      </c>
      <c r="X11" s="81">
        <f t="shared" si="0"/>
        <v>-189</v>
      </c>
      <c r="Y11" s="81">
        <f t="shared" si="0"/>
        <v>-376</v>
      </c>
      <c r="Z11" s="81">
        <f t="shared" si="0"/>
        <v>2967</v>
      </c>
      <c r="AA11" s="82"/>
      <c r="AB11" s="83"/>
      <c r="AC11" s="80">
        <f>IF(ISERROR(GETPIVOTDATA("VALUE",'CRS WK pvt'!$I$2,"DT_FILE",AC$8,"CD_CO",AC$6,"TRIM_CAT",TRIM(B11),"TRIM_LINE",A9))=TRUE,0,GETPIVOTDATA("VALUE",'CRS WK pvt'!$I$2,"DT_FILE",AC$8,"CD_CO",AC$6,"TRIM_CAT",TRIM(B11),"TRIM_LINE",A9))</f>
        <v>52816</v>
      </c>
    </row>
    <row r="12" spans="1:29" s="75" customFormat="1" x14ac:dyDescent="0.25">
      <c r="A12" s="186"/>
      <c r="B12" s="76" t="s">
        <v>40</v>
      </c>
      <c r="C12" s="77">
        <v>37209</v>
      </c>
      <c r="D12" s="78">
        <v>37026</v>
      </c>
      <c r="E12" s="78">
        <v>36798</v>
      </c>
      <c r="F12" s="78">
        <v>36634</v>
      </c>
      <c r="G12" s="78">
        <v>36463</v>
      </c>
      <c r="H12" s="78">
        <v>36351</v>
      </c>
      <c r="I12" s="78">
        <v>36343</v>
      </c>
      <c r="J12" s="78">
        <v>36596</v>
      </c>
      <c r="K12" s="78">
        <v>37173</v>
      </c>
      <c r="L12" s="78">
        <v>37350</v>
      </c>
      <c r="M12" s="78">
        <v>37385</v>
      </c>
      <c r="N12" s="79">
        <v>37373</v>
      </c>
      <c r="O12" s="77">
        <v>37332</v>
      </c>
      <c r="P12" s="78">
        <v>37248</v>
      </c>
      <c r="Q12" s="78">
        <v>37109</v>
      </c>
      <c r="R12" s="78">
        <v>36964</v>
      </c>
      <c r="S12" s="78">
        <v>36883</v>
      </c>
      <c r="T12" s="78">
        <v>36883</v>
      </c>
      <c r="U12" s="79"/>
      <c r="V12" s="80">
        <f t="shared" si="0"/>
        <v>123</v>
      </c>
      <c r="W12" s="81">
        <f t="shared" si="0"/>
        <v>222</v>
      </c>
      <c r="X12" s="81">
        <f t="shared" si="0"/>
        <v>311</v>
      </c>
      <c r="Y12" s="81">
        <f t="shared" si="0"/>
        <v>330</v>
      </c>
      <c r="Z12" s="81">
        <f t="shared" si="0"/>
        <v>420</v>
      </c>
      <c r="AA12" s="82"/>
      <c r="AB12" s="83"/>
      <c r="AC12" s="80">
        <f>IF(ISERROR(GETPIVOTDATA("VALUE",'CRS WK pvt'!$I$2,"DT_FILE",AC$8,"CD_CO",AC$6,"TRIM_CAT",TRIM(B12),"TRIM_LINE",A9))=TRUE,0,GETPIVOTDATA("VALUE",'CRS WK pvt'!$I$2,"DT_FILE",AC$8,"CD_CO",AC$6,"TRIM_CAT",TRIM(B12),"TRIM_LINE",A9))</f>
        <v>36883</v>
      </c>
    </row>
    <row r="13" spans="1:29" s="75" customFormat="1" x14ac:dyDescent="0.25">
      <c r="A13" s="186"/>
      <c r="B13" s="76" t="s">
        <v>41</v>
      </c>
      <c r="C13" s="77">
        <v>12534</v>
      </c>
      <c r="D13" s="78">
        <v>12503</v>
      </c>
      <c r="E13" s="78">
        <v>12463</v>
      </c>
      <c r="F13" s="78">
        <v>12443</v>
      </c>
      <c r="G13" s="78">
        <v>12429</v>
      </c>
      <c r="H13" s="78">
        <v>12409</v>
      </c>
      <c r="I13" s="78">
        <v>12406</v>
      </c>
      <c r="J13" s="78">
        <v>12459</v>
      </c>
      <c r="K13" s="78">
        <v>12535</v>
      </c>
      <c r="L13" s="78">
        <v>12578</v>
      </c>
      <c r="M13" s="78">
        <v>12600</v>
      </c>
      <c r="N13" s="79">
        <v>12597</v>
      </c>
      <c r="O13" s="77">
        <v>12589</v>
      </c>
      <c r="P13" s="78">
        <v>12569</v>
      </c>
      <c r="Q13" s="78">
        <v>12538</v>
      </c>
      <c r="R13" s="78">
        <v>12530</v>
      </c>
      <c r="S13" s="78">
        <v>12533</v>
      </c>
      <c r="T13" s="78">
        <v>12533</v>
      </c>
      <c r="U13" s="79"/>
      <c r="V13" s="80">
        <f t="shared" si="0"/>
        <v>55</v>
      </c>
      <c r="W13" s="81">
        <f t="shared" si="0"/>
        <v>66</v>
      </c>
      <c r="X13" s="81">
        <f t="shared" si="0"/>
        <v>75</v>
      </c>
      <c r="Y13" s="81">
        <f t="shared" si="0"/>
        <v>87</v>
      </c>
      <c r="Z13" s="81">
        <f t="shared" si="0"/>
        <v>104</v>
      </c>
      <c r="AA13" s="82"/>
      <c r="AB13" s="83"/>
      <c r="AC13" s="80">
        <f>IF(ISERROR(GETPIVOTDATA("VALUE",'CRS WK pvt'!$I$2,"DT_FILE",AC$8,"CD_CO",AC$6,"TRIM_CAT",TRIM(B13),"TRIM_LINE",A9))=TRUE,0,GETPIVOTDATA("VALUE",'CRS WK pvt'!$I$2,"DT_FILE",AC$8,"CD_CO",AC$6,"TRIM_CAT",TRIM(B13),"TRIM_LINE",A9))</f>
        <v>12533</v>
      </c>
    </row>
    <row r="14" spans="1:29" s="75" customFormat="1" x14ac:dyDescent="0.25">
      <c r="A14" s="186"/>
      <c r="B14" s="76" t="s">
        <v>42</v>
      </c>
      <c r="C14" s="77">
        <v>9110</v>
      </c>
      <c r="D14" s="78">
        <v>9110</v>
      </c>
      <c r="E14" s="78">
        <v>9092</v>
      </c>
      <c r="F14" s="78">
        <v>9090</v>
      </c>
      <c r="G14" s="78">
        <v>9085</v>
      </c>
      <c r="H14" s="78">
        <v>9089</v>
      </c>
      <c r="I14" s="78">
        <v>9113</v>
      </c>
      <c r="J14" s="78">
        <v>9154</v>
      </c>
      <c r="K14" s="78">
        <v>9216</v>
      </c>
      <c r="L14" s="78">
        <v>9247</v>
      </c>
      <c r="M14" s="78">
        <v>9283</v>
      </c>
      <c r="N14" s="79">
        <v>9289</v>
      </c>
      <c r="O14" s="77">
        <v>9284</v>
      </c>
      <c r="P14" s="78">
        <v>9273</v>
      </c>
      <c r="Q14" s="78">
        <v>9265</v>
      </c>
      <c r="R14" s="78">
        <v>9260</v>
      </c>
      <c r="S14" s="78">
        <v>9274</v>
      </c>
      <c r="T14" s="78">
        <v>9274</v>
      </c>
      <c r="U14" s="79"/>
      <c r="V14" s="80">
        <f t="shared" si="0"/>
        <v>174</v>
      </c>
      <c r="W14" s="81">
        <f t="shared" si="0"/>
        <v>163</v>
      </c>
      <c r="X14" s="81">
        <f t="shared" si="0"/>
        <v>173</v>
      </c>
      <c r="Y14" s="81">
        <f t="shared" si="0"/>
        <v>170</v>
      </c>
      <c r="Z14" s="81">
        <f t="shared" si="0"/>
        <v>189</v>
      </c>
      <c r="AA14" s="82"/>
      <c r="AB14" s="83"/>
      <c r="AC14" s="80">
        <f>IF(ISERROR(GETPIVOTDATA("VALUE",'CRS WK pvt'!$I$2,"DT_FILE",AC$8,"CD_CO",AC$6,"TRIM_CAT",TRIM(B14),"TRIM_LINE",A9))=TRUE,0,GETPIVOTDATA("VALUE",'CRS WK pvt'!$I$2,"DT_FILE",AC$8,"CD_CO",AC$6,"TRIM_CAT",TRIM(B14),"TRIM_LINE",A9))</f>
        <v>9274</v>
      </c>
    </row>
    <row r="15" spans="1:29" s="92" customFormat="1" ht="15.75" thickBot="1" x14ac:dyDescent="0.3">
      <c r="A15" s="187"/>
      <c r="B15" s="84" t="s">
        <v>43</v>
      </c>
      <c r="C15" s="85">
        <f>SUM(C10:C14)</f>
        <v>711717</v>
      </c>
      <c r="D15" s="86">
        <f t="shared" ref="D15:AC15" si="1">SUM(D10:D14)</f>
        <v>712068</v>
      </c>
      <c r="E15" s="86">
        <f t="shared" si="1"/>
        <v>711447</v>
      </c>
      <c r="F15" s="86">
        <f t="shared" si="1"/>
        <v>711701</v>
      </c>
      <c r="G15" s="86">
        <f t="shared" si="1"/>
        <v>712258</v>
      </c>
      <c r="H15" s="86">
        <f t="shared" si="1"/>
        <v>710484</v>
      </c>
      <c r="I15" s="86">
        <f t="shared" si="1"/>
        <v>714938</v>
      </c>
      <c r="J15" s="86">
        <f t="shared" si="1"/>
        <v>718016</v>
      </c>
      <c r="K15" s="86">
        <f t="shared" si="1"/>
        <v>721608</v>
      </c>
      <c r="L15" s="86">
        <f t="shared" si="1"/>
        <v>722985</v>
      </c>
      <c r="M15" s="86">
        <f t="shared" si="1"/>
        <v>723509</v>
      </c>
      <c r="N15" s="87">
        <f t="shared" si="1"/>
        <v>723611</v>
      </c>
      <c r="O15" s="85">
        <f t="shared" si="1"/>
        <v>722994</v>
      </c>
      <c r="P15" s="86">
        <f t="shared" si="1"/>
        <v>721852</v>
      </c>
      <c r="Q15" s="86">
        <f t="shared" si="1"/>
        <v>721348</v>
      </c>
      <c r="R15" s="86">
        <v>720766</v>
      </c>
      <c r="S15" s="86">
        <v>719709</v>
      </c>
      <c r="T15" s="86">
        <v>719709</v>
      </c>
      <c r="U15" s="87">
        <f t="shared" si="1"/>
        <v>0</v>
      </c>
      <c r="V15" s="88">
        <f t="shared" si="1"/>
        <v>11277</v>
      </c>
      <c r="W15" s="89">
        <f t="shared" ref="W15:X15" si="2">SUM(W10:W14)</f>
        <v>9784</v>
      </c>
      <c r="X15" s="89">
        <f t="shared" si="2"/>
        <v>9901</v>
      </c>
      <c r="Y15" s="89">
        <f t="shared" ref="Y15:Z15" si="3">SUM(Y10:Y14)</f>
        <v>9065</v>
      </c>
      <c r="Z15" s="89">
        <f t="shared" si="3"/>
        <v>7451</v>
      </c>
      <c r="AA15" s="90">
        <f t="shared" si="1"/>
        <v>0</v>
      </c>
      <c r="AB15" s="91">
        <f t="shared" si="1"/>
        <v>0</v>
      </c>
      <c r="AC15" s="88">
        <f t="shared" si="1"/>
        <v>719709</v>
      </c>
    </row>
    <row r="16" spans="1:29" s="75" customFormat="1" x14ac:dyDescent="0.25">
      <c r="A16" s="186">
        <f>+A9+1</f>
        <v>2</v>
      </c>
      <c r="B16" s="93" t="s">
        <v>17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6"/>
      <c r="V16" s="97"/>
      <c r="W16" s="98"/>
      <c r="X16" s="98"/>
      <c r="Y16" s="98"/>
      <c r="Z16" s="98"/>
      <c r="AA16" s="99"/>
      <c r="AB16" s="100"/>
      <c r="AC16" s="97"/>
    </row>
    <row r="17" spans="1:29" s="75" customFormat="1" x14ac:dyDescent="0.25">
      <c r="A17" s="186"/>
      <c r="B17" s="76" t="s">
        <v>38</v>
      </c>
      <c r="C17" s="101">
        <v>106380</v>
      </c>
      <c r="D17" s="102">
        <v>110547</v>
      </c>
      <c r="E17" s="102">
        <v>111188</v>
      </c>
      <c r="F17" s="102">
        <v>102978</v>
      </c>
      <c r="G17" s="102">
        <v>106543</v>
      </c>
      <c r="H17" s="102">
        <v>103064</v>
      </c>
      <c r="I17" s="102">
        <v>100104</v>
      </c>
      <c r="J17" s="102">
        <v>94758</v>
      </c>
      <c r="K17" s="102">
        <v>101192</v>
      </c>
      <c r="L17" s="102">
        <v>101308</v>
      </c>
      <c r="M17" s="102">
        <v>99505</v>
      </c>
      <c r="N17" s="103">
        <v>104473</v>
      </c>
      <c r="O17" s="101">
        <v>111192</v>
      </c>
      <c r="P17" s="102">
        <v>112458</v>
      </c>
      <c r="Q17" s="102">
        <v>109855</v>
      </c>
      <c r="R17" s="102">
        <v>109974</v>
      </c>
      <c r="S17" s="102">
        <v>106469</v>
      </c>
      <c r="T17" s="102">
        <v>106469</v>
      </c>
      <c r="U17" s="103"/>
      <c r="V17" s="104">
        <f>O17-C17</f>
        <v>4812</v>
      </c>
      <c r="W17" s="105">
        <f>P17-D17</f>
        <v>1911</v>
      </c>
      <c r="X17" s="105">
        <f>Q17-E17</f>
        <v>-1333</v>
      </c>
      <c r="Y17" s="105">
        <f>R17-F17</f>
        <v>6996</v>
      </c>
      <c r="Z17" s="105">
        <f>S17-G17</f>
        <v>-74</v>
      </c>
      <c r="AA17" s="106"/>
      <c r="AB17" s="107"/>
      <c r="AC17" s="80">
        <f>IF(ISERROR(GETPIVOTDATA("VALUE",'CRS WK pvt'!$I$2,"DT_FILE",AC$8,"CD_CO",AC$6,"TRIM_CAT",TRIM(B17),"TRIM_LINE",A16))=TRUE,0,GETPIVOTDATA("VALUE",'CRS WK pvt'!$I$2,"DT_FILE",AC$8,"CD_CO",AC$6,"TRIM_CAT",TRIM(B17),"TRIM_LINE",A16))</f>
        <v>106469</v>
      </c>
    </row>
    <row r="18" spans="1:29" s="75" customFormat="1" x14ac:dyDescent="0.25">
      <c r="A18" s="186"/>
      <c r="B18" s="76" t="s">
        <v>39</v>
      </c>
      <c r="C18" s="101">
        <v>23107</v>
      </c>
      <c r="D18" s="102">
        <v>23430</v>
      </c>
      <c r="E18" s="102">
        <v>24732</v>
      </c>
      <c r="F18" s="102">
        <v>23312</v>
      </c>
      <c r="G18" s="102">
        <v>24061</v>
      </c>
      <c r="H18" s="102">
        <v>23897</v>
      </c>
      <c r="I18" s="102">
        <v>23718</v>
      </c>
      <c r="J18" s="102">
        <v>23068</v>
      </c>
      <c r="K18" s="102">
        <v>24022</v>
      </c>
      <c r="L18" s="102">
        <v>24960</v>
      </c>
      <c r="M18" s="102">
        <v>24005</v>
      </c>
      <c r="N18" s="103">
        <v>22769</v>
      </c>
      <c r="O18" s="101">
        <v>23228</v>
      </c>
      <c r="P18" s="102">
        <v>23409</v>
      </c>
      <c r="Q18" s="102">
        <v>22749</v>
      </c>
      <c r="R18" s="102">
        <v>23424</v>
      </c>
      <c r="S18" s="102">
        <v>25158</v>
      </c>
      <c r="T18" s="102">
        <v>25158</v>
      </c>
      <c r="U18" s="103"/>
      <c r="V18" s="104">
        <f t="shared" ref="V18:Z21" si="4">O18-C18</f>
        <v>121</v>
      </c>
      <c r="W18" s="105">
        <f t="shared" si="4"/>
        <v>-21</v>
      </c>
      <c r="X18" s="105">
        <f t="shared" si="4"/>
        <v>-1983</v>
      </c>
      <c r="Y18" s="105">
        <f t="shared" si="4"/>
        <v>112</v>
      </c>
      <c r="Z18" s="105">
        <f t="shared" si="4"/>
        <v>1097</v>
      </c>
      <c r="AA18" s="106"/>
      <c r="AB18" s="107"/>
      <c r="AC18" s="80">
        <f>IF(ISERROR(GETPIVOTDATA("VALUE",'CRS WK pvt'!$I$2,"DT_FILE",AC$8,"CD_CO",AC$6,"TRIM_CAT",TRIM(B18),"TRIM_LINE",A16))=TRUE,0,GETPIVOTDATA("VALUE",'CRS WK pvt'!$I$2,"DT_FILE",AC$8,"CD_CO",AC$6,"TRIM_CAT",TRIM(B18),"TRIM_LINE",A16))</f>
        <v>25158</v>
      </c>
    </row>
    <row r="19" spans="1:29" s="75" customFormat="1" x14ac:dyDescent="0.25">
      <c r="A19" s="186"/>
      <c r="B19" s="76" t="s">
        <v>40</v>
      </c>
      <c r="C19" s="101">
        <v>6632</v>
      </c>
      <c r="D19" s="102">
        <v>7194</v>
      </c>
      <c r="E19" s="102">
        <v>6516</v>
      </c>
      <c r="F19" s="102">
        <v>5628</v>
      </c>
      <c r="G19" s="102">
        <v>5803</v>
      </c>
      <c r="H19" s="102">
        <v>5601</v>
      </c>
      <c r="I19" s="102">
        <v>5301</v>
      </c>
      <c r="J19" s="102">
        <v>5060</v>
      </c>
      <c r="K19" s="102">
        <v>5830</v>
      </c>
      <c r="L19" s="102">
        <v>6532</v>
      </c>
      <c r="M19" s="102">
        <v>5961</v>
      </c>
      <c r="N19" s="103">
        <v>6669</v>
      </c>
      <c r="O19" s="101">
        <v>7078</v>
      </c>
      <c r="P19" s="102">
        <v>8932</v>
      </c>
      <c r="Q19" s="102">
        <v>8487</v>
      </c>
      <c r="R19" s="102">
        <v>7797</v>
      </c>
      <c r="S19" s="102">
        <v>6879</v>
      </c>
      <c r="T19" s="102">
        <v>6879</v>
      </c>
      <c r="U19" s="103"/>
      <c r="V19" s="104">
        <f t="shared" si="4"/>
        <v>446</v>
      </c>
      <c r="W19" s="105">
        <f t="shared" si="4"/>
        <v>1738</v>
      </c>
      <c r="X19" s="105">
        <f t="shared" si="4"/>
        <v>1971</v>
      </c>
      <c r="Y19" s="105">
        <f t="shared" si="4"/>
        <v>2169</v>
      </c>
      <c r="Z19" s="105">
        <f t="shared" si="4"/>
        <v>1076</v>
      </c>
      <c r="AA19" s="106"/>
      <c r="AB19" s="107"/>
      <c r="AC19" s="80">
        <f>IF(ISERROR(GETPIVOTDATA("VALUE",'CRS WK pvt'!$I$2,"DT_FILE",AC$8,"CD_CO",AC$6,"TRIM_CAT",TRIM(B19),"TRIM_LINE",A16))=TRUE,0,GETPIVOTDATA("VALUE",'CRS WK pvt'!$I$2,"DT_FILE",AC$8,"CD_CO",AC$6,"TRIM_CAT",TRIM(B19),"TRIM_LINE",A16))</f>
        <v>6879</v>
      </c>
    </row>
    <row r="20" spans="1:29" s="75" customFormat="1" x14ac:dyDescent="0.25">
      <c r="A20" s="186"/>
      <c r="B20" s="76" t="s">
        <v>41</v>
      </c>
      <c r="C20" s="101">
        <v>2033</v>
      </c>
      <c r="D20" s="102">
        <v>2174</v>
      </c>
      <c r="E20" s="102">
        <v>2006</v>
      </c>
      <c r="F20" s="102">
        <v>1726</v>
      </c>
      <c r="G20" s="102">
        <v>1790</v>
      </c>
      <c r="H20" s="102">
        <v>1736</v>
      </c>
      <c r="I20" s="102">
        <v>1655</v>
      </c>
      <c r="J20" s="102">
        <v>1652</v>
      </c>
      <c r="K20" s="102">
        <v>1817</v>
      </c>
      <c r="L20" s="102">
        <v>2069</v>
      </c>
      <c r="M20" s="102">
        <v>1722</v>
      </c>
      <c r="N20" s="103">
        <v>1958</v>
      </c>
      <c r="O20" s="101">
        <v>2109</v>
      </c>
      <c r="P20" s="102">
        <v>2951</v>
      </c>
      <c r="Q20" s="102">
        <v>2759</v>
      </c>
      <c r="R20" s="102">
        <v>2536</v>
      </c>
      <c r="S20" s="102">
        <v>2209</v>
      </c>
      <c r="T20" s="102">
        <v>2209</v>
      </c>
      <c r="U20" s="103"/>
      <c r="V20" s="104">
        <f t="shared" si="4"/>
        <v>76</v>
      </c>
      <c r="W20" s="105">
        <f t="shared" si="4"/>
        <v>777</v>
      </c>
      <c r="X20" s="105">
        <f t="shared" si="4"/>
        <v>753</v>
      </c>
      <c r="Y20" s="105">
        <f t="shared" si="4"/>
        <v>810</v>
      </c>
      <c r="Z20" s="105">
        <f t="shared" si="4"/>
        <v>419</v>
      </c>
      <c r="AA20" s="106"/>
      <c r="AB20" s="107"/>
      <c r="AC20" s="80">
        <f>IF(ISERROR(GETPIVOTDATA("VALUE",'CRS WK pvt'!$I$2,"DT_FILE",AC$8,"CD_CO",AC$6,"TRIM_CAT",TRIM(B20),"TRIM_LINE",A16))=TRUE,0,GETPIVOTDATA("VALUE",'CRS WK pvt'!$I$2,"DT_FILE",AC$8,"CD_CO",AC$6,"TRIM_CAT",TRIM(B20),"TRIM_LINE",A16))</f>
        <v>2209</v>
      </c>
    </row>
    <row r="21" spans="1:29" s="75" customFormat="1" x14ac:dyDescent="0.25">
      <c r="A21" s="186"/>
      <c r="B21" s="76" t="s">
        <v>42</v>
      </c>
      <c r="C21" s="101">
        <v>1811</v>
      </c>
      <c r="D21" s="102">
        <v>1744</v>
      </c>
      <c r="E21" s="102">
        <v>1635</v>
      </c>
      <c r="F21" s="102">
        <v>1405</v>
      </c>
      <c r="G21" s="102">
        <v>1497</v>
      </c>
      <c r="H21" s="102">
        <v>1373</v>
      </c>
      <c r="I21" s="102">
        <v>1378</v>
      </c>
      <c r="J21" s="102">
        <v>1373</v>
      </c>
      <c r="K21" s="102">
        <v>1534</v>
      </c>
      <c r="L21" s="102">
        <v>1742</v>
      </c>
      <c r="M21" s="102">
        <v>1472</v>
      </c>
      <c r="N21" s="103">
        <v>1780</v>
      </c>
      <c r="O21" s="101">
        <v>1768</v>
      </c>
      <c r="P21" s="102">
        <v>2411</v>
      </c>
      <c r="Q21" s="102">
        <v>2409</v>
      </c>
      <c r="R21" s="102">
        <v>2215</v>
      </c>
      <c r="S21" s="102">
        <v>1891</v>
      </c>
      <c r="T21" s="102">
        <v>1891</v>
      </c>
      <c r="U21" s="103"/>
      <c r="V21" s="104">
        <f t="shared" si="4"/>
        <v>-43</v>
      </c>
      <c r="W21" s="105">
        <f t="shared" si="4"/>
        <v>667</v>
      </c>
      <c r="X21" s="105">
        <f t="shared" si="4"/>
        <v>774</v>
      </c>
      <c r="Y21" s="105">
        <f t="shared" si="4"/>
        <v>810</v>
      </c>
      <c r="Z21" s="105">
        <f t="shared" si="4"/>
        <v>394</v>
      </c>
      <c r="AA21" s="106"/>
      <c r="AB21" s="107"/>
      <c r="AC21" s="80">
        <f>IF(ISERROR(GETPIVOTDATA("VALUE",'CRS WK pvt'!$I$2,"DT_FILE",AC$8,"CD_CO",AC$6,"TRIM_CAT",TRIM(B21),"TRIM_LINE",A16))=TRUE,0,GETPIVOTDATA("VALUE",'CRS WK pvt'!$I$2,"DT_FILE",AC$8,"CD_CO",AC$6,"TRIM_CAT",TRIM(B21),"TRIM_LINE",A16))</f>
        <v>1891</v>
      </c>
    </row>
    <row r="22" spans="1:29" s="92" customFormat="1" x14ac:dyDescent="0.25">
      <c r="A22" s="188"/>
      <c r="B22" s="76" t="s">
        <v>43</v>
      </c>
      <c r="C22" s="172">
        <f>SUM(C17:C21)</f>
        <v>139963</v>
      </c>
      <c r="D22" s="173">
        <f t="shared" ref="D22:AC36" si="5">SUM(D17:D21)</f>
        <v>145089</v>
      </c>
      <c r="E22" s="173">
        <f t="shared" si="5"/>
        <v>146077</v>
      </c>
      <c r="F22" s="173">
        <f t="shared" si="5"/>
        <v>135049</v>
      </c>
      <c r="G22" s="173">
        <f t="shared" si="5"/>
        <v>139694</v>
      </c>
      <c r="H22" s="173">
        <f t="shared" si="5"/>
        <v>135671</v>
      </c>
      <c r="I22" s="173">
        <f t="shared" si="5"/>
        <v>132156</v>
      </c>
      <c r="J22" s="173">
        <f t="shared" si="5"/>
        <v>125911</v>
      </c>
      <c r="K22" s="173">
        <f t="shared" si="5"/>
        <v>134395</v>
      </c>
      <c r="L22" s="173">
        <f t="shared" si="5"/>
        <v>136611</v>
      </c>
      <c r="M22" s="173">
        <f t="shared" si="5"/>
        <v>132665</v>
      </c>
      <c r="N22" s="174">
        <f t="shared" si="5"/>
        <v>137649</v>
      </c>
      <c r="O22" s="172">
        <f t="shared" si="5"/>
        <v>145375</v>
      </c>
      <c r="P22" s="173">
        <f t="shared" si="5"/>
        <v>150161</v>
      </c>
      <c r="Q22" s="173">
        <f t="shared" si="5"/>
        <v>146259</v>
      </c>
      <c r="R22" s="173">
        <v>145946</v>
      </c>
      <c r="S22" s="173">
        <v>142606</v>
      </c>
      <c r="T22" s="173">
        <v>142606</v>
      </c>
      <c r="U22" s="174">
        <f t="shared" si="5"/>
        <v>0</v>
      </c>
      <c r="V22" s="108">
        <f t="shared" si="5"/>
        <v>5412</v>
      </c>
      <c r="W22" s="175">
        <f t="shared" ref="W22:X22" si="6">SUM(W17:W21)</f>
        <v>5072</v>
      </c>
      <c r="X22" s="175">
        <f t="shared" si="6"/>
        <v>182</v>
      </c>
      <c r="Y22" s="175">
        <f t="shared" ref="Y22:Z22" si="7">SUM(Y17:Y21)</f>
        <v>10897</v>
      </c>
      <c r="Z22" s="175">
        <f t="shared" si="7"/>
        <v>2912</v>
      </c>
      <c r="AA22" s="176">
        <f t="shared" si="5"/>
        <v>0</v>
      </c>
      <c r="AB22" s="177">
        <f t="shared" si="5"/>
        <v>0</v>
      </c>
      <c r="AC22" s="108">
        <f t="shared" si="5"/>
        <v>142606</v>
      </c>
    </row>
    <row r="23" spans="1:29" s="75" customFormat="1" x14ac:dyDescent="0.25">
      <c r="A23" s="186">
        <f>+A16+1</f>
        <v>3</v>
      </c>
      <c r="B23" s="109" t="s">
        <v>19</v>
      </c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0"/>
      <c r="P23" s="111"/>
      <c r="Q23" s="111"/>
      <c r="R23" s="111"/>
      <c r="S23" s="111"/>
      <c r="T23" s="111"/>
      <c r="U23" s="112"/>
      <c r="V23" s="113"/>
      <c r="W23" s="114"/>
      <c r="X23" s="114"/>
      <c r="Y23" s="114"/>
      <c r="Z23" s="114"/>
      <c r="AA23" s="115"/>
      <c r="AB23" s="116"/>
      <c r="AC23" s="113"/>
    </row>
    <row r="24" spans="1:29" s="75" customFormat="1" x14ac:dyDescent="0.25">
      <c r="A24" s="184"/>
      <c r="B24" s="76" t="s">
        <v>38</v>
      </c>
      <c r="C24" s="101">
        <v>43997</v>
      </c>
      <c r="D24" s="102">
        <v>44421</v>
      </c>
      <c r="E24" s="102">
        <v>40863</v>
      </c>
      <c r="F24" s="102">
        <v>32940</v>
      </c>
      <c r="G24" s="102">
        <v>38740</v>
      </c>
      <c r="H24" s="102">
        <v>33304</v>
      </c>
      <c r="I24" s="102">
        <v>36052</v>
      </c>
      <c r="J24" s="102">
        <v>33576</v>
      </c>
      <c r="K24" s="102">
        <v>40142</v>
      </c>
      <c r="L24" s="102">
        <v>40216</v>
      </c>
      <c r="M24" s="102">
        <v>41401</v>
      </c>
      <c r="N24" s="103">
        <v>43945</v>
      </c>
      <c r="O24" s="101">
        <v>47151</v>
      </c>
      <c r="P24" s="102">
        <v>39422</v>
      </c>
      <c r="Q24" s="102">
        <v>32598</v>
      </c>
      <c r="R24" s="102">
        <v>33808</v>
      </c>
      <c r="S24" s="102">
        <v>30081</v>
      </c>
      <c r="T24" s="102">
        <v>30081</v>
      </c>
      <c r="U24" s="103"/>
      <c r="V24" s="104">
        <f t="shared" ref="V24:Z84" si="8">O24-C24</f>
        <v>3154</v>
      </c>
      <c r="W24" s="105">
        <f t="shared" si="8"/>
        <v>-4999</v>
      </c>
      <c r="X24" s="105">
        <f t="shared" si="8"/>
        <v>-8265</v>
      </c>
      <c r="Y24" s="105">
        <f t="shared" si="8"/>
        <v>868</v>
      </c>
      <c r="Z24" s="105">
        <f t="shared" si="8"/>
        <v>-8659</v>
      </c>
      <c r="AA24" s="106"/>
      <c r="AB24" s="107"/>
      <c r="AC24" s="80">
        <f>IF(ISERROR(GETPIVOTDATA("VALUE",'CRS WK pvt'!$I$2,"DT_FILE",AC$8,"CD_CO",AC$6,"TRIM_CAT",TRIM(B24),"TRIM_LINE",A23))=TRUE,0,GETPIVOTDATA("VALUE",'CRS WK pvt'!$I$2,"DT_FILE",AC$8,"CD_CO",AC$6,"TRIM_CAT",TRIM(B24),"TRIM_LINE",A23))</f>
        <v>30081</v>
      </c>
    </row>
    <row r="25" spans="1:29" s="75" customFormat="1" x14ac:dyDescent="0.25">
      <c r="A25" s="184"/>
      <c r="B25" s="76" t="s">
        <v>39</v>
      </c>
      <c r="C25" s="101">
        <v>5308</v>
      </c>
      <c r="D25" s="102">
        <v>5241</v>
      </c>
      <c r="E25" s="102">
        <v>5983</v>
      </c>
      <c r="F25" s="102">
        <v>4415</v>
      </c>
      <c r="G25" s="102">
        <v>4455</v>
      </c>
      <c r="H25" s="102">
        <v>3611</v>
      </c>
      <c r="I25" s="102">
        <v>3952</v>
      </c>
      <c r="J25" s="102">
        <v>3663</v>
      </c>
      <c r="K25" s="102">
        <v>4425</v>
      </c>
      <c r="L25" s="102">
        <v>4959</v>
      </c>
      <c r="M25" s="102">
        <v>4990</v>
      </c>
      <c r="N25" s="103">
        <v>4381</v>
      </c>
      <c r="O25" s="101">
        <v>5018</v>
      </c>
      <c r="P25" s="102">
        <v>4399</v>
      </c>
      <c r="Q25" s="102">
        <v>3631</v>
      </c>
      <c r="R25" s="102">
        <v>4657</v>
      </c>
      <c r="S25" s="102">
        <v>3658</v>
      </c>
      <c r="T25" s="102">
        <v>3658</v>
      </c>
      <c r="U25" s="103"/>
      <c r="V25" s="104">
        <f t="shared" si="8"/>
        <v>-290</v>
      </c>
      <c r="W25" s="105">
        <f t="shared" si="8"/>
        <v>-842</v>
      </c>
      <c r="X25" s="105">
        <f t="shared" si="8"/>
        <v>-2352</v>
      </c>
      <c r="Y25" s="105">
        <f t="shared" si="8"/>
        <v>242</v>
      </c>
      <c r="Z25" s="105">
        <f t="shared" si="8"/>
        <v>-797</v>
      </c>
      <c r="AA25" s="106"/>
      <c r="AB25" s="107"/>
      <c r="AC25" s="80">
        <f>IF(ISERROR(GETPIVOTDATA("VALUE",'CRS WK pvt'!$I$2,"DT_FILE",AC$8,"CD_CO",AC$6,"TRIM_CAT",TRIM(B25),"TRIM_LINE",A23))=TRUE,0,GETPIVOTDATA("VALUE",'CRS WK pvt'!$I$2,"DT_FILE",AC$8,"CD_CO",AC$6,"TRIM_CAT",TRIM(B25),"TRIM_LINE",A23))</f>
        <v>3658</v>
      </c>
    </row>
    <row r="26" spans="1:29" s="75" customFormat="1" x14ac:dyDescent="0.25">
      <c r="A26" s="184"/>
      <c r="B26" s="76" t="s">
        <v>40</v>
      </c>
      <c r="C26" s="101">
        <v>3546</v>
      </c>
      <c r="D26" s="102">
        <v>3827</v>
      </c>
      <c r="E26" s="102">
        <v>2820</v>
      </c>
      <c r="F26" s="102">
        <v>2144</v>
      </c>
      <c r="G26" s="102">
        <v>2632</v>
      </c>
      <c r="H26" s="102">
        <v>2295</v>
      </c>
      <c r="I26" s="102">
        <v>2331</v>
      </c>
      <c r="J26" s="102">
        <v>2204</v>
      </c>
      <c r="K26" s="102">
        <v>3011</v>
      </c>
      <c r="L26" s="102">
        <v>3536</v>
      </c>
      <c r="M26" s="102">
        <v>3075</v>
      </c>
      <c r="N26" s="103">
        <v>3449</v>
      </c>
      <c r="O26" s="101">
        <v>3614</v>
      </c>
      <c r="P26" s="102">
        <v>4321</v>
      </c>
      <c r="Q26" s="102">
        <v>3191</v>
      </c>
      <c r="R26" s="102">
        <v>2950</v>
      </c>
      <c r="S26" s="102">
        <v>2426</v>
      </c>
      <c r="T26" s="102">
        <v>2426</v>
      </c>
      <c r="U26" s="103"/>
      <c r="V26" s="104">
        <f t="shared" si="8"/>
        <v>68</v>
      </c>
      <c r="W26" s="105">
        <f t="shared" si="8"/>
        <v>494</v>
      </c>
      <c r="X26" s="105">
        <f t="shared" si="8"/>
        <v>371</v>
      </c>
      <c r="Y26" s="105">
        <f t="shared" si="8"/>
        <v>806</v>
      </c>
      <c r="Z26" s="105">
        <f t="shared" si="8"/>
        <v>-206</v>
      </c>
      <c r="AA26" s="106"/>
      <c r="AB26" s="107"/>
      <c r="AC26" s="80">
        <f>IF(ISERROR(GETPIVOTDATA("VALUE",'CRS WK pvt'!$I$2,"DT_FILE",AC$8,"CD_CO",AC$6,"TRIM_CAT",TRIM(B26),"TRIM_LINE",A23))=TRUE,0,GETPIVOTDATA("VALUE",'CRS WK pvt'!$I$2,"DT_FILE",AC$8,"CD_CO",AC$6,"TRIM_CAT",TRIM(B26),"TRIM_LINE",A23))</f>
        <v>2426</v>
      </c>
    </row>
    <row r="27" spans="1:29" s="75" customFormat="1" x14ac:dyDescent="0.25">
      <c r="A27" s="184"/>
      <c r="B27" s="76" t="s">
        <v>41</v>
      </c>
      <c r="C27" s="101">
        <v>1202</v>
      </c>
      <c r="D27" s="102">
        <v>1308</v>
      </c>
      <c r="E27" s="102">
        <v>1081</v>
      </c>
      <c r="F27" s="102">
        <v>803</v>
      </c>
      <c r="G27" s="102">
        <v>850</v>
      </c>
      <c r="H27" s="102">
        <v>797</v>
      </c>
      <c r="I27" s="102">
        <v>811</v>
      </c>
      <c r="J27" s="102">
        <v>892</v>
      </c>
      <c r="K27" s="102">
        <v>1024</v>
      </c>
      <c r="L27" s="102">
        <v>1199</v>
      </c>
      <c r="M27" s="102">
        <v>953</v>
      </c>
      <c r="N27" s="103">
        <v>1148</v>
      </c>
      <c r="O27" s="101">
        <v>1209</v>
      </c>
      <c r="P27" s="102">
        <v>1692</v>
      </c>
      <c r="Q27" s="102">
        <v>1199</v>
      </c>
      <c r="R27" s="102">
        <v>1048</v>
      </c>
      <c r="S27" s="102">
        <v>836</v>
      </c>
      <c r="T27" s="102">
        <v>836</v>
      </c>
      <c r="U27" s="103"/>
      <c r="V27" s="104">
        <f t="shared" si="8"/>
        <v>7</v>
      </c>
      <c r="W27" s="105">
        <f t="shared" si="8"/>
        <v>384</v>
      </c>
      <c r="X27" s="105">
        <f t="shared" si="8"/>
        <v>118</v>
      </c>
      <c r="Y27" s="105">
        <f t="shared" si="8"/>
        <v>245</v>
      </c>
      <c r="Z27" s="105">
        <f t="shared" si="8"/>
        <v>-14</v>
      </c>
      <c r="AA27" s="106"/>
      <c r="AB27" s="107"/>
      <c r="AC27" s="80">
        <f>IF(ISERROR(GETPIVOTDATA("VALUE",'CRS WK pvt'!$I$2,"DT_FILE",AC$8,"CD_CO",AC$6,"TRIM_CAT",TRIM(B27),"TRIM_LINE",A23))=TRUE,0,GETPIVOTDATA("VALUE",'CRS WK pvt'!$I$2,"DT_FILE",AC$8,"CD_CO",AC$6,"TRIM_CAT",TRIM(B27),"TRIM_LINE",A23))</f>
        <v>836</v>
      </c>
    </row>
    <row r="28" spans="1:29" s="75" customFormat="1" x14ac:dyDescent="0.25">
      <c r="A28" s="184"/>
      <c r="B28" s="76" t="s">
        <v>42</v>
      </c>
      <c r="C28" s="101">
        <v>1189</v>
      </c>
      <c r="D28" s="102">
        <v>1071</v>
      </c>
      <c r="E28" s="102">
        <v>906</v>
      </c>
      <c r="F28" s="102">
        <v>707</v>
      </c>
      <c r="G28" s="102">
        <v>774</v>
      </c>
      <c r="H28" s="102">
        <v>619</v>
      </c>
      <c r="I28" s="102">
        <v>685</v>
      </c>
      <c r="J28" s="102">
        <v>755</v>
      </c>
      <c r="K28" s="102">
        <v>895</v>
      </c>
      <c r="L28" s="102">
        <v>1043</v>
      </c>
      <c r="M28" s="102">
        <v>917</v>
      </c>
      <c r="N28" s="103">
        <v>1134</v>
      </c>
      <c r="O28" s="101">
        <v>1086</v>
      </c>
      <c r="P28" s="102">
        <v>1467</v>
      </c>
      <c r="Q28" s="102">
        <v>1147</v>
      </c>
      <c r="R28" s="102">
        <v>973</v>
      </c>
      <c r="S28" s="102">
        <v>730</v>
      </c>
      <c r="T28" s="102">
        <v>730</v>
      </c>
      <c r="U28" s="103"/>
      <c r="V28" s="104">
        <f t="shared" si="8"/>
        <v>-103</v>
      </c>
      <c r="W28" s="105">
        <f t="shared" si="8"/>
        <v>396</v>
      </c>
      <c r="X28" s="105">
        <f t="shared" si="8"/>
        <v>241</v>
      </c>
      <c r="Y28" s="105">
        <f t="shared" si="8"/>
        <v>266</v>
      </c>
      <c r="Z28" s="105">
        <f t="shared" si="8"/>
        <v>-44</v>
      </c>
      <c r="AA28" s="106"/>
      <c r="AB28" s="107"/>
      <c r="AC28" s="80">
        <f>IF(ISERROR(GETPIVOTDATA("VALUE",'CRS WK pvt'!$I$2,"DT_FILE",AC$8,"CD_CO",AC$6,"TRIM_CAT",TRIM(B28),"TRIM_LINE",A23))=TRUE,0,GETPIVOTDATA("VALUE",'CRS WK pvt'!$I$2,"DT_FILE",AC$8,"CD_CO",AC$6,"TRIM_CAT",TRIM(B28),"TRIM_LINE",A23))</f>
        <v>730</v>
      </c>
    </row>
    <row r="29" spans="1:29" s="92" customFormat="1" x14ac:dyDescent="0.25">
      <c r="A29" s="188"/>
      <c r="B29" s="76" t="s">
        <v>43</v>
      </c>
      <c r="C29" s="172">
        <f>SUM(C24:C28)</f>
        <v>55242</v>
      </c>
      <c r="D29" s="173">
        <f t="shared" ref="D29:AB43" si="9">SUM(D24:D28)</f>
        <v>55868</v>
      </c>
      <c r="E29" s="173">
        <f t="shared" si="9"/>
        <v>51653</v>
      </c>
      <c r="F29" s="173">
        <f t="shared" si="9"/>
        <v>41009</v>
      </c>
      <c r="G29" s="173">
        <f t="shared" si="9"/>
        <v>47451</v>
      </c>
      <c r="H29" s="173">
        <f t="shared" si="9"/>
        <v>40626</v>
      </c>
      <c r="I29" s="173">
        <f t="shared" si="9"/>
        <v>43831</v>
      </c>
      <c r="J29" s="173">
        <f t="shared" si="9"/>
        <v>41090</v>
      </c>
      <c r="K29" s="173">
        <f t="shared" si="9"/>
        <v>49497</v>
      </c>
      <c r="L29" s="173">
        <f t="shared" si="9"/>
        <v>50953</v>
      </c>
      <c r="M29" s="173">
        <f t="shared" si="9"/>
        <v>51336</v>
      </c>
      <c r="N29" s="174">
        <f t="shared" si="9"/>
        <v>54057</v>
      </c>
      <c r="O29" s="172">
        <f t="shared" si="9"/>
        <v>58078</v>
      </c>
      <c r="P29" s="173">
        <f t="shared" si="9"/>
        <v>51301</v>
      </c>
      <c r="Q29" s="173">
        <f t="shared" si="5"/>
        <v>41766</v>
      </c>
      <c r="R29" s="173">
        <v>43436</v>
      </c>
      <c r="S29" s="173">
        <v>37731</v>
      </c>
      <c r="T29" s="173">
        <v>37731</v>
      </c>
      <c r="U29" s="174">
        <f t="shared" si="9"/>
        <v>0</v>
      </c>
      <c r="V29" s="108">
        <f t="shared" si="9"/>
        <v>2836</v>
      </c>
      <c r="W29" s="175">
        <f t="shared" ref="W29:X29" si="10">SUM(W24:W28)</f>
        <v>-4567</v>
      </c>
      <c r="X29" s="175">
        <f t="shared" si="10"/>
        <v>-9887</v>
      </c>
      <c r="Y29" s="175">
        <f t="shared" ref="Y29:Z29" si="11">SUM(Y24:Y28)</f>
        <v>2427</v>
      </c>
      <c r="Z29" s="175">
        <f t="shared" si="11"/>
        <v>-9720</v>
      </c>
      <c r="AA29" s="176">
        <f t="shared" si="9"/>
        <v>0</v>
      </c>
      <c r="AB29" s="177">
        <f t="shared" si="9"/>
        <v>0</v>
      </c>
      <c r="AC29" s="108">
        <f t="shared" si="5"/>
        <v>37731</v>
      </c>
    </row>
    <row r="30" spans="1:29" s="75" customFormat="1" x14ac:dyDescent="0.25">
      <c r="A30" s="186">
        <f>+A23+1</f>
        <v>4</v>
      </c>
      <c r="B30" s="109" t="s">
        <v>20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110"/>
      <c r="P30" s="111"/>
      <c r="Q30" s="111"/>
      <c r="R30" s="111"/>
      <c r="S30" s="111"/>
      <c r="T30" s="111"/>
      <c r="U30" s="112"/>
      <c r="V30" s="113"/>
      <c r="W30" s="114"/>
      <c r="X30" s="114"/>
      <c r="Y30" s="114"/>
      <c r="Z30" s="114"/>
      <c r="AA30" s="115"/>
      <c r="AB30" s="116"/>
      <c r="AC30" s="113"/>
    </row>
    <row r="31" spans="1:29" s="75" customFormat="1" x14ac:dyDescent="0.25">
      <c r="A31" s="186"/>
      <c r="B31" s="76" t="s">
        <v>38</v>
      </c>
      <c r="C31" s="101">
        <v>18975</v>
      </c>
      <c r="D31" s="102">
        <v>21912</v>
      </c>
      <c r="E31" s="102">
        <v>23311</v>
      </c>
      <c r="F31" s="102">
        <v>20080</v>
      </c>
      <c r="G31" s="102">
        <v>16268</v>
      </c>
      <c r="H31" s="102">
        <v>18221</v>
      </c>
      <c r="I31" s="102">
        <v>14039</v>
      </c>
      <c r="J31" s="102">
        <v>14369</v>
      </c>
      <c r="K31" s="102">
        <v>15013</v>
      </c>
      <c r="L31" s="102">
        <v>16199</v>
      </c>
      <c r="M31" s="102">
        <v>14984</v>
      </c>
      <c r="N31" s="103">
        <v>20151</v>
      </c>
      <c r="O31" s="101">
        <v>20222</v>
      </c>
      <c r="P31" s="102">
        <v>23404</v>
      </c>
      <c r="Q31" s="102">
        <v>20307</v>
      </c>
      <c r="R31" s="102">
        <v>16471</v>
      </c>
      <c r="S31" s="102">
        <v>15615</v>
      </c>
      <c r="T31" s="102">
        <v>15615</v>
      </c>
      <c r="U31" s="103"/>
      <c r="V31" s="104">
        <f t="shared" ref="V31:Z31" si="12">O31-C31</f>
        <v>1247</v>
      </c>
      <c r="W31" s="105">
        <f t="shared" si="12"/>
        <v>1492</v>
      </c>
      <c r="X31" s="105">
        <f t="shared" si="12"/>
        <v>-3004</v>
      </c>
      <c r="Y31" s="105">
        <f t="shared" si="12"/>
        <v>-3609</v>
      </c>
      <c r="Z31" s="105">
        <f t="shared" si="12"/>
        <v>-653</v>
      </c>
      <c r="AA31" s="106"/>
      <c r="AB31" s="107"/>
      <c r="AC31" s="80">
        <f>IF(ISERROR(GETPIVOTDATA("VALUE",'CRS WK pvt'!$I$2,"DT_FILE",AC$8,"CD_CO",AC$6,"TRIM_CAT",TRIM(B31),"TRIM_LINE",A30))=TRUE,0,GETPIVOTDATA("VALUE",'CRS WK pvt'!$I$2,"DT_FILE",AC$8,"CD_CO",AC$6,"TRIM_CAT",TRIM(B31),"TRIM_LINE",A30))</f>
        <v>15615</v>
      </c>
    </row>
    <row r="32" spans="1:29" s="75" customFormat="1" x14ac:dyDescent="0.25">
      <c r="A32" s="186"/>
      <c r="B32" s="76" t="s">
        <v>39</v>
      </c>
      <c r="C32" s="101">
        <v>2816</v>
      </c>
      <c r="D32" s="102">
        <v>3457</v>
      </c>
      <c r="E32" s="102">
        <v>3648</v>
      </c>
      <c r="F32" s="102">
        <v>3374</v>
      </c>
      <c r="G32" s="102">
        <v>3328</v>
      </c>
      <c r="H32" s="102">
        <v>2787</v>
      </c>
      <c r="I32" s="102">
        <v>2046</v>
      </c>
      <c r="J32" s="102">
        <v>2085</v>
      </c>
      <c r="K32" s="102">
        <v>2259</v>
      </c>
      <c r="L32" s="102">
        <v>2641</v>
      </c>
      <c r="M32" s="102">
        <v>2522</v>
      </c>
      <c r="N32" s="103">
        <v>3085</v>
      </c>
      <c r="O32" s="101">
        <v>2633</v>
      </c>
      <c r="P32" s="102">
        <v>3102</v>
      </c>
      <c r="Q32" s="102">
        <v>2691</v>
      </c>
      <c r="R32" s="102">
        <v>2103</v>
      </c>
      <c r="S32" s="102">
        <v>3143</v>
      </c>
      <c r="T32" s="102">
        <v>3143</v>
      </c>
      <c r="U32" s="103"/>
      <c r="V32" s="104">
        <f t="shared" si="8"/>
        <v>-183</v>
      </c>
      <c r="W32" s="105">
        <f t="shared" si="8"/>
        <v>-355</v>
      </c>
      <c r="X32" s="105">
        <f t="shared" si="8"/>
        <v>-957</v>
      </c>
      <c r="Y32" s="105">
        <f t="shared" si="8"/>
        <v>-1271</v>
      </c>
      <c r="Z32" s="105">
        <f t="shared" si="8"/>
        <v>-185</v>
      </c>
      <c r="AA32" s="106"/>
      <c r="AB32" s="107"/>
      <c r="AC32" s="80">
        <f>IF(ISERROR(GETPIVOTDATA("VALUE",'CRS WK pvt'!$I$2,"DT_FILE",AC$8,"CD_CO",AC$6,"TRIM_CAT",TRIM(B32),"TRIM_LINE",A30))=TRUE,0,GETPIVOTDATA("VALUE",'CRS WK pvt'!$I$2,"DT_FILE",AC$8,"CD_CO",AC$6,"TRIM_CAT",TRIM(B32),"TRIM_LINE",A30))</f>
        <v>3143</v>
      </c>
    </row>
    <row r="33" spans="1:29" s="75" customFormat="1" x14ac:dyDescent="0.25">
      <c r="A33" s="186"/>
      <c r="B33" s="76" t="s">
        <v>40</v>
      </c>
      <c r="C33" s="101">
        <v>1308</v>
      </c>
      <c r="D33" s="102">
        <v>1634</v>
      </c>
      <c r="E33" s="102">
        <v>1648</v>
      </c>
      <c r="F33" s="102">
        <v>1211</v>
      </c>
      <c r="G33" s="102">
        <v>928</v>
      </c>
      <c r="H33" s="102">
        <v>1125</v>
      </c>
      <c r="I33" s="102">
        <v>805</v>
      </c>
      <c r="J33" s="102">
        <v>840</v>
      </c>
      <c r="K33" s="102">
        <v>879</v>
      </c>
      <c r="L33" s="102">
        <v>1114</v>
      </c>
      <c r="M33" s="102">
        <v>1052</v>
      </c>
      <c r="N33" s="103">
        <v>1412</v>
      </c>
      <c r="O33" s="101">
        <v>1381</v>
      </c>
      <c r="P33" s="102">
        <v>1910</v>
      </c>
      <c r="Q33" s="102">
        <v>1851</v>
      </c>
      <c r="R33" s="102">
        <v>1188</v>
      </c>
      <c r="S33" s="102">
        <v>936</v>
      </c>
      <c r="T33" s="102">
        <v>936</v>
      </c>
      <c r="U33" s="103"/>
      <c r="V33" s="104">
        <f t="shared" si="8"/>
        <v>73</v>
      </c>
      <c r="W33" s="105">
        <f t="shared" si="8"/>
        <v>276</v>
      </c>
      <c r="X33" s="105">
        <f t="shared" si="8"/>
        <v>203</v>
      </c>
      <c r="Y33" s="105">
        <f t="shared" si="8"/>
        <v>-23</v>
      </c>
      <c r="Z33" s="105">
        <f t="shared" si="8"/>
        <v>8</v>
      </c>
      <c r="AA33" s="106"/>
      <c r="AB33" s="107"/>
      <c r="AC33" s="80">
        <f>IF(ISERROR(GETPIVOTDATA("VALUE",'CRS WK pvt'!$I$2,"DT_FILE",AC$8,"CD_CO",AC$6,"TRIM_CAT",TRIM(B33),"TRIM_LINE",A30))=TRUE,0,GETPIVOTDATA("VALUE",'CRS WK pvt'!$I$2,"DT_FILE",AC$8,"CD_CO",AC$6,"TRIM_CAT",TRIM(B33),"TRIM_LINE",A30))</f>
        <v>936</v>
      </c>
    </row>
    <row r="34" spans="1:29" s="75" customFormat="1" x14ac:dyDescent="0.25">
      <c r="A34" s="186"/>
      <c r="B34" s="76" t="s">
        <v>41</v>
      </c>
      <c r="C34" s="101">
        <v>397</v>
      </c>
      <c r="D34" s="102">
        <v>444</v>
      </c>
      <c r="E34" s="102">
        <v>444</v>
      </c>
      <c r="F34" s="102">
        <v>417</v>
      </c>
      <c r="G34" s="102">
        <v>376</v>
      </c>
      <c r="H34" s="102">
        <v>382</v>
      </c>
      <c r="I34" s="102">
        <v>305</v>
      </c>
      <c r="J34" s="102">
        <v>251</v>
      </c>
      <c r="K34" s="102">
        <v>317</v>
      </c>
      <c r="L34" s="102">
        <v>378</v>
      </c>
      <c r="M34" s="102">
        <v>303</v>
      </c>
      <c r="N34" s="103">
        <v>414</v>
      </c>
      <c r="O34" s="101">
        <v>426</v>
      </c>
      <c r="P34" s="102">
        <v>587</v>
      </c>
      <c r="Q34" s="102">
        <v>699</v>
      </c>
      <c r="R34" s="102">
        <v>484</v>
      </c>
      <c r="S34" s="102">
        <v>355</v>
      </c>
      <c r="T34" s="102">
        <v>355</v>
      </c>
      <c r="U34" s="103"/>
      <c r="V34" s="104">
        <f t="shared" si="8"/>
        <v>29</v>
      </c>
      <c r="W34" s="105">
        <f t="shared" si="8"/>
        <v>143</v>
      </c>
      <c r="X34" s="105">
        <f t="shared" si="8"/>
        <v>255</v>
      </c>
      <c r="Y34" s="105">
        <f t="shared" si="8"/>
        <v>67</v>
      </c>
      <c r="Z34" s="105">
        <f t="shared" si="8"/>
        <v>-21</v>
      </c>
      <c r="AA34" s="106"/>
      <c r="AB34" s="107"/>
      <c r="AC34" s="80">
        <f>IF(ISERROR(GETPIVOTDATA("VALUE",'CRS WK pvt'!$I$2,"DT_FILE",AC$8,"CD_CO",AC$6,"TRIM_CAT",TRIM(B34),"TRIM_LINE",A30))=TRUE,0,GETPIVOTDATA("VALUE",'CRS WK pvt'!$I$2,"DT_FILE",AC$8,"CD_CO",AC$6,"TRIM_CAT",TRIM(B34),"TRIM_LINE",A30))</f>
        <v>355</v>
      </c>
    </row>
    <row r="35" spans="1:29" s="75" customFormat="1" x14ac:dyDescent="0.25">
      <c r="A35" s="186"/>
      <c r="B35" s="76" t="s">
        <v>42</v>
      </c>
      <c r="C35" s="101">
        <v>302</v>
      </c>
      <c r="D35" s="102">
        <v>331</v>
      </c>
      <c r="E35" s="102">
        <v>382</v>
      </c>
      <c r="F35" s="102">
        <v>297</v>
      </c>
      <c r="G35" s="102">
        <v>274</v>
      </c>
      <c r="H35" s="102">
        <v>277</v>
      </c>
      <c r="I35" s="102">
        <v>198</v>
      </c>
      <c r="J35" s="102">
        <v>189</v>
      </c>
      <c r="K35" s="102">
        <v>198</v>
      </c>
      <c r="L35" s="102">
        <v>280</v>
      </c>
      <c r="M35" s="102">
        <v>200</v>
      </c>
      <c r="N35" s="103">
        <v>314</v>
      </c>
      <c r="O35" s="101">
        <v>312</v>
      </c>
      <c r="P35" s="102">
        <v>457</v>
      </c>
      <c r="Q35" s="102">
        <v>573</v>
      </c>
      <c r="R35" s="102">
        <v>453</v>
      </c>
      <c r="S35" s="102">
        <v>352</v>
      </c>
      <c r="T35" s="102">
        <v>352</v>
      </c>
      <c r="U35" s="103"/>
      <c r="V35" s="104">
        <f t="shared" si="8"/>
        <v>10</v>
      </c>
      <c r="W35" s="105">
        <f t="shared" si="8"/>
        <v>126</v>
      </c>
      <c r="X35" s="105">
        <f t="shared" si="8"/>
        <v>191</v>
      </c>
      <c r="Y35" s="105">
        <f t="shared" si="8"/>
        <v>156</v>
      </c>
      <c r="Z35" s="105">
        <f t="shared" si="8"/>
        <v>78</v>
      </c>
      <c r="AA35" s="106"/>
      <c r="AB35" s="107"/>
      <c r="AC35" s="80">
        <f>IF(ISERROR(GETPIVOTDATA("VALUE",'CRS WK pvt'!$I$2,"DT_FILE",AC$8,"CD_CO",AC$6,"TRIM_CAT",TRIM(B35),"TRIM_LINE",A30))=TRUE,0,GETPIVOTDATA("VALUE",'CRS WK pvt'!$I$2,"DT_FILE",AC$8,"CD_CO",AC$6,"TRIM_CAT",TRIM(B35),"TRIM_LINE",A30))</f>
        <v>352</v>
      </c>
    </row>
    <row r="36" spans="1:29" s="92" customFormat="1" x14ac:dyDescent="0.25">
      <c r="A36" s="187"/>
      <c r="B36" s="76" t="s">
        <v>43</v>
      </c>
      <c r="C36" s="172">
        <f>SUM(C31:C35)</f>
        <v>23798</v>
      </c>
      <c r="D36" s="173">
        <f t="shared" ref="D36:AB36" si="13">SUM(D31:D35)</f>
        <v>27778</v>
      </c>
      <c r="E36" s="173">
        <f t="shared" si="13"/>
        <v>29433</v>
      </c>
      <c r="F36" s="173">
        <f t="shared" si="13"/>
        <v>25379</v>
      </c>
      <c r="G36" s="173">
        <f t="shared" si="13"/>
        <v>21174</v>
      </c>
      <c r="H36" s="173">
        <f t="shared" si="13"/>
        <v>22792</v>
      </c>
      <c r="I36" s="173">
        <f t="shared" si="13"/>
        <v>17393</v>
      </c>
      <c r="J36" s="173">
        <f t="shared" si="13"/>
        <v>17734</v>
      </c>
      <c r="K36" s="173">
        <f t="shared" si="13"/>
        <v>18666</v>
      </c>
      <c r="L36" s="173">
        <f t="shared" si="13"/>
        <v>20612</v>
      </c>
      <c r="M36" s="173">
        <f t="shared" si="13"/>
        <v>19061</v>
      </c>
      <c r="N36" s="174">
        <f t="shared" si="13"/>
        <v>25376</v>
      </c>
      <c r="O36" s="172">
        <f t="shared" si="13"/>
        <v>24974</v>
      </c>
      <c r="P36" s="173">
        <f t="shared" si="13"/>
        <v>29460</v>
      </c>
      <c r="Q36" s="173">
        <f t="shared" si="5"/>
        <v>26121</v>
      </c>
      <c r="R36" s="173">
        <v>20699</v>
      </c>
      <c r="S36" s="173">
        <v>20401</v>
      </c>
      <c r="T36" s="173">
        <v>20401</v>
      </c>
      <c r="U36" s="174">
        <f t="shared" si="13"/>
        <v>0</v>
      </c>
      <c r="V36" s="108">
        <f t="shared" si="9"/>
        <v>1176</v>
      </c>
      <c r="W36" s="175">
        <f t="shared" ref="W36" si="14">SUM(W31:W35)</f>
        <v>1682</v>
      </c>
      <c r="X36" s="175">
        <f>SUM(X31:X35)</f>
        <v>-3312</v>
      </c>
      <c r="Y36" s="175">
        <f>SUM(Y31:Y35)</f>
        <v>-4680</v>
      </c>
      <c r="Z36" s="175">
        <f>SUM(Z31:Z35)</f>
        <v>-773</v>
      </c>
      <c r="AA36" s="176">
        <f t="shared" si="13"/>
        <v>0</v>
      </c>
      <c r="AB36" s="177">
        <f t="shared" si="13"/>
        <v>0</v>
      </c>
      <c r="AC36" s="108">
        <f t="shared" si="5"/>
        <v>20401</v>
      </c>
    </row>
    <row r="37" spans="1:29" s="75" customFormat="1" x14ac:dyDescent="0.25">
      <c r="A37" s="186">
        <f>+A30+1</f>
        <v>5</v>
      </c>
      <c r="B37" s="109" t="s">
        <v>21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2"/>
      <c r="V37" s="113"/>
      <c r="W37" s="114"/>
      <c r="X37" s="114"/>
      <c r="Y37" s="114"/>
      <c r="Z37" s="114"/>
      <c r="AA37" s="115"/>
      <c r="AB37" s="116"/>
      <c r="AC37" s="113"/>
    </row>
    <row r="38" spans="1:29" s="75" customFormat="1" x14ac:dyDescent="0.25">
      <c r="A38" s="186"/>
      <c r="B38" s="76" t="s">
        <v>38</v>
      </c>
      <c r="C38" s="101">
        <v>43408</v>
      </c>
      <c r="D38" s="102">
        <v>44214</v>
      </c>
      <c r="E38" s="102">
        <v>47014</v>
      </c>
      <c r="F38" s="102">
        <v>49958</v>
      </c>
      <c r="G38" s="102">
        <v>51535</v>
      </c>
      <c r="H38" s="102">
        <v>51539</v>
      </c>
      <c r="I38" s="102">
        <v>50013</v>
      </c>
      <c r="J38" s="102">
        <v>46813</v>
      </c>
      <c r="K38" s="102">
        <v>46037</v>
      </c>
      <c r="L38" s="102">
        <v>44893</v>
      </c>
      <c r="M38" s="102">
        <v>43120</v>
      </c>
      <c r="N38" s="103">
        <v>40377</v>
      </c>
      <c r="O38" s="101">
        <v>43819</v>
      </c>
      <c r="P38" s="102">
        <v>49632</v>
      </c>
      <c r="Q38" s="102">
        <v>56950</v>
      </c>
      <c r="R38" s="102">
        <v>59695</v>
      </c>
      <c r="S38" s="102">
        <v>60773</v>
      </c>
      <c r="T38" s="102">
        <v>60773</v>
      </c>
      <c r="U38" s="103"/>
      <c r="V38" s="104">
        <f t="shared" ref="V38:Z38" si="15">O38-C38</f>
        <v>411</v>
      </c>
      <c r="W38" s="105">
        <f t="shared" si="15"/>
        <v>5418</v>
      </c>
      <c r="X38" s="105">
        <f t="shared" si="15"/>
        <v>9936</v>
      </c>
      <c r="Y38" s="105">
        <f t="shared" si="15"/>
        <v>9737</v>
      </c>
      <c r="Z38" s="105">
        <f t="shared" si="15"/>
        <v>9238</v>
      </c>
      <c r="AA38" s="106"/>
      <c r="AB38" s="107"/>
      <c r="AC38" s="80">
        <f>IF(ISERROR(GETPIVOTDATA("VALUE",'CRS WK pvt'!$I$2,"DT_FILE",AC$8,"CD_CO",AC$6,"TRIM_CAT",TRIM(B38),"TRIM_LINE",A37))=TRUE,0,GETPIVOTDATA("VALUE",'CRS WK pvt'!$I$2,"DT_FILE",AC$8,"CD_CO",AC$6,"TRIM_CAT",TRIM(B38),"TRIM_LINE",A37))</f>
        <v>60773</v>
      </c>
    </row>
    <row r="39" spans="1:29" s="75" customFormat="1" x14ac:dyDescent="0.25">
      <c r="A39" s="186"/>
      <c r="B39" s="76" t="s">
        <v>39</v>
      </c>
      <c r="C39" s="101">
        <v>14983</v>
      </c>
      <c r="D39" s="102">
        <v>14732</v>
      </c>
      <c r="E39" s="102">
        <v>15101</v>
      </c>
      <c r="F39" s="102">
        <v>15523</v>
      </c>
      <c r="G39" s="102">
        <v>16278</v>
      </c>
      <c r="H39" s="102">
        <v>17499</v>
      </c>
      <c r="I39" s="102">
        <v>17720</v>
      </c>
      <c r="J39" s="102">
        <v>17320</v>
      </c>
      <c r="K39" s="102">
        <v>17338</v>
      </c>
      <c r="L39" s="102">
        <v>17360</v>
      </c>
      <c r="M39" s="102">
        <v>16493</v>
      </c>
      <c r="N39" s="103">
        <v>15303</v>
      </c>
      <c r="O39" s="101">
        <v>15577</v>
      </c>
      <c r="P39" s="102">
        <v>15908</v>
      </c>
      <c r="Q39" s="102">
        <v>16427</v>
      </c>
      <c r="R39" s="102">
        <v>16664</v>
      </c>
      <c r="S39" s="102">
        <v>18357</v>
      </c>
      <c r="T39" s="102">
        <v>18357</v>
      </c>
      <c r="U39" s="103"/>
      <c r="V39" s="104">
        <f t="shared" si="8"/>
        <v>594</v>
      </c>
      <c r="W39" s="105">
        <f t="shared" si="8"/>
        <v>1176</v>
      </c>
      <c r="X39" s="105">
        <f t="shared" si="8"/>
        <v>1326</v>
      </c>
      <c r="Y39" s="105">
        <f t="shared" si="8"/>
        <v>1141</v>
      </c>
      <c r="Z39" s="105">
        <f t="shared" si="8"/>
        <v>2079</v>
      </c>
      <c r="AA39" s="106"/>
      <c r="AB39" s="107"/>
      <c r="AC39" s="80">
        <f>IF(ISERROR(GETPIVOTDATA("VALUE",'CRS WK pvt'!$I$2,"DT_FILE",AC$8,"CD_CO",AC$6,"TRIM_CAT",TRIM(B39),"TRIM_LINE",A37))=TRUE,0,GETPIVOTDATA("VALUE",'CRS WK pvt'!$I$2,"DT_FILE",AC$8,"CD_CO",AC$6,"TRIM_CAT",TRIM(B39),"TRIM_LINE",A37))</f>
        <v>18357</v>
      </c>
    </row>
    <row r="40" spans="1:29" s="75" customFormat="1" x14ac:dyDescent="0.25">
      <c r="A40" s="186"/>
      <c r="B40" s="76" t="s">
        <v>40</v>
      </c>
      <c r="C40" s="101">
        <v>1778</v>
      </c>
      <c r="D40" s="102">
        <v>1733</v>
      </c>
      <c r="E40" s="102">
        <v>2048</v>
      </c>
      <c r="F40" s="102">
        <v>2273</v>
      </c>
      <c r="G40" s="102">
        <v>2243</v>
      </c>
      <c r="H40" s="102">
        <v>2181</v>
      </c>
      <c r="I40" s="102">
        <v>2165</v>
      </c>
      <c r="J40" s="102">
        <v>2016</v>
      </c>
      <c r="K40" s="102">
        <v>1940</v>
      </c>
      <c r="L40" s="102">
        <v>1882</v>
      </c>
      <c r="M40" s="102">
        <v>1834</v>
      </c>
      <c r="N40" s="103">
        <v>1808</v>
      </c>
      <c r="O40" s="101">
        <v>2083</v>
      </c>
      <c r="P40" s="102">
        <v>2701</v>
      </c>
      <c r="Q40" s="102">
        <v>3445</v>
      </c>
      <c r="R40" s="102">
        <v>3659</v>
      </c>
      <c r="S40" s="102">
        <v>3517</v>
      </c>
      <c r="T40" s="102">
        <v>3517</v>
      </c>
      <c r="U40" s="103"/>
      <c r="V40" s="104">
        <f t="shared" si="8"/>
        <v>305</v>
      </c>
      <c r="W40" s="105">
        <f t="shared" si="8"/>
        <v>968</v>
      </c>
      <c r="X40" s="105">
        <f t="shared" si="8"/>
        <v>1397</v>
      </c>
      <c r="Y40" s="105">
        <f t="shared" si="8"/>
        <v>1386</v>
      </c>
      <c r="Z40" s="105">
        <f t="shared" si="8"/>
        <v>1274</v>
      </c>
      <c r="AA40" s="106"/>
      <c r="AB40" s="107"/>
      <c r="AC40" s="80">
        <f>IF(ISERROR(GETPIVOTDATA("VALUE",'CRS WK pvt'!$I$2,"DT_FILE",AC$8,"CD_CO",AC$6,"TRIM_CAT",TRIM(B40),"TRIM_LINE",A37))=TRUE,0,GETPIVOTDATA("VALUE",'CRS WK pvt'!$I$2,"DT_FILE",AC$8,"CD_CO",AC$6,"TRIM_CAT",TRIM(B40),"TRIM_LINE",A37))</f>
        <v>3517</v>
      </c>
    </row>
    <row r="41" spans="1:29" s="75" customFormat="1" x14ac:dyDescent="0.25">
      <c r="A41" s="186"/>
      <c r="B41" s="76" t="s">
        <v>41</v>
      </c>
      <c r="C41" s="101">
        <v>434</v>
      </c>
      <c r="D41" s="102">
        <v>422</v>
      </c>
      <c r="E41" s="102">
        <v>481</v>
      </c>
      <c r="F41" s="102">
        <v>506</v>
      </c>
      <c r="G41" s="102">
        <v>564</v>
      </c>
      <c r="H41" s="102">
        <v>557</v>
      </c>
      <c r="I41" s="102">
        <v>539</v>
      </c>
      <c r="J41" s="102">
        <v>509</v>
      </c>
      <c r="K41" s="102">
        <v>476</v>
      </c>
      <c r="L41" s="102">
        <v>492</v>
      </c>
      <c r="M41" s="102">
        <v>466</v>
      </c>
      <c r="N41" s="103">
        <v>396</v>
      </c>
      <c r="O41" s="101">
        <v>474</v>
      </c>
      <c r="P41" s="102">
        <v>672</v>
      </c>
      <c r="Q41" s="102">
        <v>861</v>
      </c>
      <c r="R41" s="102">
        <v>1004</v>
      </c>
      <c r="S41" s="102">
        <v>1018</v>
      </c>
      <c r="T41" s="102">
        <v>1018</v>
      </c>
      <c r="U41" s="103"/>
      <c r="V41" s="104">
        <f t="shared" si="8"/>
        <v>40</v>
      </c>
      <c r="W41" s="105">
        <f t="shared" si="8"/>
        <v>250</v>
      </c>
      <c r="X41" s="105">
        <f t="shared" si="8"/>
        <v>380</v>
      </c>
      <c r="Y41" s="105">
        <f t="shared" si="8"/>
        <v>498</v>
      </c>
      <c r="Z41" s="105">
        <f t="shared" si="8"/>
        <v>454</v>
      </c>
      <c r="AA41" s="106"/>
      <c r="AB41" s="107"/>
      <c r="AC41" s="80">
        <f>IF(ISERROR(GETPIVOTDATA("VALUE",'CRS WK pvt'!$I$2,"DT_FILE",AC$8,"CD_CO",AC$6,"TRIM_CAT",TRIM(B41),"TRIM_LINE",A37))=TRUE,0,GETPIVOTDATA("VALUE",'CRS WK pvt'!$I$2,"DT_FILE",AC$8,"CD_CO",AC$6,"TRIM_CAT",TRIM(B41),"TRIM_LINE",A37))</f>
        <v>1018</v>
      </c>
    </row>
    <row r="42" spans="1:29" s="75" customFormat="1" x14ac:dyDescent="0.25">
      <c r="A42" s="186"/>
      <c r="B42" s="76" t="s">
        <v>42</v>
      </c>
      <c r="C42" s="101">
        <v>320</v>
      </c>
      <c r="D42" s="102">
        <v>342</v>
      </c>
      <c r="E42" s="102">
        <v>347</v>
      </c>
      <c r="F42" s="102">
        <v>401</v>
      </c>
      <c r="G42" s="102">
        <v>449</v>
      </c>
      <c r="H42" s="102">
        <v>477</v>
      </c>
      <c r="I42" s="102">
        <v>495</v>
      </c>
      <c r="J42" s="102">
        <v>429</v>
      </c>
      <c r="K42" s="102">
        <v>441</v>
      </c>
      <c r="L42" s="102">
        <v>419</v>
      </c>
      <c r="M42" s="102">
        <v>355</v>
      </c>
      <c r="N42" s="103">
        <v>332</v>
      </c>
      <c r="O42" s="101">
        <v>370</v>
      </c>
      <c r="P42" s="102">
        <v>487</v>
      </c>
      <c r="Q42" s="102">
        <v>689</v>
      </c>
      <c r="R42" s="102">
        <v>789</v>
      </c>
      <c r="S42" s="102">
        <v>809</v>
      </c>
      <c r="T42" s="102">
        <v>809</v>
      </c>
      <c r="U42" s="103"/>
      <c r="V42" s="104">
        <f t="shared" si="8"/>
        <v>50</v>
      </c>
      <c r="W42" s="105">
        <f t="shared" si="8"/>
        <v>145</v>
      </c>
      <c r="X42" s="105">
        <f t="shared" si="8"/>
        <v>342</v>
      </c>
      <c r="Y42" s="105">
        <f t="shared" si="8"/>
        <v>388</v>
      </c>
      <c r="Z42" s="105">
        <f t="shared" si="8"/>
        <v>360</v>
      </c>
      <c r="AA42" s="106"/>
      <c r="AB42" s="107"/>
      <c r="AC42" s="80">
        <f>IF(ISERROR(GETPIVOTDATA("VALUE",'CRS WK pvt'!$I$2,"DT_FILE",AC$8,"CD_CO",AC$6,"TRIM_CAT",TRIM(B42),"TRIM_LINE",A37))=TRUE,0,GETPIVOTDATA("VALUE",'CRS WK pvt'!$I$2,"DT_FILE",AC$8,"CD_CO",AC$6,"TRIM_CAT",TRIM(B42),"TRIM_LINE",A37))</f>
        <v>809</v>
      </c>
    </row>
    <row r="43" spans="1:29" s="92" customFormat="1" ht="15.75" thickBot="1" x14ac:dyDescent="0.3">
      <c r="A43" s="187"/>
      <c r="B43" s="84" t="s">
        <v>43</v>
      </c>
      <c r="C43" s="85">
        <f>SUM(C38:C42)</f>
        <v>60923</v>
      </c>
      <c r="D43" s="86">
        <f t="shared" ref="D43:AC57" si="16">SUM(D38:D42)</f>
        <v>61443</v>
      </c>
      <c r="E43" s="86">
        <f t="shared" si="16"/>
        <v>64991</v>
      </c>
      <c r="F43" s="86">
        <f t="shared" si="16"/>
        <v>68661</v>
      </c>
      <c r="G43" s="86">
        <f t="shared" si="16"/>
        <v>71069</v>
      </c>
      <c r="H43" s="86">
        <f t="shared" si="16"/>
        <v>72253</v>
      </c>
      <c r="I43" s="86">
        <f t="shared" si="16"/>
        <v>70932</v>
      </c>
      <c r="J43" s="86">
        <f t="shared" si="16"/>
        <v>67087</v>
      </c>
      <c r="K43" s="86">
        <f t="shared" si="16"/>
        <v>66232</v>
      </c>
      <c r="L43" s="86">
        <f t="shared" si="16"/>
        <v>65046</v>
      </c>
      <c r="M43" s="86">
        <f t="shared" si="16"/>
        <v>62268</v>
      </c>
      <c r="N43" s="87">
        <f t="shared" si="16"/>
        <v>58216</v>
      </c>
      <c r="O43" s="85">
        <f t="shared" si="16"/>
        <v>62323</v>
      </c>
      <c r="P43" s="86">
        <f t="shared" si="16"/>
        <v>69400</v>
      </c>
      <c r="Q43" s="86">
        <f t="shared" si="16"/>
        <v>78372</v>
      </c>
      <c r="R43" s="86">
        <v>81811</v>
      </c>
      <c r="S43" s="86">
        <v>84474</v>
      </c>
      <c r="T43" s="86">
        <v>84474</v>
      </c>
      <c r="U43" s="87">
        <f t="shared" si="16"/>
        <v>0</v>
      </c>
      <c r="V43" s="88">
        <f t="shared" si="9"/>
        <v>1400</v>
      </c>
      <c r="W43" s="89">
        <f t="shared" ref="W43" si="17">SUM(W38:W42)</f>
        <v>7957</v>
      </c>
      <c r="X43" s="89">
        <f>SUM(X38:X42)</f>
        <v>13381</v>
      </c>
      <c r="Y43" s="89">
        <f>SUM(Y38:Y42)</f>
        <v>13150</v>
      </c>
      <c r="Z43" s="89">
        <f>SUM(Z38:Z42)</f>
        <v>13405</v>
      </c>
      <c r="AA43" s="90">
        <f t="shared" si="16"/>
        <v>0</v>
      </c>
      <c r="AB43" s="91">
        <f t="shared" si="16"/>
        <v>0</v>
      </c>
      <c r="AC43" s="88">
        <f t="shared" si="16"/>
        <v>84474</v>
      </c>
    </row>
    <row r="44" spans="1:29" s="48" customFormat="1" x14ac:dyDescent="0.25">
      <c r="A44" s="186">
        <f>+A37+1</f>
        <v>6</v>
      </c>
      <c r="B44" s="47" t="s">
        <v>30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117"/>
      <c r="P44" s="118"/>
      <c r="Q44" s="118"/>
      <c r="R44" s="118"/>
      <c r="S44" s="118"/>
      <c r="T44" s="118"/>
      <c r="U44" s="119"/>
      <c r="V44" s="120"/>
      <c r="W44" s="121"/>
      <c r="X44" s="121"/>
      <c r="Y44" s="121"/>
      <c r="Z44" s="121"/>
      <c r="AA44" s="122"/>
      <c r="AB44" s="123"/>
      <c r="AC44" s="120"/>
    </row>
    <row r="45" spans="1:29" s="48" customFormat="1" x14ac:dyDescent="0.25">
      <c r="A45" s="186"/>
      <c r="B45" s="49" t="s">
        <v>38</v>
      </c>
      <c r="C45" s="50">
        <v>21880785.559999999</v>
      </c>
      <c r="D45" s="51">
        <v>21564638.920000002</v>
      </c>
      <c r="E45" s="51">
        <v>13325425.550000001</v>
      </c>
      <c r="F45" s="51">
        <v>7818557.75</v>
      </c>
      <c r="G45" s="51">
        <v>5968676.6600000001</v>
      </c>
      <c r="H45" s="51">
        <v>3812993.52</v>
      </c>
      <c r="I45" s="51">
        <v>3805018.21</v>
      </c>
      <c r="J45" s="51">
        <v>3261140.01</v>
      </c>
      <c r="K45" s="51">
        <v>4316807.24</v>
      </c>
      <c r="L45" s="51">
        <v>7700693.2000000002</v>
      </c>
      <c r="M45" s="51">
        <v>14558181.619999999</v>
      </c>
      <c r="N45" s="52">
        <v>16604301.810000001</v>
      </c>
      <c r="O45" s="50">
        <v>19132893.649999999</v>
      </c>
      <c r="P45" s="51">
        <v>16180857</v>
      </c>
      <c r="Q45" s="51">
        <v>12899637</v>
      </c>
      <c r="R45" s="51">
        <v>9823966</v>
      </c>
      <c r="S45" s="51">
        <v>4369945</v>
      </c>
      <c r="T45" s="51">
        <v>4369945</v>
      </c>
      <c r="U45" s="52"/>
      <c r="V45" s="53">
        <f t="shared" ref="V45:Z45" si="18">O45-C45</f>
        <v>-2747891.91</v>
      </c>
      <c r="W45" s="54">
        <f t="shared" si="18"/>
        <v>-5383781.9200000018</v>
      </c>
      <c r="X45" s="54">
        <f t="shared" si="18"/>
        <v>-425788.55000000075</v>
      </c>
      <c r="Y45" s="54">
        <f t="shared" si="18"/>
        <v>2005408.25</v>
      </c>
      <c r="Z45" s="54">
        <f t="shared" si="18"/>
        <v>-1598731.6600000001</v>
      </c>
      <c r="AA45" s="55"/>
      <c r="AB45" s="56"/>
      <c r="AC45" s="80">
        <f>IF(ISERROR(GETPIVOTDATA("VALUE",'CRS WK pvt'!$I$2,"DT_FILE",AC$8,"CD_CO",AC$6,"TRIM_CAT",TRIM(B45),"TRIM_LINE",A44))=TRUE,0,GETPIVOTDATA("VALUE",'CRS WK pvt'!$I$2,"DT_FILE",AC$8,"CD_CO",AC$6,"TRIM_CAT",TRIM(B45),"TRIM_LINE",A44))</f>
        <v>4369945</v>
      </c>
    </row>
    <row r="46" spans="1:29" s="48" customFormat="1" x14ac:dyDescent="0.25">
      <c r="A46" s="186"/>
      <c r="B46" s="49" t="s">
        <v>39</v>
      </c>
      <c r="C46" s="50">
        <v>4491391.99</v>
      </c>
      <c r="D46" s="51">
        <v>4298508.8</v>
      </c>
      <c r="E46" s="51">
        <v>3141380.23</v>
      </c>
      <c r="F46" s="51">
        <v>1917490.28</v>
      </c>
      <c r="G46" s="51">
        <v>1468315.69</v>
      </c>
      <c r="H46" s="51">
        <v>861465.08</v>
      </c>
      <c r="I46" s="51">
        <v>929584.72</v>
      </c>
      <c r="J46" s="51">
        <v>863301.75</v>
      </c>
      <c r="K46" s="51">
        <v>983969.87</v>
      </c>
      <c r="L46" s="51">
        <v>1659769.95</v>
      </c>
      <c r="M46" s="51">
        <v>3209532.33</v>
      </c>
      <c r="N46" s="52">
        <v>3331614.84</v>
      </c>
      <c r="O46" s="50">
        <v>3593724.08</v>
      </c>
      <c r="P46" s="51">
        <v>3147227</v>
      </c>
      <c r="Q46" s="51">
        <v>2528558</v>
      </c>
      <c r="R46" s="51">
        <v>1874818</v>
      </c>
      <c r="S46" s="51">
        <v>1009349</v>
      </c>
      <c r="T46" s="51">
        <v>1009349</v>
      </c>
      <c r="U46" s="52"/>
      <c r="V46" s="53">
        <f t="shared" si="8"/>
        <v>-897667.91000000015</v>
      </c>
      <c r="W46" s="54">
        <f t="shared" si="8"/>
        <v>-1151281.7999999998</v>
      </c>
      <c r="X46" s="54">
        <f t="shared" si="8"/>
        <v>-612822.23</v>
      </c>
      <c r="Y46" s="54">
        <f t="shared" si="8"/>
        <v>-42672.280000000028</v>
      </c>
      <c r="Z46" s="54">
        <f t="shared" si="8"/>
        <v>-458966.68999999994</v>
      </c>
      <c r="AA46" s="55"/>
      <c r="AB46" s="56"/>
      <c r="AC46" s="80">
        <f>IF(ISERROR(GETPIVOTDATA("VALUE",'CRS WK pvt'!$I$2,"DT_FILE",AC$8,"CD_CO",AC$6,"TRIM_CAT",TRIM(B46),"TRIM_LINE",A44))=TRUE,0,GETPIVOTDATA("VALUE",'CRS WK pvt'!$I$2,"DT_FILE",AC$8,"CD_CO",AC$6,"TRIM_CAT",TRIM(B46),"TRIM_LINE",A44))</f>
        <v>1009349</v>
      </c>
    </row>
    <row r="47" spans="1:29" s="48" customFormat="1" x14ac:dyDescent="0.25">
      <c r="A47" s="186"/>
      <c r="B47" s="49" t="s">
        <v>40</v>
      </c>
      <c r="C47" s="50">
        <v>2336339.2799999998</v>
      </c>
      <c r="D47" s="51">
        <v>2446494.38</v>
      </c>
      <c r="E47" s="51">
        <v>1287534.8600000001</v>
      </c>
      <c r="F47" s="51">
        <v>779127.49</v>
      </c>
      <c r="G47" s="51">
        <v>710322.3</v>
      </c>
      <c r="H47" s="51">
        <v>415111.92</v>
      </c>
      <c r="I47" s="51">
        <v>427610.49</v>
      </c>
      <c r="J47" s="51">
        <v>396160.78</v>
      </c>
      <c r="K47" s="51">
        <v>536887.91</v>
      </c>
      <c r="L47" s="51">
        <v>1034099.58</v>
      </c>
      <c r="M47" s="51">
        <v>1559846.08</v>
      </c>
      <c r="N47" s="52">
        <v>1876506.06</v>
      </c>
      <c r="O47" s="50">
        <v>2167851.34</v>
      </c>
      <c r="P47" s="51">
        <v>2355049</v>
      </c>
      <c r="Q47" s="51">
        <v>1540956</v>
      </c>
      <c r="R47" s="51">
        <v>998526</v>
      </c>
      <c r="S47" s="51">
        <v>478550</v>
      </c>
      <c r="T47" s="51">
        <v>478550</v>
      </c>
      <c r="U47" s="52"/>
      <c r="V47" s="53">
        <f t="shared" si="8"/>
        <v>-168487.93999999994</v>
      </c>
      <c r="W47" s="54">
        <f t="shared" si="8"/>
        <v>-91445.379999999888</v>
      </c>
      <c r="X47" s="54">
        <f t="shared" si="8"/>
        <v>253421.1399999999</v>
      </c>
      <c r="Y47" s="54">
        <f t="shared" si="8"/>
        <v>219398.51</v>
      </c>
      <c r="Z47" s="54">
        <f t="shared" si="8"/>
        <v>-231772.30000000005</v>
      </c>
      <c r="AA47" s="55"/>
      <c r="AB47" s="56"/>
      <c r="AC47" s="80">
        <f>IF(ISERROR(GETPIVOTDATA("VALUE",'CRS WK pvt'!$I$2,"DT_FILE",AC$8,"CD_CO",AC$6,"TRIM_CAT",TRIM(B47),"TRIM_LINE",A44))=TRUE,0,GETPIVOTDATA("VALUE",'CRS WK pvt'!$I$2,"DT_FILE",AC$8,"CD_CO",AC$6,"TRIM_CAT",TRIM(B47),"TRIM_LINE",A44))</f>
        <v>478550</v>
      </c>
    </row>
    <row r="48" spans="1:29" s="48" customFormat="1" x14ac:dyDescent="0.25">
      <c r="A48" s="186"/>
      <c r="B48" s="49" t="s">
        <v>41</v>
      </c>
      <c r="C48" s="50">
        <v>1947579.23</v>
      </c>
      <c r="D48" s="51">
        <v>2115093.58</v>
      </c>
      <c r="E48" s="51">
        <v>1229343.4099999999</v>
      </c>
      <c r="F48" s="51">
        <v>825844.8</v>
      </c>
      <c r="G48" s="51">
        <v>616999.97</v>
      </c>
      <c r="H48" s="51">
        <v>444948.19</v>
      </c>
      <c r="I48" s="51">
        <v>393141</v>
      </c>
      <c r="J48" s="51">
        <v>413995.77</v>
      </c>
      <c r="K48" s="51">
        <v>494423.45</v>
      </c>
      <c r="L48" s="51">
        <v>959116.24</v>
      </c>
      <c r="M48" s="51">
        <v>1179561.3700000001</v>
      </c>
      <c r="N48" s="52">
        <v>1624155.59</v>
      </c>
      <c r="O48" s="50">
        <v>1663678.17</v>
      </c>
      <c r="P48" s="51">
        <v>2144153</v>
      </c>
      <c r="Q48" s="51">
        <v>1479888</v>
      </c>
      <c r="R48" s="51">
        <v>1000304</v>
      </c>
      <c r="S48" s="51">
        <v>461465</v>
      </c>
      <c r="T48" s="51">
        <v>461465</v>
      </c>
      <c r="U48" s="52"/>
      <c r="V48" s="53">
        <f t="shared" si="8"/>
        <v>-283901.06000000006</v>
      </c>
      <c r="W48" s="54">
        <f t="shared" si="8"/>
        <v>29059.419999999925</v>
      </c>
      <c r="X48" s="54">
        <f t="shared" si="8"/>
        <v>250544.59000000008</v>
      </c>
      <c r="Y48" s="54">
        <f t="shared" si="8"/>
        <v>174459.19999999995</v>
      </c>
      <c r="Z48" s="54">
        <f t="shared" si="8"/>
        <v>-155534.96999999997</v>
      </c>
      <c r="AA48" s="55"/>
      <c r="AB48" s="56"/>
      <c r="AC48" s="80">
        <f>IF(ISERROR(GETPIVOTDATA("VALUE",'CRS WK pvt'!$I$2,"DT_FILE",AC$8,"CD_CO",AC$6,"TRIM_CAT",TRIM(B48),"TRIM_LINE",A44))=TRUE,0,GETPIVOTDATA("VALUE",'CRS WK pvt'!$I$2,"DT_FILE",AC$8,"CD_CO",AC$6,"TRIM_CAT",TRIM(B48),"TRIM_LINE",A44))</f>
        <v>461465</v>
      </c>
    </row>
    <row r="49" spans="1:29" s="48" customFormat="1" x14ac:dyDescent="0.25">
      <c r="A49" s="186"/>
      <c r="B49" s="49" t="s">
        <v>42</v>
      </c>
      <c r="C49" s="50">
        <v>6905434.9299999997</v>
      </c>
      <c r="D49" s="51">
        <v>6360126.8399999999</v>
      </c>
      <c r="E49" s="51">
        <v>5707216.2300000004</v>
      </c>
      <c r="F49" s="51">
        <v>3589170.27</v>
      </c>
      <c r="G49" s="51">
        <v>2661173.94</v>
      </c>
      <c r="H49" s="51">
        <v>1156973.23</v>
      </c>
      <c r="I49" s="51">
        <v>1429309.61</v>
      </c>
      <c r="J49" s="51">
        <v>1774812.39</v>
      </c>
      <c r="K49" s="51">
        <v>2017211.24</v>
      </c>
      <c r="L49" s="51">
        <v>3589679.31</v>
      </c>
      <c r="M49" s="51">
        <v>3976642.21</v>
      </c>
      <c r="N49" s="52">
        <v>6828277.2599999998</v>
      </c>
      <c r="O49" s="50">
        <v>6704220.3200000003</v>
      </c>
      <c r="P49" s="51">
        <v>8848994</v>
      </c>
      <c r="Q49" s="51">
        <v>6079410</v>
      </c>
      <c r="R49" s="51">
        <v>4951764</v>
      </c>
      <c r="S49" s="51">
        <v>2200292</v>
      </c>
      <c r="T49" s="51">
        <v>2200292</v>
      </c>
      <c r="U49" s="52"/>
      <c r="V49" s="53">
        <f t="shared" si="8"/>
        <v>-201214.6099999994</v>
      </c>
      <c r="W49" s="54">
        <f t="shared" si="8"/>
        <v>2488867.16</v>
      </c>
      <c r="X49" s="54">
        <f t="shared" si="8"/>
        <v>372193.76999999955</v>
      </c>
      <c r="Y49" s="54">
        <f t="shared" si="8"/>
        <v>1362593.73</v>
      </c>
      <c r="Z49" s="54">
        <f t="shared" si="8"/>
        <v>-460881.93999999994</v>
      </c>
      <c r="AA49" s="55"/>
      <c r="AB49" s="56"/>
      <c r="AC49" s="80">
        <f>IF(ISERROR(GETPIVOTDATA("VALUE",'CRS WK pvt'!$I$2,"DT_FILE",AC$8,"CD_CO",AC$6,"TRIM_CAT",TRIM(B49),"TRIM_LINE",A44))=TRUE,0,GETPIVOTDATA("VALUE",'CRS WK pvt'!$I$2,"DT_FILE",AC$8,"CD_CO",AC$6,"TRIM_CAT",TRIM(B49),"TRIM_LINE",A44))</f>
        <v>2200292</v>
      </c>
    </row>
    <row r="50" spans="1:29" s="164" customFormat="1" x14ac:dyDescent="0.25">
      <c r="A50" s="187"/>
      <c r="B50" s="49" t="s">
        <v>43</v>
      </c>
      <c r="C50" s="178">
        <f>SUM(C45:C49)</f>
        <v>37561530.989999995</v>
      </c>
      <c r="D50" s="179">
        <f t="shared" ref="D50:AB64" si="19">SUM(D45:D49)</f>
        <v>36784862.519999996</v>
      </c>
      <c r="E50" s="179">
        <f t="shared" si="19"/>
        <v>24690900.280000001</v>
      </c>
      <c r="F50" s="179">
        <f t="shared" si="19"/>
        <v>14930190.59</v>
      </c>
      <c r="G50" s="179">
        <f t="shared" si="19"/>
        <v>11425488.559999999</v>
      </c>
      <c r="H50" s="179">
        <f t="shared" si="19"/>
        <v>6691491.9399999995</v>
      </c>
      <c r="I50" s="179">
        <f t="shared" si="19"/>
        <v>6984664.0300000003</v>
      </c>
      <c r="J50" s="179">
        <f t="shared" si="19"/>
        <v>6709410.7000000002</v>
      </c>
      <c r="K50" s="179">
        <f t="shared" si="19"/>
        <v>8349299.7100000009</v>
      </c>
      <c r="L50" s="179">
        <f t="shared" si="19"/>
        <v>14943358.280000001</v>
      </c>
      <c r="M50" s="179">
        <f t="shared" si="19"/>
        <v>24483763.610000003</v>
      </c>
      <c r="N50" s="180">
        <f t="shared" si="19"/>
        <v>30264855.559999995</v>
      </c>
      <c r="O50" s="178">
        <f t="shared" si="19"/>
        <v>33262367.559999995</v>
      </c>
      <c r="P50" s="179">
        <f t="shared" si="19"/>
        <v>32676280</v>
      </c>
      <c r="Q50" s="179">
        <f t="shared" si="19"/>
        <v>24528449</v>
      </c>
      <c r="R50" s="179">
        <v>18649378</v>
      </c>
      <c r="S50" s="179">
        <v>8519601</v>
      </c>
      <c r="T50" s="179">
        <v>8519601</v>
      </c>
      <c r="U50" s="180">
        <f t="shared" si="19"/>
        <v>0</v>
      </c>
      <c r="V50" s="57">
        <f t="shared" si="19"/>
        <v>-4299163.43</v>
      </c>
      <c r="W50" s="181">
        <f t="shared" ref="W50:X50" si="20">SUM(W45:W49)</f>
        <v>-4108582.5200000014</v>
      </c>
      <c r="X50" s="181">
        <f t="shared" si="20"/>
        <v>-162451.28000000119</v>
      </c>
      <c r="Y50" s="181">
        <f t="shared" ref="Y50:Z50" si="21">SUM(Y45:Y49)</f>
        <v>3719187.4099999997</v>
      </c>
      <c r="Z50" s="181">
        <f t="shared" si="21"/>
        <v>-2905887.56</v>
      </c>
      <c r="AA50" s="182">
        <f t="shared" si="19"/>
        <v>0</v>
      </c>
      <c r="AB50" s="183">
        <f t="shared" si="19"/>
        <v>0</v>
      </c>
      <c r="AC50" s="57">
        <f t="shared" si="16"/>
        <v>8519601</v>
      </c>
    </row>
    <row r="51" spans="1:29" s="48" customFormat="1" x14ac:dyDescent="0.25">
      <c r="A51" s="186">
        <f>+A44+1</f>
        <v>7</v>
      </c>
      <c r="B51" s="58" t="s">
        <v>31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59"/>
      <c r="P51" s="60"/>
      <c r="Q51" s="60"/>
      <c r="R51" s="60"/>
      <c r="S51" s="60"/>
      <c r="T51" s="60"/>
      <c r="U51" s="61"/>
      <c r="V51" s="62"/>
      <c r="W51" s="63"/>
      <c r="X51" s="63"/>
      <c r="Y51" s="63"/>
      <c r="Z51" s="63"/>
      <c r="AA51" s="64"/>
      <c r="AB51" s="65"/>
      <c r="AC51" s="62"/>
    </row>
    <row r="52" spans="1:29" s="48" customFormat="1" x14ac:dyDescent="0.25">
      <c r="A52" s="186"/>
      <c r="B52" s="49" t="s">
        <v>38</v>
      </c>
      <c r="C52" s="50">
        <v>10930331.699999999</v>
      </c>
      <c r="D52" s="51">
        <v>13792683.279999999</v>
      </c>
      <c r="E52" s="51">
        <v>12843245.060000001</v>
      </c>
      <c r="F52" s="51">
        <v>8843459.4499999993</v>
      </c>
      <c r="G52" s="51">
        <v>5252446.6500000004</v>
      </c>
      <c r="H52" s="51">
        <v>3430545.68</v>
      </c>
      <c r="I52" s="51">
        <v>2169123.71</v>
      </c>
      <c r="J52" s="51">
        <v>2057938.14</v>
      </c>
      <c r="K52" s="51">
        <v>1986240.48</v>
      </c>
      <c r="L52" s="51">
        <v>2375897.15</v>
      </c>
      <c r="M52" s="51">
        <v>4643782.8499999996</v>
      </c>
      <c r="N52" s="52">
        <v>9221898.3399999999</v>
      </c>
      <c r="O52" s="50">
        <v>10021454.76</v>
      </c>
      <c r="P52" s="51">
        <v>12296225</v>
      </c>
      <c r="Q52" s="51">
        <v>10922407</v>
      </c>
      <c r="R52" s="51">
        <v>9366774</v>
      </c>
      <c r="S52" s="51">
        <v>6042261</v>
      </c>
      <c r="T52" s="51">
        <v>6042261</v>
      </c>
      <c r="U52" s="52"/>
      <c r="V52" s="53">
        <f t="shared" ref="V52:Z52" si="22">O52-C52</f>
        <v>-908876.93999999948</v>
      </c>
      <c r="W52" s="54">
        <f t="shared" si="22"/>
        <v>-1496458.2799999993</v>
      </c>
      <c r="X52" s="54">
        <f t="shared" si="22"/>
        <v>-1920838.0600000005</v>
      </c>
      <c r="Y52" s="54">
        <f t="shared" si="22"/>
        <v>523314.55000000075</v>
      </c>
      <c r="Z52" s="54">
        <f t="shared" si="22"/>
        <v>789814.34999999963</v>
      </c>
      <c r="AA52" s="55"/>
      <c r="AB52" s="56"/>
      <c r="AC52" s="80">
        <f>IF(ISERROR(GETPIVOTDATA("VALUE",'CRS WK pvt'!$I$2,"DT_FILE",AC$8,"CD_CO",AC$6,"TRIM_CAT",TRIM(B52),"TRIM_LINE",A51))=TRUE,0,GETPIVOTDATA("VALUE",'CRS WK pvt'!$I$2,"DT_FILE",AC$8,"CD_CO",AC$6,"TRIM_CAT",TRIM(B52),"TRIM_LINE",A51))</f>
        <v>6042261</v>
      </c>
    </row>
    <row r="53" spans="1:29" s="48" customFormat="1" x14ac:dyDescent="0.25">
      <c r="A53" s="186"/>
      <c r="B53" s="49" t="s">
        <v>39</v>
      </c>
      <c r="C53" s="50">
        <v>2959411.05</v>
      </c>
      <c r="D53" s="51">
        <v>3699568.5</v>
      </c>
      <c r="E53" s="51">
        <v>3336961.59</v>
      </c>
      <c r="F53" s="51">
        <v>2546764.2999999998</v>
      </c>
      <c r="G53" s="51">
        <v>1811401.87</v>
      </c>
      <c r="H53" s="51">
        <v>1127377.1399999999</v>
      </c>
      <c r="I53" s="51">
        <v>705522.11</v>
      </c>
      <c r="J53" s="51">
        <v>765034.23</v>
      </c>
      <c r="K53" s="51">
        <v>733065.08</v>
      </c>
      <c r="L53" s="51">
        <v>803164.96</v>
      </c>
      <c r="M53" s="51">
        <v>1419137.17</v>
      </c>
      <c r="N53" s="52">
        <v>2697420.92</v>
      </c>
      <c r="O53" s="50">
        <v>2679114.62</v>
      </c>
      <c r="P53" s="51">
        <v>2964559</v>
      </c>
      <c r="Q53" s="51">
        <v>2584815</v>
      </c>
      <c r="R53" s="51">
        <v>2173839</v>
      </c>
      <c r="S53" s="51">
        <v>1511204</v>
      </c>
      <c r="T53" s="51">
        <v>1511204</v>
      </c>
      <c r="U53" s="52"/>
      <c r="V53" s="53">
        <f t="shared" si="8"/>
        <v>-280296.4299999997</v>
      </c>
      <c r="W53" s="54">
        <f t="shared" si="8"/>
        <v>-735009.5</v>
      </c>
      <c r="X53" s="54">
        <f t="shared" si="8"/>
        <v>-752146.58999999985</v>
      </c>
      <c r="Y53" s="54">
        <f t="shared" si="8"/>
        <v>-372925.29999999981</v>
      </c>
      <c r="Z53" s="54">
        <f t="shared" si="8"/>
        <v>-300197.87000000011</v>
      </c>
      <c r="AA53" s="55"/>
      <c r="AB53" s="56"/>
      <c r="AC53" s="80">
        <f>IF(ISERROR(GETPIVOTDATA("VALUE",'CRS WK pvt'!$I$2,"DT_FILE",AC$8,"CD_CO",AC$6,"TRIM_CAT",TRIM(B53),"TRIM_LINE",A51))=TRUE,0,GETPIVOTDATA("VALUE",'CRS WK pvt'!$I$2,"DT_FILE",AC$8,"CD_CO",AC$6,"TRIM_CAT",TRIM(B53),"TRIM_LINE",A51))</f>
        <v>1511204</v>
      </c>
    </row>
    <row r="54" spans="1:29" s="48" customFormat="1" x14ac:dyDescent="0.25">
      <c r="A54" s="186"/>
      <c r="B54" s="49" t="s">
        <v>40</v>
      </c>
      <c r="C54" s="50">
        <v>853056.81</v>
      </c>
      <c r="D54" s="51">
        <v>1013690.12</v>
      </c>
      <c r="E54" s="51">
        <v>1081116.8600000001</v>
      </c>
      <c r="F54" s="51">
        <v>723062.93</v>
      </c>
      <c r="G54" s="51">
        <v>450738.88</v>
      </c>
      <c r="H54" s="51">
        <v>416173.29</v>
      </c>
      <c r="I54" s="51">
        <v>211389.69</v>
      </c>
      <c r="J54" s="51">
        <v>232162.91</v>
      </c>
      <c r="K54" s="51">
        <v>220870.42</v>
      </c>
      <c r="L54" s="51">
        <v>274223.14</v>
      </c>
      <c r="M54" s="51">
        <v>384006.16</v>
      </c>
      <c r="N54" s="52">
        <v>824305.66</v>
      </c>
      <c r="O54" s="50">
        <v>885117.24</v>
      </c>
      <c r="P54" s="51">
        <v>1390865</v>
      </c>
      <c r="Q54" s="51">
        <v>1230593</v>
      </c>
      <c r="R54" s="51">
        <v>849968</v>
      </c>
      <c r="S54" s="51">
        <v>497437</v>
      </c>
      <c r="T54" s="51">
        <v>497437</v>
      </c>
      <c r="U54" s="52"/>
      <c r="V54" s="53">
        <f t="shared" si="8"/>
        <v>32060.429999999935</v>
      </c>
      <c r="W54" s="54">
        <f t="shared" si="8"/>
        <v>377174.88</v>
      </c>
      <c r="X54" s="54">
        <f t="shared" si="8"/>
        <v>149476.1399999999</v>
      </c>
      <c r="Y54" s="54">
        <f t="shared" si="8"/>
        <v>126905.06999999995</v>
      </c>
      <c r="Z54" s="54">
        <f t="shared" si="8"/>
        <v>46698.119999999995</v>
      </c>
      <c r="AA54" s="55"/>
      <c r="AB54" s="56"/>
      <c r="AC54" s="80">
        <f>IF(ISERROR(GETPIVOTDATA("VALUE",'CRS WK pvt'!$I$2,"DT_FILE",AC$8,"CD_CO",AC$6,"TRIM_CAT",TRIM(B54),"TRIM_LINE",A51))=TRUE,0,GETPIVOTDATA("VALUE",'CRS WK pvt'!$I$2,"DT_FILE",AC$8,"CD_CO",AC$6,"TRIM_CAT",TRIM(B54),"TRIM_LINE",A51))</f>
        <v>497437</v>
      </c>
    </row>
    <row r="55" spans="1:29" s="48" customFormat="1" x14ac:dyDescent="0.25">
      <c r="A55" s="186"/>
      <c r="B55" s="49" t="s">
        <v>41</v>
      </c>
      <c r="C55" s="50">
        <v>657313.34</v>
      </c>
      <c r="D55" s="51">
        <v>778810.95</v>
      </c>
      <c r="E55" s="51">
        <v>840216.21</v>
      </c>
      <c r="F55" s="51">
        <v>609890.5</v>
      </c>
      <c r="G55" s="51">
        <v>477366.82</v>
      </c>
      <c r="H55" s="51">
        <v>306988.36</v>
      </c>
      <c r="I55" s="51">
        <v>220033.98</v>
      </c>
      <c r="J55" s="51">
        <v>173586.85</v>
      </c>
      <c r="K55" s="51">
        <v>250072.91</v>
      </c>
      <c r="L55" s="51">
        <v>226505.5</v>
      </c>
      <c r="M55" s="51">
        <v>332619.78999999998</v>
      </c>
      <c r="N55" s="52">
        <v>541564.29</v>
      </c>
      <c r="O55" s="50">
        <v>603940.31999999995</v>
      </c>
      <c r="P55" s="51">
        <v>917917</v>
      </c>
      <c r="Q55" s="51">
        <v>1098427</v>
      </c>
      <c r="R55" s="51">
        <v>758957</v>
      </c>
      <c r="S55" s="51">
        <v>501882</v>
      </c>
      <c r="T55" s="51">
        <v>501882</v>
      </c>
      <c r="U55" s="52"/>
      <c r="V55" s="53">
        <f t="shared" si="8"/>
        <v>-53373.020000000019</v>
      </c>
      <c r="W55" s="54">
        <f t="shared" si="8"/>
        <v>139106.05000000005</v>
      </c>
      <c r="X55" s="54">
        <f t="shared" si="8"/>
        <v>258210.79000000004</v>
      </c>
      <c r="Y55" s="54">
        <f t="shared" si="8"/>
        <v>149066.5</v>
      </c>
      <c r="Z55" s="54">
        <f t="shared" si="8"/>
        <v>24515.179999999993</v>
      </c>
      <c r="AA55" s="55"/>
      <c r="AB55" s="56"/>
      <c r="AC55" s="80">
        <f>IF(ISERROR(GETPIVOTDATA("VALUE",'CRS WK pvt'!$I$2,"DT_FILE",AC$8,"CD_CO",AC$6,"TRIM_CAT",TRIM(B55),"TRIM_LINE",A51))=TRUE,0,GETPIVOTDATA("VALUE",'CRS WK pvt'!$I$2,"DT_FILE",AC$8,"CD_CO",AC$6,"TRIM_CAT",TRIM(B55),"TRIM_LINE",A51))</f>
        <v>501882</v>
      </c>
    </row>
    <row r="56" spans="1:29" s="48" customFormat="1" x14ac:dyDescent="0.25">
      <c r="A56" s="186"/>
      <c r="B56" s="49" t="s">
        <v>42</v>
      </c>
      <c r="C56" s="50">
        <v>1758882.89</v>
      </c>
      <c r="D56" s="51">
        <v>2514247.39</v>
      </c>
      <c r="E56" s="51">
        <v>2608424.4</v>
      </c>
      <c r="F56" s="51">
        <v>2972311.61</v>
      </c>
      <c r="G56" s="51">
        <v>2073172.7</v>
      </c>
      <c r="H56" s="51">
        <v>1621235.71</v>
      </c>
      <c r="I56" s="51">
        <v>648878.86</v>
      </c>
      <c r="J56" s="51">
        <v>580939.05000000005</v>
      </c>
      <c r="K56" s="51">
        <v>870088.7</v>
      </c>
      <c r="L56" s="51">
        <v>662164.49</v>
      </c>
      <c r="M56" s="51">
        <v>1128908.42</v>
      </c>
      <c r="N56" s="52">
        <v>1454249.73</v>
      </c>
      <c r="O56" s="50">
        <v>1803788.9</v>
      </c>
      <c r="P56" s="51">
        <v>3140513</v>
      </c>
      <c r="Q56" s="51">
        <v>3349680</v>
      </c>
      <c r="R56" s="51">
        <v>3219159</v>
      </c>
      <c r="S56" s="51">
        <v>2633350</v>
      </c>
      <c r="T56" s="51">
        <v>2633350</v>
      </c>
      <c r="U56" s="52"/>
      <c r="V56" s="53">
        <f t="shared" si="8"/>
        <v>44906.010000000009</v>
      </c>
      <c r="W56" s="54">
        <f t="shared" si="8"/>
        <v>626265.60999999987</v>
      </c>
      <c r="X56" s="54">
        <f t="shared" si="8"/>
        <v>741255.60000000009</v>
      </c>
      <c r="Y56" s="54">
        <f t="shared" si="8"/>
        <v>246847.39000000013</v>
      </c>
      <c r="Z56" s="54">
        <f t="shared" si="8"/>
        <v>560177.30000000005</v>
      </c>
      <c r="AA56" s="55"/>
      <c r="AB56" s="56"/>
      <c r="AC56" s="80">
        <f>IF(ISERROR(GETPIVOTDATA("VALUE",'CRS WK pvt'!$I$2,"DT_FILE",AC$8,"CD_CO",AC$6,"TRIM_CAT",TRIM(B56),"TRIM_LINE",A51))=TRUE,0,GETPIVOTDATA("VALUE",'CRS WK pvt'!$I$2,"DT_FILE",AC$8,"CD_CO",AC$6,"TRIM_CAT",TRIM(B56),"TRIM_LINE",A51))</f>
        <v>2633350</v>
      </c>
    </row>
    <row r="57" spans="1:29" s="164" customFormat="1" x14ac:dyDescent="0.25">
      <c r="A57" s="187"/>
      <c r="B57" s="49" t="s">
        <v>43</v>
      </c>
      <c r="C57" s="178">
        <f>SUM(C52:C56)</f>
        <v>17158995.789999999</v>
      </c>
      <c r="D57" s="179">
        <f t="shared" ref="D57:AB57" si="23">SUM(D52:D56)</f>
        <v>21799000.240000002</v>
      </c>
      <c r="E57" s="179">
        <f t="shared" si="23"/>
        <v>20709964.120000001</v>
      </c>
      <c r="F57" s="179">
        <f t="shared" si="23"/>
        <v>15695488.789999999</v>
      </c>
      <c r="G57" s="179">
        <f t="shared" si="23"/>
        <v>10065126.92</v>
      </c>
      <c r="H57" s="179">
        <f t="shared" si="23"/>
        <v>6902320.1800000006</v>
      </c>
      <c r="I57" s="179">
        <f t="shared" si="23"/>
        <v>3954948.3499999996</v>
      </c>
      <c r="J57" s="179">
        <f t="shared" si="23"/>
        <v>3809661.1800000006</v>
      </c>
      <c r="K57" s="179">
        <f t="shared" si="23"/>
        <v>4060337.59</v>
      </c>
      <c r="L57" s="179">
        <f t="shared" si="23"/>
        <v>4341955.24</v>
      </c>
      <c r="M57" s="179">
        <f t="shared" si="23"/>
        <v>7908454.3899999997</v>
      </c>
      <c r="N57" s="180">
        <f t="shared" si="23"/>
        <v>14739438.940000001</v>
      </c>
      <c r="O57" s="178">
        <f t="shared" si="23"/>
        <v>15993415.84</v>
      </c>
      <c r="P57" s="179">
        <f t="shared" si="23"/>
        <v>20710079</v>
      </c>
      <c r="Q57" s="179">
        <f t="shared" si="19"/>
        <v>19185922</v>
      </c>
      <c r="R57" s="179">
        <v>16368697</v>
      </c>
      <c r="S57" s="179">
        <v>11186134</v>
      </c>
      <c r="T57" s="179">
        <v>11186134</v>
      </c>
      <c r="U57" s="180">
        <f t="shared" si="23"/>
        <v>0</v>
      </c>
      <c r="V57" s="57">
        <f t="shared" si="19"/>
        <v>-1165579.9499999993</v>
      </c>
      <c r="W57" s="181">
        <f t="shared" ref="W57:X57" si="24">SUM(W52:W56)</f>
        <v>-1088921.2399999995</v>
      </c>
      <c r="X57" s="181">
        <f t="shared" si="24"/>
        <v>-1524042.1200000006</v>
      </c>
      <c r="Y57" s="181">
        <f t="shared" ref="Y57:Z57" si="25">SUM(Y52:Y56)</f>
        <v>673208.21000000101</v>
      </c>
      <c r="Z57" s="181">
        <f t="shared" si="25"/>
        <v>1121007.0799999996</v>
      </c>
      <c r="AA57" s="182">
        <f t="shared" si="23"/>
        <v>0</v>
      </c>
      <c r="AB57" s="183">
        <f t="shared" si="23"/>
        <v>0</v>
      </c>
      <c r="AC57" s="57">
        <f t="shared" si="16"/>
        <v>11186134</v>
      </c>
    </row>
    <row r="58" spans="1:29" s="48" customFormat="1" x14ac:dyDescent="0.25">
      <c r="A58" s="186">
        <f>+A51+1</f>
        <v>8</v>
      </c>
      <c r="B58" s="58" t="s">
        <v>32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59"/>
      <c r="P58" s="60"/>
      <c r="Q58" s="60"/>
      <c r="R58" s="60"/>
      <c r="S58" s="60"/>
      <c r="T58" s="60"/>
      <c r="U58" s="61"/>
      <c r="V58" s="62"/>
      <c r="W58" s="63"/>
      <c r="X58" s="63"/>
      <c r="Y58" s="63"/>
      <c r="Z58" s="63"/>
      <c r="AA58" s="64"/>
      <c r="AB58" s="65"/>
      <c r="AC58" s="62"/>
    </row>
    <row r="59" spans="1:29" s="48" customFormat="1" x14ac:dyDescent="0.25">
      <c r="A59" s="186"/>
      <c r="B59" s="49" t="s">
        <v>38</v>
      </c>
      <c r="C59" s="50">
        <v>38993576.880000003</v>
      </c>
      <c r="D59" s="51">
        <v>42243104.119999997</v>
      </c>
      <c r="E59" s="51">
        <v>46501819.329999998</v>
      </c>
      <c r="F59" s="51">
        <v>49411178.789999999</v>
      </c>
      <c r="G59" s="51">
        <v>49751926.770000003</v>
      </c>
      <c r="H59" s="51">
        <v>46613056.82</v>
      </c>
      <c r="I59" s="51">
        <v>42225865.159999996</v>
      </c>
      <c r="J59" s="51">
        <v>37976729.039999999</v>
      </c>
      <c r="K59" s="51">
        <v>35891540.219999999</v>
      </c>
      <c r="L59" s="51">
        <v>35009902.960000001</v>
      </c>
      <c r="M59" s="51">
        <v>34189157.229999997</v>
      </c>
      <c r="N59" s="52">
        <v>34334330.299999997</v>
      </c>
      <c r="O59" s="50">
        <v>38148833.5</v>
      </c>
      <c r="P59" s="51">
        <v>43327961</v>
      </c>
      <c r="Q59" s="51">
        <v>50624226</v>
      </c>
      <c r="R59" s="51">
        <v>54605879</v>
      </c>
      <c r="S59" s="51">
        <v>57654498</v>
      </c>
      <c r="T59" s="51">
        <v>57654498</v>
      </c>
      <c r="U59" s="52"/>
      <c r="V59" s="53">
        <f t="shared" ref="V59:Z59" si="26">O59-C59</f>
        <v>-844743.38000000268</v>
      </c>
      <c r="W59" s="54">
        <f t="shared" si="26"/>
        <v>1084856.8800000027</v>
      </c>
      <c r="X59" s="54">
        <f t="shared" si="26"/>
        <v>4122406.6700000018</v>
      </c>
      <c r="Y59" s="54">
        <f t="shared" si="26"/>
        <v>5194700.2100000009</v>
      </c>
      <c r="Z59" s="54">
        <f t="shared" si="26"/>
        <v>7902571.2299999967</v>
      </c>
      <c r="AA59" s="55"/>
      <c r="AB59" s="56"/>
      <c r="AC59" s="80">
        <f>IF(ISERROR(GETPIVOTDATA("VALUE",'CRS WK pvt'!$I$2,"DT_FILE",AC$8,"CD_CO",AC$6,"TRIM_CAT",TRIM(B59),"TRIM_LINE",A58))=TRUE,0,GETPIVOTDATA("VALUE",'CRS WK pvt'!$I$2,"DT_FILE",AC$8,"CD_CO",AC$6,"TRIM_CAT",TRIM(B59),"TRIM_LINE",A58))</f>
        <v>57654498</v>
      </c>
    </row>
    <row r="60" spans="1:29" s="48" customFormat="1" x14ac:dyDescent="0.25">
      <c r="A60" s="186"/>
      <c r="B60" s="49" t="s">
        <v>39</v>
      </c>
      <c r="C60" s="50">
        <v>24427364.59</v>
      </c>
      <c r="D60" s="51">
        <v>25315572.02</v>
      </c>
      <c r="E60" s="51">
        <v>26450426.899999999</v>
      </c>
      <c r="F60" s="51">
        <v>27215432.859999999</v>
      </c>
      <c r="G60" s="51">
        <v>27984349.84</v>
      </c>
      <c r="H60" s="51">
        <v>27976043.82</v>
      </c>
      <c r="I60" s="51">
        <v>27552672.829999998</v>
      </c>
      <c r="J60" s="51">
        <v>26796052.140000001</v>
      </c>
      <c r="K60" s="51">
        <v>26667658.550000001</v>
      </c>
      <c r="L60" s="51">
        <v>26829925.030000001</v>
      </c>
      <c r="M60" s="51">
        <v>26613509.530000001</v>
      </c>
      <c r="N60" s="52">
        <v>26591027.899999999</v>
      </c>
      <c r="O60" s="50">
        <v>27666119.780000001</v>
      </c>
      <c r="P60" s="51">
        <v>28904690</v>
      </c>
      <c r="Q60" s="51">
        <v>30490781</v>
      </c>
      <c r="R60" s="51">
        <v>31408405</v>
      </c>
      <c r="S60" s="51">
        <v>33773770</v>
      </c>
      <c r="T60" s="51">
        <v>33773770</v>
      </c>
      <c r="U60" s="52"/>
      <c r="V60" s="53">
        <f t="shared" si="8"/>
        <v>3238755.1900000013</v>
      </c>
      <c r="W60" s="54">
        <f t="shared" si="8"/>
        <v>3589117.9800000004</v>
      </c>
      <c r="X60" s="54">
        <f t="shared" si="8"/>
        <v>4040354.1000000015</v>
      </c>
      <c r="Y60" s="54">
        <f t="shared" si="8"/>
        <v>4192972.1400000006</v>
      </c>
      <c r="Z60" s="54">
        <f t="shared" si="8"/>
        <v>5789420.1600000001</v>
      </c>
      <c r="AA60" s="55"/>
      <c r="AB60" s="56"/>
      <c r="AC60" s="80">
        <f>IF(ISERROR(GETPIVOTDATA("VALUE",'CRS WK pvt'!$I$2,"DT_FILE",AC$8,"CD_CO",AC$6,"TRIM_CAT",TRIM(B60),"TRIM_LINE",A58))=TRUE,0,GETPIVOTDATA("VALUE",'CRS WK pvt'!$I$2,"DT_FILE",AC$8,"CD_CO",AC$6,"TRIM_CAT",TRIM(B60),"TRIM_LINE",A58))</f>
        <v>33773770</v>
      </c>
    </row>
    <row r="61" spans="1:29" s="48" customFormat="1" x14ac:dyDescent="0.25">
      <c r="A61" s="186"/>
      <c r="B61" s="49" t="s">
        <v>40</v>
      </c>
      <c r="C61" s="50">
        <v>1092892.23</v>
      </c>
      <c r="D61" s="51">
        <v>1096419.95</v>
      </c>
      <c r="E61" s="51">
        <v>1311260.02</v>
      </c>
      <c r="F61" s="51">
        <v>1547941.2</v>
      </c>
      <c r="G61" s="51">
        <v>1539553.15</v>
      </c>
      <c r="H61" s="51">
        <v>1415865.79</v>
      </c>
      <c r="I61" s="51">
        <v>1372272.22</v>
      </c>
      <c r="J61" s="51">
        <v>1194984.92</v>
      </c>
      <c r="K61" s="51">
        <v>1029563.6</v>
      </c>
      <c r="L61" s="51">
        <v>920188.49</v>
      </c>
      <c r="M61" s="51">
        <v>894586.79</v>
      </c>
      <c r="N61" s="52">
        <v>877885.43</v>
      </c>
      <c r="O61" s="50">
        <v>1184232.22</v>
      </c>
      <c r="P61" s="51">
        <v>1716565</v>
      </c>
      <c r="Q61" s="51">
        <v>2586674</v>
      </c>
      <c r="R61" s="51">
        <v>2991700</v>
      </c>
      <c r="S61" s="51">
        <v>3156631</v>
      </c>
      <c r="T61" s="51">
        <v>3156631</v>
      </c>
      <c r="U61" s="52"/>
      <c r="V61" s="53">
        <f t="shared" si="8"/>
        <v>91339.989999999991</v>
      </c>
      <c r="W61" s="54">
        <f t="shared" si="8"/>
        <v>620145.05000000005</v>
      </c>
      <c r="X61" s="54">
        <f t="shared" si="8"/>
        <v>1275413.98</v>
      </c>
      <c r="Y61" s="54">
        <f t="shared" si="8"/>
        <v>1443758.8</v>
      </c>
      <c r="Z61" s="54">
        <f t="shared" si="8"/>
        <v>1617077.85</v>
      </c>
      <c r="AA61" s="55"/>
      <c r="AB61" s="56"/>
      <c r="AC61" s="80">
        <f>IF(ISERROR(GETPIVOTDATA("VALUE",'CRS WK pvt'!$I$2,"DT_FILE",AC$8,"CD_CO",AC$6,"TRIM_CAT",TRIM(B61),"TRIM_LINE",A58))=TRUE,0,GETPIVOTDATA("VALUE",'CRS WK pvt'!$I$2,"DT_FILE",AC$8,"CD_CO",AC$6,"TRIM_CAT",TRIM(B61),"TRIM_LINE",A58))</f>
        <v>3156631</v>
      </c>
    </row>
    <row r="62" spans="1:29" s="48" customFormat="1" x14ac:dyDescent="0.25">
      <c r="A62" s="186"/>
      <c r="B62" s="49" t="s">
        <v>41</v>
      </c>
      <c r="C62" s="50">
        <v>835028.06</v>
      </c>
      <c r="D62" s="51">
        <v>825026.65</v>
      </c>
      <c r="E62" s="51">
        <v>1055434.3700000001</v>
      </c>
      <c r="F62" s="51">
        <v>1322461.75</v>
      </c>
      <c r="G62" s="51">
        <v>1473794.41</v>
      </c>
      <c r="H62" s="51">
        <v>1399234.45</v>
      </c>
      <c r="I62" s="51">
        <v>1022574.73</v>
      </c>
      <c r="J62" s="51">
        <v>884205.33</v>
      </c>
      <c r="K62" s="51">
        <v>817589.12</v>
      </c>
      <c r="L62" s="51">
        <v>850545.41</v>
      </c>
      <c r="M62" s="51">
        <v>767565.24</v>
      </c>
      <c r="N62" s="52">
        <v>718054.7</v>
      </c>
      <c r="O62" s="50">
        <v>910267.25</v>
      </c>
      <c r="P62" s="51">
        <v>1253306</v>
      </c>
      <c r="Q62" s="51">
        <v>1766859</v>
      </c>
      <c r="R62" s="51">
        <v>2208088</v>
      </c>
      <c r="S62" s="51">
        <v>2350670</v>
      </c>
      <c r="T62" s="51">
        <v>2350670</v>
      </c>
      <c r="U62" s="52"/>
      <c r="V62" s="53">
        <f t="shared" si="8"/>
        <v>75239.189999999944</v>
      </c>
      <c r="W62" s="54">
        <f t="shared" si="8"/>
        <v>428279.35</v>
      </c>
      <c r="X62" s="54">
        <f t="shared" si="8"/>
        <v>711424.62999999989</v>
      </c>
      <c r="Y62" s="54">
        <f t="shared" si="8"/>
        <v>885626.25</v>
      </c>
      <c r="Z62" s="54">
        <f t="shared" si="8"/>
        <v>876875.59000000008</v>
      </c>
      <c r="AA62" s="55"/>
      <c r="AB62" s="56"/>
      <c r="AC62" s="80">
        <f>IF(ISERROR(GETPIVOTDATA("VALUE",'CRS WK pvt'!$I$2,"DT_FILE",AC$8,"CD_CO",AC$6,"TRIM_CAT",TRIM(B62),"TRIM_LINE",A58))=TRUE,0,GETPIVOTDATA("VALUE",'CRS WK pvt'!$I$2,"DT_FILE",AC$8,"CD_CO",AC$6,"TRIM_CAT",TRIM(B62),"TRIM_LINE",A58))</f>
        <v>2350670</v>
      </c>
    </row>
    <row r="63" spans="1:29" s="48" customFormat="1" x14ac:dyDescent="0.25">
      <c r="A63" s="186"/>
      <c r="B63" s="49" t="s">
        <v>42</v>
      </c>
      <c r="C63" s="50">
        <v>3828360.68</v>
      </c>
      <c r="D63" s="51">
        <v>3729069.67</v>
      </c>
      <c r="E63" s="51">
        <v>4810650.8600000003</v>
      </c>
      <c r="F63" s="51">
        <v>5925889.1799999997</v>
      </c>
      <c r="G63" s="51">
        <v>6185417.1500000004</v>
      </c>
      <c r="H63" s="51">
        <v>7216661.0899999999</v>
      </c>
      <c r="I63" s="51">
        <v>5068966.46</v>
      </c>
      <c r="J63" s="51">
        <v>3260104.33</v>
      </c>
      <c r="K63" s="51">
        <v>3225708.09</v>
      </c>
      <c r="L63" s="51">
        <v>3654801.82</v>
      </c>
      <c r="M63" s="51">
        <v>3530073.57</v>
      </c>
      <c r="N63" s="52">
        <v>3628198</v>
      </c>
      <c r="O63" s="50">
        <v>4239000.8899999997</v>
      </c>
      <c r="P63" s="51">
        <v>5365958</v>
      </c>
      <c r="Q63" s="51">
        <v>6995825</v>
      </c>
      <c r="R63" s="51">
        <v>8103941</v>
      </c>
      <c r="S63" s="51">
        <v>9051717</v>
      </c>
      <c r="T63" s="51">
        <v>9051717</v>
      </c>
      <c r="U63" s="52"/>
      <c r="V63" s="53">
        <f t="shared" si="8"/>
        <v>410640.2099999995</v>
      </c>
      <c r="W63" s="54">
        <f t="shared" si="8"/>
        <v>1636888.33</v>
      </c>
      <c r="X63" s="54">
        <f t="shared" si="8"/>
        <v>2185174.1399999997</v>
      </c>
      <c r="Y63" s="54">
        <f t="shared" si="8"/>
        <v>2178051.8200000003</v>
      </c>
      <c r="Z63" s="54">
        <f t="shared" si="8"/>
        <v>2866299.8499999996</v>
      </c>
      <c r="AA63" s="55"/>
      <c r="AB63" s="56"/>
      <c r="AC63" s="80">
        <f>IF(ISERROR(GETPIVOTDATA("VALUE",'CRS WK pvt'!$I$2,"DT_FILE",AC$8,"CD_CO",AC$6,"TRIM_CAT",TRIM(B63),"TRIM_LINE",A58))=TRUE,0,GETPIVOTDATA("VALUE",'CRS WK pvt'!$I$2,"DT_FILE",AC$8,"CD_CO",AC$6,"TRIM_CAT",TRIM(B63),"TRIM_LINE",A58))</f>
        <v>9051717</v>
      </c>
    </row>
    <row r="64" spans="1:29" s="164" customFormat="1" x14ac:dyDescent="0.25">
      <c r="A64" s="187"/>
      <c r="B64" s="49" t="s">
        <v>43</v>
      </c>
      <c r="C64" s="178">
        <f>SUM(C59:C63)</f>
        <v>69177222.439999998</v>
      </c>
      <c r="D64" s="179">
        <f t="shared" ref="D64:AC78" si="27">SUM(D59:D63)</f>
        <v>73209192.410000011</v>
      </c>
      <c r="E64" s="179">
        <f t="shared" si="27"/>
        <v>80129591.479999989</v>
      </c>
      <c r="F64" s="179">
        <f t="shared" si="27"/>
        <v>85422903.780000001</v>
      </c>
      <c r="G64" s="179">
        <f t="shared" si="27"/>
        <v>86935041.320000008</v>
      </c>
      <c r="H64" s="179">
        <f t="shared" si="27"/>
        <v>84620861.970000014</v>
      </c>
      <c r="I64" s="179">
        <f t="shared" si="27"/>
        <v>77242351.399999991</v>
      </c>
      <c r="J64" s="179">
        <f t="shared" si="27"/>
        <v>70112075.760000005</v>
      </c>
      <c r="K64" s="179">
        <f t="shared" si="27"/>
        <v>67632059.579999998</v>
      </c>
      <c r="L64" s="179">
        <f t="shared" si="27"/>
        <v>67265363.709999993</v>
      </c>
      <c r="M64" s="179">
        <f t="shared" si="27"/>
        <v>65994892.359999999</v>
      </c>
      <c r="N64" s="180">
        <f t="shared" si="27"/>
        <v>66149496.329999998</v>
      </c>
      <c r="O64" s="178">
        <f t="shared" si="27"/>
        <v>72148453.640000001</v>
      </c>
      <c r="P64" s="179">
        <f t="shared" si="27"/>
        <v>80568480</v>
      </c>
      <c r="Q64" s="179">
        <f t="shared" si="19"/>
        <v>92464365</v>
      </c>
      <c r="R64" s="179">
        <v>99318013</v>
      </c>
      <c r="S64" s="179">
        <v>105987286</v>
      </c>
      <c r="T64" s="179">
        <v>105987286</v>
      </c>
      <c r="U64" s="180">
        <f t="shared" si="27"/>
        <v>0</v>
      </c>
      <c r="V64" s="57">
        <f t="shared" si="19"/>
        <v>2971231.1999999983</v>
      </c>
      <c r="W64" s="181">
        <f t="shared" ref="W64:X64" si="28">SUM(W59:W63)</f>
        <v>7359287.5900000026</v>
      </c>
      <c r="X64" s="181">
        <f t="shared" si="28"/>
        <v>12334773.520000003</v>
      </c>
      <c r="Y64" s="181">
        <f t="shared" ref="Y64:Z64" si="29">SUM(Y59:Y63)</f>
        <v>13895109.220000003</v>
      </c>
      <c r="Z64" s="181">
        <f t="shared" si="29"/>
        <v>19052244.679999996</v>
      </c>
      <c r="AA64" s="182">
        <f t="shared" si="27"/>
        <v>0</v>
      </c>
      <c r="AB64" s="183">
        <f t="shared" si="27"/>
        <v>0</v>
      </c>
      <c r="AC64" s="57">
        <f t="shared" si="27"/>
        <v>105987286</v>
      </c>
    </row>
    <row r="65" spans="1:29" s="48" customFormat="1" x14ac:dyDescent="0.25">
      <c r="A65" s="186">
        <f>+A58+1</f>
        <v>9</v>
      </c>
      <c r="B65" s="58" t="s">
        <v>44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59"/>
      <c r="P65" s="60"/>
      <c r="Q65" s="60"/>
      <c r="R65" s="60"/>
      <c r="S65" s="60"/>
      <c r="T65" s="60"/>
      <c r="U65" s="61"/>
      <c r="V65" s="62"/>
      <c r="W65" s="63"/>
      <c r="X65" s="63"/>
      <c r="Y65" s="63"/>
      <c r="Z65" s="63"/>
      <c r="AA65" s="64"/>
      <c r="AB65" s="65"/>
      <c r="AC65" s="62"/>
    </row>
    <row r="66" spans="1:29" s="48" customFormat="1" x14ac:dyDescent="0.25">
      <c r="A66" s="186"/>
      <c r="B66" s="49" t="s">
        <v>38</v>
      </c>
      <c r="C66" s="50">
        <v>71804694.140000001</v>
      </c>
      <c r="D66" s="51">
        <v>77600426.319999993</v>
      </c>
      <c r="E66" s="51">
        <v>72670489.939999998</v>
      </c>
      <c r="F66" s="51">
        <v>66073195.990000002</v>
      </c>
      <c r="G66" s="51">
        <v>60973050.079999998</v>
      </c>
      <c r="H66" s="51">
        <v>53856596.020000003</v>
      </c>
      <c r="I66" s="51">
        <v>48200007.079999998</v>
      </c>
      <c r="J66" s="51">
        <v>43295807.189999998</v>
      </c>
      <c r="K66" s="51">
        <v>42194587.939999998</v>
      </c>
      <c r="L66" s="51">
        <v>45086493.310000002</v>
      </c>
      <c r="M66" s="51">
        <v>53391121.700000003</v>
      </c>
      <c r="N66" s="52">
        <v>60160530.450000003</v>
      </c>
      <c r="O66" s="50">
        <v>67303181.909999996</v>
      </c>
      <c r="P66" s="51">
        <v>71805043</v>
      </c>
      <c r="Q66" s="51">
        <v>74446270</v>
      </c>
      <c r="R66" s="51">
        <v>73796618</v>
      </c>
      <c r="S66" s="51">
        <v>68066704</v>
      </c>
      <c r="T66" s="51">
        <v>68066704</v>
      </c>
      <c r="U66" s="52"/>
      <c r="V66" s="53">
        <f t="shared" ref="V66:Z66" si="30">O66-C66</f>
        <v>-4501512.2300000042</v>
      </c>
      <c r="W66" s="54">
        <f t="shared" si="30"/>
        <v>-5795383.3199999928</v>
      </c>
      <c r="X66" s="54">
        <f t="shared" si="30"/>
        <v>1775780.0600000024</v>
      </c>
      <c r="Y66" s="54">
        <f t="shared" si="30"/>
        <v>7723422.0099999979</v>
      </c>
      <c r="Z66" s="54">
        <f t="shared" si="30"/>
        <v>7093653.9200000018</v>
      </c>
      <c r="AA66" s="55"/>
      <c r="AB66" s="56"/>
      <c r="AC66" s="80">
        <f>IF(ISERROR(GETPIVOTDATA("VALUE",'CRS WK pvt'!$I$2,"DT_FILE",AC$8,"CD_CO",AC$6,"TRIM_CAT",TRIM(B66),"TRIM_LINE",A65))=TRUE,0,GETPIVOTDATA("VALUE",'CRS WK pvt'!$I$2,"DT_FILE",AC$8,"CD_CO",AC$6,"TRIM_CAT",TRIM(B66),"TRIM_LINE",A65))</f>
        <v>68066704</v>
      </c>
    </row>
    <row r="67" spans="1:29" s="48" customFormat="1" x14ac:dyDescent="0.25">
      <c r="A67" s="186"/>
      <c r="B67" s="49" t="s">
        <v>39</v>
      </c>
      <c r="C67" s="50">
        <v>31878167.629999999</v>
      </c>
      <c r="D67" s="51">
        <v>33313649.32</v>
      </c>
      <c r="E67" s="51">
        <v>32928768.719999999</v>
      </c>
      <c r="F67" s="51">
        <v>31679687.440000001</v>
      </c>
      <c r="G67" s="51">
        <v>31264067.399999999</v>
      </c>
      <c r="H67" s="51">
        <v>29964886.039999999</v>
      </c>
      <c r="I67" s="51">
        <v>29187779.66</v>
      </c>
      <c r="J67" s="51">
        <v>28424388.120000001</v>
      </c>
      <c r="K67" s="51">
        <v>28384693.5</v>
      </c>
      <c r="L67" s="51">
        <v>29292859.940000001</v>
      </c>
      <c r="M67" s="51">
        <v>31242179.030000001</v>
      </c>
      <c r="N67" s="52">
        <v>32620063.66</v>
      </c>
      <c r="O67" s="50">
        <v>33938958.479999997</v>
      </c>
      <c r="P67" s="51">
        <v>35016477</v>
      </c>
      <c r="Q67" s="51">
        <v>35604154</v>
      </c>
      <c r="R67" s="51">
        <v>35457062</v>
      </c>
      <c r="S67" s="51">
        <v>36294323</v>
      </c>
      <c r="T67" s="51">
        <v>36294323</v>
      </c>
      <c r="U67" s="52"/>
      <c r="V67" s="53">
        <f t="shared" si="8"/>
        <v>2060790.8499999978</v>
      </c>
      <c r="W67" s="54">
        <f t="shared" si="8"/>
        <v>1702827.6799999997</v>
      </c>
      <c r="X67" s="54">
        <f t="shared" si="8"/>
        <v>2675385.2800000012</v>
      </c>
      <c r="Y67" s="54">
        <f t="shared" si="8"/>
        <v>3777374.5599999987</v>
      </c>
      <c r="Z67" s="54">
        <f t="shared" si="8"/>
        <v>5030255.6000000015</v>
      </c>
      <c r="AA67" s="55"/>
      <c r="AB67" s="56"/>
      <c r="AC67" s="80">
        <f>IF(ISERROR(GETPIVOTDATA("VALUE",'CRS WK pvt'!$I$2,"DT_FILE",AC$8,"CD_CO",AC$6,"TRIM_CAT",TRIM(B67),"TRIM_LINE",A65))=TRUE,0,GETPIVOTDATA("VALUE",'CRS WK pvt'!$I$2,"DT_FILE",AC$8,"CD_CO",AC$6,"TRIM_CAT",TRIM(B67),"TRIM_LINE",A65))</f>
        <v>36294323</v>
      </c>
    </row>
    <row r="68" spans="1:29" s="48" customFormat="1" x14ac:dyDescent="0.25">
      <c r="A68" s="186"/>
      <c r="B68" s="49" t="s">
        <v>40</v>
      </c>
      <c r="C68" s="50">
        <v>4282288.32</v>
      </c>
      <c r="D68" s="51">
        <v>4556604.45</v>
      </c>
      <c r="E68" s="51">
        <v>3679911.74</v>
      </c>
      <c r="F68" s="51">
        <v>3050131.62</v>
      </c>
      <c r="G68" s="51">
        <v>2700614.33</v>
      </c>
      <c r="H68" s="51">
        <v>2247151</v>
      </c>
      <c r="I68" s="51">
        <v>2011272.4</v>
      </c>
      <c r="J68" s="51">
        <v>1823308.61</v>
      </c>
      <c r="K68" s="51">
        <v>1787321.93</v>
      </c>
      <c r="L68" s="51">
        <v>2228511.21</v>
      </c>
      <c r="M68" s="51">
        <v>2838439.03</v>
      </c>
      <c r="N68" s="52">
        <v>3578697.15</v>
      </c>
      <c r="O68" s="50">
        <v>4237200.8</v>
      </c>
      <c r="P68" s="51">
        <v>5462480</v>
      </c>
      <c r="Q68" s="51">
        <v>5358223</v>
      </c>
      <c r="R68" s="51">
        <v>4840193</v>
      </c>
      <c r="S68" s="51">
        <v>4132618</v>
      </c>
      <c r="T68" s="51">
        <v>4132618</v>
      </c>
      <c r="U68" s="52"/>
      <c r="V68" s="53">
        <f t="shared" si="8"/>
        <v>-45087.520000000484</v>
      </c>
      <c r="W68" s="54">
        <f t="shared" si="8"/>
        <v>905875.54999999981</v>
      </c>
      <c r="X68" s="54">
        <f t="shared" si="8"/>
        <v>1678311.2599999998</v>
      </c>
      <c r="Y68" s="54">
        <f t="shared" si="8"/>
        <v>1790061.38</v>
      </c>
      <c r="Z68" s="54">
        <f t="shared" si="8"/>
        <v>1432003.67</v>
      </c>
      <c r="AA68" s="55"/>
      <c r="AB68" s="56"/>
      <c r="AC68" s="80">
        <f>IF(ISERROR(GETPIVOTDATA("VALUE",'CRS WK pvt'!$I$2,"DT_FILE",AC$8,"CD_CO",AC$6,"TRIM_CAT",TRIM(B68),"TRIM_LINE",A65))=TRUE,0,GETPIVOTDATA("VALUE",'CRS WK pvt'!$I$2,"DT_FILE",AC$8,"CD_CO",AC$6,"TRIM_CAT",TRIM(B68),"TRIM_LINE",A65))</f>
        <v>4132618</v>
      </c>
    </row>
    <row r="69" spans="1:29" s="48" customFormat="1" x14ac:dyDescent="0.25">
      <c r="A69" s="186"/>
      <c r="B69" s="49" t="s">
        <v>41</v>
      </c>
      <c r="C69" s="50">
        <v>3439920.63</v>
      </c>
      <c r="D69" s="51">
        <v>3718931.18</v>
      </c>
      <c r="E69" s="51">
        <v>3124993.99</v>
      </c>
      <c r="F69" s="51">
        <v>2758197.05</v>
      </c>
      <c r="G69" s="51">
        <v>2568161.2000000002</v>
      </c>
      <c r="H69" s="51">
        <v>2151171</v>
      </c>
      <c r="I69" s="51">
        <v>1635749.71</v>
      </c>
      <c r="J69" s="51">
        <v>1471787.95</v>
      </c>
      <c r="K69" s="51">
        <v>1562085.48</v>
      </c>
      <c r="L69" s="51">
        <v>2036167.15</v>
      </c>
      <c r="M69" s="51">
        <v>2279746.4</v>
      </c>
      <c r="N69" s="52">
        <v>2883774.58</v>
      </c>
      <c r="O69" s="50">
        <v>3177885.74</v>
      </c>
      <c r="P69" s="51">
        <v>4315378</v>
      </c>
      <c r="Q69" s="51">
        <v>4345173</v>
      </c>
      <c r="R69" s="51">
        <v>3967349</v>
      </c>
      <c r="S69" s="51">
        <v>3314017</v>
      </c>
      <c r="T69" s="51">
        <v>3314017</v>
      </c>
      <c r="U69" s="52"/>
      <c r="V69" s="53">
        <f t="shared" si="8"/>
        <v>-262034.88999999966</v>
      </c>
      <c r="W69" s="54">
        <f t="shared" si="8"/>
        <v>596446.81999999983</v>
      </c>
      <c r="X69" s="54">
        <f t="shared" si="8"/>
        <v>1220179.0099999998</v>
      </c>
      <c r="Y69" s="54">
        <f t="shared" si="8"/>
        <v>1209151.9500000002</v>
      </c>
      <c r="Z69" s="54">
        <f t="shared" si="8"/>
        <v>745855.79999999981</v>
      </c>
      <c r="AA69" s="55"/>
      <c r="AB69" s="56"/>
      <c r="AC69" s="80">
        <f>IF(ISERROR(GETPIVOTDATA("VALUE",'CRS WK pvt'!$I$2,"DT_FILE",AC$8,"CD_CO",AC$6,"TRIM_CAT",TRIM(B69),"TRIM_LINE",A65))=TRUE,0,GETPIVOTDATA("VALUE",'CRS WK pvt'!$I$2,"DT_FILE",AC$8,"CD_CO",AC$6,"TRIM_CAT",TRIM(B69),"TRIM_LINE",A65))</f>
        <v>3314017</v>
      </c>
    </row>
    <row r="70" spans="1:29" s="48" customFormat="1" x14ac:dyDescent="0.25">
      <c r="A70" s="186"/>
      <c r="B70" s="49" t="s">
        <v>42</v>
      </c>
      <c r="C70" s="50">
        <v>12492678.5</v>
      </c>
      <c r="D70" s="51">
        <v>12603443.9</v>
      </c>
      <c r="E70" s="51">
        <v>13126291.49</v>
      </c>
      <c r="F70" s="51">
        <v>12487371.060000001</v>
      </c>
      <c r="G70" s="51">
        <v>10919763.789999999</v>
      </c>
      <c r="H70" s="51">
        <v>9994870.0299999993</v>
      </c>
      <c r="I70" s="51">
        <v>7147154.9299999997</v>
      </c>
      <c r="J70" s="51">
        <v>5615855.7699999996</v>
      </c>
      <c r="K70" s="51">
        <v>6113008.0300000003</v>
      </c>
      <c r="L70" s="51">
        <v>7906645.6200000001</v>
      </c>
      <c r="M70" s="51">
        <v>8635624.1999999993</v>
      </c>
      <c r="N70" s="52">
        <v>11910724.99</v>
      </c>
      <c r="O70" s="50">
        <v>12747010.109999999</v>
      </c>
      <c r="P70" s="51">
        <v>17355466</v>
      </c>
      <c r="Q70" s="51">
        <v>16424915</v>
      </c>
      <c r="R70" s="51">
        <v>16274864</v>
      </c>
      <c r="S70" s="51">
        <v>13885359</v>
      </c>
      <c r="T70" s="51">
        <v>13885359</v>
      </c>
      <c r="U70" s="52"/>
      <c r="V70" s="53">
        <f t="shared" si="8"/>
        <v>254331.6099999994</v>
      </c>
      <c r="W70" s="54">
        <f t="shared" si="8"/>
        <v>4752022.0999999996</v>
      </c>
      <c r="X70" s="54">
        <f t="shared" si="8"/>
        <v>3298623.51</v>
      </c>
      <c r="Y70" s="54">
        <f t="shared" si="8"/>
        <v>3787492.9399999995</v>
      </c>
      <c r="Z70" s="54">
        <f t="shared" si="8"/>
        <v>2965595.2100000009</v>
      </c>
      <c r="AA70" s="55"/>
      <c r="AB70" s="56"/>
      <c r="AC70" s="80">
        <f>IF(ISERROR(GETPIVOTDATA("VALUE",'CRS WK pvt'!$I$2,"DT_FILE",AC$8,"CD_CO",AC$6,"TRIM_CAT",TRIM(B70),"TRIM_LINE",A65))=TRUE,0,GETPIVOTDATA("VALUE",'CRS WK pvt'!$I$2,"DT_FILE",AC$8,"CD_CO",AC$6,"TRIM_CAT",TRIM(B70),"TRIM_LINE",A65))</f>
        <v>13885359</v>
      </c>
    </row>
    <row r="71" spans="1:29" s="164" customFormat="1" ht="15.75" thickBot="1" x14ac:dyDescent="0.3">
      <c r="A71" s="187"/>
      <c r="B71" s="66" t="s">
        <v>43</v>
      </c>
      <c r="C71" s="158">
        <f>SUM(C66:C70)</f>
        <v>123897749.22</v>
      </c>
      <c r="D71" s="159">
        <f t="shared" ref="D71:AB85" si="31">SUM(D66:D70)</f>
        <v>131793055.17</v>
      </c>
      <c r="E71" s="159">
        <f t="shared" si="31"/>
        <v>125530455.87999998</v>
      </c>
      <c r="F71" s="159">
        <f t="shared" si="31"/>
        <v>116048583.16000001</v>
      </c>
      <c r="G71" s="159">
        <f t="shared" si="31"/>
        <v>108425656.79999998</v>
      </c>
      <c r="H71" s="159">
        <f t="shared" si="31"/>
        <v>98214674.090000004</v>
      </c>
      <c r="I71" s="159">
        <f t="shared" si="31"/>
        <v>88181963.780000001</v>
      </c>
      <c r="J71" s="159">
        <f t="shared" si="31"/>
        <v>80631147.640000001</v>
      </c>
      <c r="K71" s="159">
        <f t="shared" si="31"/>
        <v>80041696.88000001</v>
      </c>
      <c r="L71" s="159">
        <f t="shared" si="31"/>
        <v>86550677.230000004</v>
      </c>
      <c r="M71" s="159">
        <f t="shared" si="31"/>
        <v>98387110.360000014</v>
      </c>
      <c r="N71" s="160">
        <f t="shared" si="31"/>
        <v>111153790.83</v>
      </c>
      <c r="O71" s="158">
        <f t="shared" si="31"/>
        <v>121404237.03999998</v>
      </c>
      <c r="P71" s="159">
        <f t="shared" si="31"/>
        <v>133954844</v>
      </c>
      <c r="Q71" s="159">
        <f t="shared" si="31"/>
        <v>136178735</v>
      </c>
      <c r="R71" s="159">
        <v>134336086</v>
      </c>
      <c r="S71" s="159">
        <v>125693021</v>
      </c>
      <c r="T71" s="159">
        <v>125693021</v>
      </c>
      <c r="U71" s="160">
        <f t="shared" si="31"/>
        <v>0</v>
      </c>
      <c r="V71" s="46">
        <f t="shared" si="31"/>
        <v>-2493512.1800000072</v>
      </c>
      <c r="W71" s="161">
        <f t="shared" ref="W71:X71" si="32">SUM(W66:W70)</f>
        <v>2161788.8300000061</v>
      </c>
      <c r="X71" s="161">
        <f t="shared" si="32"/>
        <v>10648279.120000003</v>
      </c>
      <c r="Y71" s="161">
        <f t="shared" ref="Y71:Z71" si="33">SUM(Y66:Y70)</f>
        <v>18287502.839999996</v>
      </c>
      <c r="Z71" s="161">
        <f t="shared" si="33"/>
        <v>17267364.200000003</v>
      </c>
      <c r="AA71" s="162">
        <f t="shared" si="31"/>
        <v>0</v>
      </c>
      <c r="AB71" s="163">
        <f t="shared" si="31"/>
        <v>0</v>
      </c>
      <c r="AC71" s="46">
        <f t="shared" si="27"/>
        <v>125693021</v>
      </c>
    </row>
    <row r="72" spans="1:29" s="75" customFormat="1" x14ac:dyDescent="0.25">
      <c r="A72" s="186">
        <f>+A65+1</f>
        <v>10</v>
      </c>
      <c r="B72" s="93" t="s">
        <v>35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6"/>
      <c r="O72" s="94"/>
      <c r="P72" s="95"/>
      <c r="Q72" s="95"/>
      <c r="R72" s="95"/>
      <c r="S72" s="95"/>
      <c r="T72" s="95"/>
      <c r="U72" s="96"/>
      <c r="V72" s="97"/>
      <c r="W72" s="98"/>
      <c r="X72" s="98"/>
      <c r="Y72" s="98"/>
      <c r="Z72" s="98"/>
      <c r="AA72" s="99"/>
      <c r="AB72" s="100"/>
      <c r="AC72" s="97"/>
    </row>
    <row r="73" spans="1:29" s="75" customFormat="1" x14ac:dyDescent="0.25">
      <c r="A73" s="186"/>
      <c r="B73" s="76" t="s">
        <v>38</v>
      </c>
      <c r="C73" s="101">
        <v>74075689</v>
      </c>
      <c r="D73" s="102">
        <v>45987191</v>
      </c>
      <c r="E73" s="102">
        <v>28469958</v>
      </c>
      <c r="F73" s="102">
        <v>15264615</v>
      </c>
      <c r="G73" s="102">
        <v>9854112</v>
      </c>
      <c r="H73" s="102">
        <v>8938402</v>
      </c>
      <c r="I73" s="102">
        <v>8911838</v>
      </c>
      <c r="J73" s="102">
        <v>17015871</v>
      </c>
      <c r="K73" s="102">
        <v>32426752</v>
      </c>
      <c r="L73" s="102">
        <v>76063248</v>
      </c>
      <c r="M73" s="102">
        <v>81848923</v>
      </c>
      <c r="N73" s="103">
        <v>72100598</v>
      </c>
      <c r="O73" s="101">
        <v>64978120</v>
      </c>
      <c r="P73" s="102">
        <v>50966775</v>
      </c>
      <c r="Q73" s="102">
        <v>38429598</v>
      </c>
      <c r="R73" s="102">
        <v>16441993</v>
      </c>
      <c r="S73" s="102">
        <v>11566768</v>
      </c>
      <c r="T73" s="102">
        <v>0</v>
      </c>
      <c r="U73" s="103"/>
      <c r="V73" s="104">
        <f t="shared" ref="V73:Z73" si="34">O73-C73</f>
        <v>-9097569</v>
      </c>
      <c r="W73" s="105">
        <f t="shared" si="34"/>
        <v>4979584</v>
      </c>
      <c r="X73" s="105">
        <f t="shared" si="34"/>
        <v>9959640</v>
      </c>
      <c r="Y73" s="105">
        <f t="shared" si="34"/>
        <v>1177378</v>
      </c>
      <c r="Z73" s="105">
        <f t="shared" si="34"/>
        <v>1712656</v>
      </c>
      <c r="AA73" s="106"/>
      <c r="AB73" s="107"/>
      <c r="AC73" s="104">
        <f>IF(ISERROR(GETPIVOTDATA("VALUE",'CRS WK pvt'!$I$2,"DT_FILE",AC$8,"CD_CO",AC$6,"TRIM_CAT",TRIM(B73),"TRIM_LINE",A72))=TRUE,0,GETPIVOTDATA("VALUE",'CRS WK pvt'!$I$2,"DT_FILE",AC$8,"CD_CO",AC$6,"TRIM_CAT",TRIM(B73),"TRIM_LINE",A72))</f>
        <v>0</v>
      </c>
    </row>
    <row r="74" spans="1:29" s="75" customFormat="1" x14ac:dyDescent="0.25">
      <c r="A74" s="186"/>
      <c r="B74" s="76" t="s">
        <v>39</v>
      </c>
      <c r="C74" s="101">
        <v>7161361</v>
      </c>
      <c r="D74" s="102">
        <v>4905365</v>
      </c>
      <c r="E74" s="102">
        <v>3295956</v>
      </c>
      <c r="F74" s="102">
        <v>1628824</v>
      </c>
      <c r="G74" s="102">
        <v>988713</v>
      </c>
      <c r="H74" s="102">
        <v>874139</v>
      </c>
      <c r="I74" s="102">
        <v>805788</v>
      </c>
      <c r="J74" s="102">
        <v>1535595</v>
      </c>
      <c r="K74" s="102">
        <v>2715809</v>
      </c>
      <c r="L74" s="102">
        <v>6390883</v>
      </c>
      <c r="M74" s="102">
        <v>6792958</v>
      </c>
      <c r="N74" s="103">
        <v>6276093</v>
      </c>
      <c r="O74" s="101">
        <v>5773197</v>
      </c>
      <c r="P74" s="102">
        <v>4800464</v>
      </c>
      <c r="Q74" s="102">
        <v>3379222</v>
      </c>
      <c r="R74" s="102">
        <v>1718457</v>
      </c>
      <c r="S74" s="102">
        <v>1303197</v>
      </c>
      <c r="T74" s="102">
        <v>0</v>
      </c>
      <c r="U74" s="103"/>
      <c r="V74" s="104">
        <f t="shared" si="8"/>
        <v>-1388164</v>
      </c>
      <c r="W74" s="105">
        <f t="shared" si="8"/>
        <v>-104901</v>
      </c>
      <c r="X74" s="105">
        <f t="shared" si="8"/>
        <v>83266</v>
      </c>
      <c r="Y74" s="105">
        <f t="shared" si="8"/>
        <v>89633</v>
      </c>
      <c r="Z74" s="105">
        <f t="shared" si="8"/>
        <v>314484</v>
      </c>
      <c r="AA74" s="106"/>
      <c r="AB74" s="107"/>
      <c r="AC74" s="104">
        <f>IF(ISERROR(GETPIVOTDATA("VALUE",'CRS WK pvt'!$I$2,"DT_FILE",AC$8,"CD_CO",AC$6,"TRIM_CAT",TRIM(B74),"TRIM_LINE",A72))=TRUE,0,GETPIVOTDATA("VALUE",'CRS WK pvt'!$I$2,"DT_FILE",AC$8,"CD_CO",AC$6,"TRIM_CAT",TRIM(B74),"TRIM_LINE",A72))</f>
        <v>0</v>
      </c>
    </row>
    <row r="75" spans="1:29" s="75" customFormat="1" x14ac:dyDescent="0.25">
      <c r="A75" s="186"/>
      <c r="B75" s="76" t="s">
        <v>40</v>
      </c>
      <c r="C75" s="101">
        <v>10575854</v>
      </c>
      <c r="D75" s="102">
        <v>6917941</v>
      </c>
      <c r="E75" s="102">
        <v>4315718</v>
      </c>
      <c r="F75" s="102">
        <v>2666421</v>
      </c>
      <c r="G75" s="102">
        <v>1792459</v>
      </c>
      <c r="H75" s="102">
        <v>1744469</v>
      </c>
      <c r="I75" s="102">
        <v>1687122</v>
      </c>
      <c r="J75" s="102">
        <v>2656008</v>
      </c>
      <c r="K75" s="102">
        <v>4349593</v>
      </c>
      <c r="L75" s="102">
        <v>10229619</v>
      </c>
      <c r="M75" s="102">
        <v>11280645</v>
      </c>
      <c r="N75" s="103">
        <v>9632991</v>
      </c>
      <c r="O75" s="101">
        <v>8777451</v>
      </c>
      <c r="P75" s="102">
        <v>6042737</v>
      </c>
      <c r="Q75" s="102">
        <v>4307770</v>
      </c>
      <c r="R75" s="102">
        <v>2104362</v>
      </c>
      <c r="S75" s="102">
        <v>1666795</v>
      </c>
      <c r="T75" s="102">
        <v>0</v>
      </c>
      <c r="U75" s="103"/>
      <c r="V75" s="104">
        <f t="shared" si="8"/>
        <v>-1798403</v>
      </c>
      <c r="W75" s="105">
        <f t="shared" si="8"/>
        <v>-875204</v>
      </c>
      <c r="X75" s="105">
        <f t="shared" si="8"/>
        <v>-7948</v>
      </c>
      <c r="Y75" s="105">
        <f t="shared" si="8"/>
        <v>-562059</v>
      </c>
      <c r="Z75" s="105">
        <f t="shared" si="8"/>
        <v>-125664</v>
      </c>
      <c r="AA75" s="106"/>
      <c r="AB75" s="107"/>
      <c r="AC75" s="104">
        <f>IF(ISERROR(GETPIVOTDATA("VALUE",'CRS WK pvt'!$I$2,"DT_FILE",AC$8,"CD_CO",AC$6,"TRIM_CAT",TRIM(B75),"TRIM_LINE",A72))=TRUE,0,GETPIVOTDATA("VALUE",'CRS WK pvt'!$I$2,"DT_FILE",AC$8,"CD_CO",AC$6,"TRIM_CAT",TRIM(B75),"TRIM_LINE",A72))</f>
        <v>0</v>
      </c>
    </row>
    <row r="76" spans="1:29" s="75" customFormat="1" x14ac:dyDescent="0.25">
      <c r="A76" s="186"/>
      <c r="B76" s="76" t="s">
        <v>41</v>
      </c>
      <c r="C76" s="101">
        <v>12900441</v>
      </c>
      <c r="D76" s="102">
        <v>9159770</v>
      </c>
      <c r="E76" s="102">
        <v>6397631</v>
      </c>
      <c r="F76" s="102">
        <v>3879192</v>
      </c>
      <c r="G76" s="102">
        <v>3133441</v>
      </c>
      <c r="H76" s="102">
        <v>2810245</v>
      </c>
      <c r="I76" s="102">
        <v>2647356</v>
      </c>
      <c r="J76" s="102">
        <v>4059182</v>
      </c>
      <c r="K76" s="102">
        <v>6093492</v>
      </c>
      <c r="L76" s="102">
        <v>11915115</v>
      </c>
      <c r="M76" s="102">
        <v>12978049</v>
      </c>
      <c r="N76" s="103">
        <v>11191487</v>
      </c>
      <c r="O76" s="101">
        <v>10610158</v>
      </c>
      <c r="P76" s="102">
        <v>7641494</v>
      </c>
      <c r="Q76" s="102">
        <v>6057044</v>
      </c>
      <c r="R76" s="102">
        <v>3262520</v>
      </c>
      <c r="S76" s="102">
        <v>2589577</v>
      </c>
      <c r="T76" s="102">
        <v>0</v>
      </c>
      <c r="U76" s="103"/>
      <c r="V76" s="104">
        <f t="shared" si="8"/>
        <v>-2290283</v>
      </c>
      <c r="W76" s="105">
        <f t="shared" si="8"/>
        <v>-1518276</v>
      </c>
      <c r="X76" s="105">
        <f t="shared" si="8"/>
        <v>-340587</v>
      </c>
      <c r="Y76" s="105">
        <f t="shared" si="8"/>
        <v>-616672</v>
      </c>
      <c r="Z76" s="105">
        <f t="shared" si="8"/>
        <v>-543864</v>
      </c>
      <c r="AA76" s="106"/>
      <c r="AB76" s="107"/>
      <c r="AC76" s="104">
        <f>IF(ISERROR(GETPIVOTDATA("VALUE",'CRS WK pvt'!$I$2,"DT_FILE",AC$8,"CD_CO",AC$6,"TRIM_CAT",TRIM(B76),"TRIM_LINE",A72))=TRUE,0,GETPIVOTDATA("VALUE",'CRS WK pvt'!$I$2,"DT_FILE",AC$8,"CD_CO",AC$6,"TRIM_CAT",TRIM(B76),"TRIM_LINE",A72))</f>
        <v>0</v>
      </c>
    </row>
    <row r="77" spans="1:29" s="75" customFormat="1" x14ac:dyDescent="0.25">
      <c r="A77" s="186"/>
      <c r="B77" s="76" t="s">
        <v>42</v>
      </c>
      <c r="C77" s="101">
        <v>58638153</v>
      </c>
      <c r="D77" s="102">
        <v>57681296</v>
      </c>
      <c r="E77" s="102">
        <v>38428848</v>
      </c>
      <c r="F77" s="102">
        <v>26561434</v>
      </c>
      <c r="G77" s="102">
        <v>19534066</v>
      </c>
      <c r="H77" s="102">
        <v>23131186</v>
      </c>
      <c r="I77" s="102">
        <v>24591394</v>
      </c>
      <c r="J77" s="102">
        <v>25344589</v>
      </c>
      <c r="K77" s="102">
        <v>30455880</v>
      </c>
      <c r="L77" s="102">
        <v>53201823</v>
      </c>
      <c r="M77" s="102">
        <v>58996621</v>
      </c>
      <c r="N77" s="103">
        <v>53890796</v>
      </c>
      <c r="O77" s="101">
        <v>52846950</v>
      </c>
      <c r="P77" s="102">
        <v>45093412</v>
      </c>
      <c r="Q77" s="102">
        <v>33886672</v>
      </c>
      <c r="R77" s="102">
        <v>23152560</v>
      </c>
      <c r="S77" s="102">
        <v>18432487</v>
      </c>
      <c r="T77" s="102">
        <v>0</v>
      </c>
      <c r="U77" s="103"/>
      <c r="V77" s="104">
        <f t="shared" si="8"/>
        <v>-5791203</v>
      </c>
      <c r="W77" s="105">
        <f t="shared" si="8"/>
        <v>-12587884</v>
      </c>
      <c r="X77" s="105">
        <f t="shared" si="8"/>
        <v>-4542176</v>
      </c>
      <c r="Y77" s="105">
        <f t="shared" si="8"/>
        <v>-3408874</v>
      </c>
      <c r="Z77" s="105">
        <f t="shared" si="8"/>
        <v>-1101579</v>
      </c>
      <c r="AA77" s="106"/>
      <c r="AB77" s="107"/>
      <c r="AC77" s="104">
        <f>IF(ISERROR(GETPIVOTDATA("VALUE",'CRS WK pvt'!$I$2,"DT_FILE",AC$8,"CD_CO",AC$6,"TRIM_CAT",TRIM(B77),"TRIM_LINE",A72))=TRUE,0,GETPIVOTDATA("VALUE",'CRS WK pvt'!$I$2,"DT_FILE",AC$8,"CD_CO",AC$6,"TRIM_CAT",TRIM(B77),"TRIM_LINE",A72))</f>
        <v>0</v>
      </c>
    </row>
    <row r="78" spans="1:29" s="92" customFormat="1" x14ac:dyDescent="0.25">
      <c r="A78" s="187"/>
      <c r="B78" s="76" t="s">
        <v>43</v>
      </c>
      <c r="C78" s="172">
        <f>SUM(C73:C77)</f>
        <v>163351498</v>
      </c>
      <c r="D78" s="173">
        <f t="shared" ref="D78:AB78" si="35">SUM(D73:D77)</f>
        <v>124651563</v>
      </c>
      <c r="E78" s="173">
        <f t="shared" si="35"/>
        <v>80908111</v>
      </c>
      <c r="F78" s="173">
        <f t="shared" si="35"/>
        <v>50000486</v>
      </c>
      <c r="G78" s="173">
        <f t="shared" si="35"/>
        <v>35302791</v>
      </c>
      <c r="H78" s="173">
        <f t="shared" si="35"/>
        <v>37498441</v>
      </c>
      <c r="I78" s="173">
        <f t="shared" si="35"/>
        <v>38643498</v>
      </c>
      <c r="J78" s="173">
        <f t="shared" si="35"/>
        <v>50611245</v>
      </c>
      <c r="K78" s="173">
        <f t="shared" si="35"/>
        <v>76041526</v>
      </c>
      <c r="L78" s="173">
        <f t="shared" si="35"/>
        <v>157800688</v>
      </c>
      <c r="M78" s="173">
        <f t="shared" si="35"/>
        <v>171897196</v>
      </c>
      <c r="N78" s="174">
        <f t="shared" si="35"/>
        <v>153091965</v>
      </c>
      <c r="O78" s="172">
        <f t="shared" si="35"/>
        <v>142985876</v>
      </c>
      <c r="P78" s="173">
        <f t="shared" si="35"/>
        <v>114544882</v>
      </c>
      <c r="Q78" s="173">
        <f t="shared" si="35"/>
        <v>86060306</v>
      </c>
      <c r="R78" s="173">
        <f t="shared" si="35"/>
        <v>46679892</v>
      </c>
      <c r="S78" s="173">
        <f t="shared" si="35"/>
        <v>35558824</v>
      </c>
      <c r="T78" s="173">
        <v>0</v>
      </c>
      <c r="U78" s="174">
        <f t="shared" si="35"/>
        <v>0</v>
      </c>
      <c r="V78" s="108">
        <f t="shared" si="31"/>
        <v>-20365622</v>
      </c>
      <c r="W78" s="175">
        <f t="shared" ref="W78:X78" si="36">SUM(W73:W77)</f>
        <v>-10106681</v>
      </c>
      <c r="X78" s="175">
        <f t="shared" si="36"/>
        <v>5152195</v>
      </c>
      <c r="Y78" s="175">
        <f t="shared" ref="Y78:Z78" si="37">SUM(Y73:Y77)</f>
        <v>-3320594</v>
      </c>
      <c r="Z78" s="175">
        <f t="shared" si="37"/>
        <v>256033</v>
      </c>
      <c r="AA78" s="176">
        <f t="shared" si="35"/>
        <v>0</v>
      </c>
      <c r="AB78" s="177">
        <f t="shared" si="35"/>
        <v>0</v>
      </c>
      <c r="AC78" s="108">
        <f t="shared" si="27"/>
        <v>0</v>
      </c>
    </row>
    <row r="79" spans="1:29" s="48" customFormat="1" x14ac:dyDescent="0.25">
      <c r="A79" s="186">
        <f>+A72+1</f>
        <v>11</v>
      </c>
      <c r="B79" s="58" t="s">
        <v>36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59"/>
      <c r="P79" s="60"/>
      <c r="Q79" s="60"/>
      <c r="R79" s="60"/>
      <c r="S79" s="60"/>
      <c r="T79" s="60"/>
      <c r="U79" s="61"/>
      <c r="V79" s="62"/>
      <c r="W79" s="63"/>
      <c r="X79" s="63"/>
      <c r="Y79" s="63"/>
      <c r="Z79" s="63"/>
      <c r="AA79" s="64"/>
      <c r="AB79" s="65"/>
      <c r="AC79" s="62"/>
    </row>
    <row r="80" spans="1:29" s="48" customFormat="1" x14ac:dyDescent="0.25">
      <c r="A80" s="186"/>
      <c r="B80" s="49" t="s">
        <v>38</v>
      </c>
      <c r="C80" s="124">
        <v>116516042.65000001</v>
      </c>
      <c r="D80" s="125">
        <v>74666498.459999993</v>
      </c>
      <c r="E80" s="125">
        <v>43089878.020000003</v>
      </c>
      <c r="F80" s="125">
        <v>22157972.859999999</v>
      </c>
      <c r="G80" s="125">
        <v>16393867.810000001</v>
      </c>
      <c r="H80" s="125">
        <v>15557133.359999999</v>
      </c>
      <c r="I80" s="125">
        <v>14824325.67</v>
      </c>
      <c r="J80" s="125">
        <v>23653073.75</v>
      </c>
      <c r="K80" s="125">
        <v>45348480.939999998</v>
      </c>
      <c r="L80" s="125">
        <v>112492247.34999999</v>
      </c>
      <c r="M80" s="125">
        <v>120614528.62</v>
      </c>
      <c r="N80" s="126">
        <v>105962865.72</v>
      </c>
      <c r="O80" s="124">
        <v>96844287.519999996</v>
      </c>
      <c r="P80" s="125">
        <v>77513785.400000006</v>
      </c>
      <c r="Q80" s="125">
        <v>53387344.130000003</v>
      </c>
      <c r="R80" s="125">
        <v>22057077.949999999</v>
      </c>
      <c r="S80" s="125">
        <v>18028356.609999999</v>
      </c>
      <c r="T80" s="125">
        <v>0</v>
      </c>
      <c r="U80" s="126"/>
      <c r="V80" s="45">
        <f t="shared" ref="V80:Z80" si="38">O80-C80</f>
        <v>-19671755.13000001</v>
      </c>
      <c r="W80" s="127">
        <f t="shared" si="38"/>
        <v>2847286.9400000125</v>
      </c>
      <c r="X80" s="127">
        <f t="shared" si="38"/>
        <v>10297466.109999999</v>
      </c>
      <c r="Y80" s="127">
        <f t="shared" si="38"/>
        <v>-100894.91000000015</v>
      </c>
      <c r="Z80" s="127">
        <f t="shared" si="38"/>
        <v>1634488.7999999989</v>
      </c>
      <c r="AA80" s="128"/>
      <c r="AB80" s="129"/>
      <c r="AC80" s="45">
        <f>IF(ISERROR(GETPIVOTDATA("VALUE",'CRS WK pvt'!$I$2,"DT_FILE",AC$8,"CD_CO",AC$6,"TRIM_CAT",TRIM(B80),"TRIM_LINE",A79))=TRUE,0,GETPIVOTDATA("VALUE",'CRS WK pvt'!$I$2,"DT_FILE",AC$8,"CD_CO",AC$6,"TRIM_CAT",TRIM(B80),"TRIM_LINE",A79))</f>
        <v>0</v>
      </c>
    </row>
    <row r="81" spans="1:29" s="48" customFormat="1" x14ac:dyDescent="0.25">
      <c r="A81" s="186"/>
      <c r="B81" s="49" t="s">
        <v>39</v>
      </c>
      <c r="C81" s="124">
        <v>11097916.74</v>
      </c>
      <c r="D81" s="125">
        <v>7823120.6100000003</v>
      </c>
      <c r="E81" s="125">
        <v>4949333.26</v>
      </c>
      <c r="F81" s="125">
        <v>2328157.96</v>
      </c>
      <c r="G81" s="125">
        <v>1571079</v>
      </c>
      <c r="H81" s="125">
        <v>1455040.46</v>
      </c>
      <c r="I81" s="125">
        <v>1312154.53</v>
      </c>
      <c r="J81" s="125">
        <v>2095620.01</v>
      </c>
      <c r="K81" s="125">
        <v>3755317.65</v>
      </c>
      <c r="L81" s="125">
        <v>9335650.9100000001</v>
      </c>
      <c r="M81" s="125">
        <v>9905079.3300000001</v>
      </c>
      <c r="N81" s="126">
        <v>9125300.0299999993</v>
      </c>
      <c r="O81" s="124">
        <v>8528760.5399999991</v>
      </c>
      <c r="P81" s="125">
        <v>7215421.6900000004</v>
      </c>
      <c r="Q81" s="125">
        <v>4670482.46</v>
      </c>
      <c r="R81" s="125">
        <v>2269688.54</v>
      </c>
      <c r="S81" s="125">
        <v>1933053.86</v>
      </c>
      <c r="T81" s="125">
        <v>0</v>
      </c>
      <c r="U81" s="126"/>
      <c r="V81" s="45">
        <f t="shared" si="8"/>
        <v>-2569156.2000000011</v>
      </c>
      <c r="W81" s="127">
        <f t="shared" si="8"/>
        <v>-607698.91999999993</v>
      </c>
      <c r="X81" s="127">
        <f t="shared" si="8"/>
        <v>-278850.79999999981</v>
      </c>
      <c r="Y81" s="127">
        <f t="shared" si="8"/>
        <v>-58469.419999999925</v>
      </c>
      <c r="Z81" s="127">
        <f t="shared" si="8"/>
        <v>361974.8600000001</v>
      </c>
      <c r="AA81" s="128"/>
      <c r="AB81" s="129"/>
      <c r="AC81" s="45">
        <f>IF(ISERROR(GETPIVOTDATA("VALUE",'CRS WK pvt'!$I$2,"DT_FILE",AC$8,"CD_CO",AC$6,"TRIM_CAT",TRIM(B81),"TRIM_LINE",A79))=TRUE,0,GETPIVOTDATA("VALUE",'CRS WK pvt'!$I$2,"DT_FILE",AC$8,"CD_CO",AC$6,"TRIM_CAT",TRIM(B81),"TRIM_LINE",A79))</f>
        <v>0</v>
      </c>
    </row>
    <row r="82" spans="1:29" s="48" customFormat="1" x14ac:dyDescent="0.25">
      <c r="A82" s="186"/>
      <c r="B82" s="49" t="s">
        <v>40</v>
      </c>
      <c r="C82" s="124">
        <v>13221252.77</v>
      </c>
      <c r="D82" s="125">
        <v>8844338.2799999993</v>
      </c>
      <c r="E82" s="125">
        <v>5502635.4199999999</v>
      </c>
      <c r="F82" s="125">
        <v>3420801.09</v>
      </c>
      <c r="G82" s="125">
        <v>2566367.5</v>
      </c>
      <c r="H82" s="125">
        <v>2533389.69</v>
      </c>
      <c r="I82" s="125">
        <v>2363428.25</v>
      </c>
      <c r="J82" s="125">
        <v>3321963.68</v>
      </c>
      <c r="K82" s="125">
        <v>5055755.67</v>
      </c>
      <c r="L82" s="125">
        <v>11843319.869999999</v>
      </c>
      <c r="M82" s="125">
        <v>13068339.17</v>
      </c>
      <c r="N82" s="126">
        <v>11210310.720000001</v>
      </c>
      <c r="O82" s="124">
        <v>10320249.699999999</v>
      </c>
      <c r="P82" s="125">
        <v>7384263.9900000002</v>
      </c>
      <c r="Q82" s="125">
        <v>5149789.38</v>
      </c>
      <c r="R82" s="125">
        <v>2716339.85</v>
      </c>
      <c r="S82" s="125">
        <v>2371840.88</v>
      </c>
      <c r="T82" s="125">
        <v>0</v>
      </c>
      <c r="U82" s="126"/>
      <c r="V82" s="45">
        <f t="shared" si="8"/>
        <v>-2901003.0700000003</v>
      </c>
      <c r="W82" s="127">
        <f t="shared" si="8"/>
        <v>-1460074.2899999991</v>
      </c>
      <c r="X82" s="127">
        <f t="shared" si="8"/>
        <v>-352846.04000000004</v>
      </c>
      <c r="Y82" s="127">
        <f t="shared" si="8"/>
        <v>-704461.23999999976</v>
      </c>
      <c r="Z82" s="127">
        <f t="shared" si="8"/>
        <v>-194526.62000000011</v>
      </c>
      <c r="AA82" s="128"/>
      <c r="AB82" s="129"/>
      <c r="AC82" s="45">
        <f>IF(ISERROR(GETPIVOTDATA("VALUE",'CRS WK pvt'!$I$2,"DT_FILE",AC$8,"CD_CO",AC$6,"TRIM_CAT",TRIM(B82),"TRIM_LINE",A79))=TRUE,0,GETPIVOTDATA("VALUE",'CRS WK pvt'!$I$2,"DT_FILE",AC$8,"CD_CO",AC$6,"TRIM_CAT",TRIM(B82),"TRIM_LINE",A79))</f>
        <v>0</v>
      </c>
    </row>
    <row r="83" spans="1:29" s="48" customFormat="1" x14ac:dyDescent="0.25">
      <c r="A83" s="186"/>
      <c r="B83" s="49" t="s">
        <v>41</v>
      </c>
      <c r="C83" s="124">
        <v>13827585.93</v>
      </c>
      <c r="D83" s="125">
        <v>9668819.2100000009</v>
      </c>
      <c r="E83" s="125">
        <v>6560802.8200000003</v>
      </c>
      <c r="F83" s="125">
        <v>3794273.17</v>
      </c>
      <c r="G83" s="125">
        <v>3102570.73</v>
      </c>
      <c r="H83" s="125">
        <v>2841422.18</v>
      </c>
      <c r="I83" s="125">
        <v>2660547.23</v>
      </c>
      <c r="J83" s="125">
        <v>3769215.29</v>
      </c>
      <c r="K83" s="125">
        <v>5943819.21</v>
      </c>
      <c r="L83" s="125">
        <v>11810735.140000001</v>
      </c>
      <c r="M83" s="125">
        <v>12868943.140000001</v>
      </c>
      <c r="N83" s="126">
        <v>11188834.23</v>
      </c>
      <c r="O83" s="124">
        <v>10535277.27</v>
      </c>
      <c r="P83" s="125">
        <v>7725888.0099999998</v>
      </c>
      <c r="Q83" s="125">
        <v>5888145.2599999998</v>
      </c>
      <c r="R83" s="125">
        <v>3065860.67</v>
      </c>
      <c r="S83" s="125">
        <v>2465107.2400000002</v>
      </c>
      <c r="T83" s="125">
        <v>0</v>
      </c>
      <c r="U83" s="126"/>
      <c r="V83" s="45">
        <f t="shared" si="8"/>
        <v>-3292308.66</v>
      </c>
      <c r="W83" s="127">
        <f t="shared" si="8"/>
        <v>-1942931.2000000011</v>
      </c>
      <c r="X83" s="127">
        <f t="shared" si="8"/>
        <v>-672657.56000000052</v>
      </c>
      <c r="Y83" s="127">
        <f t="shared" si="8"/>
        <v>-728412.5</v>
      </c>
      <c r="Z83" s="127">
        <f t="shared" si="8"/>
        <v>-637463.48999999976</v>
      </c>
      <c r="AA83" s="128"/>
      <c r="AB83" s="129"/>
      <c r="AC83" s="45">
        <f>IF(ISERROR(GETPIVOTDATA("VALUE",'CRS WK pvt'!$I$2,"DT_FILE",AC$8,"CD_CO",AC$6,"TRIM_CAT",TRIM(B83),"TRIM_LINE",A79))=TRUE,0,GETPIVOTDATA("VALUE",'CRS WK pvt'!$I$2,"DT_FILE",AC$8,"CD_CO",AC$6,"TRIM_CAT",TRIM(B83),"TRIM_LINE",A79))</f>
        <v>0</v>
      </c>
    </row>
    <row r="84" spans="1:29" s="48" customFormat="1" x14ac:dyDescent="0.25">
      <c r="A84" s="186"/>
      <c r="B84" s="49" t="s">
        <v>42</v>
      </c>
      <c r="C84" s="124">
        <v>42360814.049999997</v>
      </c>
      <c r="D84" s="125">
        <v>44903162.409999996</v>
      </c>
      <c r="E84" s="125">
        <v>26223743.120000001</v>
      </c>
      <c r="F84" s="125">
        <v>14675647.18</v>
      </c>
      <c r="G84" s="125">
        <v>10104403.84</v>
      </c>
      <c r="H84" s="125">
        <v>12178164.18</v>
      </c>
      <c r="I84" s="125">
        <v>12003831.189999999</v>
      </c>
      <c r="J84" s="125">
        <v>14552144.08</v>
      </c>
      <c r="K84" s="125">
        <v>16819287.329999998</v>
      </c>
      <c r="L84" s="125">
        <v>36319869.840000004</v>
      </c>
      <c r="M84" s="125">
        <v>38961122.82</v>
      </c>
      <c r="N84" s="126">
        <v>35319646.170000002</v>
      </c>
      <c r="O84" s="124">
        <v>34876370.649999999</v>
      </c>
      <c r="P84" s="125">
        <v>29737147.789999999</v>
      </c>
      <c r="Q84" s="125">
        <v>23146360.940000001</v>
      </c>
      <c r="R84" s="125">
        <v>12180445.24</v>
      </c>
      <c r="S84" s="125">
        <v>9810914.4100000001</v>
      </c>
      <c r="T84" s="125">
        <v>0</v>
      </c>
      <c r="U84" s="126"/>
      <c r="V84" s="45">
        <f t="shared" si="8"/>
        <v>-7484443.3999999985</v>
      </c>
      <c r="W84" s="127">
        <f t="shared" si="8"/>
        <v>-15166014.619999997</v>
      </c>
      <c r="X84" s="127">
        <f t="shared" si="8"/>
        <v>-3077382.1799999997</v>
      </c>
      <c r="Y84" s="127">
        <f t="shared" si="8"/>
        <v>-2495201.9399999995</v>
      </c>
      <c r="Z84" s="127">
        <f t="shared" si="8"/>
        <v>-293489.4299999997</v>
      </c>
      <c r="AA84" s="128"/>
      <c r="AB84" s="129"/>
      <c r="AC84" s="45">
        <f>IF(ISERROR(GETPIVOTDATA("VALUE",'CRS WK pvt'!$I$2,"DT_FILE",AC$8,"CD_CO",AC$6,"TRIM_CAT",TRIM(B84),"TRIM_LINE",A79))=TRUE,0,GETPIVOTDATA("VALUE",'CRS WK pvt'!$I$2,"DT_FILE",AC$8,"CD_CO",AC$6,"TRIM_CAT",TRIM(B84),"TRIM_LINE",A79))</f>
        <v>0</v>
      </c>
    </row>
    <row r="85" spans="1:29" s="164" customFormat="1" x14ac:dyDescent="0.25">
      <c r="A85" s="187"/>
      <c r="B85" s="49" t="s">
        <v>43</v>
      </c>
      <c r="C85" s="165">
        <f>SUM(C80:C84)</f>
        <v>197023612.13999999</v>
      </c>
      <c r="D85" s="166">
        <f t="shared" ref="D85:AC99" si="39">SUM(D80:D84)</f>
        <v>145905938.97</v>
      </c>
      <c r="E85" s="166">
        <f t="shared" si="39"/>
        <v>86326392.640000001</v>
      </c>
      <c r="F85" s="166">
        <f t="shared" si="39"/>
        <v>46376852.259999998</v>
      </c>
      <c r="G85" s="166">
        <f t="shared" si="39"/>
        <v>33738288.880000003</v>
      </c>
      <c r="H85" s="166">
        <f t="shared" si="39"/>
        <v>34565149.870000005</v>
      </c>
      <c r="I85" s="166">
        <f t="shared" si="39"/>
        <v>33164286.869999997</v>
      </c>
      <c r="J85" s="166">
        <f t="shared" si="39"/>
        <v>47392016.810000002</v>
      </c>
      <c r="K85" s="166">
        <f t="shared" si="39"/>
        <v>76922660.799999997</v>
      </c>
      <c r="L85" s="166">
        <f t="shared" si="39"/>
        <v>181801823.10999998</v>
      </c>
      <c r="M85" s="166">
        <f t="shared" si="39"/>
        <v>195418013.07999998</v>
      </c>
      <c r="N85" s="168">
        <f t="shared" si="39"/>
        <v>172806956.87</v>
      </c>
      <c r="O85" s="165">
        <f t="shared" si="39"/>
        <v>161104945.68000001</v>
      </c>
      <c r="P85" s="173">
        <f t="shared" si="39"/>
        <v>129576506.88</v>
      </c>
      <c r="Q85" s="173">
        <f t="shared" si="39"/>
        <v>92242122.170000002</v>
      </c>
      <c r="R85" s="173">
        <f t="shared" si="39"/>
        <v>42289412.25</v>
      </c>
      <c r="S85" s="173">
        <f t="shared" si="39"/>
        <v>34609273</v>
      </c>
      <c r="T85" s="166">
        <v>0</v>
      </c>
      <c r="U85" s="168">
        <f t="shared" si="39"/>
        <v>0</v>
      </c>
      <c r="V85" s="167">
        <f t="shared" si="31"/>
        <v>-35918666.460000008</v>
      </c>
      <c r="W85" s="169">
        <f t="shared" ref="W85:X85" si="40">SUM(W80:W84)</f>
        <v>-16329432.089999985</v>
      </c>
      <c r="X85" s="169">
        <f t="shared" si="40"/>
        <v>5915729.5299999993</v>
      </c>
      <c r="Y85" s="169">
        <f t="shared" ref="Y85:Z85" si="41">SUM(Y80:Y84)</f>
        <v>-4087440.0099999993</v>
      </c>
      <c r="Z85" s="169">
        <f t="shared" si="41"/>
        <v>870984.11999999941</v>
      </c>
      <c r="AA85" s="170">
        <f t="shared" si="39"/>
        <v>0</v>
      </c>
      <c r="AB85" s="171">
        <f t="shared" si="39"/>
        <v>0</v>
      </c>
      <c r="AC85" s="167">
        <f t="shared" si="39"/>
        <v>0</v>
      </c>
    </row>
    <row r="86" spans="1:29" s="48" customFormat="1" x14ac:dyDescent="0.25">
      <c r="A86" s="186">
        <f>+A79+1</f>
        <v>12</v>
      </c>
      <c r="B86" s="58" t="s">
        <v>319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59"/>
      <c r="P86" s="60"/>
      <c r="Q86" s="60"/>
      <c r="R86" s="60"/>
      <c r="S86" s="60"/>
      <c r="T86" s="60"/>
      <c r="U86" s="61"/>
      <c r="V86" s="62"/>
      <c r="W86" s="63"/>
      <c r="X86" s="63"/>
      <c r="Y86" s="63"/>
      <c r="Z86" s="63"/>
      <c r="AA86" s="64"/>
      <c r="AB86" s="65"/>
      <c r="AC86" s="62"/>
    </row>
    <row r="87" spans="1:29" s="48" customFormat="1" x14ac:dyDescent="0.25">
      <c r="A87" s="186"/>
      <c r="B87" s="49" t="s">
        <v>38</v>
      </c>
      <c r="C87" s="207">
        <v>50649.88</v>
      </c>
      <c r="D87" s="208">
        <v>36562.43</v>
      </c>
      <c r="E87" s="208">
        <v>28608.7</v>
      </c>
      <c r="F87" s="208">
        <v>16285.33</v>
      </c>
      <c r="G87" s="208">
        <v>10375.549999999999</v>
      </c>
      <c r="H87" s="208">
        <v>10227.33</v>
      </c>
      <c r="I87" s="208">
        <v>11360.18</v>
      </c>
      <c r="J87" s="208">
        <v>23765.360000000001</v>
      </c>
      <c r="K87" s="208">
        <v>52028.160000000003</v>
      </c>
      <c r="L87" s="208">
        <v>189196.91</v>
      </c>
      <c r="M87" s="208">
        <v>303820.83</v>
      </c>
      <c r="N87" s="209">
        <v>742654.23</v>
      </c>
      <c r="O87" s="207">
        <v>1440585.85</v>
      </c>
      <c r="P87" s="208">
        <v>1169707.8500000001</v>
      </c>
      <c r="Q87" s="125">
        <v>869906.71</v>
      </c>
      <c r="R87" s="125">
        <v>349671.71</v>
      </c>
      <c r="S87" s="125">
        <v>260276.15</v>
      </c>
      <c r="T87" s="125">
        <v>0</v>
      </c>
      <c r="U87" s="126"/>
      <c r="V87" s="208">
        <f t="shared" ref="V87:Z140" si="42">O87-C87</f>
        <v>1389935.9700000002</v>
      </c>
      <c r="W87" s="127">
        <f t="shared" si="42"/>
        <v>1133145.4200000002</v>
      </c>
      <c r="X87" s="127">
        <f t="shared" si="42"/>
        <v>841298.01</v>
      </c>
      <c r="Y87" s="127">
        <f t="shared" si="42"/>
        <v>333386.38</v>
      </c>
      <c r="Z87" s="127">
        <f t="shared" si="42"/>
        <v>249900.6</v>
      </c>
      <c r="AA87" s="128"/>
      <c r="AB87" s="129"/>
      <c r="AC87" s="45">
        <f>IF(ISERROR(GETPIVOTDATA("VALUE",'CRS WK pvt'!$I$2,"DT_FILE",AC$8,"CD_CO",AC$6,"TRIM_CAT",TRIM(B87),"TRIM_LINE",A86))=TRUE,0,GETPIVOTDATA("VALUE",'CRS WK pvt'!$I$2,"DT_FILE",AC$8,"CD_CO",AC$6,"TRIM_CAT",TRIM(B87),"TRIM_LINE",A86))</f>
        <v>0</v>
      </c>
    </row>
    <row r="88" spans="1:29" s="48" customFormat="1" x14ac:dyDescent="0.25">
      <c r="A88" s="186"/>
      <c r="B88" s="49" t="s">
        <v>39</v>
      </c>
      <c r="C88" s="207">
        <v>39037.21</v>
      </c>
      <c r="D88" s="208">
        <v>29364.33</v>
      </c>
      <c r="E88" s="208">
        <v>27621.68</v>
      </c>
      <c r="F88" s="208">
        <v>14352.99</v>
      </c>
      <c r="G88" s="208">
        <v>8701.33</v>
      </c>
      <c r="H88" s="208">
        <v>8454.3700000000008</v>
      </c>
      <c r="I88" s="208">
        <v>8178.84</v>
      </c>
      <c r="J88" s="208">
        <v>16045.97</v>
      </c>
      <c r="K88" s="208">
        <v>32013.48</v>
      </c>
      <c r="L88" s="208">
        <v>101648.46</v>
      </c>
      <c r="M88" s="208">
        <v>140248.16</v>
      </c>
      <c r="N88" s="209">
        <v>196277.75</v>
      </c>
      <c r="O88" s="207">
        <v>249834.44</v>
      </c>
      <c r="P88" s="208">
        <v>220319.35</v>
      </c>
      <c r="Q88" s="125">
        <v>144971.35</v>
      </c>
      <c r="R88" s="125">
        <v>69066.87</v>
      </c>
      <c r="S88" s="125">
        <v>54804.4</v>
      </c>
      <c r="T88" s="125">
        <v>0</v>
      </c>
      <c r="U88" s="126"/>
      <c r="V88" s="208">
        <f t="shared" si="42"/>
        <v>210797.23</v>
      </c>
      <c r="W88" s="127">
        <f t="shared" si="42"/>
        <v>190955.02000000002</v>
      </c>
      <c r="X88" s="127">
        <f t="shared" si="42"/>
        <v>117349.67000000001</v>
      </c>
      <c r="Y88" s="127">
        <f t="shared" si="42"/>
        <v>54713.88</v>
      </c>
      <c r="Z88" s="127">
        <f t="shared" si="42"/>
        <v>46103.07</v>
      </c>
      <c r="AA88" s="128"/>
      <c r="AB88" s="129"/>
      <c r="AC88" s="45">
        <f>IF(ISERROR(GETPIVOTDATA("VALUE",'CRS WK pvt'!$I$2,"DT_FILE",AC$8,"CD_CO",AC$6,"TRIM_CAT",TRIM(B88),"TRIM_LINE",A86))=TRUE,0,GETPIVOTDATA("VALUE",'CRS WK pvt'!$I$2,"DT_FILE",AC$8,"CD_CO",AC$6,"TRIM_CAT",TRIM(B88),"TRIM_LINE",A86))</f>
        <v>0</v>
      </c>
    </row>
    <row r="89" spans="1:29" s="48" customFormat="1" x14ac:dyDescent="0.25">
      <c r="A89" s="186"/>
      <c r="B89" s="49" t="s">
        <v>40</v>
      </c>
      <c r="C89" s="207">
        <v>911.28</v>
      </c>
      <c r="D89" s="208">
        <v>806.54</v>
      </c>
      <c r="E89" s="208">
        <v>304.27999999999997</v>
      </c>
      <c r="F89" s="208">
        <v>329.81</v>
      </c>
      <c r="G89" s="208">
        <v>814</v>
      </c>
      <c r="H89" s="208">
        <v>1643.75</v>
      </c>
      <c r="I89" s="208">
        <v>2298.87</v>
      </c>
      <c r="J89" s="208">
        <v>3089.63</v>
      </c>
      <c r="K89" s="208">
        <v>6505.03</v>
      </c>
      <c r="L89" s="208">
        <v>25949.21</v>
      </c>
      <c r="M89" s="208">
        <v>47919.19</v>
      </c>
      <c r="N89" s="209">
        <v>145287.60999999999</v>
      </c>
      <c r="O89" s="207">
        <v>299633.21999999997</v>
      </c>
      <c r="P89" s="208">
        <v>210957.9</v>
      </c>
      <c r="Q89" s="125">
        <v>155497.39000000001</v>
      </c>
      <c r="R89" s="125">
        <v>78929.48</v>
      </c>
      <c r="S89" s="125">
        <v>64813.29</v>
      </c>
      <c r="T89" s="125">
        <v>0</v>
      </c>
      <c r="U89" s="126"/>
      <c r="V89" s="208">
        <f t="shared" si="42"/>
        <v>298721.93999999994</v>
      </c>
      <c r="W89" s="127">
        <f t="shared" si="42"/>
        <v>210151.36</v>
      </c>
      <c r="X89" s="127">
        <f t="shared" si="42"/>
        <v>155193.11000000002</v>
      </c>
      <c r="Y89" s="127">
        <f t="shared" si="42"/>
        <v>78599.67</v>
      </c>
      <c r="Z89" s="127">
        <f t="shared" si="42"/>
        <v>63999.29</v>
      </c>
      <c r="AA89" s="128"/>
      <c r="AB89" s="129"/>
      <c r="AC89" s="45">
        <f>IF(ISERROR(GETPIVOTDATA("VALUE",'CRS WK pvt'!$I$2,"DT_FILE",AC$8,"CD_CO",AC$6,"TRIM_CAT",TRIM(B89),"TRIM_LINE",A86))=TRUE,0,GETPIVOTDATA("VALUE",'CRS WK pvt'!$I$2,"DT_FILE",AC$8,"CD_CO",AC$6,"TRIM_CAT",TRIM(B89),"TRIM_LINE",A86))</f>
        <v>0</v>
      </c>
    </row>
    <row r="90" spans="1:29" s="48" customFormat="1" x14ac:dyDescent="0.25">
      <c r="A90" s="186"/>
      <c r="B90" s="49" t="s">
        <v>41</v>
      </c>
      <c r="C90" s="207">
        <v>355.27</v>
      </c>
      <c r="D90" s="208">
        <v>676.84</v>
      </c>
      <c r="E90" s="208">
        <v>414.43</v>
      </c>
      <c r="F90" s="208">
        <v>183.57</v>
      </c>
      <c r="G90" s="208">
        <v>8321.69</v>
      </c>
      <c r="H90" s="208">
        <v>1232.79</v>
      </c>
      <c r="I90" s="208">
        <v>1367.69</v>
      </c>
      <c r="J90" s="208">
        <v>2266.4499999999998</v>
      </c>
      <c r="K90" s="208">
        <v>4873.8900000000003</v>
      </c>
      <c r="L90" s="208">
        <v>21586.05</v>
      </c>
      <c r="M90" s="208">
        <v>62777.72</v>
      </c>
      <c r="N90" s="209">
        <v>225487.75</v>
      </c>
      <c r="O90" s="207">
        <v>527637.96</v>
      </c>
      <c r="P90" s="208">
        <v>365082.5</v>
      </c>
      <c r="Q90" s="125">
        <v>274862.03000000003</v>
      </c>
      <c r="R90" s="125">
        <v>144347.18</v>
      </c>
      <c r="S90" s="125">
        <v>109553.51</v>
      </c>
      <c r="T90" s="125">
        <v>0</v>
      </c>
      <c r="U90" s="126"/>
      <c r="V90" s="208">
        <f t="shared" si="42"/>
        <v>527282.68999999994</v>
      </c>
      <c r="W90" s="127">
        <f t="shared" si="42"/>
        <v>364405.66</v>
      </c>
      <c r="X90" s="127">
        <f t="shared" si="42"/>
        <v>274447.60000000003</v>
      </c>
      <c r="Y90" s="127">
        <f t="shared" si="42"/>
        <v>144163.60999999999</v>
      </c>
      <c r="Z90" s="127">
        <f t="shared" si="42"/>
        <v>101231.81999999999</v>
      </c>
      <c r="AA90" s="128"/>
      <c r="AB90" s="129"/>
      <c r="AC90" s="45">
        <f>IF(ISERROR(GETPIVOTDATA("VALUE",'CRS WK pvt'!$I$2,"DT_FILE",AC$8,"CD_CO",AC$6,"TRIM_CAT",TRIM(B90),"TRIM_LINE",A86))=TRUE,0,GETPIVOTDATA("VALUE",'CRS WK pvt'!$I$2,"DT_FILE",AC$8,"CD_CO",AC$6,"TRIM_CAT",TRIM(B90),"TRIM_LINE",A86))</f>
        <v>0</v>
      </c>
    </row>
    <row r="91" spans="1:29" s="48" customFormat="1" x14ac:dyDescent="0.25">
      <c r="A91" s="186"/>
      <c r="B91" s="49" t="s">
        <v>42</v>
      </c>
      <c r="C91" s="207">
        <v>1718.66</v>
      </c>
      <c r="D91" s="208">
        <v>1135</v>
      </c>
      <c r="E91" s="208">
        <v>520.45000000000005</v>
      </c>
      <c r="F91" s="208">
        <v>951.61</v>
      </c>
      <c r="G91" s="208">
        <v>821.93</v>
      </c>
      <c r="H91" s="208">
        <v>685.41</v>
      </c>
      <c r="I91" s="208">
        <v>736.89</v>
      </c>
      <c r="J91" s="208">
        <v>2686.41</v>
      </c>
      <c r="K91" s="208">
        <v>4955.17</v>
      </c>
      <c r="L91" s="208">
        <v>24090.99</v>
      </c>
      <c r="M91" s="208">
        <v>135860.07</v>
      </c>
      <c r="N91" s="209">
        <v>533457.18000000005</v>
      </c>
      <c r="O91" s="207">
        <v>1506253.56</v>
      </c>
      <c r="P91" s="208">
        <v>1119944.3500000001</v>
      </c>
      <c r="Q91" s="125">
        <v>893861.35</v>
      </c>
      <c r="R91" s="125">
        <v>377642.25</v>
      </c>
      <c r="S91" s="125">
        <v>291319.98</v>
      </c>
      <c r="T91" s="125">
        <v>0</v>
      </c>
      <c r="U91" s="126"/>
      <c r="V91" s="208">
        <f t="shared" si="42"/>
        <v>1504534.9000000001</v>
      </c>
      <c r="W91" s="127">
        <f t="shared" si="42"/>
        <v>1118809.3500000001</v>
      </c>
      <c r="X91" s="127">
        <f t="shared" si="42"/>
        <v>893340.9</v>
      </c>
      <c r="Y91" s="127">
        <f t="shared" si="42"/>
        <v>376690.64</v>
      </c>
      <c r="Z91" s="127">
        <f t="shared" si="42"/>
        <v>290498.05</v>
      </c>
      <c r="AA91" s="128"/>
      <c r="AB91" s="129"/>
      <c r="AC91" s="45">
        <f>IF(ISERROR(GETPIVOTDATA("VALUE",'CRS WK pvt'!$I$2,"DT_FILE",AC$8,"CD_CO",AC$6,"TRIM_CAT",TRIM(B91),"TRIM_LINE",A86))=TRUE,0,GETPIVOTDATA("VALUE",'CRS WK pvt'!$I$2,"DT_FILE",AC$8,"CD_CO",AC$6,"TRIM_CAT",TRIM(B91),"TRIM_LINE",A86))</f>
        <v>0</v>
      </c>
    </row>
    <row r="92" spans="1:29" s="164" customFormat="1" x14ac:dyDescent="0.25">
      <c r="A92" s="187"/>
      <c r="B92" s="49" t="s">
        <v>43</v>
      </c>
      <c r="C92" s="165">
        <f>SUM(C87:C91)</f>
        <v>92672.3</v>
      </c>
      <c r="D92" s="166">
        <f t="shared" ref="D92:AB106" si="43">SUM(D87:D91)</f>
        <v>68545.14</v>
      </c>
      <c r="E92" s="166">
        <f t="shared" si="43"/>
        <v>57469.54</v>
      </c>
      <c r="F92" s="166">
        <f t="shared" si="43"/>
        <v>32103.31</v>
      </c>
      <c r="G92" s="166">
        <f t="shared" si="43"/>
        <v>29034.5</v>
      </c>
      <c r="H92" s="166">
        <f t="shared" si="43"/>
        <v>22243.65</v>
      </c>
      <c r="I92" s="166">
        <f t="shared" si="43"/>
        <v>23942.469999999998</v>
      </c>
      <c r="J92" s="166">
        <f t="shared" si="43"/>
        <v>47853.819999999992</v>
      </c>
      <c r="K92" s="166">
        <f t="shared" si="43"/>
        <v>100375.73</v>
      </c>
      <c r="L92" s="166">
        <f t="shared" si="43"/>
        <v>362471.62</v>
      </c>
      <c r="M92" s="166">
        <f t="shared" si="43"/>
        <v>690625.97</v>
      </c>
      <c r="N92" s="168">
        <f t="shared" si="43"/>
        <v>1843164.52</v>
      </c>
      <c r="O92" s="165">
        <f t="shared" si="43"/>
        <v>4023945.03</v>
      </c>
      <c r="P92" s="166">
        <f t="shared" si="43"/>
        <v>3086011.95</v>
      </c>
      <c r="Q92" s="166">
        <f t="shared" si="43"/>
        <v>2339098.83</v>
      </c>
      <c r="R92" s="166">
        <f t="shared" si="43"/>
        <v>1019657.49</v>
      </c>
      <c r="S92" s="166">
        <f t="shared" si="43"/>
        <v>780767.33</v>
      </c>
      <c r="T92" s="166">
        <v>0</v>
      </c>
      <c r="U92" s="168">
        <f t="shared" si="43"/>
        <v>0</v>
      </c>
      <c r="V92" s="236">
        <f t="shared" si="43"/>
        <v>3931272.7300000004</v>
      </c>
      <c r="W92" s="169">
        <f t="shared" si="43"/>
        <v>3017466.8100000005</v>
      </c>
      <c r="X92" s="169">
        <f t="shared" ref="X92:Y92" si="44">SUM(X87:X91)</f>
        <v>2281629.29</v>
      </c>
      <c r="Y92" s="169">
        <f t="shared" si="44"/>
        <v>987554.18</v>
      </c>
      <c r="Z92" s="169">
        <f t="shared" ref="Z92" si="45">SUM(Z87:Z91)</f>
        <v>751732.83</v>
      </c>
      <c r="AA92" s="170">
        <f t="shared" si="43"/>
        <v>0</v>
      </c>
      <c r="AB92" s="171">
        <f t="shared" si="43"/>
        <v>0</v>
      </c>
      <c r="AC92" s="167">
        <f t="shared" si="39"/>
        <v>0</v>
      </c>
    </row>
    <row r="93" spans="1:29" s="48" customFormat="1" x14ac:dyDescent="0.25">
      <c r="A93" s="186">
        <f>+A86+1</f>
        <v>13</v>
      </c>
      <c r="B93" s="58" t="s">
        <v>45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59"/>
      <c r="P93" s="60"/>
      <c r="Q93" s="60"/>
      <c r="R93" s="60"/>
      <c r="S93" s="60"/>
      <c r="T93" s="60"/>
      <c r="U93" s="61"/>
      <c r="V93" s="62"/>
      <c r="W93" s="63"/>
      <c r="X93" s="63"/>
      <c r="Y93" s="63"/>
      <c r="Z93" s="63"/>
      <c r="AA93" s="64"/>
      <c r="AB93" s="65"/>
      <c r="AC93" s="62"/>
    </row>
    <row r="94" spans="1:29" s="48" customFormat="1" x14ac:dyDescent="0.25">
      <c r="A94" s="186"/>
      <c r="B94" s="49" t="s">
        <v>38</v>
      </c>
      <c r="C94" s="124">
        <f t="shared" ref="C94" si="46">C80+C87</f>
        <v>116566692.53</v>
      </c>
      <c r="D94" s="125">
        <f t="shared" ref="D94:P94" si="47">D80+D87</f>
        <v>74703060.890000001</v>
      </c>
      <c r="E94" s="125">
        <f t="shared" si="47"/>
        <v>43118486.720000006</v>
      </c>
      <c r="F94" s="125">
        <f t="shared" si="47"/>
        <v>22174258.189999998</v>
      </c>
      <c r="G94" s="125">
        <f t="shared" si="47"/>
        <v>16404243.360000001</v>
      </c>
      <c r="H94" s="125">
        <f t="shared" si="47"/>
        <v>15567360.689999999</v>
      </c>
      <c r="I94" s="125">
        <f t="shared" si="47"/>
        <v>14835685.85</v>
      </c>
      <c r="J94" s="125">
        <f t="shared" si="47"/>
        <v>23676839.109999999</v>
      </c>
      <c r="K94" s="125">
        <f t="shared" si="47"/>
        <v>45400509.099999994</v>
      </c>
      <c r="L94" s="125">
        <f t="shared" si="47"/>
        <v>112681444.25999999</v>
      </c>
      <c r="M94" s="125">
        <f t="shared" si="47"/>
        <v>120918349.45</v>
      </c>
      <c r="N94" s="126">
        <f t="shared" si="47"/>
        <v>106705519.95</v>
      </c>
      <c r="O94" s="124">
        <f t="shared" si="47"/>
        <v>98284873.36999999</v>
      </c>
      <c r="P94" s="125">
        <f t="shared" si="47"/>
        <v>78683493.25</v>
      </c>
      <c r="Q94" s="125">
        <f t="shared" ref="Q94:R94" si="48">Q80+Q87</f>
        <v>54257250.840000004</v>
      </c>
      <c r="R94" s="125">
        <f t="shared" si="48"/>
        <v>22406749.66</v>
      </c>
      <c r="S94" s="125">
        <f t="shared" ref="S94" si="49">S80+S87</f>
        <v>18288632.759999998</v>
      </c>
      <c r="T94" s="125">
        <v>0</v>
      </c>
      <c r="U94" s="126"/>
      <c r="V94" s="45">
        <f t="shared" ref="V94:Z94" si="50">O94-C94</f>
        <v>-18281819.160000011</v>
      </c>
      <c r="W94" s="127">
        <f t="shared" si="50"/>
        <v>3980432.3599999994</v>
      </c>
      <c r="X94" s="127">
        <f t="shared" si="50"/>
        <v>11138764.119999997</v>
      </c>
      <c r="Y94" s="127">
        <f t="shared" si="50"/>
        <v>232491.47000000253</v>
      </c>
      <c r="Z94" s="127">
        <f t="shared" si="50"/>
        <v>1884389.3999999966</v>
      </c>
      <c r="AA94" s="128"/>
      <c r="AB94" s="129"/>
      <c r="AC94" s="80">
        <f t="shared" ref="AC94:AC98" si="51">AC80+AC87</f>
        <v>0</v>
      </c>
    </row>
    <row r="95" spans="1:29" s="48" customFormat="1" x14ac:dyDescent="0.25">
      <c r="A95" s="186"/>
      <c r="B95" s="49" t="s">
        <v>39</v>
      </c>
      <c r="C95" s="124">
        <f t="shared" ref="C95:P95" si="52">C81+C88</f>
        <v>11136953.950000001</v>
      </c>
      <c r="D95" s="125">
        <f t="shared" si="52"/>
        <v>7852484.9400000004</v>
      </c>
      <c r="E95" s="125">
        <f t="shared" si="52"/>
        <v>4976954.9399999995</v>
      </c>
      <c r="F95" s="125">
        <f t="shared" si="52"/>
        <v>2342510.9500000002</v>
      </c>
      <c r="G95" s="125">
        <f t="shared" si="52"/>
        <v>1579780.33</v>
      </c>
      <c r="H95" s="125">
        <f t="shared" si="52"/>
        <v>1463494.83</v>
      </c>
      <c r="I95" s="125">
        <f t="shared" si="52"/>
        <v>1320333.3700000001</v>
      </c>
      <c r="J95" s="125">
        <f t="shared" si="52"/>
        <v>2111665.98</v>
      </c>
      <c r="K95" s="125">
        <f t="shared" si="52"/>
        <v>3787331.13</v>
      </c>
      <c r="L95" s="125">
        <f t="shared" si="52"/>
        <v>9437299.370000001</v>
      </c>
      <c r="M95" s="125">
        <f t="shared" si="52"/>
        <v>10045327.49</v>
      </c>
      <c r="N95" s="126">
        <f t="shared" si="52"/>
        <v>9321577.7799999993</v>
      </c>
      <c r="O95" s="124">
        <f t="shared" si="52"/>
        <v>8778594.9799999986</v>
      </c>
      <c r="P95" s="125">
        <f t="shared" si="52"/>
        <v>7435741.04</v>
      </c>
      <c r="Q95" s="125">
        <f t="shared" ref="Q95:R95" si="53">Q81+Q88</f>
        <v>4815453.8099999996</v>
      </c>
      <c r="R95" s="125">
        <f t="shared" si="53"/>
        <v>2338755.41</v>
      </c>
      <c r="S95" s="125">
        <f t="shared" ref="S95" si="54">S81+S88</f>
        <v>1987858.26</v>
      </c>
      <c r="T95" s="125">
        <v>0</v>
      </c>
      <c r="U95" s="126"/>
      <c r="V95" s="45">
        <f t="shared" ref="V95:W140" si="55">O95-C95</f>
        <v>-2358358.9700000025</v>
      </c>
      <c r="W95" s="127">
        <f t="shared" si="55"/>
        <v>-416743.90000000037</v>
      </c>
      <c r="X95" s="127">
        <f t="shared" si="42"/>
        <v>-161501.12999999989</v>
      </c>
      <c r="Y95" s="127">
        <f t="shared" si="42"/>
        <v>-3755.5400000000373</v>
      </c>
      <c r="Z95" s="127">
        <f t="shared" si="42"/>
        <v>408077.92999999993</v>
      </c>
      <c r="AA95" s="128"/>
      <c r="AB95" s="129"/>
      <c r="AC95" s="80">
        <f t="shared" si="51"/>
        <v>0</v>
      </c>
    </row>
    <row r="96" spans="1:29" s="48" customFormat="1" x14ac:dyDescent="0.25">
      <c r="A96" s="186"/>
      <c r="B96" s="49" t="s">
        <v>40</v>
      </c>
      <c r="C96" s="124">
        <f t="shared" ref="C96:P96" si="56">C82+C89</f>
        <v>13222164.049999999</v>
      </c>
      <c r="D96" s="125">
        <f t="shared" si="56"/>
        <v>8845144.8199999984</v>
      </c>
      <c r="E96" s="125">
        <f t="shared" si="56"/>
        <v>5502939.7000000002</v>
      </c>
      <c r="F96" s="125">
        <f t="shared" si="56"/>
        <v>3421130.9</v>
      </c>
      <c r="G96" s="125">
        <f t="shared" si="56"/>
        <v>2567181.5</v>
      </c>
      <c r="H96" s="125">
        <f t="shared" si="56"/>
        <v>2535033.44</v>
      </c>
      <c r="I96" s="125">
        <f t="shared" si="56"/>
        <v>2365727.12</v>
      </c>
      <c r="J96" s="125">
        <f t="shared" si="56"/>
        <v>3325053.31</v>
      </c>
      <c r="K96" s="125">
        <f t="shared" si="56"/>
        <v>5062260.7</v>
      </c>
      <c r="L96" s="125">
        <f t="shared" si="56"/>
        <v>11869269.08</v>
      </c>
      <c r="M96" s="125">
        <f t="shared" si="56"/>
        <v>13116258.359999999</v>
      </c>
      <c r="N96" s="126">
        <f t="shared" si="56"/>
        <v>11355598.33</v>
      </c>
      <c r="O96" s="124">
        <f t="shared" si="56"/>
        <v>10619882.92</v>
      </c>
      <c r="P96" s="125">
        <f t="shared" si="56"/>
        <v>7595221.8900000006</v>
      </c>
      <c r="Q96" s="125">
        <f t="shared" ref="Q96:R96" si="57">Q82+Q89</f>
        <v>5305286.7699999996</v>
      </c>
      <c r="R96" s="125">
        <f t="shared" si="57"/>
        <v>2795269.33</v>
      </c>
      <c r="S96" s="125">
        <f t="shared" ref="S96" si="58">S82+S89</f>
        <v>2436654.17</v>
      </c>
      <c r="T96" s="125">
        <v>0</v>
      </c>
      <c r="U96" s="126"/>
      <c r="V96" s="45">
        <f t="shared" si="55"/>
        <v>-2602281.129999999</v>
      </c>
      <c r="W96" s="127">
        <f t="shared" si="55"/>
        <v>-1249922.9299999978</v>
      </c>
      <c r="X96" s="127">
        <f t="shared" si="42"/>
        <v>-197652.93000000063</v>
      </c>
      <c r="Y96" s="127">
        <f t="shared" si="42"/>
        <v>-625861.56999999983</v>
      </c>
      <c r="Z96" s="127">
        <f t="shared" si="42"/>
        <v>-130527.33000000007</v>
      </c>
      <c r="AA96" s="128"/>
      <c r="AB96" s="129"/>
      <c r="AC96" s="80">
        <f t="shared" si="51"/>
        <v>0</v>
      </c>
    </row>
    <row r="97" spans="1:29" s="48" customFormat="1" x14ac:dyDescent="0.25">
      <c r="A97" s="186"/>
      <c r="B97" s="49" t="s">
        <v>41</v>
      </c>
      <c r="C97" s="124">
        <f t="shared" ref="C97:P97" si="59">C83+C90</f>
        <v>13827941.199999999</v>
      </c>
      <c r="D97" s="125">
        <f t="shared" si="59"/>
        <v>9669496.0500000007</v>
      </c>
      <c r="E97" s="125">
        <f t="shared" si="59"/>
        <v>6561217.25</v>
      </c>
      <c r="F97" s="125">
        <f t="shared" si="59"/>
        <v>3794456.7399999998</v>
      </c>
      <c r="G97" s="125">
        <f t="shared" si="59"/>
        <v>3110892.42</v>
      </c>
      <c r="H97" s="125">
        <f t="shared" si="59"/>
        <v>2842654.97</v>
      </c>
      <c r="I97" s="125">
        <f t="shared" si="59"/>
        <v>2661914.92</v>
      </c>
      <c r="J97" s="125">
        <f t="shared" si="59"/>
        <v>3771481.74</v>
      </c>
      <c r="K97" s="125">
        <f t="shared" si="59"/>
        <v>5948693.0999999996</v>
      </c>
      <c r="L97" s="125">
        <f t="shared" si="59"/>
        <v>11832321.190000001</v>
      </c>
      <c r="M97" s="125">
        <f t="shared" si="59"/>
        <v>12931720.860000001</v>
      </c>
      <c r="N97" s="126">
        <f t="shared" si="59"/>
        <v>11414321.98</v>
      </c>
      <c r="O97" s="124">
        <f t="shared" si="59"/>
        <v>11062915.23</v>
      </c>
      <c r="P97" s="125">
        <f t="shared" si="59"/>
        <v>8090970.5099999998</v>
      </c>
      <c r="Q97" s="125">
        <f t="shared" ref="Q97:R97" si="60">Q83+Q90</f>
        <v>6163007.29</v>
      </c>
      <c r="R97" s="125">
        <f t="shared" si="60"/>
        <v>3210207.85</v>
      </c>
      <c r="S97" s="125">
        <f t="shared" ref="S97" si="61">S83+S90</f>
        <v>2574660.75</v>
      </c>
      <c r="T97" s="125">
        <v>0</v>
      </c>
      <c r="U97" s="126"/>
      <c r="V97" s="45">
        <f t="shared" si="55"/>
        <v>-2765025.9699999988</v>
      </c>
      <c r="W97" s="127">
        <f t="shared" si="55"/>
        <v>-1578525.540000001</v>
      </c>
      <c r="X97" s="127">
        <f t="shared" si="42"/>
        <v>-398209.95999999996</v>
      </c>
      <c r="Y97" s="127">
        <f t="shared" si="42"/>
        <v>-584248.88999999966</v>
      </c>
      <c r="Z97" s="127">
        <f t="shared" si="42"/>
        <v>-536231.66999999993</v>
      </c>
      <c r="AA97" s="128"/>
      <c r="AB97" s="129"/>
      <c r="AC97" s="80">
        <f t="shared" si="51"/>
        <v>0</v>
      </c>
    </row>
    <row r="98" spans="1:29" s="48" customFormat="1" x14ac:dyDescent="0.25">
      <c r="A98" s="186"/>
      <c r="B98" s="49" t="s">
        <v>42</v>
      </c>
      <c r="C98" s="124">
        <f t="shared" ref="C98:P98" si="62">C84+C91</f>
        <v>42362532.709999993</v>
      </c>
      <c r="D98" s="125">
        <f t="shared" si="62"/>
        <v>44904297.409999996</v>
      </c>
      <c r="E98" s="125">
        <f t="shared" si="62"/>
        <v>26224263.57</v>
      </c>
      <c r="F98" s="125">
        <f t="shared" si="62"/>
        <v>14676598.789999999</v>
      </c>
      <c r="G98" s="125">
        <f t="shared" si="62"/>
        <v>10105225.77</v>
      </c>
      <c r="H98" s="125">
        <f t="shared" si="62"/>
        <v>12178849.59</v>
      </c>
      <c r="I98" s="125">
        <f t="shared" si="62"/>
        <v>12004568.08</v>
      </c>
      <c r="J98" s="125">
        <f t="shared" si="62"/>
        <v>14554830.49</v>
      </c>
      <c r="K98" s="125">
        <f t="shared" si="62"/>
        <v>16824242.5</v>
      </c>
      <c r="L98" s="125">
        <f t="shared" si="62"/>
        <v>36343960.830000006</v>
      </c>
      <c r="M98" s="125">
        <f t="shared" si="62"/>
        <v>39096982.890000001</v>
      </c>
      <c r="N98" s="126">
        <f t="shared" si="62"/>
        <v>35853103.350000001</v>
      </c>
      <c r="O98" s="124">
        <f t="shared" si="62"/>
        <v>36382624.210000001</v>
      </c>
      <c r="P98" s="125">
        <f t="shared" si="62"/>
        <v>30857092.140000001</v>
      </c>
      <c r="Q98" s="125">
        <f t="shared" ref="Q98:R98" si="63">Q84+Q91</f>
        <v>24040222.290000003</v>
      </c>
      <c r="R98" s="125">
        <f t="shared" si="63"/>
        <v>12558087.49</v>
      </c>
      <c r="S98" s="125">
        <f t="shared" ref="S98" si="64">S84+S91</f>
        <v>10102234.390000001</v>
      </c>
      <c r="T98" s="125">
        <v>0</v>
      </c>
      <c r="U98" s="126"/>
      <c r="V98" s="45">
        <f t="shared" si="55"/>
        <v>-5979908.4999999925</v>
      </c>
      <c r="W98" s="127">
        <f t="shared" si="55"/>
        <v>-14047205.269999996</v>
      </c>
      <c r="X98" s="127">
        <f t="shared" si="42"/>
        <v>-2184041.2799999975</v>
      </c>
      <c r="Y98" s="127">
        <f t="shared" si="42"/>
        <v>-2118511.2999999989</v>
      </c>
      <c r="Z98" s="127">
        <f t="shared" si="42"/>
        <v>-2991.3799999989569</v>
      </c>
      <c r="AA98" s="128"/>
      <c r="AB98" s="129"/>
      <c r="AC98" s="80">
        <f t="shared" si="51"/>
        <v>0</v>
      </c>
    </row>
    <row r="99" spans="1:29" s="164" customFormat="1" ht="15.75" thickBot="1" x14ac:dyDescent="0.3">
      <c r="A99" s="187"/>
      <c r="B99" s="66" t="s">
        <v>43</v>
      </c>
      <c r="C99" s="158">
        <f>SUM(C94:C98)</f>
        <v>197116284.44</v>
      </c>
      <c r="D99" s="159">
        <f t="shared" ref="D99:AB99" si="65">SUM(D94:D98)</f>
        <v>145974484.10999998</v>
      </c>
      <c r="E99" s="159">
        <f t="shared" si="65"/>
        <v>86383862.180000007</v>
      </c>
      <c r="F99" s="159">
        <f t="shared" si="65"/>
        <v>46408955.569999993</v>
      </c>
      <c r="G99" s="159">
        <f t="shared" si="65"/>
        <v>33767323.379999995</v>
      </c>
      <c r="H99" s="159">
        <f t="shared" si="65"/>
        <v>34587393.519999996</v>
      </c>
      <c r="I99" s="159">
        <f t="shared" si="65"/>
        <v>33188229.339999996</v>
      </c>
      <c r="J99" s="159">
        <f t="shared" si="65"/>
        <v>47439870.630000003</v>
      </c>
      <c r="K99" s="159">
        <f t="shared" si="65"/>
        <v>77023036.530000001</v>
      </c>
      <c r="L99" s="159">
        <f t="shared" si="65"/>
        <v>182164294.73000002</v>
      </c>
      <c r="M99" s="159">
        <f t="shared" si="65"/>
        <v>196108639.05000001</v>
      </c>
      <c r="N99" s="160">
        <f t="shared" si="65"/>
        <v>174650121.38999999</v>
      </c>
      <c r="O99" s="158">
        <f t="shared" si="65"/>
        <v>165128890.71000001</v>
      </c>
      <c r="P99" s="159">
        <f t="shared" si="65"/>
        <v>132662518.83000001</v>
      </c>
      <c r="Q99" s="159">
        <f t="shared" ref="Q99:R99" si="66">SUM(Q94:Q98)</f>
        <v>94581221.000000015</v>
      </c>
      <c r="R99" s="159">
        <f t="shared" si="66"/>
        <v>43309069.740000002</v>
      </c>
      <c r="S99" s="159">
        <f t="shared" ref="S99" si="67">SUM(S94:S98)</f>
        <v>35390040.329999998</v>
      </c>
      <c r="T99" s="159">
        <v>0</v>
      </c>
      <c r="U99" s="160">
        <f t="shared" si="65"/>
        <v>0</v>
      </c>
      <c r="V99" s="46">
        <f t="shared" si="43"/>
        <v>-31987393.730000004</v>
      </c>
      <c r="W99" s="161">
        <f t="shared" ref="W99:X99" si="68">SUM(W94:W98)</f>
        <v>-13311965.279999996</v>
      </c>
      <c r="X99" s="161">
        <f t="shared" si="68"/>
        <v>8197358.8200000003</v>
      </c>
      <c r="Y99" s="161">
        <f t="shared" ref="Y99:Z99" si="69">SUM(Y94:Y98)</f>
        <v>-3099885.8299999959</v>
      </c>
      <c r="Z99" s="161">
        <f t="shared" si="69"/>
        <v>1622716.9499999974</v>
      </c>
      <c r="AA99" s="162">
        <f t="shared" si="65"/>
        <v>0</v>
      </c>
      <c r="AB99" s="163">
        <f t="shared" si="65"/>
        <v>0</v>
      </c>
      <c r="AC99" s="46">
        <f t="shared" si="39"/>
        <v>0</v>
      </c>
    </row>
    <row r="100" spans="1:29" s="48" customFormat="1" x14ac:dyDescent="0.25">
      <c r="A100" s="186">
        <f>+A93+1</f>
        <v>14</v>
      </c>
      <c r="B100" s="130" t="s">
        <v>317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9"/>
      <c r="O100" s="117"/>
      <c r="P100" s="118"/>
      <c r="Q100" s="118"/>
      <c r="R100" s="118"/>
      <c r="S100" s="118"/>
      <c r="T100" s="118"/>
      <c r="U100" s="119"/>
      <c r="V100" s="120"/>
      <c r="W100" s="121"/>
      <c r="X100" s="121"/>
      <c r="Y100" s="121"/>
      <c r="Z100" s="121"/>
      <c r="AA100" s="122"/>
      <c r="AB100" s="123"/>
      <c r="AC100" s="120"/>
    </row>
    <row r="101" spans="1:29" s="48" customFormat="1" x14ac:dyDescent="0.25">
      <c r="A101" s="186"/>
      <c r="B101" s="49" t="s">
        <v>38</v>
      </c>
      <c r="C101" s="124">
        <v>101668016.55</v>
      </c>
      <c r="D101" s="125">
        <v>87058595.739999995</v>
      </c>
      <c r="E101" s="125">
        <v>66709424.939999998</v>
      </c>
      <c r="F101" s="45">
        <v>43300182.240000002</v>
      </c>
      <c r="G101" s="125">
        <v>36060381.759999998</v>
      </c>
      <c r="H101" s="125">
        <v>30883351.73</v>
      </c>
      <c r="I101" s="125">
        <v>28298200.129999999</v>
      </c>
      <c r="J101" s="125">
        <v>31160779.739999998</v>
      </c>
      <c r="K101" s="125">
        <v>33815876.659999996</v>
      </c>
      <c r="L101" s="125">
        <v>71941319.299999997</v>
      </c>
      <c r="M101" s="125">
        <v>93496744.689999998</v>
      </c>
      <c r="N101" s="126">
        <v>89382464.010000005</v>
      </c>
      <c r="O101" s="124">
        <v>95294514.189999998</v>
      </c>
      <c r="P101" s="125">
        <v>75102143.739999995</v>
      </c>
      <c r="Q101" s="125">
        <v>67313133.049999997</v>
      </c>
      <c r="R101" s="125">
        <v>43657327.990000002</v>
      </c>
      <c r="S101" s="125">
        <v>32215647.620000001</v>
      </c>
      <c r="T101" s="125">
        <v>0</v>
      </c>
      <c r="U101" s="126"/>
      <c r="V101" s="45">
        <f t="shared" ref="V101:Z101" si="70">O101-C101</f>
        <v>-6373502.3599999994</v>
      </c>
      <c r="W101" s="127">
        <f t="shared" si="70"/>
        <v>-11956452</v>
      </c>
      <c r="X101" s="127">
        <f t="shared" si="70"/>
        <v>603708.1099999994</v>
      </c>
      <c r="Y101" s="127">
        <f t="shared" si="70"/>
        <v>357145.75</v>
      </c>
      <c r="Z101" s="127">
        <f t="shared" si="70"/>
        <v>-3844734.1399999969</v>
      </c>
      <c r="AA101" s="128"/>
      <c r="AB101" s="129"/>
      <c r="AC101" s="80">
        <f>IF(ISERROR(GETPIVOTDATA("VALUE",'CRS WK pvt'!$I$2,"DT_FILE",AC$8,"CD_CO",AC$6,"TRIM_CAT",TRIM(B101),"TRIM_LINE",A100))=TRUE,0,GETPIVOTDATA("VALUE",'CRS WK pvt'!$I$2,"DT_FILE",AC$8,"CD_CO",AC$6,"TRIM_CAT",TRIM(B101),"TRIM_LINE",A100))</f>
        <v>0</v>
      </c>
    </row>
    <row r="102" spans="1:29" s="48" customFormat="1" x14ac:dyDescent="0.25">
      <c r="A102" s="186"/>
      <c r="B102" s="49" t="s">
        <v>39</v>
      </c>
      <c r="C102" s="124">
        <v>5440644.79</v>
      </c>
      <c r="D102" s="125">
        <v>5342614.6500000004</v>
      </c>
      <c r="E102" s="125">
        <v>4026889.16</v>
      </c>
      <c r="F102" s="45">
        <v>3923400.13</v>
      </c>
      <c r="G102" s="125">
        <v>2305804.96</v>
      </c>
      <c r="H102" s="125">
        <v>1958759.6</v>
      </c>
      <c r="I102" s="125">
        <v>1846890.77</v>
      </c>
      <c r="J102" s="125">
        <v>1981765.36</v>
      </c>
      <c r="K102" s="125">
        <v>1801779.46</v>
      </c>
      <c r="L102" s="125">
        <v>2583385.83</v>
      </c>
      <c r="M102" s="125">
        <v>4666823.88</v>
      </c>
      <c r="N102" s="126">
        <v>5536571.4699999997</v>
      </c>
      <c r="O102" s="124">
        <v>4733750.07</v>
      </c>
      <c r="P102" s="125">
        <v>3818080.53</v>
      </c>
      <c r="Q102" s="125">
        <v>4070389.04</v>
      </c>
      <c r="R102" s="125">
        <v>2772278.2</v>
      </c>
      <c r="S102" s="125">
        <v>2246019.2000000002</v>
      </c>
      <c r="T102" s="125">
        <v>0</v>
      </c>
      <c r="U102" s="126"/>
      <c r="V102" s="45">
        <f t="shared" si="55"/>
        <v>-706894.71999999974</v>
      </c>
      <c r="W102" s="127">
        <f t="shared" si="55"/>
        <v>-1524534.1200000006</v>
      </c>
      <c r="X102" s="127">
        <f t="shared" si="42"/>
        <v>43499.879999999888</v>
      </c>
      <c r="Y102" s="127">
        <f t="shared" si="42"/>
        <v>-1151121.9299999997</v>
      </c>
      <c r="Z102" s="127">
        <f t="shared" si="42"/>
        <v>-59785.759999999776</v>
      </c>
      <c r="AA102" s="128"/>
      <c r="AB102" s="129"/>
      <c r="AC102" s="80">
        <f>IF(ISERROR(GETPIVOTDATA("VALUE",'CRS WK pvt'!$I$2,"DT_FILE",AC$8,"CD_CO",AC$6,"TRIM_CAT",TRIM(B102),"TRIM_LINE",A100))=TRUE,0,GETPIVOTDATA("VALUE",'CRS WK pvt'!$I$2,"DT_FILE",AC$8,"CD_CO",AC$6,"TRIM_CAT",TRIM(B102),"TRIM_LINE",A100))</f>
        <v>0</v>
      </c>
    </row>
    <row r="103" spans="1:29" s="48" customFormat="1" x14ac:dyDescent="0.25">
      <c r="A103" s="186"/>
      <c r="B103" s="49" t="s">
        <v>40</v>
      </c>
      <c r="C103" s="124">
        <v>13394682.77</v>
      </c>
      <c r="D103" s="125">
        <v>11600996.93</v>
      </c>
      <c r="E103" s="125">
        <v>9074922.5099999998</v>
      </c>
      <c r="F103" s="45">
        <v>4869242.99</v>
      </c>
      <c r="G103" s="125">
        <v>3748597.27</v>
      </c>
      <c r="H103" s="125">
        <v>3059845.46</v>
      </c>
      <c r="I103" s="125">
        <v>2815540.24</v>
      </c>
      <c r="J103" s="125">
        <v>3096305.74</v>
      </c>
      <c r="K103" s="125">
        <v>3385448.35</v>
      </c>
      <c r="L103" s="125">
        <v>7010178.9900000002</v>
      </c>
      <c r="M103" s="125">
        <v>12190081.4</v>
      </c>
      <c r="N103" s="126">
        <v>10434259.210000001</v>
      </c>
      <c r="O103" s="124">
        <v>11585419.32</v>
      </c>
      <c r="P103" s="125">
        <v>7447046.3200000003</v>
      </c>
      <c r="Q103" s="125">
        <v>7301485.71</v>
      </c>
      <c r="R103" s="125">
        <v>5100340.33</v>
      </c>
      <c r="S103" s="125">
        <v>3517847.82</v>
      </c>
      <c r="T103" s="125">
        <v>0</v>
      </c>
      <c r="U103" s="126"/>
      <c r="V103" s="45">
        <f t="shared" si="55"/>
        <v>-1809263.4499999993</v>
      </c>
      <c r="W103" s="127">
        <f t="shared" si="55"/>
        <v>-4153950.6099999994</v>
      </c>
      <c r="X103" s="127">
        <f t="shared" si="42"/>
        <v>-1773436.7999999998</v>
      </c>
      <c r="Y103" s="127">
        <f t="shared" si="42"/>
        <v>231097.33999999985</v>
      </c>
      <c r="Z103" s="127">
        <f t="shared" si="42"/>
        <v>-230749.45000000019</v>
      </c>
      <c r="AA103" s="128"/>
      <c r="AB103" s="129"/>
      <c r="AC103" s="80">
        <f>IF(ISERROR(GETPIVOTDATA("VALUE",'CRS WK pvt'!$I$2,"DT_FILE",AC$8,"CD_CO",AC$6,"TRIM_CAT",TRIM(B103),"TRIM_LINE",A100))=TRUE,0,GETPIVOTDATA("VALUE",'CRS WK pvt'!$I$2,"DT_FILE",AC$8,"CD_CO",AC$6,"TRIM_CAT",TRIM(B103),"TRIM_LINE",A100))</f>
        <v>0</v>
      </c>
    </row>
    <row r="104" spans="1:29" s="48" customFormat="1" x14ac:dyDescent="0.25">
      <c r="A104" s="186"/>
      <c r="B104" s="49" t="s">
        <v>41</v>
      </c>
      <c r="C104" s="124">
        <v>14158656.67</v>
      </c>
      <c r="D104" s="125">
        <v>12488420.199999999</v>
      </c>
      <c r="E104" s="125">
        <v>9926474.7699999996</v>
      </c>
      <c r="F104" s="45">
        <v>5282538.0599999996</v>
      </c>
      <c r="G104" s="125">
        <v>4138957.01</v>
      </c>
      <c r="H104" s="125">
        <v>3254792.95</v>
      </c>
      <c r="I104" s="125">
        <v>3231719.21</v>
      </c>
      <c r="J104" s="125">
        <v>3444213.33</v>
      </c>
      <c r="K104" s="125">
        <v>3527802.57</v>
      </c>
      <c r="L104" s="125">
        <v>7178262.7300000004</v>
      </c>
      <c r="M104" s="125">
        <v>12926449.300000001</v>
      </c>
      <c r="N104" s="126">
        <v>10490174.09</v>
      </c>
      <c r="O104" s="124">
        <v>12575681.619999999</v>
      </c>
      <c r="P104" s="125">
        <v>7574983.0099999998</v>
      </c>
      <c r="Q104" s="125">
        <v>7920227.3499999996</v>
      </c>
      <c r="R104" s="125">
        <v>5457898.4199999999</v>
      </c>
      <c r="S104" s="125">
        <v>3656978.53</v>
      </c>
      <c r="T104" s="125">
        <v>0</v>
      </c>
      <c r="U104" s="126"/>
      <c r="V104" s="45">
        <f t="shared" si="55"/>
        <v>-1582975.0500000007</v>
      </c>
      <c r="W104" s="127">
        <f t="shared" si="55"/>
        <v>-4913437.1899999995</v>
      </c>
      <c r="X104" s="127">
        <f t="shared" si="42"/>
        <v>-2006247.42</v>
      </c>
      <c r="Y104" s="127">
        <f t="shared" si="42"/>
        <v>175360.36000000034</v>
      </c>
      <c r="Z104" s="127">
        <f t="shared" si="42"/>
        <v>-481978.48</v>
      </c>
      <c r="AA104" s="128"/>
      <c r="AB104" s="129"/>
      <c r="AC104" s="80">
        <f>IF(ISERROR(GETPIVOTDATA("VALUE",'CRS WK pvt'!$I$2,"DT_FILE",AC$8,"CD_CO",AC$6,"TRIM_CAT",TRIM(B104),"TRIM_LINE",A100))=TRUE,0,GETPIVOTDATA("VALUE",'CRS WK pvt'!$I$2,"DT_FILE",AC$8,"CD_CO",AC$6,"TRIM_CAT",TRIM(B104),"TRIM_LINE",A100))</f>
        <v>0</v>
      </c>
    </row>
    <row r="105" spans="1:29" s="48" customFormat="1" x14ac:dyDescent="0.25">
      <c r="A105" s="186"/>
      <c r="B105" s="49" t="s">
        <v>42</v>
      </c>
      <c r="C105" s="124">
        <v>39521513</v>
      </c>
      <c r="D105" s="125">
        <v>42548758.5</v>
      </c>
      <c r="E105" s="125">
        <v>40827416.32</v>
      </c>
      <c r="F105" s="45">
        <v>19470930.890000001</v>
      </c>
      <c r="G105" s="125">
        <v>15354994.08</v>
      </c>
      <c r="H105" s="125">
        <v>11766140.560000001</v>
      </c>
      <c r="I105" s="125">
        <v>13780022.17</v>
      </c>
      <c r="J105" s="125">
        <v>13356349.02</v>
      </c>
      <c r="K105" s="125">
        <v>11466608.050000001</v>
      </c>
      <c r="L105" s="125">
        <v>22124979.52</v>
      </c>
      <c r="M105" s="125">
        <v>43373269.75</v>
      </c>
      <c r="N105" s="126">
        <v>31256679.75</v>
      </c>
      <c r="O105" s="124">
        <v>42841984.869999997</v>
      </c>
      <c r="P105" s="125">
        <v>29329761.100000001</v>
      </c>
      <c r="Q105" s="125">
        <v>27174942.690000001</v>
      </c>
      <c r="R105" s="125">
        <v>23492080.16</v>
      </c>
      <c r="S105" s="125">
        <v>13075482.15</v>
      </c>
      <c r="T105" s="125">
        <v>0</v>
      </c>
      <c r="U105" s="126"/>
      <c r="V105" s="45">
        <f t="shared" si="55"/>
        <v>3320471.8699999973</v>
      </c>
      <c r="W105" s="127">
        <f t="shared" si="55"/>
        <v>-13218997.399999999</v>
      </c>
      <c r="X105" s="127">
        <f t="shared" si="42"/>
        <v>-13652473.629999999</v>
      </c>
      <c r="Y105" s="127">
        <f t="shared" si="42"/>
        <v>4021149.2699999996</v>
      </c>
      <c r="Z105" s="127">
        <f t="shared" si="42"/>
        <v>-2279511.9299999997</v>
      </c>
      <c r="AA105" s="128"/>
      <c r="AB105" s="129"/>
      <c r="AC105" s="80">
        <f>IF(ISERROR(GETPIVOTDATA("VALUE",'CRS WK pvt'!$I$2,"DT_FILE",AC$8,"CD_CO",AC$6,"TRIM_CAT",TRIM(B105),"TRIM_LINE",A100))=TRUE,0,GETPIVOTDATA("VALUE",'CRS WK pvt'!$I$2,"DT_FILE",AC$8,"CD_CO",AC$6,"TRIM_CAT",TRIM(B105),"TRIM_LINE",A100))</f>
        <v>0</v>
      </c>
    </row>
    <row r="106" spans="1:29" s="164" customFormat="1" x14ac:dyDescent="0.25">
      <c r="A106" s="187"/>
      <c r="B106" s="49" t="s">
        <v>43</v>
      </c>
      <c r="C106" s="165">
        <f>SUM(C101:C105)</f>
        <v>174183513.78</v>
      </c>
      <c r="D106" s="166">
        <f t="shared" ref="D106:AC120" si="71">SUM(D101:D105)</f>
        <v>159039386.01999998</v>
      </c>
      <c r="E106" s="166">
        <f t="shared" si="71"/>
        <v>130565127.69999999</v>
      </c>
      <c r="F106" s="167">
        <f t="shared" si="71"/>
        <v>76846294.310000002</v>
      </c>
      <c r="G106" s="166">
        <f t="shared" si="71"/>
        <v>61608735.079999998</v>
      </c>
      <c r="H106" s="166">
        <f t="shared" si="71"/>
        <v>50922890.300000004</v>
      </c>
      <c r="I106" s="166">
        <f t="shared" si="71"/>
        <v>49972372.520000003</v>
      </c>
      <c r="J106" s="166">
        <f t="shared" si="71"/>
        <v>53039413.189999998</v>
      </c>
      <c r="K106" s="166">
        <f t="shared" si="71"/>
        <v>53997515.090000004</v>
      </c>
      <c r="L106" s="166">
        <f t="shared" si="71"/>
        <v>110838126.36999999</v>
      </c>
      <c r="M106" s="166">
        <f t="shared" si="71"/>
        <v>166653369.01999998</v>
      </c>
      <c r="N106" s="168">
        <f t="shared" si="71"/>
        <v>147100148.53</v>
      </c>
      <c r="O106" s="165">
        <f t="shared" si="71"/>
        <v>167031350.06999999</v>
      </c>
      <c r="P106" s="166">
        <f t="shared" si="71"/>
        <v>123272014.70000002</v>
      </c>
      <c r="Q106" s="166">
        <f t="shared" si="71"/>
        <v>113780177.83999999</v>
      </c>
      <c r="R106" s="166">
        <f t="shared" si="71"/>
        <v>80479925.100000009</v>
      </c>
      <c r="S106" s="166">
        <f t="shared" si="71"/>
        <v>54711975.32</v>
      </c>
      <c r="T106" s="166">
        <v>0</v>
      </c>
      <c r="U106" s="168">
        <f t="shared" si="71"/>
        <v>0</v>
      </c>
      <c r="V106" s="167">
        <f t="shared" si="43"/>
        <v>-7152163.7100000009</v>
      </c>
      <c r="W106" s="169">
        <f t="shared" ref="W106:X106" si="72">SUM(W101:W105)</f>
        <v>-35767371.32</v>
      </c>
      <c r="X106" s="169">
        <f t="shared" si="72"/>
        <v>-16784949.859999999</v>
      </c>
      <c r="Y106" s="169">
        <f t="shared" ref="Y106:Z106" si="73">SUM(Y101:Y105)</f>
        <v>3633630.79</v>
      </c>
      <c r="Z106" s="169">
        <f t="shared" si="73"/>
        <v>-6896759.7599999961</v>
      </c>
      <c r="AA106" s="170">
        <f t="shared" si="71"/>
        <v>0</v>
      </c>
      <c r="AB106" s="171">
        <f t="shared" si="71"/>
        <v>0</v>
      </c>
      <c r="AC106" s="57">
        <f t="shared" si="71"/>
        <v>0</v>
      </c>
    </row>
    <row r="107" spans="1:29" s="75" customFormat="1" x14ac:dyDescent="0.25">
      <c r="A107" s="186">
        <f>+A100+1</f>
        <v>15</v>
      </c>
      <c r="B107" s="109" t="s">
        <v>33</v>
      </c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110"/>
      <c r="P107" s="111"/>
      <c r="Q107" s="111"/>
      <c r="R107" s="111"/>
      <c r="S107" s="111"/>
      <c r="T107" s="111"/>
      <c r="U107" s="112"/>
      <c r="V107" s="113"/>
      <c r="W107" s="114"/>
      <c r="X107" s="114"/>
      <c r="Y107" s="114"/>
      <c r="Z107" s="114"/>
      <c r="AA107" s="115"/>
      <c r="AB107" s="116"/>
      <c r="AC107" s="113"/>
    </row>
    <row r="108" spans="1:29" s="75" customFormat="1" x14ac:dyDescent="0.25">
      <c r="A108" s="186"/>
      <c r="B108" s="76" t="s">
        <v>38</v>
      </c>
      <c r="C108" s="131">
        <v>466171</v>
      </c>
      <c r="D108" s="132">
        <v>470358</v>
      </c>
      <c r="E108" s="132">
        <v>479130</v>
      </c>
      <c r="F108" s="44">
        <v>432720</v>
      </c>
      <c r="G108" s="132">
        <v>477543</v>
      </c>
      <c r="H108" s="132">
        <v>457620</v>
      </c>
      <c r="I108" s="132">
        <v>450435</v>
      </c>
      <c r="J108" s="132">
        <v>513550</v>
      </c>
      <c r="K108" s="132">
        <v>453570</v>
      </c>
      <c r="L108" s="132">
        <v>515781</v>
      </c>
      <c r="M108" s="132">
        <v>523756</v>
      </c>
      <c r="N108" s="133">
        <v>490289</v>
      </c>
      <c r="O108" s="131">
        <v>549757</v>
      </c>
      <c r="P108" s="132">
        <v>502822</v>
      </c>
      <c r="Q108" s="132">
        <v>526601</v>
      </c>
      <c r="R108" s="132">
        <v>516246</v>
      </c>
      <c r="S108" s="132">
        <v>504786</v>
      </c>
      <c r="T108" s="132">
        <v>0</v>
      </c>
      <c r="U108" s="133"/>
      <c r="V108" s="44">
        <f t="shared" ref="V108:Z108" si="74">O108-C108</f>
        <v>83586</v>
      </c>
      <c r="W108" s="134">
        <f t="shared" si="74"/>
        <v>32464</v>
      </c>
      <c r="X108" s="134">
        <f t="shared" si="74"/>
        <v>47471</v>
      </c>
      <c r="Y108" s="134">
        <f t="shared" si="74"/>
        <v>83526</v>
      </c>
      <c r="Z108" s="134">
        <f t="shared" si="74"/>
        <v>27243</v>
      </c>
      <c r="AA108" s="135"/>
      <c r="AB108" s="136"/>
      <c r="AC108" s="80">
        <f>IF(ISERROR(GETPIVOTDATA("VALUE",'CRS WK pvt'!$I$2,"DT_FILE",AC$8,"CD_CO",AC$6,"TRIM_CAT",TRIM(B108),"TRIM_LINE",A107))=TRUE,0,GETPIVOTDATA("VALUE",'CRS WK pvt'!$I$2,"DT_FILE",AC$8,"CD_CO",AC$6,"TRIM_CAT",TRIM(B108),"TRIM_LINE",A107))</f>
        <v>0</v>
      </c>
    </row>
    <row r="109" spans="1:29" s="75" customFormat="1" x14ac:dyDescent="0.25">
      <c r="A109" s="186"/>
      <c r="B109" s="76" t="s">
        <v>39</v>
      </c>
      <c r="C109" s="131">
        <v>33622</v>
      </c>
      <c r="D109" s="132">
        <v>35526</v>
      </c>
      <c r="E109" s="132">
        <v>32964</v>
      </c>
      <c r="F109" s="44">
        <v>36021</v>
      </c>
      <c r="G109" s="132">
        <v>27878</v>
      </c>
      <c r="H109" s="132">
        <v>26346</v>
      </c>
      <c r="I109" s="132">
        <v>26531</v>
      </c>
      <c r="J109" s="132">
        <v>29137</v>
      </c>
      <c r="K109" s="132">
        <v>25638</v>
      </c>
      <c r="L109" s="132">
        <v>27170</v>
      </c>
      <c r="M109" s="132">
        <v>34548</v>
      </c>
      <c r="N109" s="133">
        <v>36311</v>
      </c>
      <c r="O109" s="131">
        <v>34509</v>
      </c>
      <c r="P109" s="132">
        <v>32233</v>
      </c>
      <c r="Q109" s="132">
        <v>38779</v>
      </c>
      <c r="R109" s="132">
        <v>28750</v>
      </c>
      <c r="S109" s="132">
        <v>28584</v>
      </c>
      <c r="T109" s="132">
        <v>0</v>
      </c>
      <c r="U109" s="133"/>
      <c r="V109" s="44">
        <f t="shared" si="55"/>
        <v>887</v>
      </c>
      <c r="W109" s="134">
        <f t="shared" si="55"/>
        <v>-3293</v>
      </c>
      <c r="X109" s="134">
        <f t="shared" si="42"/>
        <v>5815</v>
      </c>
      <c r="Y109" s="134">
        <f t="shared" si="42"/>
        <v>-7271</v>
      </c>
      <c r="Z109" s="134">
        <f t="shared" si="42"/>
        <v>706</v>
      </c>
      <c r="AA109" s="135"/>
      <c r="AB109" s="136"/>
      <c r="AC109" s="80">
        <f>IF(ISERROR(GETPIVOTDATA("VALUE",'CRS WK pvt'!$I$2,"DT_FILE",AC$8,"CD_CO",AC$6,"TRIM_CAT",TRIM(B109),"TRIM_LINE",A107))=TRUE,0,GETPIVOTDATA("VALUE",'CRS WK pvt'!$I$2,"DT_FILE",AC$8,"CD_CO",AC$6,"TRIM_CAT",TRIM(B109),"TRIM_LINE",A107))</f>
        <v>0</v>
      </c>
    </row>
    <row r="110" spans="1:29" s="75" customFormat="1" x14ac:dyDescent="0.25">
      <c r="A110" s="186"/>
      <c r="B110" s="76" t="s">
        <v>40</v>
      </c>
      <c r="C110" s="131">
        <v>30580</v>
      </c>
      <c r="D110" s="132">
        <v>30985</v>
      </c>
      <c r="E110" s="132">
        <v>33683</v>
      </c>
      <c r="F110" s="44">
        <v>28089</v>
      </c>
      <c r="G110" s="132">
        <v>30805</v>
      </c>
      <c r="H110" s="132">
        <v>29960</v>
      </c>
      <c r="I110" s="132">
        <v>28147</v>
      </c>
      <c r="J110" s="132">
        <v>32079</v>
      </c>
      <c r="K110" s="132">
        <v>27615</v>
      </c>
      <c r="L110" s="132">
        <v>30835</v>
      </c>
      <c r="M110" s="132">
        <v>35511</v>
      </c>
      <c r="N110" s="133">
        <v>29054</v>
      </c>
      <c r="O110" s="131">
        <v>34029</v>
      </c>
      <c r="P110" s="132">
        <v>27191</v>
      </c>
      <c r="Q110" s="132">
        <v>30862</v>
      </c>
      <c r="R110" s="132">
        <v>32031</v>
      </c>
      <c r="S110" s="132">
        <v>32763</v>
      </c>
      <c r="T110" s="132">
        <v>0</v>
      </c>
      <c r="U110" s="133"/>
      <c r="V110" s="44">
        <f t="shared" si="55"/>
        <v>3449</v>
      </c>
      <c r="W110" s="134">
        <f t="shared" si="55"/>
        <v>-3794</v>
      </c>
      <c r="X110" s="134">
        <f t="shared" si="42"/>
        <v>-2821</v>
      </c>
      <c r="Y110" s="134">
        <f t="shared" si="42"/>
        <v>3942</v>
      </c>
      <c r="Z110" s="134">
        <f t="shared" si="42"/>
        <v>1958</v>
      </c>
      <c r="AA110" s="135"/>
      <c r="AB110" s="136"/>
      <c r="AC110" s="80">
        <f>IF(ISERROR(GETPIVOTDATA("VALUE",'CRS WK pvt'!$I$2,"DT_FILE",AC$8,"CD_CO",AC$6,"TRIM_CAT",TRIM(B110),"TRIM_LINE",A107))=TRUE,0,GETPIVOTDATA("VALUE",'CRS WK pvt'!$I$2,"DT_FILE",AC$8,"CD_CO",AC$6,"TRIM_CAT",TRIM(B110),"TRIM_LINE",A107))</f>
        <v>0</v>
      </c>
    </row>
    <row r="111" spans="1:29" s="75" customFormat="1" x14ac:dyDescent="0.25">
      <c r="A111" s="186"/>
      <c r="B111" s="76" t="s">
        <v>41</v>
      </c>
      <c r="C111" s="131">
        <v>11629</v>
      </c>
      <c r="D111" s="132">
        <v>11999</v>
      </c>
      <c r="E111" s="132">
        <v>13184</v>
      </c>
      <c r="F111" s="44">
        <v>10599</v>
      </c>
      <c r="G111" s="132">
        <v>11858</v>
      </c>
      <c r="H111" s="132">
        <v>11553</v>
      </c>
      <c r="I111" s="132">
        <v>10801</v>
      </c>
      <c r="J111" s="132">
        <v>12467</v>
      </c>
      <c r="K111" s="132">
        <v>10081</v>
      </c>
      <c r="L111" s="132">
        <v>11257</v>
      </c>
      <c r="M111" s="132">
        <v>13795</v>
      </c>
      <c r="N111" s="133">
        <v>10690</v>
      </c>
      <c r="O111" s="131">
        <v>12948</v>
      </c>
      <c r="P111" s="132">
        <v>9698</v>
      </c>
      <c r="Q111" s="132">
        <v>11465</v>
      </c>
      <c r="R111" s="132">
        <v>11907</v>
      </c>
      <c r="S111" s="132">
        <v>12407</v>
      </c>
      <c r="T111" s="132">
        <v>0</v>
      </c>
      <c r="U111" s="133"/>
      <c r="V111" s="44">
        <f t="shared" si="55"/>
        <v>1319</v>
      </c>
      <c r="W111" s="134">
        <f t="shared" si="55"/>
        <v>-2301</v>
      </c>
      <c r="X111" s="134">
        <f t="shared" si="42"/>
        <v>-1719</v>
      </c>
      <c r="Y111" s="134">
        <f t="shared" si="42"/>
        <v>1308</v>
      </c>
      <c r="Z111" s="134">
        <f t="shared" si="42"/>
        <v>549</v>
      </c>
      <c r="AA111" s="135"/>
      <c r="AB111" s="136"/>
      <c r="AC111" s="80">
        <f>IF(ISERROR(GETPIVOTDATA("VALUE",'CRS WK pvt'!$I$2,"DT_FILE",AC$8,"CD_CO",AC$6,"TRIM_CAT",TRIM(B111),"TRIM_LINE",A107))=TRUE,0,GETPIVOTDATA("VALUE",'CRS WK pvt'!$I$2,"DT_FILE",AC$8,"CD_CO",AC$6,"TRIM_CAT",TRIM(B111),"TRIM_LINE",A107))</f>
        <v>0</v>
      </c>
    </row>
    <row r="112" spans="1:29" s="75" customFormat="1" x14ac:dyDescent="0.25">
      <c r="A112" s="186"/>
      <c r="B112" s="76" t="s">
        <v>42</v>
      </c>
      <c r="C112" s="131">
        <v>8474</v>
      </c>
      <c r="D112" s="132">
        <v>9539</v>
      </c>
      <c r="E112" s="132">
        <v>10163</v>
      </c>
      <c r="F112" s="44">
        <v>8031</v>
      </c>
      <c r="G112" s="132">
        <v>8986</v>
      </c>
      <c r="H112" s="132">
        <v>8713</v>
      </c>
      <c r="I112" s="132">
        <v>8791</v>
      </c>
      <c r="J112" s="132">
        <v>9659</v>
      </c>
      <c r="K112" s="132">
        <v>7600</v>
      </c>
      <c r="L112" s="132">
        <v>8401</v>
      </c>
      <c r="M112" s="132">
        <v>10688</v>
      </c>
      <c r="N112" s="133">
        <v>7844</v>
      </c>
      <c r="O112" s="131">
        <v>10044</v>
      </c>
      <c r="P112" s="132">
        <v>7118</v>
      </c>
      <c r="Q112" s="132">
        <v>8254</v>
      </c>
      <c r="R112" s="132">
        <v>9314</v>
      </c>
      <c r="S112" s="132">
        <v>9641</v>
      </c>
      <c r="T112" s="132">
        <v>0</v>
      </c>
      <c r="U112" s="133"/>
      <c r="V112" s="44">
        <f t="shared" si="55"/>
        <v>1570</v>
      </c>
      <c r="W112" s="134">
        <f t="shared" si="55"/>
        <v>-2421</v>
      </c>
      <c r="X112" s="134">
        <f t="shared" si="42"/>
        <v>-1909</v>
      </c>
      <c r="Y112" s="134">
        <f t="shared" si="42"/>
        <v>1283</v>
      </c>
      <c r="Z112" s="134">
        <f t="shared" si="42"/>
        <v>655</v>
      </c>
      <c r="AA112" s="135"/>
      <c r="AB112" s="136"/>
      <c r="AC112" s="80">
        <f>IF(ISERROR(GETPIVOTDATA("VALUE",'CRS WK pvt'!$I$2,"DT_FILE",AC$8,"CD_CO",AC$6,"TRIM_CAT",TRIM(B112),"TRIM_LINE",A107))=TRUE,0,GETPIVOTDATA("VALUE",'CRS WK pvt'!$I$2,"DT_FILE",AC$8,"CD_CO",AC$6,"TRIM_CAT",TRIM(B112),"TRIM_LINE",A107))</f>
        <v>0</v>
      </c>
    </row>
    <row r="113" spans="1:29" s="92" customFormat="1" ht="15.75" thickBot="1" x14ac:dyDescent="0.3">
      <c r="A113" s="187"/>
      <c r="B113" s="84" t="s">
        <v>43</v>
      </c>
      <c r="C113" s="85">
        <f>SUM(C108:C112)</f>
        <v>550476</v>
      </c>
      <c r="D113" s="86">
        <f t="shared" ref="D113:AB127" si="75">SUM(D108:D112)</f>
        <v>558407</v>
      </c>
      <c r="E113" s="86">
        <f t="shared" si="75"/>
        <v>569124</v>
      </c>
      <c r="F113" s="88">
        <f t="shared" si="75"/>
        <v>515460</v>
      </c>
      <c r="G113" s="86">
        <f t="shared" si="75"/>
        <v>557070</v>
      </c>
      <c r="H113" s="86">
        <f t="shared" si="75"/>
        <v>534192</v>
      </c>
      <c r="I113" s="86">
        <f t="shared" si="75"/>
        <v>524705</v>
      </c>
      <c r="J113" s="86">
        <f t="shared" si="75"/>
        <v>596892</v>
      </c>
      <c r="K113" s="86">
        <f t="shared" si="75"/>
        <v>524504</v>
      </c>
      <c r="L113" s="86">
        <f t="shared" si="75"/>
        <v>593444</v>
      </c>
      <c r="M113" s="86">
        <f t="shared" si="75"/>
        <v>618298</v>
      </c>
      <c r="N113" s="87">
        <f t="shared" si="75"/>
        <v>574188</v>
      </c>
      <c r="O113" s="85">
        <f t="shared" si="75"/>
        <v>641287</v>
      </c>
      <c r="P113" s="86">
        <f t="shared" si="75"/>
        <v>579062</v>
      </c>
      <c r="Q113" s="86">
        <f t="shared" si="75"/>
        <v>615961</v>
      </c>
      <c r="R113" s="86">
        <f t="shared" si="75"/>
        <v>598248</v>
      </c>
      <c r="S113" s="86">
        <f t="shared" si="75"/>
        <v>588181</v>
      </c>
      <c r="T113" s="86">
        <v>0</v>
      </c>
      <c r="U113" s="87">
        <f t="shared" si="75"/>
        <v>0</v>
      </c>
      <c r="V113" s="88">
        <f t="shared" si="75"/>
        <v>90811</v>
      </c>
      <c r="W113" s="89">
        <f t="shared" ref="W113:X113" si="76">SUM(W108:W112)</f>
        <v>20655</v>
      </c>
      <c r="X113" s="89">
        <f t="shared" si="76"/>
        <v>46837</v>
      </c>
      <c r="Y113" s="89">
        <f t="shared" ref="Y113:Z113" si="77">SUM(Y108:Y112)</f>
        <v>82788</v>
      </c>
      <c r="Z113" s="89">
        <f t="shared" si="77"/>
        <v>31111</v>
      </c>
      <c r="AA113" s="90">
        <f t="shared" si="75"/>
        <v>0</v>
      </c>
      <c r="AB113" s="91">
        <f t="shared" si="75"/>
        <v>0</v>
      </c>
      <c r="AC113" s="88">
        <f t="shared" si="71"/>
        <v>0</v>
      </c>
    </row>
    <row r="114" spans="1:29" s="48" customFormat="1" x14ac:dyDescent="0.25">
      <c r="A114" s="186">
        <f>+A107+1</f>
        <v>16</v>
      </c>
      <c r="B114" s="130" t="s">
        <v>46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17"/>
      <c r="P114" s="118"/>
      <c r="Q114" s="118"/>
      <c r="R114" s="118"/>
      <c r="S114" s="118"/>
      <c r="T114" s="118"/>
      <c r="U114" s="119"/>
      <c r="V114" s="120"/>
      <c r="W114" s="121"/>
      <c r="X114" s="121"/>
      <c r="Y114" s="121"/>
      <c r="Z114" s="121"/>
      <c r="AA114" s="122"/>
      <c r="AB114" s="123"/>
      <c r="AC114" s="120"/>
    </row>
    <row r="115" spans="1:29" s="48" customFormat="1" x14ac:dyDescent="0.25">
      <c r="A115" s="186"/>
      <c r="B115" s="49" t="s">
        <v>38</v>
      </c>
      <c r="C115" s="124">
        <f t="shared" ref="C115:O119" si="78">C94-C101</f>
        <v>14898675.980000004</v>
      </c>
      <c r="D115" s="125">
        <f t="shared" si="78"/>
        <v>-12355534.849999994</v>
      </c>
      <c r="E115" s="125">
        <f t="shared" si="78"/>
        <v>-23590938.219999991</v>
      </c>
      <c r="F115" s="45">
        <f t="shared" si="78"/>
        <v>-21125924.050000004</v>
      </c>
      <c r="G115" s="125">
        <f t="shared" si="78"/>
        <v>-19656138.399999999</v>
      </c>
      <c r="H115" s="125">
        <f t="shared" si="78"/>
        <v>-15315991.040000001</v>
      </c>
      <c r="I115" s="125">
        <f t="shared" si="78"/>
        <v>-13462514.279999999</v>
      </c>
      <c r="J115" s="125">
        <f t="shared" si="78"/>
        <v>-7483940.629999999</v>
      </c>
      <c r="K115" s="125">
        <f t="shared" si="78"/>
        <v>11584632.439999998</v>
      </c>
      <c r="L115" s="125">
        <f t="shared" si="78"/>
        <v>40740124.959999993</v>
      </c>
      <c r="M115" s="125">
        <f t="shared" si="78"/>
        <v>27421604.760000005</v>
      </c>
      <c r="N115" s="126">
        <f t="shared" si="78"/>
        <v>17323055.939999998</v>
      </c>
      <c r="O115" s="124">
        <f t="shared" si="78"/>
        <v>2990359.1799999923</v>
      </c>
      <c r="P115" s="125">
        <f t="shared" ref="P115:R115" si="79">P94-P101</f>
        <v>3581349.5100000054</v>
      </c>
      <c r="Q115" s="125">
        <f t="shared" si="79"/>
        <v>-13055882.209999993</v>
      </c>
      <c r="R115" s="125">
        <f t="shared" si="79"/>
        <v>-21250578.330000002</v>
      </c>
      <c r="S115" s="125">
        <f t="shared" ref="S115" si="80">S94-S101</f>
        <v>-13927014.860000003</v>
      </c>
      <c r="T115" s="125">
        <v>0</v>
      </c>
      <c r="U115" s="126"/>
      <c r="V115" s="45">
        <f t="shared" ref="V115:Z115" si="81">O115-C115</f>
        <v>-11908316.800000012</v>
      </c>
      <c r="W115" s="127">
        <f t="shared" si="81"/>
        <v>15936884.359999999</v>
      </c>
      <c r="X115" s="127">
        <f t="shared" si="81"/>
        <v>10535056.009999998</v>
      </c>
      <c r="Y115" s="127">
        <f t="shared" si="81"/>
        <v>-124654.27999999747</v>
      </c>
      <c r="Z115" s="127">
        <f t="shared" si="81"/>
        <v>5729123.5399999954</v>
      </c>
      <c r="AA115" s="128"/>
      <c r="AB115" s="129"/>
      <c r="AC115" s="125">
        <f t="shared" ref="AC115:AC119" si="82">AC94-AC101</f>
        <v>0</v>
      </c>
    </row>
    <row r="116" spans="1:29" s="48" customFormat="1" x14ac:dyDescent="0.25">
      <c r="A116" s="186"/>
      <c r="B116" s="49" t="s">
        <v>39</v>
      </c>
      <c r="C116" s="124">
        <f t="shared" si="78"/>
        <v>5696309.1600000011</v>
      </c>
      <c r="D116" s="125">
        <f t="shared" si="78"/>
        <v>2509870.29</v>
      </c>
      <c r="E116" s="125">
        <f t="shared" si="78"/>
        <v>950065.77999999933</v>
      </c>
      <c r="F116" s="45">
        <f t="shared" si="78"/>
        <v>-1580889.1799999997</v>
      </c>
      <c r="G116" s="125">
        <f t="shared" si="78"/>
        <v>-726024.62999999989</v>
      </c>
      <c r="H116" s="125">
        <f t="shared" si="78"/>
        <v>-495264.77</v>
      </c>
      <c r="I116" s="125">
        <f t="shared" si="78"/>
        <v>-526557.39999999991</v>
      </c>
      <c r="J116" s="125">
        <f t="shared" si="78"/>
        <v>129900.61999999988</v>
      </c>
      <c r="K116" s="125">
        <f t="shared" si="78"/>
        <v>1985551.67</v>
      </c>
      <c r="L116" s="125">
        <f t="shared" si="78"/>
        <v>6853913.540000001</v>
      </c>
      <c r="M116" s="125">
        <f t="shared" si="78"/>
        <v>5378503.6100000003</v>
      </c>
      <c r="N116" s="126">
        <f t="shared" si="78"/>
        <v>3785006.3099999996</v>
      </c>
      <c r="O116" s="124">
        <f t="shared" si="78"/>
        <v>4044844.9099999983</v>
      </c>
      <c r="P116" s="125">
        <f t="shared" ref="P116:R116" si="83">P95-P102</f>
        <v>3617660.5100000002</v>
      </c>
      <c r="Q116" s="125">
        <f t="shared" si="83"/>
        <v>745064.76999999955</v>
      </c>
      <c r="R116" s="125">
        <f t="shared" si="83"/>
        <v>-433522.79000000004</v>
      </c>
      <c r="S116" s="125">
        <f t="shared" ref="S116" si="84">S95-S102</f>
        <v>-258160.94000000018</v>
      </c>
      <c r="T116" s="125">
        <v>0</v>
      </c>
      <c r="U116" s="126"/>
      <c r="V116" s="45">
        <f t="shared" si="55"/>
        <v>-1651464.2500000028</v>
      </c>
      <c r="W116" s="127">
        <f t="shared" si="55"/>
        <v>1107790.2200000002</v>
      </c>
      <c r="X116" s="127">
        <f t="shared" si="42"/>
        <v>-205001.00999999978</v>
      </c>
      <c r="Y116" s="127">
        <f t="shared" si="42"/>
        <v>1147366.3899999997</v>
      </c>
      <c r="Z116" s="127">
        <f t="shared" si="42"/>
        <v>467863.68999999971</v>
      </c>
      <c r="AA116" s="128"/>
      <c r="AB116" s="129"/>
      <c r="AC116" s="125">
        <f t="shared" si="82"/>
        <v>0</v>
      </c>
    </row>
    <row r="117" spans="1:29" s="48" customFormat="1" x14ac:dyDescent="0.25">
      <c r="A117" s="186"/>
      <c r="B117" s="49" t="s">
        <v>40</v>
      </c>
      <c r="C117" s="124">
        <f t="shared" si="78"/>
        <v>-172518.72000000067</v>
      </c>
      <c r="D117" s="125">
        <f t="shared" si="78"/>
        <v>-2755852.1100000013</v>
      </c>
      <c r="E117" s="125">
        <f t="shared" si="78"/>
        <v>-3571982.8099999996</v>
      </c>
      <c r="F117" s="45">
        <f t="shared" si="78"/>
        <v>-1448112.0900000003</v>
      </c>
      <c r="G117" s="125">
        <f t="shared" si="78"/>
        <v>-1181415.77</v>
      </c>
      <c r="H117" s="125">
        <f t="shared" si="78"/>
        <v>-524812.02</v>
      </c>
      <c r="I117" s="125">
        <f t="shared" si="78"/>
        <v>-449813.12000000011</v>
      </c>
      <c r="J117" s="125">
        <f t="shared" si="78"/>
        <v>228747.56999999983</v>
      </c>
      <c r="K117" s="125">
        <f t="shared" si="78"/>
        <v>1676812.35</v>
      </c>
      <c r="L117" s="125">
        <f t="shared" si="78"/>
        <v>4859090.09</v>
      </c>
      <c r="M117" s="125">
        <f t="shared" si="78"/>
        <v>926176.95999999903</v>
      </c>
      <c r="N117" s="126">
        <f t="shared" si="78"/>
        <v>921339.11999999918</v>
      </c>
      <c r="O117" s="124">
        <f t="shared" si="78"/>
        <v>-965536.40000000037</v>
      </c>
      <c r="P117" s="125">
        <f t="shared" ref="P117:R117" si="85">P96-P103</f>
        <v>148175.5700000003</v>
      </c>
      <c r="Q117" s="125">
        <f t="shared" si="85"/>
        <v>-1996198.9400000004</v>
      </c>
      <c r="R117" s="125">
        <f t="shared" si="85"/>
        <v>-2305071</v>
      </c>
      <c r="S117" s="125">
        <f t="shared" ref="S117" si="86">S96-S103</f>
        <v>-1081193.6499999999</v>
      </c>
      <c r="T117" s="125">
        <v>0</v>
      </c>
      <c r="U117" s="126"/>
      <c r="V117" s="45">
        <f t="shared" si="55"/>
        <v>-793017.6799999997</v>
      </c>
      <c r="W117" s="127">
        <f t="shared" si="55"/>
        <v>2904027.6800000016</v>
      </c>
      <c r="X117" s="127">
        <f t="shared" si="42"/>
        <v>1575783.8699999992</v>
      </c>
      <c r="Y117" s="127">
        <f t="shared" si="42"/>
        <v>-856958.90999999968</v>
      </c>
      <c r="Z117" s="127">
        <f t="shared" si="42"/>
        <v>100222.12000000011</v>
      </c>
      <c r="AA117" s="128"/>
      <c r="AB117" s="129"/>
      <c r="AC117" s="125">
        <f t="shared" si="82"/>
        <v>0</v>
      </c>
    </row>
    <row r="118" spans="1:29" s="48" customFormat="1" x14ac:dyDescent="0.25">
      <c r="A118" s="186"/>
      <c r="B118" s="49" t="s">
        <v>41</v>
      </c>
      <c r="C118" s="124">
        <f t="shared" si="78"/>
        <v>-330715.47000000067</v>
      </c>
      <c r="D118" s="125">
        <f t="shared" si="78"/>
        <v>-2818924.1499999985</v>
      </c>
      <c r="E118" s="125">
        <f t="shared" si="78"/>
        <v>-3365257.5199999996</v>
      </c>
      <c r="F118" s="45">
        <f t="shared" si="78"/>
        <v>-1488081.3199999998</v>
      </c>
      <c r="G118" s="125">
        <f t="shared" si="78"/>
        <v>-1028064.5899999999</v>
      </c>
      <c r="H118" s="125">
        <f t="shared" si="78"/>
        <v>-412137.98</v>
      </c>
      <c r="I118" s="125">
        <f t="shared" si="78"/>
        <v>-569804.29</v>
      </c>
      <c r="J118" s="125">
        <f t="shared" si="78"/>
        <v>327268.41000000015</v>
      </c>
      <c r="K118" s="125">
        <f t="shared" si="78"/>
        <v>2420890.5299999998</v>
      </c>
      <c r="L118" s="125">
        <f t="shared" si="78"/>
        <v>4654058.4600000009</v>
      </c>
      <c r="M118" s="125">
        <f t="shared" si="78"/>
        <v>5271.5600000005215</v>
      </c>
      <c r="N118" s="126">
        <f t="shared" si="78"/>
        <v>924147.8900000006</v>
      </c>
      <c r="O118" s="124">
        <f t="shared" si="78"/>
        <v>-1512766.3899999987</v>
      </c>
      <c r="P118" s="125">
        <f t="shared" ref="P118:R118" si="87">P97-P104</f>
        <v>515987.5</v>
      </c>
      <c r="Q118" s="125">
        <f t="shared" si="87"/>
        <v>-1757220.0599999996</v>
      </c>
      <c r="R118" s="125">
        <f t="shared" si="87"/>
        <v>-2247690.5699999998</v>
      </c>
      <c r="S118" s="125">
        <f t="shared" ref="S118" si="88">S97-S104</f>
        <v>-1082317.7799999998</v>
      </c>
      <c r="T118" s="125">
        <v>0</v>
      </c>
      <c r="U118" s="126"/>
      <c r="V118" s="45">
        <f t="shared" si="55"/>
        <v>-1182050.9199999981</v>
      </c>
      <c r="W118" s="127">
        <f t="shared" si="55"/>
        <v>3334911.6499999985</v>
      </c>
      <c r="X118" s="127">
        <f t="shared" si="42"/>
        <v>1608037.46</v>
      </c>
      <c r="Y118" s="127">
        <f t="shared" si="42"/>
        <v>-759609.25</v>
      </c>
      <c r="Z118" s="127">
        <f t="shared" si="42"/>
        <v>-54253.189999999944</v>
      </c>
      <c r="AA118" s="128"/>
      <c r="AB118" s="129"/>
      <c r="AC118" s="125">
        <f t="shared" si="82"/>
        <v>0</v>
      </c>
    </row>
    <row r="119" spans="1:29" s="48" customFormat="1" x14ac:dyDescent="0.25">
      <c r="A119" s="186"/>
      <c r="B119" s="49" t="s">
        <v>42</v>
      </c>
      <c r="C119" s="124">
        <f t="shared" si="78"/>
        <v>2841019.7099999934</v>
      </c>
      <c r="D119" s="125">
        <f t="shared" si="78"/>
        <v>2355538.9099999964</v>
      </c>
      <c r="E119" s="125">
        <f t="shared" si="78"/>
        <v>-14603152.75</v>
      </c>
      <c r="F119" s="45">
        <f t="shared" si="78"/>
        <v>-4794332.1000000015</v>
      </c>
      <c r="G119" s="125">
        <f t="shared" si="78"/>
        <v>-5249768.3100000005</v>
      </c>
      <c r="H119" s="125">
        <f t="shared" si="78"/>
        <v>412709.02999999933</v>
      </c>
      <c r="I119" s="125">
        <f t="shared" si="78"/>
        <v>-1775454.0899999999</v>
      </c>
      <c r="J119" s="125">
        <f t="shared" si="78"/>
        <v>1198481.4700000007</v>
      </c>
      <c r="K119" s="125">
        <f t="shared" si="78"/>
        <v>5357634.4499999993</v>
      </c>
      <c r="L119" s="125">
        <f t="shared" si="78"/>
        <v>14218981.310000006</v>
      </c>
      <c r="M119" s="125">
        <f t="shared" si="78"/>
        <v>-4276286.8599999994</v>
      </c>
      <c r="N119" s="126">
        <f t="shared" si="78"/>
        <v>4596423.6000000015</v>
      </c>
      <c r="O119" s="124">
        <f t="shared" si="78"/>
        <v>-6459360.6599999964</v>
      </c>
      <c r="P119" s="125">
        <f t="shared" ref="P119:R119" si="89">P98-P105</f>
        <v>1527331.0399999991</v>
      </c>
      <c r="Q119" s="125">
        <f t="shared" si="89"/>
        <v>-3134720.3999999985</v>
      </c>
      <c r="R119" s="125">
        <f t="shared" si="89"/>
        <v>-10933992.67</v>
      </c>
      <c r="S119" s="125">
        <f t="shared" ref="S119" si="90">S98-S105</f>
        <v>-2973247.76</v>
      </c>
      <c r="T119" s="125">
        <v>0</v>
      </c>
      <c r="U119" s="126"/>
      <c r="V119" s="45">
        <f t="shared" si="55"/>
        <v>-9300380.3699999899</v>
      </c>
      <c r="W119" s="127">
        <f t="shared" si="55"/>
        <v>-828207.86999999732</v>
      </c>
      <c r="X119" s="127">
        <f t="shared" si="42"/>
        <v>11468432.350000001</v>
      </c>
      <c r="Y119" s="127">
        <f t="shared" si="42"/>
        <v>-6139660.5699999984</v>
      </c>
      <c r="Z119" s="127">
        <f t="shared" si="42"/>
        <v>2276520.5500000007</v>
      </c>
      <c r="AA119" s="128"/>
      <c r="AB119" s="129"/>
      <c r="AC119" s="125">
        <f t="shared" si="82"/>
        <v>0</v>
      </c>
    </row>
    <row r="120" spans="1:29" s="164" customFormat="1" ht="15.75" thickBot="1" x14ac:dyDescent="0.3">
      <c r="A120" s="187"/>
      <c r="B120" s="66" t="s">
        <v>43</v>
      </c>
      <c r="C120" s="158">
        <f>SUM(C115:C119)</f>
        <v>22932770.659999996</v>
      </c>
      <c r="D120" s="159">
        <f t="shared" ref="D120:AB120" si="91">SUM(D115:D119)</f>
        <v>-13064901.909999998</v>
      </c>
      <c r="E120" s="159">
        <f t="shared" si="91"/>
        <v>-44181265.519999988</v>
      </c>
      <c r="F120" s="46">
        <f t="shared" si="91"/>
        <v>-30437338.740000006</v>
      </c>
      <c r="G120" s="159">
        <f t="shared" si="91"/>
        <v>-27841411.699999996</v>
      </c>
      <c r="H120" s="159">
        <f t="shared" si="91"/>
        <v>-16335496.780000001</v>
      </c>
      <c r="I120" s="159">
        <f t="shared" si="91"/>
        <v>-16784143.18</v>
      </c>
      <c r="J120" s="159">
        <f t="shared" si="91"/>
        <v>-5599542.5599999987</v>
      </c>
      <c r="K120" s="159">
        <f t="shared" si="91"/>
        <v>23025521.439999998</v>
      </c>
      <c r="L120" s="159">
        <f t="shared" si="91"/>
        <v>71326168.359999999</v>
      </c>
      <c r="M120" s="159">
        <f t="shared" si="91"/>
        <v>29455270.030000009</v>
      </c>
      <c r="N120" s="160">
        <f t="shared" si="91"/>
        <v>27549972.859999999</v>
      </c>
      <c r="O120" s="158">
        <f t="shared" si="91"/>
        <v>-1902459.360000005</v>
      </c>
      <c r="P120" s="159">
        <f t="shared" si="91"/>
        <v>9390504.1300000045</v>
      </c>
      <c r="Q120" s="159">
        <f t="shared" ref="Q120:R120" si="92">SUM(Q115:Q119)</f>
        <v>-19198956.839999992</v>
      </c>
      <c r="R120" s="159">
        <f t="shared" si="92"/>
        <v>-37170855.359999999</v>
      </c>
      <c r="S120" s="159">
        <f t="shared" ref="S120" si="93">SUM(S115:S119)</f>
        <v>-19321934.990000002</v>
      </c>
      <c r="T120" s="159">
        <v>0</v>
      </c>
      <c r="U120" s="160">
        <f t="shared" si="91"/>
        <v>0</v>
      </c>
      <c r="V120" s="46">
        <f t="shared" si="75"/>
        <v>-24835230.020000003</v>
      </c>
      <c r="W120" s="161">
        <f t="shared" ref="W120:X120" si="94">SUM(W115:W119)</f>
        <v>22455406.039999999</v>
      </c>
      <c r="X120" s="161">
        <f t="shared" si="94"/>
        <v>24982308.68</v>
      </c>
      <c r="Y120" s="161">
        <f t="shared" ref="Y120:Z120" si="95">SUM(Y115:Y119)</f>
        <v>-6733516.6199999955</v>
      </c>
      <c r="Z120" s="161">
        <f t="shared" si="95"/>
        <v>8519476.7099999953</v>
      </c>
      <c r="AA120" s="162">
        <f t="shared" si="91"/>
        <v>0</v>
      </c>
      <c r="AB120" s="163">
        <f t="shared" si="91"/>
        <v>0</v>
      </c>
      <c r="AC120" s="46">
        <f t="shared" si="71"/>
        <v>0</v>
      </c>
    </row>
    <row r="121" spans="1:29" s="75" customFormat="1" x14ac:dyDescent="0.25">
      <c r="A121" s="186">
        <f>+A114+1</f>
        <v>17</v>
      </c>
      <c r="B121" s="137" t="s">
        <v>47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6"/>
      <c r="O121" s="94"/>
      <c r="P121" s="95"/>
      <c r="Q121" s="95"/>
      <c r="R121" s="95"/>
      <c r="S121" s="95"/>
      <c r="T121" s="95"/>
      <c r="U121" s="96"/>
      <c r="V121" s="97"/>
      <c r="W121" s="98"/>
      <c r="X121" s="98"/>
      <c r="Y121" s="98"/>
      <c r="Z121" s="98"/>
      <c r="AA121" s="99"/>
      <c r="AB121" s="100"/>
      <c r="AC121" s="97"/>
    </row>
    <row r="122" spans="1:29" s="75" customFormat="1" x14ac:dyDescent="0.25">
      <c r="A122" s="186"/>
      <c r="B122" s="76" t="s">
        <v>38</v>
      </c>
      <c r="C122" s="77">
        <v>82</v>
      </c>
      <c r="D122" s="78">
        <v>82</v>
      </c>
      <c r="E122" s="78">
        <v>98</v>
      </c>
      <c r="F122" s="80">
        <v>94</v>
      </c>
      <c r="G122" s="78">
        <v>96</v>
      </c>
      <c r="H122" s="80">
        <v>100</v>
      </c>
      <c r="I122" s="78">
        <v>93</v>
      </c>
      <c r="J122" s="80">
        <v>81</v>
      </c>
      <c r="K122" s="78">
        <v>63</v>
      </c>
      <c r="L122" s="80">
        <v>65</v>
      </c>
      <c r="M122" s="80">
        <v>53</v>
      </c>
      <c r="N122" s="138">
        <v>48</v>
      </c>
      <c r="O122" s="77">
        <v>40</v>
      </c>
      <c r="P122" s="80">
        <v>30</v>
      </c>
      <c r="Q122" s="78">
        <v>34</v>
      </c>
      <c r="R122" s="80">
        <v>28</v>
      </c>
      <c r="S122" s="78">
        <v>29</v>
      </c>
      <c r="T122" s="80">
        <v>29</v>
      </c>
      <c r="U122" s="138"/>
      <c r="V122" s="80">
        <f t="shared" ref="V122:Z122" si="96">O122-C122</f>
        <v>-42</v>
      </c>
      <c r="W122" s="139">
        <f t="shared" si="96"/>
        <v>-52</v>
      </c>
      <c r="X122" s="139">
        <f t="shared" si="96"/>
        <v>-64</v>
      </c>
      <c r="Y122" s="139">
        <f t="shared" si="96"/>
        <v>-66</v>
      </c>
      <c r="Z122" s="139">
        <f t="shared" si="96"/>
        <v>-67</v>
      </c>
      <c r="AA122" s="140"/>
      <c r="AB122" s="141"/>
      <c r="AC122" s="80">
        <f>IF(ISERROR(GETPIVOTDATA("VALUE",'CRS WK pvt'!$I$2,"DT_FILE",AC$8,"CD_CO",AC$6,"TRIM_CAT",TRIM(B122),"TRIM_LINE",A121))=TRUE,0,GETPIVOTDATA("VALUE",'CRS WK pvt'!$I$2,"DT_FILE",AC$8,"CD_CO",AC$6,"TRIM_CAT",TRIM(B122),"TRIM_LINE",A121))</f>
        <v>29</v>
      </c>
    </row>
    <row r="123" spans="1:29" s="75" customFormat="1" x14ac:dyDescent="0.25">
      <c r="A123" s="186"/>
      <c r="B123" s="76" t="s">
        <v>39</v>
      </c>
      <c r="C123" s="77">
        <v>559</v>
      </c>
      <c r="D123" s="78">
        <v>590</v>
      </c>
      <c r="E123" s="78">
        <v>721</v>
      </c>
      <c r="F123" s="80">
        <v>773</v>
      </c>
      <c r="G123" s="78">
        <v>793</v>
      </c>
      <c r="H123" s="80">
        <v>833</v>
      </c>
      <c r="I123" s="78">
        <v>852</v>
      </c>
      <c r="J123" s="80">
        <v>883</v>
      </c>
      <c r="K123" s="78">
        <v>915</v>
      </c>
      <c r="L123" s="80">
        <v>852</v>
      </c>
      <c r="M123" s="80">
        <v>796</v>
      </c>
      <c r="N123" s="138">
        <v>759</v>
      </c>
      <c r="O123" s="77">
        <v>796</v>
      </c>
      <c r="P123" s="80">
        <v>789</v>
      </c>
      <c r="Q123" s="78">
        <v>833</v>
      </c>
      <c r="R123" s="80">
        <v>864</v>
      </c>
      <c r="S123" s="78">
        <v>873</v>
      </c>
      <c r="T123" s="80">
        <v>873</v>
      </c>
      <c r="U123" s="138"/>
      <c r="V123" s="80">
        <f t="shared" si="55"/>
        <v>237</v>
      </c>
      <c r="W123" s="139">
        <f t="shared" si="55"/>
        <v>199</v>
      </c>
      <c r="X123" s="139">
        <f t="shared" si="42"/>
        <v>112</v>
      </c>
      <c r="Y123" s="139">
        <f t="shared" si="42"/>
        <v>91</v>
      </c>
      <c r="Z123" s="139">
        <f t="shared" si="42"/>
        <v>80</v>
      </c>
      <c r="AA123" s="140"/>
      <c r="AB123" s="141"/>
      <c r="AC123" s="80">
        <f>IF(ISERROR(GETPIVOTDATA("VALUE",'CRS WK pvt'!$I$2,"DT_FILE",AC$8,"CD_CO",AC$6,"TRIM_CAT",TRIM(B123),"TRIM_LINE",A121))=TRUE,0,GETPIVOTDATA("VALUE",'CRS WK pvt'!$I$2,"DT_FILE",AC$8,"CD_CO",AC$6,"TRIM_CAT",TRIM(B123),"TRIM_LINE",A121))</f>
        <v>873</v>
      </c>
    </row>
    <row r="124" spans="1:29" s="75" customFormat="1" x14ac:dyDescent="0.25">
      <c r="A124" s="186"/>
      <c r="B124" s="76" t="s">
        <v>40</v>
      </c>
      <c r="C124" s="77"/>
      <c r="D124" s="78"/>
      <c r="E124" s="78"/>
      <c r="F124" s="80"/>
      <c r="G124" s="78"/>
      <c r="H124" s="80"/>
      <c r="I124" s="78"/>
      <c r="J124" s="80"/>
      <c r="K124" s="78"/>
      <c r="L124" s="80"/>
      <c r="M124" s="80"/>
      <c r="N124" s="138"/>
      <c r="O124" s="77"/>
      <c r="P124" s="80"/>
      <c r="Q124" s="78"/>
      <c r="R124" s="80">
        <v>0</v>
      </c>
      <c r="S124" s="78">
        <v>0</v>
      </c>
      <c r="T124" s="80">
        <v>0</v>
      </c>
      <c r="U124" s="138"/>
      <c r="V124" s="80">
        <f t="shared" si="55"/>
        <v>0</v>
      </c>
      <c r="W124" s="139">
        <f t="shared" si="55"/>
        <v>0</v>
      </c>
      <c r="X124" s="139">
        <f t="shared" si="42"/>
        <v>0</v>
      </c>
      <c r="Y124" s="139">
        <f t="shared" si="42"/>
        <v>0</v>
      </c>
      <c r="Z124" s="139">
        <f t="shared" si="42"/>
        <v>0</v>
      </c>
      <c r="AA124" s="140"/>
      <c r="AB124" s="141"/>
      <c r="AC124" s="80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5" customFormat="1" x14ac:dyDescent="0.25">
      <c r="A125" s="186"/>
      <c r="B125" s="76" t="s">
        <v>41</v>
      </c>
      <c r="C125" s="77"/>
      <c r="D125" s="78"/>
      <c r="E125" s="78"/>
      <c r="F125" s="80"/>
      <c r="G125" s="78"/>
      <c r="H125" s="80"/>
      <c r="I125" s="78"/>
      <c r="J125" s="80"/>
      <c r="K125" s="78"/>
      <c r="L125" s="80"/>
      <c r="M125" s="80"/>
      <c r="N125" s="138"/>
      <c r="O125" s="77"/>
      <c r="P125" s="80"/>
      <c r="Q125" s="78"/>
      <c r="R125" s="80">
        <v>0</v>
      </c>
      <c r="S125" s="78">
        <v>0</v>
      </c>
      <c r="T125" s="80">
        <v>0</v>
      </c>
      <c r="U125" s="138"/>
      <c r="V125" s="80">
        <f t="shared" si="55"/>
        <v>0</v>
      </c>
      <c r="W125" s="139">
        <f t="shared" si="55"/>
        <v>0</v>
      </c>
      <c r="X125" s="139">
        <f t="shared" si="42"/>
        <v>0</v>
      </c>
      <c r="Y125" s="139">
        <f t="shared" si="42"/>
        <v>0</v>
      </c>
      <c r="Z125" s="139">
        <f t="shared" si="42"/>
        <v>0</v>
      </c>
      <c r="AA125" s="140"/>
      <c r="AB125" s="141"/>
      <c r="AC125" s="80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5" customFormat="1" x14ac:dyDescent="0.25">
      <c r="A126" s="186"/>
      <c r="B126" s="76" t="s">
        <v>42</v>
      </c>
      <c r="C126" s="77"/>
      <c r="D126" s="78"/>
      <c r="E126" s="78"/>
      <c r="F126" s="80"/>
      <c r="G126" s="78"/>
      <c r="H126" s="80"/>
      <c r="I126" s="78"/>
      <c r="J126" s="80"/>
      <c r="K126" s="78"/>
      <c r="L126" s="80"/>
      <c r="M126" s="80"/>
      <c r="N126" s="138"/>
      <c r="O126" s="77"/>
      <c r="P126" s="80"/>
      <c r="Q126" s="78"/>
      <c r="R126" s="80">
        <v>0</v>
      </c>
      <c r="S126" s="78">
        <v>0</v>
      </c>
      <c r="T126" s="80">
        <v>0</v>
      </c>
      <c r="U126" s="138"/>
      <c r="V126" s="80">
        <f t="shared" si="55"/>
        <v>0</v>
      </c>
      <c r="W126" s="139">
        <f t="shared" si="55"/>
        <v>0</v>
      </c>
      <c r="X126" s="139">
        <f t="shared" si="42"/>
        <v>0</v>
      </c>
      <c r="Y126" s="139">
        <f t="shared" si="42"/>
        <v>0</v>
      </c>
      <c r="Z126" s="139">
        <f t="shared" si="42"/>
        <v>0</v>
      </c>
      <c r="AA126" s="140"/>
      <c r="AB126" s="141"/>
      <c r="AC126" s="80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92" customFormat="1" x14ac:dyDescent="0.25">
      <c r="A127" s="187"/>
      <c r="B127" s="76" t="s">
        <v>43</v>
      </c>
      <c r="C127" s="153">
        <f>SUM(C122:C126)</f>
        <v>641</v>
      </c>
      <c r="D127" s="154">
        <f t="shared" ref="D127:AC141" si="97">SUM(D122:D126)</f>
        <v>672</v>
      </c>
      <c r="E127" s="154">
        <f t="shared" si="97"/>
        <v>819</v>
      </c>
      <c r="F127" s="155">
        <f t="shared" si="97"/>
        <v>867</v>
      </c>
      <c r="G127" s="154">
        <f t="shared" si="97"/>
        <v>889</v>
      </c>
      <c r="H127" s="155">
        <f t="shared" si="97"/>
        <v>933</v>
      </c>
      <c r="I127" s="154">
        <f t="shared" si="97"/>
        <v>945</v>
      </c>
      <c r="J127" s="155">
        <f t="shared" si="97"/>
        <v>964</v>
      </c>
      <c r="K127" s="154">
        <f t="shared" si="97"/>
        <v>978</v>
      </c>
      <c r="L127" s="155">
        <f t="shared" si="97"/>
        <v>917</v>
      </c>
      <c r="M127" s="155">
        <f t="shared" si="97"/>
        <v>849</v>
      </c>
      <c r="N127" s="156">
        <f t="shared" si="97"/>
        <v>807</v>
      </c>
      <c r="O127" s="153">
        <f t="shared" si="97"/>
        <v>836</v>
      </c>
      <c r="P127" s="155">
        <f t="shared" si="97"/>
        <v>819</v>
      </c>
      <c r="Q127" s="155">
        <f t="shared" si="97"/>
        <v>867</v>
      </c>
      <c r="R127" s="155">
        <v>892</v>
      </c>
      <c r="S127" s="154">
        <v>902</v>
      </c>
      <c r="T127" s="155">
        <v>902</v>
      </c>
      <c r="U127" s="156">
        <f t="shared" si="97"/>
        <v>0</v>
      </c>
      <c r="V127" s="155">
        <f t="shared" si="75"/>
        <v>195</v>
      </c>
      <c r="W127" s="157">
        <f t="shared" ref="W127:X127" si="98">SUM(W122:W126)</f>
        <v>147</v>
      </c>
      <c r="X127" s="157">
        <f t="shared" si="98"/>
        <v>48</v>
      </c>
      <c r="Y127" s="157">
        <f t="shared" ref="Y127:Z127" si="99">SUM(Y122:Y126)</f>
        <v>25</v>
      </c>
      <c r="Z127" s="157">
        <f t="shared" si="99"/>
        <v>13</v>
      </c>
      <c r="AA127" s="151">
        <f t="shared" si="97"/>
        <v>0</v>
      </c>
      <c r="AB127" s="152">
        <f t="shared" si="97"/>
        <v>0</v>
      </c>
      <c r="AC127" s="108">
        <f t="shared" si="97"/>
        <v>902</v>
      </c>
    </row>
    <row r="128" spans="1:29" s="75" customFormat="1" x14ac:dyDescent="0.25">
      <c r="A128" s="186">
        <f>+A121+1</f>
        <v>18</v>
      </c>
      <c r="B128" s="142" t="s">
        <v>23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2"/>
      <c r="O128" s="110"/>
      <c r="P128" s="111"/>
      <c r="Q128" s="111"/>
      <c r="R128" s="111"/>
      <c r="S128" s="111"/>
      <c r="T128" s="111"/>
      <c r="U128" s="112"/>
      <c r="V128" s="113"/>
      <c r="W128" s="114"/>
      <c r="X128" s="114"/>
      <c r="Y128" s="114"/>
      <c r="Z128" s="114"/>
      <c r="AA128" s="115"/>
      <c r="AB128" s="116"/>
      <c r="AC128" s="113"/>
    </row>
    <row r="129" spans="1:29" s="75" customFormat="1" x14ac:dyDescent="0.25">
      <c r="A129" s="186"/>
      <c r="B129" s="76" t="s">
        <v>38</v>
      </c>
      <c r="C129" s="143">
        <v>165</v>
      </c>
      <c r="D129" s="82">
        <v>173</v>
      </c>
      <c r="E129" s="82">
        <v>502</v>
      </c>
      <c r="F129" s="82">
        <v>468</v>
      </c>
      <c r="G129" s="82">
        <v>487</v>
      </c>
      <c r="H129" s="140">
        <v>575</v>
      </c>
      <c r="I129" s="82">
        <v>690</v>
      </c>
      <c r="J129" s="140">
        <v>806</v>
      </c>
      <c r="K129" s="82">
        <v>118</v>
      </c>
      <c r="L129" s="140">
        <v>19</v>
      </c>
      <c r="M129" s="140">
        <v>179</v>
      </c>
      <c r="N129" s="141">
        <v>186</v>
      </c>
      <c r="O129" s="143">
        <v>118</v>
      </c>
      <c r="P129" s="140"/>
      <c r="Q129" s="140"/>
      <c r="R129" s="140">
        <v>0</v>
      </c>
      <c r="S129" s="82">
        <v>0</v>
      </c>
      <c r="T129" s="140">
        <v>0</v>
      </c>
      <c r="U129" s="141"/>
      <c r="V129" s="143">
        <f t="shared" ref="V129:Z129" si="100">O129-C129</f>
        <v>-47</v>
      </c>
      <c r="W129" s="140">
        <f t="shared" si="100"/>
        <v>-173</v>
      </c>
      <c r="X129" s="140">
        <f t="shared" si="100"/>
        <v>-502</v>
      </c>
      <c r="Y129" s="140">
        <f t="shared" si="100"/>
        <v>-468</v>
      </c>
      <c r="Z129" s="140">
        <f t="shared" si="100"/>
        <v>-487</v>
      </c>
      <c r="AA129" s="140"/>
      <c r="AB129" s="141"/>
      <c r="AC129" s="80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5" customFormat="1" x14ac:dyDescent="0.25">
      <c r="A130" s="186"/>
      <c r="B130" s="76" t="s">
        <v>39</v>
      </c>
      <c r="C130" s="143"/>
      <c r="D130" s="82">
        <v>45</v>
      </c>
      <c r="E130" s="82">
        <v>182</v>
      </c>
      <c r="F130" s="82">
        <v>164</v>
      </c>
      <c r="G130" s="82">
        <v>216</v>
      </c>
      <c r="H130" s="140">
        <v>260</v>
      </c>
      <c r="I130" s="82">
        <v>292</v>
      </c>
      <c r="J130" s="140">
        <v>307</v>
      </c>
      <c r="K130" s="82">
        <v>13</v>
      </c>
      <c r="L130" s="140"/>
      <c r="M130" s="140"/>
      <c r="N130" s="141"/>
      <c r="O130" s="143">
        <v>1</v>
      </c>
      <c r="P130" s="140"/>
      <c r="Q130" s="140"/>
      <c r="R130" s="140">
        <v>0</v>
      </c>
      <c r="S130" s="82">
        <v>0</v>
      </c>
      <c r="T130" s="140">
        <v>0</v>
      </c>
      <c r="U130" s="141"/>
      <c r="V130" s="143">
        <f t="shared" si="55"/>
        <v>1</v>
      </c>
      <c r="W130" s="140">
        <f t="shared" si="55"/>
        <v>-45</v>
      </c>
      <c r="X130" s="140">
        <f t="shared" si="42"/>
        <v>-182</v>
      </c>
      <c r="Y130" s="140">
        <f t="shared" si="42"/>
        <v>-164</v>
      </c>
      <c r="Z130" s="140">
        <f t="shared" si="42"/>
        <v>-216</v>
      </c>
      <c r="AA130" s="140"/>
      <c r="AB130" s="141"/>
      <c r="AC130" s="80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5" customFormat="1" x14ac:dyDescent="0.25">
      <c r="A131" s="186"/>
      <c r="B131" s="76" t="s">
        <v>40</v>
      </c>
      <c r="C131" s="143">
        <v>94</v>
      </c>
      <c r="D131" s="82">
        <v>94</v>
      </c>
      <c r="E131" s="82">
        <v>82</v>
      </c>
      <c r="F131" s="82">
        <v>68</v>
      </c>
      <c r="G131" s="82">
        <v>90</v>
      </c>
      <c r="H131" s="140">
        <v>63</v>
      </c>
      <c r="I131" s="82">
        <v>59</v>
      </c>
      <c r="J131" s="140">
        <v>44</v>
      </c>
      <c r="K131" s="82">
        <v>44</v>
      </c>
      <c r="L131" s="140">
        <v>4</v>
      </c>
      <c r="M131" s="140">
        <v>42</v>
      </c>
      <c r="N131" s="141">
        <v>44</v>
      </c>
      <c r="O131" s="143">
        <v>22</v>
      </c>
      <c r="P131" s="140"/>
      <c r="Q131" s="140"/>
      <c r="R131" s="140">
        <v>0</v>
      </c>
      <c r="S131" s="82">
        <v>0</v>
      </c>
      <c r="T131" s="140">
        <v>0</v>
      </c>
      <c r="U131" s="141"/>
      <c r="V131" s="143">
        <f t="shared" si="55"/>
        <v>-72</v>
      </c>
      <c r="W131" s="140">
        <f t="shared" si="55"/>
        <v>-94</v>
      </c>
      <c r="X131" s="140">
        <f t="shared" si="42"/>
        <v>-82</v>
      </c>
      <c r="Y131" s="140">
        <f t="shared" si="42"/>
        <v>-68</v>
      </c>
      <c r="Z131" s="140">
        <f t="shared" si="42"/>
        <v>-90</v>
      </c>
      <c r="AA131" s="140"/>
      <c r="AB131" s="141"/>
      <c r="AC131" s="80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5" customFormat="1" x14ac:dyDescent="0.25">
      <c r="A132" s="186"/>
      <c r="B132" s="76" t="s">
        <v>41</v>
      </c>
      <c r="C132" s="143">
        <v>30</v>
      </c>
      <c r="D132" s="82">
        <v>21</v>
      </c>
      <c r="E132" s="82">
        <v>18</v>
      </c>
      <c r="F132" s="82">
        <v>14</v>
      </c>
      <c r="G132" s="82">
        <v>12</v>
      </c>
      <c r="H132" s="140">
        <v>16</v>
      </c>
      <c r="I132" s="82">
        <v>15</v>
      </c>
      <c r="J132" s="140">
        <v>10</v>
      </c>
      <c r="K132" s="82">
        <v>6</v>
      </c>
      <c r="L132" s="140">
        <v>1</v>
      </c>
      <c r="M132" s="140">
        <v>12</v>
      </c>
      <c r="N132" s="141">
        <v>7</v>
      </c>
      <c r="O132" s="143">
        <v>5</v>
      </c>
      <c r="P132" s="140"/>
      <c r="Q132" s="140"/>
      <c r="R132" s="140">
        <v>0</v>
      </c>
      <c r="S132" s="82">
        <v>0</v>
      </c>
      <c r="T132" s="140">
        <v>0</v>
      </c>
      <c r="U132" s="141"/>
      <c r="V132" s="143">
        <f t="shared" si="55"/>
        <v>-25</v>
      </c>
      <c r="W132" s="140">
        <f t="shared" si="55"/>
        <v>-21</v>
      </c>
      <c r="X132" s="140">
        <f t="shared" si="42"/>
        <v>-18</v>
      </c>
      <c r="Y132" s="140">
        <f t="shared" si="42"/>
        <v>-14</v>
      </c>
      <c r="Z132" s="140">
        <f t="shared" si="42"/>
        <v>-12</v>
      </c>
      <c r="AA132" s="140"/>
      <c r="AB132" s="141"/>
      <c r="AC132" s="80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5" customFormat="1" x14ac:dyDescent="0.25">
      <c r="A133" s="186"/>
      <c r="B133" s="76" t="s">
        <v>42</v>
      </c>
      <c r="C133" s="143"/>
      <c r="D133" s="82"/>
      <c r="E133" s="82"/>
      <c r="F133" s="82"/>
      <c r="G133" s="82"/>
      <c r="H133" s="140"/>
      <c r="I133" s="82"/>
      <c r="J133" s="140"/>
      <c r="K133" s="82"/>
      <c r="L133" s="140"/>
      <c r="M133" s="140"/>
      <c r="N133" s="141"/>
      <c r="O133" s="143"/>
      <c r="P133" s="140"/>
      <c r="Q133" s="140"/>
      <c r="R133" s="140">
        <v>0</v>
      </c>
      <c r="S133" s="82">
        <v>0</v>
      </c>
      <c r="T133" s="140">
        <v>0</v>
      </c>
      <c r="U133" s="141"/>
      <c r="V133" s="143">
        <f t="shared" si="55"/>
        <v>0</v>
      </c>
      <c r="W133" s="140">
        <f t="shared" si="55"/>
        <v>0</v>
      </c>
      <c r="X133" s="140">
        <f t="shared" si="42"/>
        <v>0</v>
      </c>
      <c r="Y133" s="140">
        <f t="shared" si="42"/>
        <v>0</v>
      </c>
      <c r="Z133" s="140">
        <f t="shared" si="42"/>
        <v>0</v>
      </c>
      <c r="AA133" s="140"/>
      <c r="AB133" s="141"/>
      <c r="AC133" s="80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92" customFormat="1" x14ac:dyDescent="0.25">
      <c r="A134" s="187"/>
      <c r="B134" s="76" t="s">
        <v>43</v>
      </c>
      <c r="C134" s="149">
        <f>SUM(C129:C133)</f>
        <v>289</v>
      </c>
      <c r="D134" s="150">
        <f t="shared" ref="D134:AB141" si="101">SUM(D129:D133)</f>
        <v>333</v>
      </c>
      <c r="E134" s="150">
        <f t="shared" si="101"/>
        <v>784</v>
      </c>
      <c r="F134" s="150">
        <f t="shared" si="101"/>
        <v>714</v>
      </c>
      <c r="G134" s="150">
        <f t="shared" si="101"/>
        <v>805</v>
      </c>
      <c r="H134" s="151">
        <f t="shared" si="101"/>
        <v>914</v>
      </c>
      <c r="I134" s="150">
        <f t="shared" si="101"/>
        <v>1056</v>
      </c>
      <c r="J134" s="151">
        <f t="shared" si="101"/>
        <v>1167</v>
      </c>
      <c r="K134" s="150">
        <f t="shared" si="101"/>
        <v>181</v>
      </c>
      <c r="L134" s="151">
        <f t="shared" si="101"/>
        <v>24</v>
      </c>
      <c r="M134" s="151">
        <f t="shared" si="101"/>
        <v>233</v>
      </c>
      <c r="N134" s="152">
        <f t="shared" si="101"/>
        <v>237</v>
      </c>
      <c r="O134" s="149">
        <f t="shared" si="101"/>
        <v>146</v>
      </c>
      <c r="P134" s="155">
        <f t="shared" si="101"/>
        <v>0</v>
      </c>
      <c r="Q134" s="155">
        <f t="shared" si="101"/>
        <v>0</v>
      </c>
      <c r="R134" s="151">
        <v>0</v>
      </c>
      <c r="S134" s="150">
        <v>0</v>
      </c>
      <c r="T134" s="151">
        <v>0</v>
      </c>
      <c r="U134" s="152">
        <f t="shared" si="101"/>
        <v>0</v>
      </c>
      <c r="V134" s="149">
        <f t="shared" si="101"/>
        <v>-143</v>
      </c>
      <c r="W134" s="151">
        <f t="shared" ref="W134:X134" si="102">SUM(W129:W133)</f>
        <v>-333</v>
      </c>
      <c r="X134" s="151">
        <f t="shared" si="102"/>
        <v>-784</v>
      </c>
      <c r="Y134" s="151">
        <f t="shared" ref="Y134:Z134" si="103">SUM(Y129:Y133)</f>
        <v>-714</v>
      </c>
      <c r="Z134" s="151">
        <f t="shared" si="103"/>
        <v>-805</v>
      </c>
      <c r="AA134" s="151">
        <f t="shared" si="101"/>
        <v>0</v>
      </c>
      <c r="AB134" s="152">
        <f t="shared" si="101"/>
        <v>0</v>
      </c>
      <c r="AC134" s="108">
        <f t="shared" si="97"/>
        <v>0</v>
      </c>
    </row>
    <row r="135" spans="1:29" s="75" customFormat="1" x14ac:dyDescent="0.25">
      <c r="A135" s="186">
        <f>+A128+1</f>
        <v>19</v>
      </c>
      <c r="B135" s="142" t="s">
        <v>22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110"/>
      <c r="P135" s="111"/>
      <c r="Q135" s="111"/>
      <c r="R135" s="111"/>
      <c r="S135" s="111"/>
      <c r="T135" s="111"/>
      <c r="U135" s="112"/>
      <c r="V135" s="113"/>
      <c r="W135" s="114"/>
      <c r="X135" s="114"/>
      <c r="Y135" s="114"/>
      <c r="Z135" s="114"/>
      <c r="AA135" s="115"/>
      <c r="AB135" s="116"/>
      <c r="AC135" s="113"/>
    </row>
    <row r="136" spans="1:29" s="75" customFormat="1" x14ac:dyDescent="0.25">
      <c r="A136" s="186"/>
      <c r="B136" s="76" t="s">
        <v>38</v>
      </c>
      <c r="C136" s="143">
        <v>5797</v>
      </c>
      <c r="D136" s="82">
        <v>7481</v>
      </c>
      <c r="E136" s="82">
        <v>11192</v>
      </c>
      <c r="F136" s="82">
        <v>11887</v>
      </c>
      <c r="G136" s="82">
        <v>11367</v>
      </c>
      <c r="H136" s="140">
        <v>10602</v>
      </c>
      <c r="I136" s="82">
        <v>9945</v>
      </c>
      <c r="J136" s="140">
        <v>9349</v>
      </c>
      <c r="K136" s="82">
        <v>7586</v>
      </c>
      <c r="L136" s="140">
        <v>5738</v>
      </c>
      <c r="M136" s="140">
        <v>4082</v>
      </c>
      <c r="N136" s="141">
        <v>3710</v>
      </c>
      <c r="O136" s="143">
        <v>3459</v>
      </c>
      <c r="P136" s="140">
        <v>2802</v>
      </c>
      <c r="Q136" s="82">
        <v>2455</v>
      </c>
      <c r="R136" s="140">
        <v>2527</v>
      </c>
      <c r="S136" s="82">
        <v>2266</v>
      </c>
      <c r="T136" s="140">
        <v>2266</v>
      </c>
      <c r="U136" s="141"/>
      <c r="V136" s="143">
        <f t="shared" ref="V136:Z136" si="104">O136-C136</f>
        <v>-2338</v>
      </c>
      <c r="W136" s="140">
        <f t="shared" si="104"/>
        <v>-4679</v>
      </c>
      <c r="X136" s="140">
        <f t="shared" si="104"/>
        <v>-8737</v>
      </c>
      <c r="Y136" s="140">
        <f t="shared" si="104"/>
        <v>-9360</v>
      </c>
      <c r="Z136" s="140">
        <f t="shared" si="104"/>
        <v>-9101</v>
      </c>
      <c r="AA136" s="140"/>
      <c r="AB136" s="141"/>
      <c r="AC136" s="80">
        <f>IF(ISERROR(GETPIVOTDATA("VALUE",'CRS WK pvt'!$I$2,"DT_FILE",AC$8,"CD_CO",AC$6,"TRIM_CAT",TRIM(B136),"TRIM_LINE",A135))=TRUE,0,GETPIVOTDATA("VALUE",'CRS WK pvt'!$I$2,"DT_FILE",AC$8,"CD_CO",AC$6,"TRIM_CAT",TRIM(B136),"TRIM_LINE",A135))</f>
        <v>2266</v>
      </c>
    </row>
    <row r="137" spans="1:29" s="75" customFormat="1" x14ac:dyDescent="0.25">
      <c r="A137" s="186"/>
      <c r="B137" s="76" t="s">
        <v>39</v>
      </c>
      <c r="C137" s="143">
        <v>1503</v>
      </c>
      <c r="D137" s="82">
        <v>1920</v>
      </c>
      <c r="E137" s="82">
        <v>2941</v>
      </c>
      <c r="F137" s="82">
        <v>3243</v>
      </c>
      <c r="G137" s="82">
        <v>3299</v>
      </c>
      <c r="H137" s="140">
        <v>3299</v>
      </c>
      <c r="I137" s="82">
        <v>3329</v>
      </c>
      <c r="J137" s="140">
        <v>3348</v>
      </c>
      <c r="K137" s="82">
        <v>2873</v>
      </c>
      <c r="L137" s="140">
        <v>2210</v>
      </c>
      <c r="M137" s="140">
        <v>1518</v>
      </c>
      <c r="N137" s="141">
        <v>1275</v>
      </c>
      <c r="O137" s="143">
        <v>1215</v>
      </c>
      <c r="P137" s="140">
        <v>1010</v>
      </c>
      <c r="Q137" s="82">
        <v>947</v>
      </c>
      <c r="R137" s="140">
        <v>960</v>
      </c>
      <c r="S137" s="82">
        <v>983</v>
      </c>
      <c r="T137" s="140">
        <v>983</v>
      </c>
      <c r="U137" s="141"/>
      <c r="V137" s="143">
        <f t="shared" si="55"/>
        <v>-288</v>
      </c>
      <c r="W137" s="140">
        <f t="shared" si="55"/>
        <v>-910</v>
      </c>
      <c r="X137" s="140">
        <f t="shared" si="42"/>
        <v>-1994</v>
      </c>
      <c r="Y137" s="140">
        <f t="shared" si="42"/>
        <v>-2283</v>
      </c>
      <c r="Z137" s="140">
        <f t="shared" si="42"/>
        <v>-2316</v>
      </c>
      <c r="AA137" s="140"/>
      <c r="AB137" s="141"/>
      <c r="AC137" s="80">
        <f>IF(ISERROR(GETPIVOTDATA("VALUE",'CRS WK pvt'!$I$2,"DT_FILE",AC$8,"CD_CO",AC$6,"TRIM_CAT",TRIM(B137),"TRIM_LINE",A135))=TRUE,0,GETPIVOTDATA("VALUE",'CRS WK pvt'!$I$2,"DT_FILE",AC$8,"CD_CO",AC$6,"TRIM_CAT",TRIM(B137),"TRIM_LINE",A135))</f>
        <v>983</v>
      </c>
    </row>
    <row r="138" spans="1:29" s="75" customFormat="1" x14ac:dyDescent="0.25">
      <c r="A138" s="186"/>
      <c r="B138" s="76" t="s">
        <v>40</v>
      </c>
      <c r="C138" s="143">
        <v>165</v>
      </c>
      <c r="D138" s="82">
        <v>183</v>
      </c>
      <c r="E138" s="82">
        <v>211</v>
      </c>
      <c r="F138" s="82">
        <v>212</v>
      </c>
      <c r="G138" s="82">
        <v>190</v>
      </c>
      <c r="H138" s="140">
        <v>158</v>
      </c>
      <c r="I138" s="82">
        <v>152</v>
      </c>
      <c r="J138" s="140">
        <v>150</v>
      </c>
      <c r="K138" s="82">
        <v>132</v>
      </c>
      <c r="L138" s="140">
        <v>118</v>
      </c>
      <c r="M138" s="140">
        <v>92</v>
      </c>
      <c r="N138" s="141">
        <v>93</v>
      </c>
      <c r="O138" s="143">
        <v>91</v>
      </c>
      <c r="P138" s="140">
        <v>85</v>
      </c>
      <c r="Q138" s="82">
        <v>75</v>
      </c>
      <c r="R138" s="140">
        <v>80</v>
      </c>
      <c r="S138" s="82">
        <v>103</v>
      </c>
      <c r="T138" s="140">
        <v>103</v>
      </c>
      <c r="U138" s="141"/>
      <c r="V138" s="143">
        <f t="shared" si="55"/>
        <v>-74</v>
      </c>
      <c r="W138" s="140">
        <f t="shared" si="55"/>
        <v>-98</v>
      </c>
      <c r="X138" s="140">
        <f t="shared" si="42"/>
        <v>-136</v>
      </c>
      <c r="Y138" s="140">
        <f t="shared" si="42"/>
        <v>-132</v>
      </c>
      <c r="Z138" s="140">
        <f t="shared" si="42"/>
        <v>-87</v>
      </c>
      <c r="AA138" s="140"/>
      <c r="AB138" s="141"/>
      <c r="AC138" s="80">
        <f>IF(ISERROR(GETPIVOTDATA("VALUE",'CRS WK pvt'!$I$2,"DT_FILE",AC$8,"CD_CO",AC$6,"TRIM_CAT",TRIM(B138),"TRIM_LINE",A135))=TRUE,0,GETPIVOTDATA("VALUE",'CRS WK pvt'!$I$2,"DT_FILE",AC$8,"CD_CO",AC$6,"TRIM_CAT",TRIM(B138),"TRIM_LINE",A135))</f>
        <v>103</v>
      </c>
    </row>
    <row r="139" spans="1:29" s="75" customFormat="1" x14ac:dyDescent="0.25">
      <c r="A139" s="186"/>
      <c r="B139" s="76" t="s">
        <v>41</v>
      </c>
      <c r="C139" s="143">
        <v>61</v>
      </c>
      <c r="D139" s="82">
        <v>68</v>
      </c>
      <c r="E139" s="82">
        <v>75</v>
      </c>
      <c r="F139" s="82">
        <v>68</v>
      </c>
      <c r="G139" s="82">
        <v>58</v>
      </c>
      <c r="H139" s="140">
        <v>56</v>
      </c>
      <c r="I139" s="82">
        <v>55</v>
      </c>
      <c r="J139" s="140">
        <v>55</v>
      </c>
      <c r="K139" s="82">
        <v>45</v>
      </c>
      <c r="L139" s="140">
        <v>36</v>
      </c>
      <c r="M139" s="140">
        <v>32</v>
      </c>
      <c r="N139" s="141">
        <v>45</v>
      </c>
      <c r="O139" s="143">
        <v>36</v>
      </c>
      <c r="P139" s="140">
        <v>29</v>
      </c>
      <c r="Q139" s="82">
        <v>31</v>
      </c>
      <c r="R139" s="140">
        <v>33</v>
      </c>
      <c r="S139" s="82">
        <v>42</v>
      </c>
      <c r="T139" s="140">
        <v>42</v>
      </c>
      <c r="U139" s="141"/>
      <c r="V139" s="143">
        <f t="shared" si="55"/>
        <v>-25</v>
      </c>
      <c r="W139" s="140">
        <f t="shared" si="55"/>
        <v>-39</v>
      </c>
      <c r="X139" s="140">
        <f t="shared" si="42"/>
        <v>-44</v>
      </c>
      <c r="Y139" s="140">
        <f t="shared" si="42"/>
        <v>-35</v>
      </c>
      <c r="Z139" s="140">
        <f t="shared" si="42"/>
        <v>-16</v>
      </c>
      <c r="AA139" s="140"/>
      <c r="AB139" s="141"/>
      <c r="AC139" s="80">
        <f>IF(ISERROR(GETPIVOTDATA("VALUE",'CRS WK pvt'!$I$2,"DT_FILE",AC$8,"CD_CO",AC$6,"TRIM_CAT",TRIM(B139),"TRIM_LINE",A135))=TRUE,0,GETPIVOTDATA("VALUE",'CRS WK pvt'!$I$2,"DT_FILE",AC$8,"CD_CO",AC$6,"TRIM_CAT",TRIM(B139),"TRIM_LINE",A135))</f>
        <v>42</v>
      </c>
    </row>
    <row r="140" spans="1:29" s="75" customFormat="1" x14ac:dyDescent="0.25">
      <c r="A140" s="186"/>
      <c r="B140" s="76" t="s">
        <v>42</v>
      </c>
      <c r="C140" s="143">
        <v>22</v>
      </c>
      <c r="D140" s="82">
        <v>21</v>
      </c>
      <c r="E140" s="82">
        <v>22</v>
      </c>
      <c r="F140" s="82">
        <v>22</v>
      </c>
      <c r="G140" s="82">
        <v>19</v>
      </c>
      <c r="H140" s="140">
        <v>23</v>
      </c>
      <c r="I140" s="82">
        <v>21</v>
      </c>
      <c r="J140" s="140">
        <v>21</v>
      </c>
      <c r="K140" s="82">
        <v>21</v>
      </c>
      <c r="L140" s="140">
        <v>19</v>
      </c>
      <c r="M140" s="140">
        <v>20</v>
      </c>
      <c r="N140" s="141">
        <v>23</v>
      </c>
      <c r="O140" s="143">
        <v>20</v>
      </c>
      <c r="P140" s="140">
        <v>17</v>
      </c>
      <c r="Q140" s="82">
        <v>14</v>
      </c>
      <c r="R140" s="140">
        <v>12</v>
      </c>
      <c r="S140" s="82">
        <v>15</v>
      </c>
      <c r="T140" s="140">
        <v>15</v>
      </c>
      <c r="U140" s="141"/>
      <c r="V140" s="143">
        <f t="shared" si="55"/>
        <v>-2</v>
      </c>
      <c r="W140" s="140">
        <f t="shared" si="55"/>
        <v>-4</v>
      </c>
      <c r="X140" s="140">
        <f t="shared" si="42"/>
        <v>-8</v>
      </c>
      <c r="Y140" s="140">
        <f t="shared" si="42"/>
        <v>-10</v>
      </c>
      <c r="Z140" s="140">
        <f t="shared" si="42"/>
        <v>-4</v>
      </c>
      <c r="AA140" s="140"/>
      <c r="AB140" s="141"/>
      <c r="AC140" s="80">
        <f>IF(ISERROR(GETPIVOTDATA("VALUE",'CRS WK pvt'!$I$2,"DT_FILE",AC$8,"CD_CO",AC$6,"TRIM_CAT",TRIM(B140),"TRIM_LINE",A135))=TRUE,0,GETPIVOTDATA("VALUE",'CRS WK pvt'!$I$2,"DT_FILE",AC$8,"CD_CO",AC$6,"TRIM_CAT",TRIM(B140),"TRIM_LINE",A135))</f>
        <v>15</v>
      </c>
    </row>
    <row r="141" spans="1:29" s="92" customFormat="1" ht="15.75" thickBot="1" x14ac:dyDescent="0.3">
      <c r="A141" s="187"/>
      <c r="B141" s="144" t="s">
        <v>43</v>
      </c>
      <c r="C141" s="145">
        <f>SUM(C136:C140)</f>
        <v>7548</v>
      </c>
      <c r="D141" s="146">
        <f t="shared" ref="D141:AB141" si="105">SUM(D136:D140)</f>
        <v>9673</v>
      </c>
      <c r="E141" s="146">
        <f t="shared" si="105"/>
        <v>14441</v>
      </c>
      <c r="F141" s="146">
        <f t="shared" si="105"/>
        <v>15432</v>
      </c>
      <c r="G141" s="146">
        <f t="shared" si="105"/>
        <v>14933</v>
      </c>
      <c r="H141" s="147">
        <f t="shared" si="105"/>
        <v>14138</v>
      </c>
      <c r="I141" s="146">
        <f t="shared" si="105"/>
        <v>13502</v>
      </c>
      <c r="J141" s="147">
        <f t="shared" si="105"/>
        <v>12923</v>
      </c>
      <c r="K141" s="146">
        <f t="shared" si="105"/>
        <v>10657</v>
      </c>
      <c r="L141" s="147">
        <f t="shared" si="105"/>
        <v>8121</v>
      </c>
      <c r="M141" s="147">
        <f t="shared" si="105"/>
        <v>5744</v>
      </c>
      <c r="N141" s="148">
        <f t="shared" si="105"/>
        <v>5146</v>
      </c>
      <c r="O141" s="145">
        <f t="shared" si="105"/>
        <v>4821</v>
      </c>
      <c r="P141" s="147">
        <f t="shared" si="105"/>
        <v>3943</v>
      </c>
      <c r="Q141" s="147">
        <f t="shared" si="105"/>
        <v>3522</v>
      </c>
      <c r="R141" s="147">
        <v>3612</v>
      </c>
      <c r="S141" s="146">
        <v>3409</v>
      </c>
      <c r="T141" s="147">
        <v>3409</v>
      </c>
      <c r="U141" s="148">
        <f t="shared" si="105"/>
        <v>0</v>
      </c>
      <c r="V141" s="145">
        <f t="shared" si="101"/>
        <v>-2727</v>
      </c>
      <c r="W141" s="147">
        <f t="shared" ref="W141:X141" si="106">SUM(W136:W140)</f>
        <v>-5730</v>
      </c>
      <c r="X141" s="147">
        <f t="shared" si="106"/>
        <v>-10919</v>
      </c>
      <c r="Y141" s="147">
        <f t="shared" ref="Y141:Z141" si="107">SUM(Y136:Y140)</f>
        <v>-11820</v>
      </c>
      <c r="Z141" s="147">
        <f t="shared" si="107"/>
        <v>-11524</v>
      </c>
      <c r="AA141" s="147">
        <f t="shared" si="105"/>
        <v>0</v>
      </c>
      <c r="AB141" s="148">
        <f t="shared" si="105"/>
        <v>0</v>
      </c>
      <c r="AC141" s="145">
        <f t="shared" si="97"/>
        <v>3409</v>
      </c>
    </row>
    <row r="142" spans="1:29" s="75" customFormat="1" ht="15.75" thickTop="1" x14ac:dyDescent="0.25">
      <c r="A142" s="186">
        <f>+A135+1</f>
        <v>20</v>
      </c>
      <c r="B142" s="137" t="s">
        <v>349</v>
      </c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6"/>
      <c r="O142" s="94"/>
      <c r="P142" s="95"/>
      <c r="Q142" s="95"/>
      <c r="R142" s="95"/>
      <c r="S142" s="95"/>
      <c r="T142" s="95"/>
      <c r="U142" s="96"/>
      <c r="V142" s="97"/>
      <c r="W142" s="98"/>
      <c r="X142" s="98"/>
      <c r="Y142" s="98"/>
      <c r="Z142" s="98"/>
      <c r="AA142" s="99"/>
      <c r="AB142" s="100"/>
      <c r="AC142" s="97"/>
    </row>
    <row r="143" spans="1:29" s="75" customFormat="1" x14ac:dyDescent="0.25">
      <c r="A143" s="186"/>
      <c r="B143" s="76" t="s">
        <v>38</v>
      </c>
      <c r="C143" s="77">
        <v>67626737.189999998</v>
      </c>
      <c r="D143" s="78">
        <v>44276156.82</v>
      </c>
      <c r="E143" s="78">
        <v>26377846.460000001</v>
      </c>
      <c r="F143" s="80">
        <v>20304712.469999999</v>
      </c>
      <c r="G143" s="78">
        <v>14096092.039999999</v>
      </c>
      <c r="H143" s="80">
        <v>15393147.32</v>
      </c>
      <c r="I143" s="78">
        <v>13055262.49</v>
      </c>
      <c r="J143" s="80">
        <v>16075800.75</v>
      </c>
      <c r="K143" s="78">
        <v>29225939.52</v>
      </c>
      <c r="L143" s="80">
        <v>54620252.119999997</v>
      </c>
      <c r="M143" s="80">
        <v>63483177.259999998</v>
      </c>
      <c r="N143" s="138">
        <v>63464789.579999998</v>
      </c>
      <c r="O143" s="77">
        <v>45531442.740000002</v>
      </c>
      <c r="P143" s="80">
        <v>39799038.060000002</v>
      </c>
      <c r="Q143" s="78">
        <v>27818398</v>
      </c>
      <c r="R143" s="80">
        <v>15113975</v>
      </c>
      <c r="S143" s="78">
        <v>13976990</v>
      </c>
      <c r="T143" s="80">
        <v>13976990</v>
      </c>
      <c r="U143" s="138"/>
      <c r="V143" s="80">
        <f t="shared" ref="V143:V147" si="108">O143-C143</f>
        <v>-22095294.449999996</v>
      </c>
      <c r="W143" s="139">
        <f t="shared" ref="W143:Z147" si="109">P143-D143</f>
        <v>-4477118.7599999979</v>
      </c>
      <c r="X143" s="139">
        <f t="shared" si="109"/>
        <v>1440551.5399999991</v>
      </c>
      <c r="Y143" s="139">
        <f t="shared" si="109"/>
        <v>-5190737.4699999988</v>
      </c>
      <c r="Z143" s="139">
        <f t="shared" si="109"/>
        <v>-119102.03999999911</v>
      </c>
      <c r="AA143" s="140"/>
      <c r="AB143" s="141"/>
      <c r="AC143" s="80">
        <f>IF(ISERROR(GETPIVOTDATA("VALUE",'CRS WK pvt'!$I$2,"DT_FILE",AC$8,"CD_CO",AC$6,"TRIM_CAT",TRIM(B143),"TRIM_LINE",A142))=TRUE,0,GETPIVOTDATA("VALUE",'CRS WK pvt'!$I$2,"DT_FILE",AC$8,"CD_CO",AC$6,"TRIM_CAT",TRIM(B143),"TRIM_LINE",A142))</f>
        <v>13976990</v>
      </c>
    </row>
    <row r="144" spans="1:29" s="75" customFormat="1" x14ac:dyDescent="0.25">
      <c r="A144" s="186"/>
      <c r="B144" s="76" t="s">
        <v>39</v>
      </c>
      <c r="C144" s="77">
        <v>6884970.2000000002</v>
      </c>
      <c r="D144" s="78">
        <v>4830673.3499999996</v>
      </c>
      <c r="E144" s="78">
        <v>3129044.4</v>
      </c>
      <c r="F144" s="80">
        <v>2065642.96</v>
      </c>
      <c r="G144" s="78">
        <v>1299498.6599999999</v>
      </c>
      <c r="H144" s="80">
        <v>1441082.6</v>
      </c>
      <c r="I144" s="78">
        <v>1300569.8999999999</v>
      </c>
      <c r="J144" s="80">
        <v>1532604.81</v>
      </c>
      <c r="K144" s="78">
        <v>2411227.2999999998</v>
      </c>
      <c r="L144" s="80">
        <v>5102770.9000000004</v>
      </c>
      <c r="M144" s="80">
        <v>5801836.0700000003</v>
      </c>
      <c r="N144" s="138">
        <v>5390886.4100000001</v>
      </c>
      <c r="O144" s="77">
        <v>4525288.1100000003</v>
      </c>
      <c r="P144" s="80">
        <v>3895539.88</v>
      </c>
      <c r="Q144" s="78">
        <v>2579760</v>
      </c>
      <c r="R144" s="80">
        <v>1514436</v>
      </c>
      <c r="S144" s="78">
        <v>1300571</v>
      </c>
      <c r="T144" s="80">
        <v>1300571</v>
      </c>
      <c r="U144" s="138"/>
      <c r="V144" s="80">
        <f t="shared" si="108"/>
        <v>-2359682.09</v>
      </c>
      <c r="W144" s="139">
        <f t="shared" si="109"/>
        <v>-935133.46999999974</v>
      </c>
      <c r="X144" s="139">
        <f t="shared" si="109"/>
        <v>-549284.39999999991</v>
      </c>
      <c r="Y144" s="139">
        <f t="shared" si="109"/>
        <v>-551206.96</v>
      </c>
      <c r="Z144" s="139">
        <f t="shared" si="109"/>
        <v>1072.3400000000838</v>
      </c>
      <c r="AA144" s="140"/>
      <c r="AB144" s="141"/>
      <c r="AC144" s="80">
        <f>IF(ISERROR(GETPIVOTDATA("VALUE",'CRS WK pvt'!$I$2,"DT_FILE",AC$8,"CD_CO",AC$6,"TRIM_CAT",TRIM(B144),"TRIM_LINE",A142))=TRUE,0,GETPIVOTDATA("VALUE",'CRS WK pvt'!$I$2,"DT_FILE",AC$8,"CD_CO",AC$6,"TRIM_CAT",TRIM(B144),"TRIM_LINE",A142))</f>
        <v>1300571</v>
      </c>
    </row>
    <row r="145" spans="1:29" s="75" customFormat="1" x14ac:dyDescent="0.25">
      <c r="A145" s="186"/>
      <c r="B145" s="76" t="s">
        <v>40</v>
      </c>
      <c r="C145" s="77">
        <v>9189675.6899999995</v>
      </c>
      <c r="D145" s="78">
        <v>5897785.8700000001</v>
      </c>
      <c r="E145" s="78">
        <v>3222419.15</v>
      </c>
      <c r="F145" s="80">
        <v>2436455.75</v>
      </c>
      <c r="G145" s="78">
        <v>1589800.9</v>
      </c>
      <c r="H145" s="80">
        <v>1711349.53</v>
      </c>
      <c r="I145" s="78">
        <v>1572048.35</v>
      </c>
      <c r="J145" s="80">
        <v>1922745.67</v>
      </c>
      <c r="K145" s="78">
        <v>3907403.48</v>
      </c>
      <c r="L145" s="80">
        <v>7638239.1100000003</v>
      </c>
      <c r="M145" s="80">
        <v>8372207.5499999998</v>
      </c>
      <c r="N145" s="138">
        <v>8549356.0899999999</v>
      </c>
      <c r="O145" s="77">
        <v>6138108.0199999996</v>
      </c>
      <c r="P145" s="80">
        <v>5408004.46</v>
      </c>
      <c r="Q145" s="78">
        <v>3370336</v>
      </c>
      <c r="R145" s="80">
        <v>1734534</v>
      </c>
      <c r="S145" s="78">
        <v>1503053</v>
      </c>
      <c r="T145" s="80">
        <v>1503053</v>
      </c>
      <c r="U145" s="138"/>
      <c r="V145" s="80">
        <f t="shared" si="108"/>
        <v>-3051567.67</v>
      </c>
      <c r="W145" s="139">
        <f t="shared" si="109"/>
        <v>-489781.41000000015</v>
      </c>
      <c r="X145" s="139">
        <f t="shared" si="109"/>
        <v>147916.85000000009</v>
      </c>
      <c r="Y145" s="139">
        <f t="shared" si="109"/>
        <v>-701921.75</v>
      </c>
      <c r="Z145" s="139">
        <f t="shared" si="109"/>
        <v>-86747.899999999907</v>
      </c>
      <c r="AA145" s="140"/>
      <c r="AB145" s="141"/>
      <c r="AC145" s="80">
        <f>IF(ISERROR(GETPIVOTDATA("VALUE",'CRS WK pvt'!$I$2,"DT_FILE",AC$8,"CD_CO",AC$6,"TRIM_CAT",TRIM(B145),"TRIM_LINE",A142))=TRUE,0,GETPIVOTDATA("VALUE",'CRS WK pvt'!$I$2,"DT_FILE",AC$8,"CD_CO",AC$6,"TRIM_CAT",TRIM(B145),"TRIM_LINE",A142))</f>
        <v>1503053</v>
      </c>
    </row>
    <row r="146" spans="1:29" s="75" customFormat="1" x14ac:dyDescent="0.25">
      <c r="A146" s="186"/>
      <c r="B146" s="76" t="s">
        <v>41</v>
      </c>
      <c r="C146" s="77">
        <v>9669642.7300000004</v>
      </c>
      <c r="D146" s="78">
        <v>6757186.1200000001</v>
      </c>
      <c r="E146" s="78">
        <v>3661641.71</v>
      </c>
      <c r="F146" s="80">
        <v>2552006.17</v>
      </c>
      <c r="G146" s="78">
        <v>1908957.09</v>
      </c>
      <c r="H146" s="80">
        <v>1797117.4</v>
      </c>
      <c r="I146" s="78">
        <v>1733990.62</v>
      </c>
      <c r="J146" s="80">
        <v>2198222.1800000002</v>
      </c>
      <c r="K146" s="78">
        <v>3882643.66</v>
      </c>
      <c r="L146" s="80">
        <v>8323353.3300000001</v>
      </c>
      <c r="M146" s="80">
        <v>8154220.6100000003</v>
      </c>
      <c r="N146" s="138">
        <v>8424567.8300000001</v>
      </c>
      <c r="O146" s="77">
        <v>6734810.4900000002</v>
      </c>
      <c r="P146" s="80">
        <v>6184791.6399999997</v>
      </c>
      <c r="Q146" s="78">
        <v>3799663</v>
      </c>
      <c r="R146" s="80">
        <v>1955771</v>
      </c>
      <c r="S146" s="78">
        <v>1463711</v>
      </c>
      <c r="T146" s="80">
        <v>1463711</v>
      </c>
      <c r="U146" s="138"/>
      <c r="V146" s="80">
        <f t="shared" si="108"/>
        <v>-2934832.24</v>
      </c>
      <c r="W146" s="139">
        <f t="shared" si="109"/>
        <v>-572394.48000000045</v>
      </c>
      <c r="X146" s="139">
        <f t="shared" si="109"/>
        <v>138021.29000000004</v>
      </c>
      <c r="Y146" s="139">
        <f t="shared" si="109"/>
        <v>-596235.16999999993</v>
      </c>
      <c r="Z146" s="139">
        <f t="shared" si="109"/>
        <v>-445246.09000000008</v>
      </c>
      <c r="AA146" s="140"/>
      <c r="AB146" s="141"/>
      <c r="AC146" s="80">
        <f>IF(ISERROR(GETPIVOTDATA("VALUE",'CRS WK pvt'!$I$2,"DT_FILE",AC$8,"CD_CO",AC$6,"TRIM_CAT",TRIM(B146),"TRIM_LINE",A142))=TRUE,0,GETPIVOTDATA("VALUE",'CRS WK pvt'!$I$2,"DT_FILE",AC$8,"CD_CO",AC$6,"TRIM_CAT",TRIM(B146),"TRIM_LINE",A142))</f>
        <v>1463711</v>
      </c>
    </row>
    <row r="147" spans="1:29" s="75" customFormat="1" x14ac:dyDescent="0.25">
      <c r="A147" s="186"/>
      <c r="B147" s="76" t="s">
        <v>42</v>
      </c>
      <c r="C147" s="77">
        <v>30505793.100000001</v>
      </c>
      <c r="D147" s="78">
        <v>30627385.350000001</v>
      </c>
      <c r="E147" s="78">
        <v>14007925.949999999</v>
      </c>
      <c r="F147" s="80">
        <v>10166327.779999999</v>
      </c>
      <c r="G147" s="78">
        <v>7148651.1399999997</v>
      </c>
      <c r="H147" s="80">
        <v>7509046.1600000001</v>
      </c>
      <c r="I147" s="78">
        <v>7158754.29</v>
      </c>
      <c r="J147" s="80">
        <v>9035442.3900000006</v>
      </c>
      <c r="K147" s="78">
        <v>14391457.119999999</v>
      </c>
      <c r="L147" s="80">
        <v>29309373.66</v>
      </c>
      <c r="M147" s="80">
        <v>26795118.879999999</v>
      </c>
      <c r="N147" s="138">
        <v>30241385.629999999</v>
      </c>
      <c r="O147" s="77">
        <v>25689217.530000001</v>
      </c>
      <c r="P147" s="80">
        <v>25785247.530000001</v>
      </c>
      <c r="Q147" s="78">
        <v>18093888</v>
      </c>
      <c r="R147" s="80">
        <v>7842278</v>
      </c>
      <c r="S147" s="78">
        <v>6246586</v>
      </c>
      <c r="T147" s="80">
        <v>6246586</v>
      </c>
      <c r="U147" s="138"/>
      <c r="V147" s="80">
        <f t="shared" si="108"/>
        <v>-4816575.57</v>
      </c>
      <c r="W147" s="139">
        <f t="shared" si="109"/>
        <v>-4842137.82</v>
      </c>
      <c r="X147" s="139">
        <f t="shared" si="109"/>
        <v>4085962.0500000007</v>
      </c>
      <c r="Y147" s="139">
        <f t="shared" si="109"/>
        <v>-2324049.7799999993</v>
      </c>
      <c r="Z147" s="139">
        <f t="shared" si="109"/>
        <v>-902065.13999999966</v>
      </c>
      <c r="AA147" s="140"/>
      <c r="AB147" s="141"/>
      <c r="AC147" s="80">
        <f>IF(ISERROR(GETPIVOTDATA("VALUE",'CRS WK pvt'!$I$2,"DT_FILE",AC$8,"CD_CO",AC$6,"TRIM_CAT",TRIM(B147),"TRIM_LINE",A142))=TRUE,0,GETPIVOTDATA("VALUE",'CRS WK pvt'!$I$2,"DT_FILE",AC$8,"CD_CO",AC$6,"TRIM_CAT",TRIM(B147),"TRIM_LINE",A142))</f>
        <v>6246586</v>
      </c>
    </row>
    <row r="148" spans="1:29" s="92" customFormat="1" x14ac:dyDescent="0.25">
      <c r="A148" s="187"/>
      <c r="B148" s="76" t="s">
        <v>43</v>
      </c>
      <c r="C148" s="153">
        <f>SUM(C143:C147)</f>
        <v>123876818.91</v>
      </c>
      <c r="D148" s="154">
        <f t="shared" ref="D148:Q148" si="110">SUM(D143:D147)</f>
        <v>92389187.50999999</v>
      </c>
      <c r="E148" s="154">
        <f t="shared" si="110"/>
        <v>50398877.670000002</v>
      </c>
      <c r="F148" s="155">
        <f t="shared" si="110"/>
        <v>37525145.130000003</v>
      </c>
      <c r="G148" s="154">
        <f t="shared" si="110"/>
        <v>26042999.829999998</v>
      </c>
      <c r="H148" s="155">
        <f t="shared" si="110"/>
        <v>27851743.010000002</v>
      </c>
      <c r="I148" s="154">
        <f t="shared" si="110"/>
        <v>24820625.649999999</v>
      </c>
      <c r="J148" s="155">
        <f t="shared" si="110"/>
        <v>30764815.799999997</v>
      </c>
      <c r="K148" s="154">
        <f t="shared" si="110"/>
        <v>53818671.079999991</v>
      </c>
      <c r="L148" s="155">
        <f t="shared" si="110"/>
        <v>104993989.11999999</v>
      </c>
      <c r="M148" s="155">
        <f t="shared" si="110"/>
        <v>112606560.36999999</v>
      </c>
      <c r="N148" s="156">
        <f t="shared" si="110"/>
        <v>116070985.53999999</v>
      </c>
      <c r="O148" s="153">
        <f t="shared" si="110"/>
        <v>88618866.890000015</v>
      </c>
      <c r="P148" s="155">
        <f t="shared" si="110"/>
        <v>81072621.570000008</v>
      </c>
      <c r="Q148" s="155">
        <f t="shared" si="110"/>
        <v>55662045</v>
      </c>
      <c r="R148" s="155">
        <v>28160994</v>
      </c>
      <c r="S148" s="154">
        <v>24490911</v>
      </c>
      <c r="T148" s="155">
        <v>24490911</v>
      </c>
      <c r="U148" s="156">
        <f t="shared" ref="U148:AC148" si="111">SUM(U143:U147)</f>
        <v>0</v>
      </c>
      <c r="V148" s="155">
        <f t="shared" si="111"/>
        <v>-35257952.019999996</v>
      </c>
      <c r="W148" s="157">
        <f t="shared" si="111"/>
        <v>-11316565.939999998</v>
      </c>
      <c r="X148" s="157">
        <f t="shared" si="111"/>
        <v>5263167.33</v>
      </c>
      <c r="Y148" s="157">
        <f t="shared" ref="Y148:Z148" si="112">SUM(Y143:Y147)</f>
        <v>-9364151.129999999</v>
      </c>
      <c r="Z148" s="157">
        <f t="shared" si="112"/>
        <v>-1552088.8299999987</v>
      </c>
      <c r="AA148" s="151">
        <f t="shared" si="111"/>
        <v>0</v>
      </c>
      <c r="AB148" s="152">
        <f t="shared" si="111"/>
        <v>0</v>
      </c>
      <c r="AC148" s="108">
        <f t="shared" si="111"/>
        <v>24490911</v>
      </c>
    </row>
    <row r="149" spans="1:29" s="75" customFormat="1" x14ac:dyDescent="0.25">
      <c r="A149" s="186">
        <f>+A142+1</f>
        <v>21</v>
      </c>
      <c r="B149" s="142" t="s">
        <v>350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110"/>
      <c r="P149" s="111"/>
      <c r="Q149" s="111"/>
      <c r="R149" s="111"/>
      <c r="S149" s="111"/>
      <c r="T149" s="111"/>
      <c r="U149" s="112"/>
      <c r="V149" s="113"/>
      <c r="W149" s="114"/>
      <c r="X149" s="114"/>
      <c r="Y149" s="114"/>
      <c r="Z149" s="114"/>
      <c r="AA149" s="115"/>
      <c r="AB149" s="116"/>
      <c r="AC149" s="113"/>
    </row>
    <row r="150" spans="1:29" s="75" customFormat="1" x14ac:dyDescent="0.25">
      <c r="A150" s="186"/>
      <c r="B150" s="76" t="s">
        <v>38</v>
      </c>
      <c r="C150" s="143"/>
      <c r="D150" s="226">
        <f t="shared" ref="D150:T155" si="113">(C59+C143+D94-D59-D143)/(C59+C143+D94-D143)</f>
        <v>0.69176241084407308</v>
      </c>
      <c r="E150" s="227">
        <f t="shared" si="113"/>
        <v>0.54966236855163686</v>
      </c>
      <c r="F150" s="227">
        <f t="shared" si="113"/>
        <v>0.33897391301057744</v>
      </c>
      <c r="G150" s="227">
        <f t="shared" si="113"/>
        <v>0.30923168170214077</v>
      </c>
      <c r="H150" s="228">
        <f t="shared" si="113"/>
        <v>0.27192390466882965</v>
      </c>
      <c r="I150" s="227">
        <f t="shared" si="113"/>
        <v>0.33801383119055789</v>
      </c>
      <c r="J150" s="228">
        <f t="shared" si="113"/>
        <v>0.39606518907187999</v>
      </c>
      <c r="K150" s="227">
        <f t="shared" si="113"/>
        <v>0.48892179027783755</v>
      </c>
      <c r="L150" s="228">
        <f t="shared" si="113"/>
        <v>0.71577950609739915</v>
      </c>
      <c r="M150" s="228">
        <f t="shared" si="113"/>
        <v>0.76752401218792066</v>
      </c>
      <c r="N150" s="229">
        <f t="shared" si="113"/>
        <v>0.75634388242061246</v>
      </c>
      <c r="O150" s="230">
        <f t="shared" si="113"/>
        <v>0.74660785638788574</v>
      </c>
      <c r="P150" s="228">
        <f t="shared" si="113"/>
        <v>0.64648916132333101</v>
      </c>
      <c r="Q150" s="228">
        <f t="shared" si="113"/>
        <v>0.53795616862264362</v>
      </c>
      <c r="R150" s="228">
        <f t="shared" si="113"/>
        <v>0.36308829429311945</v>
      </c>
      <c r="S150" s="228">
        <f t="shared" si="113"/>
        <v>0.2212166371982453</v>
      </c>
      <c r="T150" s="228">
        <f t="shared" si="113"/>
        <v>0</v>
      </c>
      <c r="U150" s="141"/>
      <c r="V150" s="143"/>
      <c r="W150" s="228">
        <f t="shared" ref="W150:Z154" si="114">P150-D150</f>
        <v>-4.5273249520742076E-2</v>
      </c>
      <c r="X150" s="228">
        <f t="shared" si="114"/>
        <v>-1.1706199928993244E-2</v>
      </c>
      <c r="Y150" s="228">
        <f t="shared" si="114"/>
        <v>2.4114381282542008E-2</v>
      </c>
      <c r="Z150" s="228">
        <f t="shared" si="114"/>
        <v>-8.8015044503895468E-2</v>
      </c>
      <c r="AA150" s="140"/>
      <c r="AB150" s="141"/>
      <c r="AC150" s="80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5" customFormat="1" x14ac:dyDescent="0.25">
      <c r="A151" s="186"/>
      <c r="B151" s="76" t="s">
        <v>39</v>
      </c>
      <c r="C151" s="143"/>
      <c r="D151" s="227">
        <f t="shared" si="113"/>
        <v>0.26267070280953347</v>
      </c>
      <c r="E151" s="227">
        <f t="shared" si="113"/>
        <v>0.17327317606360931</v>
      </c>
      <c r="F151" s="227">
        <f t="shared" si="113"/>
        <v>8.8453792152761848E-2</v>
      </c>
      <c r="G151" s="227">
        <f t="shared" si="113"/>
        <v>5.334692936660531E-2</v>
      </c>
      <c r="H151" s="228">
        <f t="shared" si="113"/>
        <v>4.5390195707850647E-2</v>
      </c>
      <c r="I151" s="227">
        <f t="shared" si="113"/>
        <v>6.4008700207153726E-2</v>
      </c>
      <c r="J151" s="228">
        <f t="shared" si="113"/>
        <v>8.9570010181907522E-2</v>
      </c>
      <c r="K151" s="227">
        <f t="shared" si="113"/>
        <v>0.10224294524683925</v>
      </c>
      <c r="L151" s="228">
        <f t="shared" si="113"/>
        <v>0.19703132481314162</v>
      </c>
      <c r="M151" s="228">
        <f t="shared" si="113"/>
        <v>0.26433625322321314</v>
      </c>
      <c r="N151" s="229">
        <f t="shared" si="113"/>
        <v>0.2683926469906962</v>
      </c>
      <c r="O151" s="230">
        <f t="shared" si="113"/>
        <v>0.23648541725280559</v>
      </c>
      <c r="P151" s="228">
        <f t="shared" si="113"/>
        <v>0.19106105858392627</v>
      </c>
      <c r="Q151" s="228">
        <f t="shared" si="113"/>
        <v>0.12972806797433684</v>
      </c>
      <c r="R151" s="228">
        <f t="shared" si="113"/>
        <v>7.3357889070002416E-2</v>
      </c>
      <c r="S151" s="228">
        <f t="shared" si="113"/>
        <v>-4.868822241144345E-3</v>
      </c>
      <c r="T151" s="228">
        <f t="shared" si="113"/>
        <v>0</v>
      </c>
      <c r="U151" s="141"/>
      <c r="V151" s="143"/>
      <c r="W151" s="228">
        <f t="shared" si="114"/>
        <v>-7.16096442256072E-2</v>
      </c>
      <c r="X151" s="228">
        <f t="shared" si="114"/>
        <v>-4.3545108089272477E-2</v>
      </c>
      <c r="Y151" s="228">
        <f t="shared" si="114"/>
        <v>-1.5095903082759432E-2</v>
      </c>
      <c r="Z151" s="228">
        <f t="shared" si="114"/>
        <v>-5.8215751607749652E-2</v>
      </c>
      <c r="AA151" s="140"/>
      <c r="AB151" s="141"/>
      <c r="AC151" s="80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5" customFormat="1" x14ac:dyDescent="0.25">
      <c r="A152" s="186"/>
      <c r="B152" s="76" t="s">
        <v>40</v>
      </c>
      <c r="C152" s="143"/>
      <c r="D152" s="227">
        <f t="shared" si="113"/>
        <v>0.91712577395373018</v>
      </c>
      <c r="E152" s="227">
        <f t="shared" si="113"/>
        <v>0.85862008562954517</v>
      </c>
      <c r="F152" s="227">
        <f t="shared" si="113"/>
        <v>0.71949224166526515</v>
      </c>
      <c r="G152" s="227">
        <f t="shared" si="113"/>
        <v>0.68971741790399299</v>
      </c>
      <c r="H152" s="228">
        <f t="shared" si="113"/>
        <v>0.64182843566723558</v>
      </c>
      <c r="I152" s="227">
        <f t="shared" si="113"/>
        <v>0.65001038321848692</v>
      </c>
      <c r="J152" s="228">
        <f t="shared" si="113"/>
        <v>0.72507772409639804</v>
      </c>
      <c r="K152" s="227">
        <f t="shared" si="113"/>
        <v>0.7590304410853056</v>
      </c>
      <c r="L152" s="228">
        <f t="shared" si="113"/>
        <v>0.89963036800933516</v>
      </c>
      <c r="M152" s="228">
        <f t="shared" si="113"/>
        <v>0.93275036707990422</v>
      </c>
      <c r="N152" s="229">
        <f t="shared" si="113"/>
        <v>0.92728544934136203</v>
      </c>
      <c r="O152" s="230">
        <f t="shared" si="113"/>
        <v>0.91485866546989103</v>
      </c>
      <c r="P152" s="228">
        <f t="shared" si="113"/>
        <v>0.81949055260316861</v>
      </c>
      <c r="Q152" s="228">
        <f t="shared" si="113"/>
        <v>0.71448002385000475</v>
      </c>
      <c r="R152" s="228">
        <f t="shared" si="113"/>
        <v>0.57369498901437055</v>
      </c>
      <c r="S152" s="228">
        <f t="shared" si="113"/>
        <v>0.44227510074290732</v>
      </c>
      <c r="T152" s="228">
        <f t="shared" si="113"/>
        <v>0</v>
      </c>
      <c r="U152" s="141"/>
      <c r="V152" s="143"/>
      <c r="W152" s="228">
        <f t="shared" si="114"/>
        <v>-9.7635221350561574E-2</v>
      </c>
      <c r="X152" s="228">
        <f t="shared" si="114"/>
        <v>-0.14414006177954042</v>
      </c>
      <c r="Y152" s="228">
        <f t="shared" si="114"/>
        <v>-0.1457972526508946</v>
      </c>
      <c r="Z152" s="228">
        <f t="shared" si="114"/>
        <v>-0.24744231716108567</v>
      </c>
      <c r="AA152" s="140"/>
      <c r="AB152" s="141"/>
      <c r="AC152" s="80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5" customFormat="1" x14ac:dyDescent="0.25">
      <c r="A153" s="186"/>
      <c r="B153" s="76" t="s">
        <v>41</v>
      </c>
      <c r="C153" s="143"/>
      <c r="D153" s="227">
        <f t="shared" si="113"/>
        <v>0.93850876980316644</v>
      </c>
      <c r="E153" s="227">
        <f t="shared" si="113"/>
        <v>0.89930779569426345</v>
      </c>
      <c r="F153" s="227">
        <f t="shared" si="113"/>
        <v>0.77809282050949469</v>
      </c>
      <c r="G153" s="227">
        <f t="shared" si="113"/>
        <v>0.70967743549529871</v>
      </c>
      <c r="H153" s="228">
        <f t="shared" si="113"/>
        <v>0.6840236877309368</v>
      </c>
      <c r="I153" s="227">
        <f t="shared" si="113"/>
        <v>0.75205958747451951</v>
      </c>
      <c r="J153" s="228">
        <f t="shared" si="113"/>
        <v>0.7957872781511619</v>
      </c>
      <c r="K153" s="227">
        <f t="shared" si="113"/>
        <v>0.84119786726441492</v>
      </c>
      <c r="L153" s="228">
        <f t="shared" si="113"/>
        <v>0.89639120210369228</v>
      </c>
      <c r="M153" s="228">
        <f t="shared" si="113"/>
        <v>0.94498291959464642</v>
      </c>
      <c r="N153" s="229">
        <f t="shared" si="113"/>
        <v>0.93971772751466232</v>
      </c>
      <c r="O153" s="230">
        <f t="shared" si="113"/>
        <v>0.93242627277985113</v>
      </c>
      <c r="P153" s="228">
        <f t="shared" si="113"/>
        <v>0.86878103571337306</v>
      </c>
      <c r="Q153" s="228">
        <f t="shared" si="113"/>
        <v>0.81973478875673955</v>
      </c>
      <c r="R153" s="228">
        <f t="shared" si="113"/>
        <v>0.67627894427188928</v>
      </c>
      <c r="S153" s="228">
        <f t="shared" si="113"/>
        <v>0.55435919833112435</v>
      </c>
      <c r="T153" s="228">
        <f t="shared" si="113"/>
        <v>0</v>
      </c>
      <c r="U153" s="141"/>
      <c r="V153" s="143"/>
      <c r="W153" s="228">
        <f t="shared" si="114"/>
        <v>-6.9727734089793381E-2</v>
      </c>
      <c r="X153" s="228">
        <f t="shared" si="114"/>
        <v>-7.9573006937523894E-2</v>
      </c>
      <c r="Y153" s="228">
        <f t="shared" si="114"/>
        <v>-0.10181387623760541</v>
      </c>
      <c r="Z153" s="228">
        <f t="shared" si="114"/>
        <v>-0.15531823716417437</v>
      </c>
      <c r="AA153" s="140"/>
      <c r="AB153" s="141"/>
      <c r="AC153" s="80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5" customFormat="1" x14ac:dyDescent="0.25">
      <c r="A154" s="186"/>
      <c r="B154" s="76" t="s">
        <v>42</v>
      </c>
      <c r="C154" s="143"/>
      <c r="D154" s="227">
        <f t="shared" si="113"/>
        <v>0.92328763820414927</v>
      </c>
      <c r="E154" s="227">
        <f t="shared" si="113"/>
        <v>0.89670684132717704</v>
      </c>
      <c r="F154" s="227">
        <f t="shared" si="113"/>
        <v>0.74598448985895949</v>
      </c>
      <c r="G154" s="227">
        <f t="shared" si="113"/>
        <v>0.67528558854897947</v>
      </c>
      <c r="H154" s="228">
        <f t="shared" si="113"/>
        <v>0.59916060266174787</v>
      </c>
      <c r="I154" s="227">
        <f t="shared" si="113"/>
        <v>0.7410029373986764</v>
      </c>
      <c r="J154" s="228">
        <f t="shared" si="113"/>
        <v>0.81630222941918806</v>
      </c>
      <c r="K154" s="227">
        <f t="shared" si="113"/>
        <v>0.7809861925913526</v>
      </c>
      <c r="L154" s="228">
        <f t="shared" si="113"/>
        <v>0.8517427173670159</v>
      </c>
      <c r="M154" s="228">
        <f t="shared" si="113"/>
        <v>0.92201496729618149</v>
      </c>
      <c r="N154" s="229">
        <f t="shared" si="113"/>
        <v>0.89903978993083244</v>
      </c>
      <c r="O154" s="230">
        <f t="shared" si="113"/>
        <v>0.90487620196688723</v>
      </c>
      <c r="P154" s="228">
        <f t="shared" si="113"/>
        <v>0.84668719038018259</v>
      </c>
      <c r="Q154" s="228">
        <f t="shared" si="113"/>
        <v>0.81142078332028866</v>
      </c>
      <c r="R154" s="228">
        <f t="shared" si="113"/>
        <v>0.72810605810654927</v>
      </c>
      <c r="S154" s="228">
        <f t="shared" si="113"/>
        <v>0.54288568740889842</v>
      </c>
      <c r="T154" s="228">
        <f t="shared" si="113"/>
        <v>0</v>
      </c>
      <c r="U154" s="141"/>
      <c r="V154" s="143"/>
      <c r="W154" s="228">
        <f t="shared" si="114"/>
        <v>-7.6600447823966689E-2</v>
      </c>
      <c r="X154" s="228">
        <f t="shared" si="114"/>
        <v>-8.5286058006888377E-2</v>
      </c>
      <c r="Y154" s="228">
        <f t="shared" si="114"/>
        <v>-1.7878431752410218E-2</v>
      </c>
      <c r="Z154" s="228">
        <f t="shared" si="114"/>
        <v>-0.13239990114008104</v>
      </c>
      <c r="AA154" s="140"/>
      <c r="AB154" s="141"/>
      <c r="AC154" s="80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2" customFormat="1" ht="15.75" thickBot="1" x14ac:dyDescent="0.3">
      <c r="A155" s="187"/>
      <c r="B155" s="144" t="s">
        <v>43</v>
      </c>
      <c r="C155" s="145"/>
      <c r="D155" s="231">
        <f t="shared" si="113"/>
        <v>0.70317309064119615</v>
      </c>
      <c r="E155" s="231">
        <f t="shared" si="113"/>
        <v>0.60249898742103269</v>
      </c>
      <c r="F155" s="231">
        <f t="shared" si="113"/>
        <v>0.38726413461409764</v>
      </c>
      <c r="G155" s="231">
        <f t="shared" si="113"/>
        <v>0.33470985730658853</v>
      </c>
      <c r="H155" s="232">
        <f t="shared" si="113"/>
        <v>0.29313965013849441</v>
      </c>
      <c r="I155" s="231">
        <f t="shared" si="113"/>
        <v>0.36078932459526369</v>
      </c>
      <c r="J155" s="232">
        <f t="shared" si="113"/>
        <v>0.40952300918329809</v>
      </c>
      <c r="K155" s="231">
        <f t="shared" si="113"/>
        <v>0.45493734340111197</v>
      </c>
      <c r="L155" s="232">
        <f t="shared" si="113"/>
        <v>0.66133816954533819</v>
      </c>
      <c r="M155" s="232">
        <f t="shared" si="113"/>
        <v>0.74196698864887423</v>
      </c>
      <c r="N155" s="233">
        <f t="shared" si="113"/>
        <v>0.7211007160154338</v>
      </c>
      <c r="O155" s="234">
        <f t="shared" si="113"/>
        <v>0.7211443874869351</v>
      </c>
      <c r="P155" s="232">
        <f t="shared" si="113"/>
        <v>0.6205992862475993</v>
      </c>
      <c r="Q155" s="232">
        <f t="shared" si="113"/>
        <v>0.53896969968179331</v>
      </c>
      <c r="R155" s="232">
        <f t="shared" si="113"/>
        <v>0.39171137149894297</v>
      </c>
      <c r="S155" s="232">
        <f t="shared" si="113"/>
        <v>0.23407491377651787</v>
      </c>
      <c r="T155" s="232">
        <f t="shared" si="113"/>
        <v>0</v>
      </c>
      <c r="U155" s="148">
        <f t="shared" ref="U155:AC155" si="115">SUM(U150:U154)</f>
        <v>0</v>
      </c>
      <c r="V155" s="145"/>
      <c r="W155" s="232">
        <f t="shared" si="115"/>
        <v>-0.36084629701067095</v>
      </c>
      <c r="X155" s="232">
        <f t="shared" si="115"/>
        <v>-0.36425043474221841</v>
      </c>
      <c r="Y155" s="232">
        <f t="shared" si="115"/>
        <v>-0.25647108244112765</v>
      </c>
      <c r="Z155" s="232">
        <f t="shared" ref="Z155" si="116">SUM(Z150:Z154)</f>
        <v>-0.68139125157698621</v>
      </c>
      <c r="AA155" s="147">
        <f t="shared" si="115"/>
        <v>0</v>
      </c>
      <c r="AB155" s="148">
        <f t="shared" si="115"/>
        <v>0</v>
      </c>
      <c r="AC155" s="145">
        <f t="shared" si="115"/>
        <v>0</v>
      </c>
    </row>
    <row r="156" spans="1:29" ht="15.75" thickTop="1" x14ac:dyDescent="0.25">
      <c r="A156" s="186"/>
    </row>
    <row r="157" spans="1:29" x14ac:dyDescent="0.25">
      <c r="B157" s="1" t="s">
        <v>25</v>
      </c>
    </row>
    <row r="158" spans="1:29" x14ac:dyDescent="0.25">
      <c r="B158" s="39" t="s">
        <v>320</v>
      </c>
    </row>
    <row r="159" spans="1:29" x14ac:dyDescent="0.25">
      <c r="B159" s="2" t="s">
        <v>321</v>
      </c>
    </row>
    <row r="161" spans="2:16" x14ac:dyDescent="0.25">
      <c r="B161" s="40" t="s">
        <v>24</v>
      </c>
    </row>
    <row r="162" spans="2:16" x14ac:dyDescent="0.25">
      <c r="B162" s="2" t="s">
        <v>26</v>
      </c>
    </row>
    <row r="163" spans="2:16" x14ac:dyDescent="0.25">
      <c r="B163" s="2" t="s">
        <v>27</v>
      </c>
    </row>
    <row r="164" spans="2:16" x14ac:dyDescent="0.25">
      <c r="B164" s="2" t="s">
        <v>28</v>
      </c>
    </row>
    <row r="165" spans="2:16" x14ac:dyDescent="0.25">
      <c r="B165" s="2" t="s">
        <v>29</v>
      </c>
    </row>
    <row r="169" spans="2:16" x14ac:dyDescent="0.2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2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2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2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2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C165"/>
  <sheetViews>
    <sheetView workbookViewId="0">
      <pane xSplit="2" ySplit="8" topLeftCell="C9" activePane="bottomRight" state="frozen"/>
      <selection activeCell="B9" sqref="B9"/>
      <selection pane="topRight" activeCell="B9" sqref="B9"/>
      <selection pane="bottomLeft" activeCell="B9" sqref="B9"/>
      <selection pane="bottomRight" activeCell="Z24" sqref="Z24"/>
    </sheetView>
  </sheetViews>
  <sheetFormatPr defaultRowHeight="15" x14ac:dyDescent="0.25"/>
  <cols>
    <col min="1" max="1" width="4.7109375" style="184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44" t="s">
        <v>18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41"/>
      <c r="Y1" s="41"/>
      <c r="Z1" s="41"/>
      <c r="AA1" s="41"/>
      <c r="AB1" s="42"/>
    </row>
    <row r="2" spans="1:29" ht="27.6" customHeight="1" thickTop="1" x14ac:dyDescent="0.2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44044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68</v>
      </c>
    </row>
    <row r="7" spans="1:29" s="3" customFormat="1" ht="15.75" thickBot="1" x14ac:dyDescent="0.3">
      <c r="A7" s="18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46" t="s">
        <v>14</v>
      </c>
      <c r="W7" s="247"/>
      <c r="X7" s="247"/>
      <c r="Y7" s="247"/>
      <c r="Z7" s="247"/>
      <c r="AA7" s="247"/>
      <c r="AB7" s="248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21" t="s">
        <v>15</v>
      </c>
      <c r="R8" s="34" t="s">
        <v>10</v>
      </c>
      <c r="S8" s="34" t="s">
        <v>11</v>
      </c>
      <c r="T8" s="194">
        <v>44044</v>
      </c>
      <c r="U8" s="37" t="s">
        <v>12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8" t="s">
        <v>12</v>
      </c>
      <c r="AC8" s="43">
        <v>44044</v>
      </c>
    </row>
    <row r="9" spans="1:29" s="75" customFormat="1" x14ac:dyDescent="0.25">
      <c r="A9" s="186">
        <v>1</v>
      </c>
      <c r="B9" s="67" t="s">
        <v>13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  <c r="O9" s="68"/>
      <c r="P9" s="69"/>
      <c r="Q9" s="69"/>
      <c r="R9" s="69"/>
      <c r="S9" s="69"/>
      <c r="T9" s="69"/>
      <c r="U9" s="70"/>
      <c r="V9" s="71"/>
      <c r="W9" s="72"/>
      <c r="X9" s="72"/>
      <c r="Y9" s="72"/>
      <c r="Z9" s="72"/>
      <c r="AA9" s="73"/>
      <c r="AB9" s="74"/>
      <c r="AC9" s="71"/>
    </row>
    <row r="10" spans="1:29" s="75" customFormat="1" x14ac:dyDescent="0.25">
      <c r="A10" s="186"/>
      <c r="B10" s="76" t="s">
        <v>38</v>
      </c>
      <c r="C10" s="77">
        <v>180592</v>
      </c>
      <c r="D10" s="78">
        <v>180815</v>
      </c>
      <c r="E10" s="78">
        <v>180931</v>
      </c>
      <c r="F10" s="78">
        <v>181130</v>
      </c>
      <c r="G10" s="78">
        <v>181355</v>
      </c>
      <c r="H10" s="78">
        <v>181376</v>
      </c>
      <c r="I10" s="78">
        <v>181768</v>
      </c>
      <c r="J10" s="78">
        <v>182255</v>
      </c>
      <c r="K10" s="78">
        <v>182930</v>
      </c>
      <c r="L10" s="78">
        <v>183208</v>
      </c>
      <c r="M10" s="78">
        <v>183471</v>
      </c>
      <c r="N10" s="79">
        <v>183540</v>
      </c>
      <c r="O10" s="77">
        <v>183552</v>
      </c>
      <c r="P10" s="78">
        <v>183557</v>
      </c>
      <c r="Q10" s="78">
        <v>183735</v>
      </c>
      <c r="R10" s="78">
        <v>183926</v>
      </c>
      <c r="S10" s="78">
        <v>183442</v>
      </c>
      <c r="T10" s="78">
        <v>183442</v>
      </c>
      <c r="U10" s="79"/>
      <c r="V10" s="80">
        <f>O10-C10</f>
        <v>2960</v>
      </c>
      <c r="W10" s="81">
        <f>P10-D10</f>
        <v>2742</v>
      </c>
      <c r="X10" s="81">
        <f>Q10-E10</f>
        <v>2804</v>
      </c>
      <c r="Y10" s="81">
        <f>R10-F10</f>
        <v>2796</v>
      </c>
      <c r="Z10" s="81">
        <f>S10-G10</f>
        <v>2087</v>
      </c>
      <c r="AA10" s="82"/>
      <c r="AB10" s="83"/>
      <c r="AC10" s="80">
        <f>IF(ISERROR(GETPIVOTDATA("VALUE",'CRS WK pvt'!$I$2,"DT_FILE",AC$8,"CD_CO",AC$6,"TRIM_CAT",TRIM(B10),"TRIM_LINE",A9))=TRUE,0,GETPIVOTDATA("VALUE",'CRS WK pvt'!$I$2,"DT_FILE",AC$8,"CD_CO",AC$6,"TRIM_CAT",TRIM(B10),"TRIM_LINE",A9))</f>
        <v>183442</v>
      </c>
    </row>
    <row r="11" spans="1:29" s="75" customFormat="1" x14ac:dyDescent="0.25">
      <c r="A11" s="186"/>
      <c r="B11" s="76" t="s">
        <v>39</v>
      </c>
      <c r="C11" s="77">
        <v>11201</v>
      </c>
      <c r="D11" s="78">
        <v>11217</v>
      </c>
      <c r="E11" s="78">
        <v>11206</v>
      </c>
      <c r="F11" s="78">
        <v>11190</v>
      </c>
      <c r="G11" s="78">
        <v>11185</v>
      </c>
      <c r="H11" s="78">
        <v>11161</v>
      </c>
      <c r="I11" s="78">
        <v>11162</v>
      </c>
      <c r="J11" s="78">
        <v>11174</v>
      </c>
      <c r="K11" s="78">
        <v>11212</v>
      </c>
      <c r="L11" s="78">
        <v>11211</v>
      </c>
      <c r="M11" s="78">
        <v>11215</v>
      </c>
      <c r="N11" s="79">
        <v>11211</v>
      </c>
      <c r="O11" s="77">
        <v>11184</v>
      </c>
      <c r="P11" s="78">
        <v>11176</v>
      </c>
      <c r="Q11" s="78">
        <v>11167</v>
      </c>
      <c r="R11" s="78">
        <v>11100</v>
      </c>
      <c r="S11" s="78">
        <v>11745</v>
      </c>
      <c r="T11" s="78">
        <v>11745</v>
      </c>
      <c r="U11" s="79"/>
      <c r="V11" s="80">
        <f t="shared" ref="V11:Z14" si="0">O11-C11</f>
        <v>-17</v>
      </c>
      <c r="W11" s="81">
        <f t="shared" si="0"/>
        <v>-41</v>
      </c>
      <c r="X11" s="81">
        <f t="shared" si="0"/>
        <v>-39</v>
      </c>
      <c r="Y11" s="81">
        <f t="shared" si="0"/>
        <v>-90</v>
      </c>
      <c r="Z11" s="81">
        <f t="shared" si="0"/>
        <v>560</v>
      </c>
      <c r="AA11" s="82"/>
      <c r="AB11" s="83"/>
      <c r="AC11" s="80">
        <f>IF(ISERROR(GETPIVOTDATA("VALUE",'CRS WK pvt'!$I$2,"DT_FILE",AC$8,"CD_CO",AC$6,"TRIM_CAT",TRIM(B11),"TRIM_LINE",A9))=TRUE,0,GETPIVOTDATA("VALUE",'CRS WK pvt'!$I$2,"DT_FILE",AC$8,"CD_CO",AC$6,"TRIM_CAT",TRIM(B11),"TRIM_LINE",A9))</f>
        <v>11745</v>
      </c>
    </row>
    <row r="12" spans="1:29" s="75" customFormat="1" x14ac:dyDescent="0.25">
      <c r="A12" s="186"/>
      <c r="B12" s="76" t="s">
        <v>40</v>
      </c>
      <c r="C12" s="77">
        <v>18379</v>
      </c>
      <c r="D12" s="78">
        <v>18336</v>
      </c>
      <c r="E12" s="78">
        <v>18263</v>
      </c>
      <c r="F12" s="78">
        <v>18187</v>
      </c>
      <c r="G12" s="78">
        <v>18118</v>
      </c>
      <c r="H12" s="78">
        <v>18033</v>
      </c>
      <c r="I12" s="78">
        <v>18050</v>
      </c>
      <c r="J12" s="78">
        <v>18150</v>
      </c>
      <c r="K12" s="78">
        <v>18338</v>
      </c>
      <c r="L12" s="78">
        <v>18396</v>
      </c>
      <c r="M12" s="78">
        <v>18450</v>
      </c>
      <c r="N12" s="79">
        <v>18451</v>
      </c>
      <c r="O12" s="77">
        <v>18428</v>
      </c>
      <c r="P12" s="78">
        <v>18370</v>
      </c>
      <c r="Q12" s="78">
        <v>18353</v>
      </c>
      <c r="R12" s="78">
        <v>18347</v>
      </c>
      <c r="S12" s="78">
        <v>18307</v>
      </c>
      <c r="T12" s="78">
        <v>18307</v>
      </c>
      <c r="U12" s="79"/>
      <c r="V12" s="80">
        <f t="shared" si="0"/>
        <v>49</v>
      </c>
      <c r="W12" s="81">
        <f t="shared" si="0"/>
        <v>34</v>
      </c>
      <c r="X12" s="81">
        <f t="shared" si="0"/>
        <v>90</v>
      </c>
      <c r="Y12" s="81">
        <f t="shared" si="0"/>
        <v>160</v>
      </c>
      <c r="Z12" s="81">
        <f t="shared" si="0"/>
        <v>189</v>
      </c>
      <c r="AA12" s="82"/>
      <c r="AB12" s="83"/>
      <c r="AC12" s="80">
        <f>IF(ISERROR(GETPIVOTDATA("VALUE",'CRS WK pvt'!$I$2,"DT_FILE",AC$8,"CD_CO",AC$6,"TRIM_CAT",TRIM(B12),"TRIM_LINE",A9))=TRUE,0,GETPIVOTDATA("VALUE",'CRS WK pvt'!$I$2,"DT_FILE",AC$8,"CD_CO",AC$6,"TRIM_CAT",TRIM(B12),"TRIM_LINE",A9))</f>
        <v>18307</v>
      </c>
    </row>
    <row r="13" spans="1:29" s="75" customFormat="1" x14ac:dyDescent="0.25">
      <c r="A13" s="186"/>
      <c r="B13" s="76" t="s">
        <v>41</v>
      </c>
      <c r="C13" s="77">
        <v>671</v>
      </c>
      <c r="D13" s="78">
        <v>670</v>
      </c>
      <c r="E13" s="78">
        <v>669</v>
      </c>
      <c r="F13" s="78">
        <v>666</v>
      </c>
      <c r="G13" s="78">
        <v>666</v>
      </c>
      <c r="H13" s="78">
        <v>670</v>
      </c>
      <c r="I13" s="78">
        <v>670</v>
      </c>
      <c r="J13" s="78">
        <v>673</v>
      </c>
      <c r="K13" s="78">
        <v>677</v>
      </c>
      <c r="L13" s="78">
        <v>677</v>
      </c>
      <c r="M13" s="78">
        <v>678</v>
      </c>
      <c r="N13" s="79">
        <v>680</v>
      </c>
      <c r="O13" s="77">
        <v>679</v>
      </c>
      <c r="P13" s="78">
        <v>680</v>
      </c>
      <c r="Q13" s="78">
        <v>680</v>
      </c>
      <c r="R13" s="78">
        <v>678</v>
      </c>
      <c r="S13" s="78">
        <v>677</v>
      </c>
      <c r="T13" s="78">
        <v>677</v>
      </c>
      <c r="U13" s="79"/>
      <c r="V13" s="80">
        <f t="shared" si="0"/>
        <v>8</v>
      </c>
      <c r="W13" s="81">
        <f t="shared" si="0"/>
        <v>10</v>
      </c>
      <c r="X13" s="81">
        <f t="shared" si="0"/>
        <v>11</v>
      </c>
      <c r="Y13" s="81">
        <f t="shared" si="0"/>
        <v>12</v>
      </c>
      <c r="Z13" s="81">
        <f t="shared" si="0"/>
        <v>11</v>
      </c>
      <c r="AA13" s="82"/>
      <c r="AB13" s="83"/>
      <c r="AC13" s="80">
        <f>IF(ISERROR(GETPIVOTDATA("VALUE",'CRS WK pvt'!$I$2,"DT_FILE",AC$8,"CD_CO",AC$6,"TRIM_CAT",TRIM(B13),"TRIM_LINE",A9))=TRUE,0,GETPIVOTDATA("VALUE",'CRS WK pvt'!$I$2,"DT_FILE",AC$8,"CD_CO",AC$6,"TRIM_CAT",TRIM(B13),"TRIM_LINE",A9))</f>
        <v>677</v>
      </c>
    </row>
    <row r="14" spans="1:29" s="75" customFormat="1" x14ac:dyDescent="0.25">
      <c r="A14" s="186"/>
      <c r="B14" s="76" t="s">
        <v>42</v>
      </c>
      <c r="C14" s="77">
        <v>146</v>
      </c>
      <c r="D14" s="78">
        <v>146</v>
      </c>
      <c r="E14" s="78">
        <v>147</v>
      </c>
      <c r="F14" s="78">
        <v>147</v>
      </c>
      <c r="G14" s="78">
        <v>147</v>
      </c>
      <c r="H14" s="78">
        <v>146</v>
      </c>
      <c r="I14" s="78">
        <v>147</v>
      </c>
      <c r="J14" s="78">
        <v>147</v>
      </c>
      <c r="K14" s="78">
        <v>146</v>
      </c>
      <c r="L14" s="78">
        <v>146</v>
      </c>
      <c r="M14" s="78">
        <v>146</v>
      </c>
      <c r="N14" s="79">
        <v>146</v>
      </c>
      <c r="O14" s="77">
        <v>146</v>
      </c>
      <c r="P14" s="78">
        <v>145</v>
      </c>
      <c r="Q14" s="78">
        <v>150</v>
      </c>
      <c r="R14" s="78">
        <v>153</v>
      </c>
      <c r="S14" s="78">
        <v>153</v>
      </c>
      <c r="T14" s="78">
        <v>153</v>
      </c>
      <c r="U14" s="79"/>
      <c r="V14" s="80">
        <f t="shared" si="0"/>
        <v>0</v>
      </c>
      <c r="W14" s="81">
        <f t="shared" si="0"/>
        <v>-1</v>
      </c>
      <c r="X14" s="81">
        <f t="shared" si="0"/>
        <v>3</v>
      </c>
      <c r="Y14" s="81">
        <f t="shared" si="0"/>
        <v>6</v>
      </c>
      <c r="Z14" s="81">
        <f t="shared" si="0"/>
        <v>6</v>
      </c>
      <c r="AA14" s="82"/>
      <c r="AB14" s="83"/>
      <c r="AC14" s="80">
        <f>IF(ISERROR(GETPIVOTDATA("VALUE",'CRS WK pvt'!$I$2,"DT_FILE",AC$8,"CD_CO",AC$6,"TRIM_CAT",TRIM(B14),"TRIM_LINE",A9))=TRUE,0,GETPIVOTDATA("VALUE",'CRS WK pvt'!$I$2,"DT_FILE",AC$8,"CD_CO",AC$6,"TRIM_CAT",TRIM(B14),"TRIM_LINE",A9))</f>
        <v>153</v>
      </c>
    </row>
    <row r="15" spans="1:29" s="92" customFormat="1" ht="15.75" thickBot="1" x14ac:dyDescent="0.3">
      <c r="A15" s="187"/>
      <c r="B15" s="84" t="s">
        <v>43</v>
      </c>
      <c r="C15" s="85">
        <f>SUM(C10:C14)</f>
        <v>210989</v>
      </c>
      <c r="D15" s="86">
        <f t="shared" ref="D15:AC15" si="1">SUM(D10:D14)</f>
        <v>211184</v>
      </c>
      <c r="E15" s="86">
        <f t="shared" si="1"/>
        <v>211216</v>
      </c>
      <c r="F15" s="86">
        <f t="shared" si="1"/>
        <v>211320</v>
      </c>
      <c r="G15" s="86">
        <f t="shared" si="1"/>
        <v>211471</v>
      </c>
      <c r="H15" s="86">
        <f t="shared" si="1"/>
        <v>211386</v>
      </c>
      <c r="I15" s="86">
        <f t="shared" si="1"/>
        <v>211797</v>
      </c>
      <c r="J15" s="86">
        <f t="shared" si="1"/>
        <v>212399</v>
      </c>
      <c r="K15" s="86">
        <f t="shared" si="1"/>
        <v>213303</v>
      </c>
      <c r="L15" s="86">
        <f t="shared" si="1"/>
        <v>213638</v>
      </c>
      <c r="M15" s="86">
        <f t="shared" si="1"/>
        <v>213960</v>
      </c>
      <c r="N15" s="87">
        <f t="shared" si="1"/>
        <v>214028</v>
      </c>
      <c r="O15" s="85">
        <f t="shared" si="1"/>
        <v>213989</v>
      </c>
      <c r="P15" s="86">
        <f t="shared" si="1"/>
        <v>213928</v>
      </c>
      <c r="Q15" s="86">
        <f t="shared" si="1"/>
        <v>214085</v>
      </c>
      <c r="R15" s="86">
        <v>214204</v>
      </c>
      <c r="S15" s="86">
        <v>214324</v>
      </c>
      <c r="T15" s="86">
        <v>214324</v>
      </c>
      <c r="U15" s="87">
        <f t="shared" si="1"/>
        <v>0</v>
      </c>
      <c r="V15" s="88">
        <f t="shared" si="1"/>
        <v>3000</v>
      </c>
      <c r="W15" s="89">
        <f t="shared" ref="W15:Y15" si="2">SUM(W10:W14)</f>
        <v>2744</v>
      </c>
      <c r="X15" s="89">
        <f t="shared" si="2"/>
        <v>2869</v>
      </c>
      <c r="Y15" s="89">
        <f t="shared" si="2"/>
        <v>2884</v>
      </c>
      <c r="Z15" s="89">
        <f t="shared" ref="Z15" si="3">SUM(Z10:Z14)</f>
        <v>2853</v>
      </c>
      <c r="AA15" s="90">
        <f t="shared" si="1"/>
        <v>0</v>
      </c>
      <c r="AB15" s="91">
        <f t="shared" si="1"/>
        <v>0</v>
      </c>
      <c r="AC15" s="88">
        <f t="shared" si="1"/>
        <v>214324</v>
      </c>
    </row>
    <row r="16" spans="1:29" s="75" customFormat="1" x14ac:dyDescent="0.25">
      <c r="A16" s="186">
        <f>+A9+1</f>
        <v>2</v>
      </c>
      <c r="B16" s="93" t="s">
        <v>17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6"/>
      <c r="V16" s="97"/>
      <c r="W16" s="98"/>
      <c r="X16" s="98"/>
      <c r="Y16" s="98"/>
      <c r="Z16" s="98"/>
      <c r="AA16" s="99"/>
      <c r="AB16" s="100"/>
      <c r="AC16" s="97"/>
    </row>
    <row r="17" spans="1:29" s="75" customFormat="1" x14ac:dyDescent="0.25">
      <c r="A17" s="186"/>
      <c r="B17" s="76" t="s">
        <v>38</v>
      </c>
      <c r="C17" s="101">
        <v>25021</v>
      </c>
      <c r="D17" s="102">
        <v>26677</v>
      </c>
      <c r="E17" s="102">
        <v>26583</v>
      </c>
      <c r="F17" s="102">
        <v>24956</v>
      </c>
      <c r="G17" s="102">
        <v>25682</v>
      </c>
      <c r="H17" s="102">
        <v>23877</v>
      </c>
      <c r="I17" s="102">
        <v>23553</v>
      </c>
      <c r="J17" s="102">
        <v>23172</v>
      </c>
      <c r="K17" s="102">
        <v>23002</v>
      </c>
      <c r="L17" s="102">
        <v>23693</v>
      </c>
      <c r="M17" s="102">
        <v>21757</v>
      </c>
      <c r="N17" s="103">
        <v>23756</v>
      </c>
      <c r="O17" s="101">
        <v>26000</v>
      </c>
      <c r="P17" s="102">
        <v>26467</v>
      </c>
      <c r="Q17" s="102">
        <v>25724</v>
      </c>
      <c r="R17" s="102">
        <v>25967</v>
      </c>
      <c r="S17" s="102">
        <v>24263</v>
      </c>
      <c r="T17" s="102">
        <v>24263</v>
      </c>
      <c r="U17" s="103"/>
      <c r="V17" s="104">
        <f>O17-C17</f>
        <v>979</v>
      </c>
      <c r="W17" s="105">
        <f>P17-D17</f>
        <v>-210</v>
      </c>
      <c r="X17" s="105">
        <f>Q17-E17</f>
        <v>-859</v>
      </c>
      <c r="Y17" s="105">
        <f>R17-F17</f>
        <v>1011</v>
      </c>
      <c r="Z17" s="105">
        <f>S17-G17</f>
        <v>-1419</v>
      </c>
      <c r="AA17" s="106"/>
      <c r="AB17" s="107"/>
      <c r="AC17" s="80">
        <f>IF(ISERROR(GETPIVOTDATA("VALUE",'CRS WK pvt'!$I$2,"DT_FILE",AC$8,"CD_CO",AC$6,"TRIM_CAT",TRIM(B17),"TRIM_LINE",A16))=TRUE,0,GETPIVOTDATA("VALUE",'CRS WK pvt'!$I$2,"DT_FILE",AC$8,"CD_CO",AC$6,"TRIM_CAT",TRIM(B17),"TRIM_LINE",A16))</f>
        <v>24263</v>
      </c>
    </row>
    <row r="18" spans="1:29" s="75" customFormat="1" x14ac:dyDescent="0.25">
      <c r="A18" s="186"/>
      <c r="B18" s="76" t="s">
        <v>39</v>
      </c>
      <c r="C18" s="101">
        <v>4378</v>
      </c>
      <c r="D18" s="102">
        <v>4507</v>
      </c>
      <c r="E18" s="102">
        <v>5063</v>
      </c>
      <c r="F18" s="102">
        <v>4930</v>
      </c>
      <c r="G18" s="102">
        <v>5049</v>
      </c>
      <c r="H18" s="102">
        <v>4982</v>
      </c>
      <c r="I18" s="102">
        <v>4891</v>
      </c>
      <c r="J18" s="102">
        <v>4885</v>
      </c>
      <c r="K18" s="102">
        <v>5018</v>
      </c>
      <c r="L18" s="102">
        <v>5061</v>
      </c>
      <c r="M18" s="102">
        <v>4351</v>
      </c>
      <c r="N18" s="103">
        <v>4363</v>
      </c>
      <c r="O18" s="101">
        <v>4473</v>
      </c>
      <c r="P18" s="102">
        <v>4519</v>
      </c>
      <c r="Q18" s="102">
        <v>4707</v>
      </c>
      <c r="R18" s="102">
        <v>4760</v>
      </c>
      <c r="S18" s="102">
        <v>5110</v>
      </c>
      <c r="T18" s="102">
        <v>5110</v>
      </c>
      <c r="U18" s="103"/>
      <c r="V18" s="104">
        <f t="shared" ref="V18:Z21" si="4">O18-C18</f>
        <v>95</v>
      </c>
      <c r="W18" s="105">
        <f t="shared" si="4"/>
        <v>12</v>
      </c>
      <c r="X18" s="105">
        <f t="shared" si="4"/>
        <v>-356</v>
      </c>
      <c r="Y18" s="105">
        <f t="shared" si="4"/>
        <v>-170</v>
      </c>
      <c r="Z18" s="105">
        <f t="shared" si="4"/>
        <v>61</v>
      </c>
      <c r="AA18" s="106"/>
      <c r="AB18" s="107"/>
      <c r="AC18" s="80">
        <f>IF(ISERROR(GETPIVOTDATA("VALUE",'CRS WK pvt'!$I$2,"DT_FILE",AC$8,"CD_CO",AC$6,"TRIM_CAT",TRIM(B18),"TRIM_LINE",A16))=TRUE,0,GETPIVOTDATA("VALUE",'CRS WK pvt'!$I$2,"DT_FILE",AC$8,"CD_CO",AC$6,"TRIM_CAT",TRIM(B18),"TRIM_LINE",A16))</f>
        <v>5110</v>
      </c>
    </row>
    <row r="19" spans="1:29" s="75" customFormat="1" x14ac:dyDescent="0.25">
      <c r="A19" s="186"/>
      <c r="B19" s="76" t="s">
        <v>40</v>
      </c>
      <c r="C19" s="101">
        <v>3011</v>
      </c>
      <c r="D19" s="102">
        <v>3185</v>
      </c>
      <c r="E19" s="102">
        <v>2868</v>
      </c>
      <c r="F19" s="102">
        <v>2558</v>
      </c>
      <c r="G19" s="102">
        <v>2681</v>
      </c>
      <c r="H19" s="102">
        <v>2280</v>
      </c>
      <c r="I19" s="102">
        <v>2218</v>
      </c>
      <c r="J19" s="102">
        <v>2289</v>
      </c>
      <c r="K19" s="102">
        <v>2581</v>
      </c>
      <c r="L19" s="102">
        <v>3049</v>
      </c>
      <c r="M19" s="102">
        <v>2583</v>
      </c>
      <c r="N19" s="103">
        <v>3028</v>
      </c>
      <c r="O19" s="101">
        <v>3090</v>
      </c>
      <c r="P19" s="102">
        <v>4069</v>
      </c>
      <c r="Q19" s="102">
        <v>3624</v>
      </c>
      <c r="R19" s="102">
        <v>3403</v>
      </c>
      <c r="S19" s="102">
        <v>2874</v>
      </c>
      <c r="T19" s="102">
        <v>2874</v>
      </c>
      <c r="U19" s="103"/>
      <c r="V19" s="104">
        <f t="shared" si="4"/>
        <v>79</v>
      </c>
      <c r="W19" s="105">
        <f t="shared" si="4"/>
        <v>884</v>
      </c>
      <c r="X19" s="105">
        <f t="shared" si="4"/>
        <v>756</v>
      </c>
      <c r="Y19" s="105">
        <f t="shared" si="4"/>
        <v>845</v>
      </c>
      <c r="Z19" s="105">
        <f t="shared" si="4"/>
        <v>193</v>
      </c>
      <c r="AA19" s="106"/>
      <c r="AB19" s="107"/>
      <c r="AC19" s="80">
        <f>IF(ISERROR(GETPIVOTDATA("VALUE",'CRS WK pvt'!$I$2,"DT_FILE",AC$8,"CD_CO",AC$6,"TRIM_CAT",TRIM(B19),"TRIM_LINE",A16))=TRUE,0,GETPIVOTDATA("VALUE",'CRS WK pvt'!$I$2,"DT_FILE",AC$8,"CD_CO",AC$6,"TRIM_CAT",TRIM(B19),"TRIM_LINE",A16))</f>
        <v>2874</v>
      </c>
    </row>
    <row r="20" spans="1:29" s="75" customFormat="1" x14ac:dyDescent="0.25">
      <c r="A20" s="186"/>
      <c r="B20" s="76" t="s">
        <v>41</v>
      </c>
      <c r="C20" s="101">
        <v>126</v>
      </c>
      <c r="D20" s="102">
        <v>143</v>
      </c>
      <c r="E20" s="102">
        <v>115</v>
      </c>
      <c r="F20" s="102">
        <v>103</v>
      </c>
      <c r="G20" s="102">
        <v>114</v>
      </c>
      <c r="H20" s="102">
        <v>84</v>
      </c>
      <c r="I20" s="102">
        <v>86</v>
      </c>
      <c r="J20" s="102">
        <v>80</v>
      </c>
      <c r="K20" s="102">
        <v>101</v>
      </c>
      <c r="L20" s="102">
        <v>144</v>
      </c>
      <c r="M20" s="102">
        <v>105</v>
      </c>
      <c r="N20" s="103">
        <v>128</v>
      </c>
      <c r="O20" s="101">
        <v>142</v>
      </c>
      <c r="P20" s="102">
        <v>169</v>
      </c>
      <c r="Q20" s="102">
        <v>162</v>
      </c>
      <c r="R20" s="102">
        <v>148</v>
      </c>
      <c r="S20" s="102">
        <v>130</v>
      </c>
      <c r="T20" s="102">
        <v>130</v>
      </c>
      <c r="U20" s="103"/>
      <c r="V20" s="104">
        <f t="shared" si="4"/>
        <v>16</v>
      </c>
      <c r="W20" s="105">
        <f t="shared" si="4"/>
        <v>26</v>
      </c>
      <c r="X20" s="105">
        <f t="shared" si="4"/>
        <v>47</v>
      </c>
      <c r="Y20" s="105">
        <f t="shared" si="4"/>
        <v>45</v>
      </c>
      <c r="Z20" s="105">
        <f t="shared" si="4"/>
        <v>16</v>
      </c>
      <c r="AA20" s="106"/>
      <c r="AB20" s="107"/>
      <c r="AC20" s="80">
        <f>IF(ISERROR(GETPIVOTDATA("VALUE",'CRS WK pvt'!$I$2,"DT_FILE",AC$8,"CD_CO",AC$6,"TRIM_CAT",TRIM(B20),"TRIM_LINE",A16))=TRUE,0,GETPIVOTDATA("VALUE",'CRS WK pvt'!$I$2,"DT_FILE",AC$8,"CD_CO",AC$6,"TRIM_CAT",TRIM(B20),"TRIM_LINE",A16))</f>
        <v>130</v>
      </c>
    </row>
    <row r="21" spans="1:29" s="75" customFormat="1" x14ac:dyDescent="0.25">
      <c r="A21" s="186"/>
      <c r="B21" s="76" t="s">
        <v>42</v>
      </c>
      <c r="C21" s="101">
        <v>17</v>
      </c>
      <c r="D21" s="102">
        <v>23</v>
      </c>
      <c r="E21" s="102">
        <v>30</v>
      </c>
      <c r="F21" s="102">
        <v>12</v>
      </c>
      <c r="G21" s="102">
        <v>17</v>
      </c>
      <c r="H21" s="102">
        <v>8</v>
      </c>
      <c r="I21" s="102">
        <v>11</v>
      </c>
      <c r="J21" s="102">
        <v>10</v>
      </c>
      <c r="K21" s="102">
        <v>14</v>
      </c>
      <c r="L21" s="102">
        <v>20</v>
      </c>
      <c r="M21" s="102">
        <v>15</v>
      </c>
      <c r="N21" s="103">
        <v>19</v>
      </c>
      <c r="O21" s="101">
        <v>23</v>
      </c>
      <c r="P21" s="102">
        <v>28</v>
      </c>
      <c r="Q21" s="102">
        <v>21</v>
      </c>
      <c r="R21" s="102">
        <v>19</v>
      </c>
      <c r="S21" s="102">
        <v>37</v>
      </c>
      <c r="T21" s="102">
        <v>37</v>
      </c>
      <c r="U21" s="103"/>
      <c r="V21" s="104">
        <f t="shared" si="4"/>
        <v>6</v>
      </c>
      <c r="W21" s="105">
        <f t="shared" si="4"/>
        <v>5</v>
      </c>
      <c r="X21" s="105">
        <f t="shared" si="4"/>
        <v>-9</v>
      </c>
      <c r="Y21" s="105">
        <f t="shared" si="4"/>
        <v>7</v>
      </c>
      <c r="Z21" s="105">
        <f t="shared" si="4"/>
        <v>20</v>
      </c>
      <c r="AA21" s="106"/>
      <c r="AB21" s="107"/>
      <c r="AC21" s="80">
        <f>IF(ISERROR(GETPIVOTDATA("VALUE",'CRS WK pvt'!$I$2,"DT_FILE",AC$8,"CD_CO",AC$6,"TRIM_CAT",TRIM(B21),"TRIM_LINE",A16))=TRUE,0,GETPIVOTDATA("VALUE",'CRS WK pvt'!$I$2,"DT_FILE",AC$8,"CD_CO",AC$6,"TRIM_CAT",TRIM(B21),"TRIM_LINE",A16))</f>
        <v>37</v>
      </c>
    </row>
    <row r="22" spans="1:29" s="92" customFormat="1" x14ac:dyDescent="0.25">
      <c r="A22" s="188"/>
      <c r="B22" s="76" t="s">
        <v>43</v>
      </c>
      <c r="C22" s="172">
        <f>SUM(C17:C21)</f>
        <v>32553</v>
      </c>
      <c r="D22" s="173">
        <f t="shared" ref="D22:AC36" si="5">SUM(D17:D21)</f>
        <v>34535</v>
      </c>
      <c r="E22" s="173">
        <f t="shared" si="5"/>
        <v>34659</v>
      </c>
      <c r="F22" s="173">
        <f t="shared" si="5"/>
        <v>32559</v>
      </c>
      <c r="G22" s="173">
        <f t="shared" si="5"/>
        <v>33543</v>
      </c>
      <c r="H22" s="173">
        <f t="shared" si="5"/>
        <v>31231</v>
      </c>
      <c r="I22" s="173">
        <f t="shared" si="5"/>
        <v>30759</v>
      </c>
      <c r="J22" s="173">
        <f t="shared" si="5"/>
        <v>30436</v>
      </c>
      <c r="K22" s="173">
        <f t="shared" si="5"/>
        <v>30716</v>
      </c>
      <c r="L22" s="173">
        <f t="shared" si="5"/>
        <v>31967</v>
      </c>
      <c r="M22" s="173">
        <f t="shared" si="5"/>
        <v>28811</v>
      </c>
      <c r="N22" s="174">
        <f t="shared" si="5"/>
        <v>31294</v>
      </c>
      <c r="O22" s="172">
        <f t="shared" si="5"/>
        <v>33728</v>
      </c>
      <c r="P22" s="173">
        <f t="shared" si="5"/>
        <v>35252</v>
      </c>
      <c r="Q22" s="173">
        <f t="shared" si="5"/>
        <v>34238</v>
      </c>
      <c r="R22" s="173">
        <v>34297</v>
      </c>
      <c r="S22" s="173">
        <v>32414</v>
      </c>
      <c r="T22" s="173">
        <v>32414</v>
      </c>
      <c r="U22" s="174">
        <f t="shared" si="5"/>
        <v>0</v>
      </c>
      <c r="V22" s="108">
        <f t="shared" si="5"/>
        <v>1175</v>
      </c>
      <c r="W22" s="175">
        <f t="shared" ref="W22:Y22" si="6">SUM(W17:W21)</f>
        <v>717</v>
      </c>
      <c r="X22" s="175">
        <f t="shared" si="6"/>
        <v>-421</v>
      </c>
      <c r="Y22" s="175">
        <f t="shared" si="6"/>
        <v>1738</v>
      </c>
      <c r="Z22" s="175">
        <f t="shared" ref="Z22" si="7">SUM(Z17:Z21)</f>
        <v>-1129</v>
      </c>
      <c r="AA22" s="176">
        <f t="shared" si="5"/>
        <v>0</v>
      </c>
      <c r="AB22" s="177">
        <f t="shared" si="5"/>
        <v>0</v>
      </c>
      <c r="AC22" s="108">
        <f t="shared" si="5"/>
        <v>32414</v>
      </c>
    </row>
    <row r="23" spans="1:29" s="75" customFormat="1" x14ac:dyDescent="0.25">
      <c r="A23" s="186">
        <f>+A16+1</f>
        <v>3</v>
      </c>
      <c r="B23" s="109" t="s">
        <v>19</v>
      </c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0"/>
      <c r="P23" s="111"/>
      <c r="Q23" s="111"/>
      <c r="R23" s="111"/>
      <c r="S23" s="111"/>
      <c r="T23" s="111"/>
      <c r="U23" s="112"/>
      <c r="V23" s="113"/>
      <c r="W23" s="114"/>
      <c r="X23" s="114"/>
      <c r="Y23" s="114"/>
      <c r="Z23" s="114"/>
      <c r="AA23" s="115"/>
      <c r="AB23" s="116"/>
      <c r="AC23" s="113"/>
    </row>
    <row r="24" spans="1:29" s="75" customFormat="1" x14ac:dyDescent="0.25">
      <c r="A24" s="184"/>
      <c r="B24" s="76" t="s">
        <v>38</v>
      </c>
      <c r="C24" s="101">
        <v>11148</v>
      </c>
      <c r="D24" s="102">
        <v>11246</v>
      </c>
      <c r="E24" s="102">
        <v>10662</v>
      </c>
      <c r="F24" s="102">
        <v>9120</v>
      </c>
      <c r="G24" s="102">
        <v>9737</v>
      </c>
      <c r="H24" s="102">
        <v>8122</v>
      </c>
      <c r="I24" s="102">
        <v>8717</v>
      </c>
      <c r="J24" s="102">
        <v>9066</v>
      </c>
      <c r="K24" s="102">
        <v>9582</v>
      </c>
      <c r="L24" s="102">
        <v>9847</v>
      </c>
      <c r="M24" s="102">
        <v>9064</v>
      </c>
      <c r="N24" s="103">
        <v>10946</v>
      </c>
      <c r="O24" s="101">
        <v>11380</v>
      </c>
      <c r="P24" s="102">
        <v>9795</v>
      </c>
      <c r="Q24" s="102">
        <v>9006</v>
      </c>
      <c r="R24" s="102">
        <v>8883</v>
      </c>
      <c r="S24" s="102">
        <v>6999</v>
      </c>
      <c r="T24" s="102">
        <v>6999</v>
      </c>
      <c r="U24" s="103"/>
      <c r="V24" s="104">
        <f t="shared" ref="V24:Z84" si="8">O24-C24</f>
        <v>232</v>
      </c>
      <c r="W24" s="105">
        <f t="shared" si="8"/>
        <v>-1451</v>
      </c>
      <c r="X24" s="105">
        <f t="shared" si="8"/>
        <v>-1656</v>
      </c>
      <c r="Y24" s="105">
        <f t="shared" si="8"/>
        <v>-237</v>
      </c>
      <c r="Z24" s="105">
        <f t="shared" si="8"/>
        <v>-2738</v>
      </c>
      <c r="AA24" s="106"/>
      <c r="AB24" s="107"/>
      <c r="AC24" s="80">
        <f>IF(ISERROR(GETPIVOTDATA("VALUE",'CRS WK pvt'!$I$2,"DT_FILE",AC$8,"CD_CO",AC$6,"TRIM_CAT",TRIM(B24),"TRIM_LINE",A23))=TRUE,0,GETPIVOTDATA("VALUE",'CRS WK pvt'!$I$2,"DT_FILE",AC$8,"CD_CO",AC$6,"TRIM_CAT",TRIM(B24),"TRIM_LINE",A23))</f>
        <v>6999</v>
      </c>
    </row>
    <row r="25" spans="1:29" s="75" customFormat="1" x14ac:dyDescent="0.25">
      <c r="A25" s="184"/>
      <c r="B25" s="76" t="s">
        <v>39</v>
      </c>
      <c r="C25" s="101">
        <v>1009</v>
      </c>
      <c r="D25" s="102">
        <v>1013</v>
      </c>
      <c r="E25" s="102">
        <v>1472</v>
      </c>
      <c r="F25" s="102">
        <v>1224</v>
      </c>
      <c r="G25" s="102">
        <v>957</v>
      </c>
      <c r="H25" s="102">
        <v>758</v>
      </c>
      <c r="I25" s="102">
        <v>771</v>
      </c>
      <c r="J25" s="102">
        <v>806</v>
      </c>
      <c r="K25" s="102">
        <v>990</v>
      </c>
      <c r="L25" s="102">
        <v>894</v>
      </c>
      <c r="M25" s="102">
        <v>890</v>
      </c>
      <c r="N25" s="103">
        <v>946</v>
      </c>
      <c r="O25" s="101">
        <v>970</v>
      </c>
      <c r="P25" s="102">
        <v>811</v>
      </c>
      <c r="Q25" s="102">
        <v>1104</v>
      </c>
      <c r="R25" s="102">
        <v>1134</v>
      </c>
      <c r="S25" s="102">
        <v>759</v>
      </c>
      <c r="T25" s="102">
        <v>759</v>
      </c>
      <c r="U25" s="103"/>
      <c r="V25" s="104">
        <f t="shared" si="8"/>
        <v>-39</v>
      </c>
      <c r="W25" s="105">
        <f t="shared" si="8"/>
        <v>-202</v>
      </c>
      <c r="X25" s="105">
        <f t="shared" si="8"/>
        <v>-368</v>
      </c>
      <c r="Y25" s="105">
        <f t="shared" si="8"/>
        <v>-90</v>
      </c>
      <c r="Z25" s="105">
        <f t="shared" si="8"/>
        <v>-198</v>
      </c>
      <c r="AA25" s="106"/>
      <c r="AB25" s="107"/>
      <c r="AC25" s="80">
        <f>IF(ISERROR(GETPIVOTDATA("VALUE",'CRS WK pvt'!$I$2,"DT_FILE",AC$8,"CD_CO",AC$6,"TRIM_CAT",TRIM(B25),"TRIM_LINE",A23))=TRUE,0,GETPIVOTDATA("VALUE",'CRS WK pvt'!$I$2,"DT_FILE",AC$8,"CD_CO",AC$6,"TRIM_CAT",TRIM(B25),"TRIM_LINE",A23))</f>
        <v>759</v>
      </c>
    </row>
    <row r="26" spans="1:29" s="75" customFormat="1" x14ac:dyDescent="0.25">
      <c r="A26" s="184"/>
      <c r="B26" s="76" t="s">
        <v>40</v>
      </c>
      <c r="C26" s="101">
        <v>1748</v>
      </c>
      <c r="D26" s="102">
        <v>1804</v>
      </c>
      <c r="E26" s="102">
        <v>1374</v>
      </c>
      <c r="F26" s="102">
        <v>1136</v>
      </c>
      <c r="G26" s="102">
        <v>1377</v>
      </c>
      <c r="H26" s="102">
        <v>954</v>
      </c>
      <c r="I26" s="102">
        <v>990</v>
      </c>
      <c r="J26" s="102">
        <v>1143</v>
      </c>
      <c r="K26" s="102">
        <v>1378</v>
      </c>
      <c r="L26" s="102">
        <v>1739</v>
      </c>
      <c r="M26" s="102">
        <v>1531</v>
      </c>
      <c r="N26" s="103">
        <v>1781</v>
      </c>
      <c r="O26" s="101">
        <v>1623</v>
      </c>
      <c r="P26" s="102">
        <v>2073</v>
      </c>
      <c r="Q26" s="102">
        <v>1522</v>
      </c>
      <c r="R26" s="102">
        <v>1343</v>
      </c>
      <c r="S26" s="102">
        <v>1069</v>
      </c>
      <c r="T26" s="102">
        <v>1069</v>
      </c>
      <c r="U26" s="103"/>
      <c r="V26" s="104">
        <f t="shared" si="8"/>
        <v>-125</v>
      </c>
      <c r="W26" s="105">
        <f t="shared" si="8"/>
        <v>269</v>
      </c>
      <c r="X26" s="105">
        <f t="shared" si="8"/>
        <v>148</v>
      </c>
      <c r="Y26" s="105">
        <f t="shared" si="8"/>
        <v>207</v>
      </c>
      <c r="Z26" s="105">
        <f t="shared" si="8"/>
        <v>-308</v>
      </c>
      <c r="AA26" s="106"/>
      <c r="AB26" s="107"/>
      <c r="AC26" s="80">
        <f>IF(ISERROR(GETPIVOTDATA("VALUE",'CRS WK pvt'!$I$2,"DT_FILE",AC$8,"CD_CO",AC$6,"TRIM_CAT",TRIM(B26),"TRIM_LINE",A23))=TRUE,0,GETPIVOTDATA("VALUE",'CRS WK pvt'!$I$2,"DT_FILE",AC$8,"CD_CO",AC$6,"TRIM_CAT",TRIM(B26),"TRIM_LINE",A23))</f>
        <v>1069</v>
      </c>
    </row>
    <row r="27" spans="1:29" s="75" customFormat="1" x14ac:dyDescent="0.25">
      <c r="A27" s="184"/>
      <c r="B27" s="76" t="s">
        <v>41</v>
      </c>
      <c r="C27" s="101">
        <v>73</v>
      </c>
      <c r="D27" s="102">
        <v>87</v>
      </c>
      <c r="E27" s="102">
        <v>45</v>
      </c>
      <c r="F27" s="102">
        <v>39</v>
      </c>
      <c r="G27" s="102">
        <v>65</v>
      </c>
      <c r="H27" s="102">
        <v>29</v>
      </c>
      <c r="I27" s="102">
        <v>36</v>
      </c>
      <c r="J27" s="102">
        <v>44</v>
      </c>
      <c r="K27" s="102">
        <v>69</v>
      </c>
      <c r="L27" s="102">
        <v>102</v>
      </c>
      <c r="M27" s="102">
        <v>71</v>
      </c>
      <c r="N27" s="103">
        <v>88</v>
      </c>
      <c r="O27" s="101">
        <v>86</v>
      </c>
      <c r="P27" s="102">
        <v>103</v>
      </c>
      <c r="Q27" s="102">
        <v>82</v>
      </c>
      <c r="R27" s="102">
        <v>69</v>
      </c>
      <c r="S27" s="102">
        <v>54</v>
      </c>
      <c r="T27" s="102">
        <v>54</v>
      </c>
      <c r="U27" s="103"/>
      <c r="V27" s="104">
        <f t="shared" si="8"/>
        <v>13</v>
      </c>
      <c r="W27" s="105">
        <f t="shared" si="8"/>
        <v>16</v>
      </c>
      <c r="X27" s="105">
        <f t="shared" si="8"/>
        <v>37</v>
      </c>
      <c r="Y27" s="105">
        <f t="shared" si="8"/>
        <v>30</v>
      </c>
      <c r="Z27" s="105">
        <f t="shared" si="8"/>
        <v>-11</v>
      </c>
      <c r="AA27" s="106"/>
      <c r="AB27" s="107"/>
      <c r="AC27" s="80">
        <f>IF(ISERROR(GETPIVOTDATA("VALUE",'CRS WK pvt'!$I$2,"DT_FILE",AC$8,"CD_CO",AC$6,"TRIM_CAT",TRIM(B27),"TRIM_LINE",A23))=TRUE,0,GETPIVOTDATA("VALUE",'CRS WK pvt'!$I$2,"DT_FILE",AC$8,"CD_CO",AC$6,"TRIM_CAT",TRIM(B27),"TRIM_LINE",A23))</f>
        <v>54</v>
      </c>
    </row>
    <row r="28" spans="1:29" s="75" customFormat="1" x14ac:dyDescent="0.25">
      <c r="A28" s="184"/>
      <c r="B28" s="76" t="s">
        <v>42</v>
      </c>
      <c r="C28" s="101">
        <v>14</v>
      </c>
      <c r="D28" s="102">
        <v>17</v>
      </c>
      <c r="E28" s="102">
        <v>22</v>
      </c>
      <c r="F28" s="102">
        <v>6</v>
      </c>
      <c r="G28" s="102">
        <v>11</v>
      </c>
      <c r="H28" s="102">
        <v>3</v>
      </c>
      <c r="I28" s="102">
        <v>9</v>
      </c>
      <c r="J28" s="102">
        <v>8</v>
      </c>
      <c r="K28" s="102">
        <v>12</v>
      </c>
      <c r="L28" s="102">
        <v>16</v>
      </c>
      <c r="M28" s="102">
        <v>7</v>
      </c>
      <c r="N28" s="103">
        <v>13</v>
      </c>
      <c r="O28" s="101">
        <v>13</v>
      </c>
      <c r="P28" s="102">
        <v>15</v>
      </c>
      <c r="Q28" s="102">
        <v>9</v>
      </c>
      <c r="R28" s="102">
        <v>8</v>
      </c>
      <c r="S28" s="102">
        <v>27</v>
      </c>
      <c r="T28" s="102">
        <v>27</v>
      </c>
      <c r="U28" s="103"/>
      <c r="V28" s="104">
        <f t="shared" si="8"/>
        <v>-1</v>
      </c>
      <c r="W28" s="105">
        <f t="shared" si="8"/>
        <v>-2</v>
      </c>
      <c r="X28" s="105">
        <f t="shared" si="8"/>
        <v>-13</v>
      </c>
      <c r="Y28" s="105">
        <f t="shared" si="8"/>
        <v>2</v>
      </c>
      <c r="Z28" s="105">
        <f t="shared" si="8"/>
        <v>16</v>
      </c>
      <c r="AA28" s="106"/>
      <c r="AB28" s="107"/>
      <c r="AC28" s="80">
        <f>IF(ISERROR(GETPIVOTDATA("VALUE",'CRS WK pvt'!$I$2,"DT_FILE",AC$8,"CD_CO",AC$6,"TRIM_CAT",TRIM(B28),"TRIM_LINE",A23))=TRUE,0,GETPIVOTDATA("VALUE",'CRS WK pvt'!$I$2,"DT_FILE",AC$8,"CD_CO",AC$6,"TRIM_CAT",TRIM(B28),"TRIM_LINE",A23))</f>
        <v>27</v>
      </c>
    </row>
    <row r="29" spans="1:29" s="92" customFormat="1" x14ac:dyDescent="0.25">
      <c r="A29" s="188"/>
      <c r="B29" s="76" t="s">
        <v>43</v>
      </c>
      <c r="C29" s="172">
        <f>SUM(C24:C28)</f>
        <v>13992</v>
      </c>
      <c r="D29" s="173">
        <f t="shared" ref="D29:AB43" si="9">SUM(D24:D28)</f>
        <v>14167</v>
      </c>
      <c r="E29" s="173">
        <f t="shared" si="9"/>
        <v>13575</v>
      </c>
      <c r="F29" s="173">
        <f t="shared" si="9"/>
        <v>11525</v>
      </c>
      <c r="G29" s="173">
        <f t="shared" si="9"/>
        <v>12147</v>
      </c>
      <c r="H29" s="173">
        <f t="shared" si="9"/>
        <v>9866</v>
      </c>
      <c r="I29" s="173">
        <f t="shared" si="9"/>
        <v>10523</v>
      </c>
      <c r="J29" s="173">
        <f t="shared" si="9"/>
        <v>11067</v>
      </c>
      <c r="K29" s="173">
        <f t="shared" si="9"/>
        <v>12031</v>
      </c>
      <c r="L29" s="173">
        <f t="shared" si="9"/>
        <v>12598</v>
      </c>
      <c r="M29" s="173">
        <f t="shared" si="9"/>
        <v>11563</v>
      </c>
      <c r="N29" s="174">
        <f t="shared" si="9"/>
        <v>13774</v>
      </c>
      <c r="O29" s="172">
        <f t="shared" si="9"/>
        <v>14072</v>
      </c>
      <c r="P29" s="173">
        <f t="shared" si="9"/>
        <v>12797</v>
      </c>
      <c r="Q29" s="173">
        <f t="shared" si="5"/>
        <v>11723</v>
      </c>
      <c r="R29" s="173">
        <v>11437</v>
      </c>
      <c r="S29" s="173">
        <v>8908</v>
      </c>
      <c r="T29" s="173">
        <v>8908</v>
      </c>
      <c r="U29" s="174">
        <f t="shared" si="9"/>
        <v>0</v>
      </c>
      <c r="V29" s="108">
        <f t="shared" si="9"/>
        <v>80</v>
      </c>
      <c r="W29" s="175">
        <f t="shared" ref="W29:Y29" si="10">SUM(W24:W28)</f>
        <v>-1370</v>
      </c>
      <c r="X29" s="175">
        <f t="shared" si="10"/>
        <v>-1852</v>
      </c>
      <c r="Y29" s="175">
        <f t="shared" si="10"/>
        <v>-88</v>
      </c>
      <c r="Z29" s="175">
        <f t="shared" ref="Z29" si="11">SUM(Z24:Z28)</f>
        <v>-3239</v>
      </c>
      <c r="AA29" s="176">
        <f t="shared" si="9"/>
        <v>0</v>
      </c>
      <c r="AB29" s="177">
        <f t="shared" si="9"/>
        <v>0</v>
      </c>
      <c r="AC29" s="108">
        <f t="shared" si="5"/>
        <v>8908</v>
      </c>
    </row>
    <row r="30" spans="1:29" s="75" customFormat="1" x14ac:dyDescent="0.25">
      <c r="A30" s="186">
        <f>+A23+1</f>
        <v>4</v>
      </c>
      <c r="B30" s="109" t="s">
        <v>20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110"/>
      <c r="P30" s="111"/>
      <c r="Q30" s="111"/>
      <c r="R30" s="111"/>
      <c r="S30" s="111"/>
      <c r="T30" s="111"/>
      <c r="U30" s="112"/>
      <c r="V30" s="113"/>
      <c r="W30" s="114"/>
      <c r="X30" s="114"/>
      <c r="Y30" s="114"/>
      <c r="Z30" s="114"/>
      <c r="AA30" s="115"/>
      <c r="AB30" s="116"/>
      <c r="AC30" s="113"/>
    </row>
    <row r="31" spans="1:29" s="75" customFormat="1" x14ac:dyDescent="0.25">
      <c r="A31" s="186"/>
      <c r="B31" s="76" t="s">
        <v>38</v>
      </c>
      <c r="C31" s="101">
        <v>4619</v>
      </c>
      <c r="D31" s="102">
        <v>5689</v>
      </c>
      <c r="E31" s="102">
        <v>5686</v>
      </c>
      <c r="F31" s="102">
        <v>4793</v>
      </c>
      <c r="G31" s="102">
        <v>4489</v>
      </c>
      <c r="H31" s="102">
        <v>4291</v>
      </c>
      <c r="I31" s="102">
        <v>3626</v>
      </c>
      <c r="J31" s="102">
        <v>3492</v>
      </c>
      <c r="K31" s="102">
        <v>3416</v>
      </c>
      <c r="L31" s="102">
        <v>3629</v>
      </c>
      <c r="M31" s="102">
        <v>3510</v>
      </c>
      <c r="N31" s="103">
        <v>4065</v>
      </c>
      <c r="O31" s="101">
        <v>5168</v>
      </c>
      <c r="P31" s="102">
        <v>5677</v>
      </c>
      <c r="Q31" s="102">
        <v>4366</v>
      </c>
      <c r="R31" s="102">
        <v>4101</v>
      </c>
      <c r="S31" s="102">
        <v>3979</v>
      </c>
      <c r="T31" s="102">
        <v>3979</v>
      </c>
      <c r="U31" s="103"/>
      <c r="V31" s="104">
        <f t="shared" ref="V31:Z31" si="12">O31-C31</f>
        <v>549</v>
      </c>
      <c r="W31" s="105">
        <f t="shared" si="12"/>
        <v>-12</v>
      </c>
      <c r="X31" s="105">
        <f t="shared" si="12"/>
        <v>-1320</v>
      </c>
      <c r="Y31" s="105">
        <f t="shared" si="12"/>
        <v>-692</v>
      </c>
      <c r="Z31" s="105">
        <f t="shared" si="12"/>
        <v>-510</v>
      </c>
      <c r="AA31" s="106"/>
      <c r="AB31" s="107"/>
      <c r="AC31" s="80">
        <f>IF(ISERROR(GETPIVOTDATA("VALUE",'CRS WK pvt'!$I$2,"DT_FILE",AC$8,"CD_CO",AC$6,"TRIM_CAT",TRIM(B31),"TRIM_LINE",A30))=TRUE,0,GETPIVOTDATA("VALUE",'CRS WK pvt'!$I$2,"DT_FILE",AC$8,"CD_CO",AC$6,"TRIM_CAT",TRIM(B31),"TRIM_LINE",A30))</f>
        <v>3979</v>
      </c>
    </row>
    <row r="32" spans="1:29" s="75" customFormat="1" x14ac:dyDescent="0.25">
      <c r="A32" s="186"/>
      <c r="B32" s="76" t="s">
        <v>39</v>
      </c>
      <c r="C32" s="101">
        <v>560</v>
      </c>
      <c r="D32" s="102">
        <v>710</v>
      </c>
      <c r="E32" s="102">
        <v>751</v>
      </c>
      <c r="F32" s="102">
        <v>754</v>
      </c>
      <c r="G32" s="102">
        <v>980</v>
      </c>
      <c r="H32" s="102">
        <v>570</v>
      </c>
      <c r="I32" s="102">
        <v>435</v>
      </c>
      <c r="J32" s="102">
        <v>473</v>
      </c>
      <c r="K32" s="102">
        <v>414</v>
      </c>
      <c r="L32" s="102">
        <v>592</v>
      </c>
      <c r="M32" s="102">
        <v>433</v>
      </c>
      <c r="N32" s="103">
        <v>550</v>
      </c>
      <c r="O32" s="101">
        <v>589</v>
      </c>
      <c r="P32" s="102">
        <v>691</v>
      </c>
      <c r="Q32" s="102">
        <v>494</v>
      </c>
      <c r="R32" s="102">
        <v>446</v>
      </c>
      <c r="S32" s="102">
        <v>850</v>
      </c>
      <c r="T32" s="102">
        <v>850</v>
      </c>
      <c r="U32" s="103"/>
      <c r="V32" s="104">
        <f t="shared" si="8"/>
        <v>29</v>
      </c>
      <c r="W32" s="105">
        <f t="shared" si="8"/>
        <v>-19</v>
      </c>
      <c r="X32" s="105">
        <f t="shared" si="8"/>
        <v>-257</v>
      </c>
      <c r="Y32" s="105">
        <f t="shared" si="8"/>
        <v>-308</v>
      </c>
      <c r="Z32" s="105">
        <f t="shared" si="8"/>
        <v>-130</v>
      </c>
      <c r="AA32" s="106"/>
      <c r="AB32" s="107"/>
      <c r="AC32" s="80">
        <f>IF(ISERROR(GETPIVOTDATA("VALUE",'CRS WK pvt'!$I$2,"DT_FILE",AC$8,"CD_CO",AC$6,"TRIM_CAT",TRIM(B32),"TRIM_LINE",A30))=TRUE,0,GETPIVOTDATA("VALUE",'CRS WK pvt'!$I$2,"DT_FILE",AC$8,"CD_CO",AC$6,"TRIM_CAT",TRIM(B32),"TRIM_LINE",A30))</f>
        <v>850</v>
      </c>
    </row>
    <row r="33" spans="1:29" s="75" customFormat="1" x14ac:dyDescent="0.25">
      <c r="A33" s="186"/>
      <c r="B33" s="76" t="s">
        <v>40</v>
      </c>
      <c r="C33" s="101">
        <v>618</v>
      </c>
      <c r="D33" s="102">
        <v>706</v>
      </c>
      <c r="E33" s="102">
        <v>749</v>
      </c>
      <c r="F33" s="102">
        <v>574</v>
      </c>
      <c r="G33" s="102">
        <v>477</v>
      </c>
      <c r="H33" s="102">
        <v>532</v>
      </c>
      <c r="I33" s="102">
        <v>382</v>
      </c>
      <c r="J33" s="102">
        <v>355</v>
      </c>
      <c r="K33" s="102">
        <v>434</v>
      </c>
      <c r="L33" s="102">
        <v>557</v>
      </c>
      <c r="M33" s="102">
        <v>369</v>
      </c>
      <c r="N33" s="103">
        <v>636</v>
      </c>
      <c r="O33" s="101">
        <v>762</v>
      </c>
      <c r="P33" s="102">
        <v>891</v>
      </c>
      <c r="Q33" s="102">
        <v>737</v>
      </c>
      <c r="R33" s="102">
        <v>583</v>
      </c>
      <c r="S33" s="102">
        <v>404</v>
      </c>
      <c r="T33" s="102">
        <v>404</v>
      </c>
      <c r="U33" s="103"/>
      <c r="V33" s="104">
        <f t="shared" si="8"/>
        <v>144</v>
      </c>
      <c r="W33" s="105">
        <f t="shared" si="8"/>
        <v>185</v>
      </c>
      <c r="X33" s="105">
        <f t="shared" si="8"/>
        <v>-12</v>
      </c>
      <c r="Y33" s="105">
        <f t="shared" si="8"/>
        <v>9</v>
      </c>
      <c r="Z33" s="105">
        <f t="shared" si="8"/>
        <v>-73</v>
      </c>
      <c r="AA33" s="106"/>
      <c r="AB33" s="107"/>
      <c r="AC33" s="80">
        <f>IF(ISERROR(GETPIVOTDATA("VALUE",'CRS WK pvt'!$I$2,"DT_FILE",AC$8,"CD_CO",AC$6,"TRIM_CAT",TRIM(B33),"TRIM_LINE",A30))=TRUE,0,GETPIVOTDATA("VALUE",'CRS WK pvt'!$I$2,"DT_FILE",AC$8,"CD_CO",AC$6,"TRIM_CAT",TRIM(B33),"TRIM_LINE",A30))</f>
        <v>404</v>
      </c>
    </row>
    <row r="34" spans="1:29" s="75" customFormat="1" x14ac:dyDescent="0.25">
      <c r="A34" s="186"/>
      <c r="B34" s="76" t="s">
        <v>41</v>
      </c>
      <c r="C34" s="101">
        <v>24</v>
      </c>
      <c r="D34" s="102">
        <v>40</v>
      </c>
      <c r="E34" s="102">
        <v>55</v>
      </c>
      <c r="F34" s="102">
        <v>21</v>
      </c>
      <c r="G34" s="102">
        <v>20</v>
      </c>
      <c r="H34" s="102">
        <v>23</v>
      </c>
      <c r="I34" s="102">
        <v>18</v>
      </c>
      <c r="J34" s="102">
        <v>12</v>
      </c>
      <c r="K34" s="102">
        <v>11</v>
      </c>
      <c r="L34" s="102">
        <v>21</v>
      </c>
      <c r="M34" s="102">
        <v>17</v>
      </c>
      <c r="N34" s="103">
        <v>25</v>
      </c>
      <c r="O34" s="101">
        <v>37</v>
      </c>
      <c r="P34" s="102">
        <v>37</v>
      </c>
      <c r="Q34" s="102">
        <v>43</v>
      </c>
      <c r="R34" s="102">
        <v>27</v>
      </c>
      <c r="S34" s="102">
        <v>24</v>
      </c>
      <c r="T34" s="102">
        <v>24</v>
      </c>
      <c r="U34" s="103"/>
      <c r="V34" s="104">
        <f t="shared" si="8"/>
        <v>13</v>
      </c>
      <c r="W34" s="105">
        <f t="shared" si="8"/>
        <v>-3</v>
      </c>
      <c r="X34" s="105">
        <f t="shared" si="8"/>
        <v>-12</v>
      </c>
      <c r="Y34" s="105">
        <f t="shared" si="8"/>
        <v>6</v>
      </c>
      <c r="Z34" s="105">
        <f t="shared" si="8"/>
        <v>4</v>
      </c>
      <c r="AA34" s="106"/>
      <c r="AB34" s="107"/>
      <c r="AC34" s="80">
        <f>IF(ISERROR(GETPIVOTDATA("VALUE",'CRS WK pvt'!$I$2,"DT_FILE",AC$8,"CD_CO",AC$6,"TRIM_CAT",TRIM(B34),"TRIM_LINE",A30))=TRUE,0,GETPIVOTDATA("VALUE",'CRS WK pvt'!$I$2,"DT_FILE",AC$8,"CD_CO",AC$6,"TRIM_CAT",TRIM(B34),"TRIM_LINE",A30))</f>
        <v>24</v>
      </c>
    </row>
    <row r="35" spans="1:29" s="75" customFormat="1" x14ac:dyDescent="0.25">
      <c r="A35" s="186"/>
      <c r="B35" s="76" t="s">
        <v>42</v>
      </c>
      <c r="C35" s="101">
        <v>1</v>
      </c>
      <c r="D35" s="102">
        <v>4</v>
      </c>
      <c r="E35" s="102">
        <v>5</v>
      </c>
      <c r="F35" s="102">
        <v>3</v>
      </c>
      <c r="G35" s="102">
        <v>3</v>
      </c>
      <c r="H35" s="102">
        <v>3</v>
      </c>
      <c r="I35" s="102"/>
      <c r="J35" s="102"/>
      <c r="K35" s="102"/>
      <c r="L35" s="102">
        <v>2</v>
      </c>
      <c r="M35" s="102">
        <v>4</v>
      </c>
      <c r="N35" s="103">
        <v>2</v>
      </c>
      <c r="O35" s="101">
        <v>5</v>
      </c>
      <c r="P35" s="102">
        <v>10</v>
      </c>
      <c r="Q35" s="102">
        <v>7</v>
      </c>
      <c r="R35" s="102">
        <v>5</v>
      </c>
      <c r="S35" s="102">
        <v>5</v>
      </c>
      <c r="T35" s="102">
        <v>5</v>
      </c>
      <c r="U35" s="103"/>
      <c r="V35" s="104">
        <f t="shared" si="8"/>
        <v>4</v>
      </c>
      <c r="W35" s="105">
        <f t="shared" si="8"/>
        <v>6</v>
      </c>
      <c r="X35" s="105">
        <f t="shared" si="8"/>
        <v>2</v>
      </c>
      <c r="Y35" s="105">
        <f t="shared" si="8"/>
        <v>2</v>
      </c>
      <c r="Z35" s="105">
        <f t="shared" si="8"/>
        <v>2</v>
      </c>
      <c r="AA35" s="106"/>
      <c r="AB35" s="107"/>
      <c r="AC35" s="80">
        <f>IF(ISERROR(GETPIVOTDATA("VALUE",'CRS WK pvt'!$I$2,"DT_FILE",AC$8,"CD_CO",AC$6,"TRIM_CAT",TRIM(B35),"TRIM_LINE",A30))=TRUE,0,GETPIVOTDATA("VALUE",'CRS WK pvt'!$I$2,"DT_FILE",AC$8,"CD_CO",AC$6,"TRIM_CAT",TRIM(B35),"TRIM_LINE",A30))</f>
        <v>5</v>
      </c>
    </row>
    <row r="36" spans="1:29" s="92" customFormat="1" x14ac:dyDescent="0.25">
      <c r="A36" s="187"/>
      <c r="B36" s="76" t="s">
        <v>43</v>
      </c>
      <c r="C36" s="172">
        <f>SUM(C31:C35)</f>
        <v>5822</v>
      </c>
      <c r="D36" s="173">
        <f t="shared" ref="D36:AB36" si="13">SUM(D31:D35)</f>
        <v>7149</v>
      </c>
      <c r="E36" s="173">
        <f t="shared" si="13"/>
        <v>7246</v>
      </c>
      <c r="F36" s="173">
        <f t="shared" si="13"/>
        <v>6145</v>
      </c>
      <c r="G36" s="173">
        <f t="shared" si="13"/>
        <v>5969</v>
      </c>
      <c r="H36" s="173">
        <f t="shared" si="13"/>
        <v>5419</v>
      </c>
      <c r="I36" s="173">
        <f t="shared" si="13"/>
        <v>4461</v>
      </c>
      <c r="J36" s="173">
        <f t="shared" si="13"/>
        <v>4332</v>
      </c>
      <c r="K36" s="173">
        <f t="shared" si="13"/>
        <v>4275</v>
      </c>
      <c r="L36" s="173">
        <f t="shared" si="13"/>
        <v>4801</v>
      </c>
      <c r="M36" s="173">
        <f t="shared" si="13"/>
        <v>4333</v>
      </c>
      <c r="N36" s="174">
        <f t="shared" si="13"/>
        <v>5278</v>
      </c>
      <c r="O36" s="172">
        <f t="shared" si="13"/>
        <v>6561</v>
      </c>
      <c r="P36" s="173">
        <f t="shared" si="13"/>
        <v>7306</v>
      </c>
      <c r="Q36" s="173">
        <f t="shared" si="5"/>
        <v>5647</v>
      </c>
      <c r="R36" s="173">
        <v>5162</v>
      </c>
      <c r="S36" s="173">
        <v>5262</v>
      </c>
      <c r="T36" s="173">
        <v>5262</v>
      </c>
      <c r="U36" s="174">
        <f t="shared" si="13"/>
        <v>0</v>
      </c>
      <c r="V36" s="108">
        <f t="shared" si="9"/>
        <v>739</v>
      </c>
      <c r="W36" s="175">
        <f t="shared" ref="W36" si="14">SUM(W31:W35)</f>
        <v>157</v>
      </c>
      <c r="X36" s="175">
        <f>SUM(X31:X35)</f>
        <v>-1599</v>
      </c>
      <c r="Y36" s="175">
        <f>SUM(Y31:Y35)</f>
        <v>-983</v>
      </c>
      <c r="Z36" s="175">
        <f>SUM(Z31:Z35)</f>
        <v>-707</v>
      </c>
      <c r="AA36" s="176">
        <f t="shared" si="13"/>
        <v>0</v>
      </c>
      <c r="AB36" s="177">
        <f t="shared" si="13"/>
        <v>0</v>
      </c>
      <c r="AC36" s="108">
        <f t="shared" si="5"/>
        <v>5262</v>
      </c>
    </row>
    <row r="37" spans="1:29" s="75" customFormat="1" x14ac:dyDescent="0.25">
      <c r="A37" s="186">
        <f>+A30+1</f>
        <v>5</v>
      </c>
      <c r="B37" s="109" t="s">
        <v>21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2"/>
      <c r="V37" s="113"/>
      <c r="W37" s="114"/>
      <c r="X37" s="114"/>
      <c r="Y37" s="114"/>
      <c r="Z37" s="114"/>
      <c r="AA37" s="115"/>
      <c r="AB37" s="116"/>
      <c r="AC37" s="113"/>
    </row>
    <row r="38" spans="1:29" s="75" customFormat="1" x14ac:dyDescent="0.25">
      <c r="A38" s="186"/>
      <c r="B38" s="76" t="s">
        <v>38</v>
      </c>
      <c r="C38" s="101">
        <v>9254</v>
      </c>
      <c r="D38" s="102">
        <v>9742</v>
      </c>
      <c r="E38" s="102">
        <v>10235</v>
      </c>
      <c r="F38" s="102">
        <v>11043</v>
      </c>
      <c r="G38" s="102">
        <v>11456</v>
      </c>
      <c r="H38" s="102">
        <v>11464</v>
      </c>
      <c r="I38" s="102">
        <v>11210</v>
      </c>
      <c r="J38" s="102">
        <v>10614</v>
      </c>
      <c r="K38" s="102">
        <v>10004</v>
      </c>
      <c r="L38" s="102">
        <v>10217</v>
      </c>
      <c r="M38" s="102">
        <v>9183</v>
      </c>
      <c r="N38" s="103">
        <v>8745</v>
      </c>
      <c r="O38" s="101">
        <v>9452</v>
      </c>
      <c r="P38" s="102">
        <v>10995</v>
      </c>
      <c r="Q38" s="102">
        <v>12352</v>
      </c>
      <c r="R38" s="102">
        <v>12983</v>
      </c>
      <c r="S38" s="102">
        <v>13285</v>
      </c>
      <c r="T38" s="102">
        <v>13285</v>
      </c>
      <c r="U38" s="103"/>
      <c r="V38" s="104">
        <f t="shared" ref="V38:Z38" si="15">O38-C38</f>
        <v>198</v>
      </c>
      <c r="W38" s="105">
        <f t="shared" si="15"/>
        <v>1253</v>
      </c>
      <c r="X38" s="105">
        <f t="shared" si="15"/>
        <v>2117</v>
      </c>
      <c r="Y38" s="105">
        <f t="shared" si="15"/>
        <v>1940</v>
      </c>
      <c r="Z38" s="105">
        <f t="shared" si="15"/>
        <v>1829</v>
      </c>
      <c r="AA38" s="106"/>
      <c r="AB38" s="107"/>
      <c r="AC38" s="80">
        <f>IF(ISERROR(GETPIVOTDATA("VALUE",'CRS WK pvt'!$I$2,"DT_FILE",AC$8,"CD_CO",AC$6,"TRIM_CAT",TRIM(B38),"TRIM_LINE",A37))=TRUE,0,GETPIVOTDATA("VALUE",'CRS WK pvt'!$I$2,"DT_FILE",AC$8,"CD_CO",AC$6,"TRIM_CAT",TRIM(B38),"TRIM_LINE",A37))</f>
        <v>13285</v>
      </c>
    </row>
    <row r="39" spans="1:29" s="75" customFormat="1" x14ac:dyDescent="0.25">
      <c r="A39" s="186"/>
      <c r="B39" s="76" t="s">
        <v>39</v>
      </c>
      <c r="C39" s="101">
        <v>2809</v>
      </c>
      <c r="D39" s="102">
        <v>2784</v>
      </c>
      <c r="E39" s="102">
        <v>2840</v>
      </c>
      <c r="F39" s="102">
        <v>2952</v>
      </c>
      <c r="G39" s="102">
        <v>3112</v>
      </c>
      <c r="H39" s="102">
        <v>3654</v>
      </c>
      <c r="I39" s="102">
        <v>3685</v>
      </c>
      <c r="J39" s="102">
        <v>3606</v>
      </c>
      <c r="K39" s="102">
        <v>3614</v>
      </c>
      <c r="L39" s="102">
        <v>3575</v>
      </c>
      <c r="M39" s="102">
        <v>3028</v>
      </c>
      <c r="N39" s="103">
        <v>2867</v>
      </c>
      <c r="O39" s="101">
        <v>2914</v>
      </c>
      <c r="P39" s="102">
        <v>3017</v>
      </c>
      <c r="Q39" s="102">
        <v>3109</v>
      </c>
      <c r="R39" s="102">
        <v>3180</v>
      </c>
      <c r="S39" s="102">
        <v>3501</v>
      </c>
      <c r="T39" s="102">
        <v>3501</v>
      </c>
      <c r="U39" s="103"/>
      <c r="V39" s="104">
        <f t="shared" si="8"/>
        <v>105</v>
      </c>
      <c r="W39" s="105">
        <f t="shared" si="8"/>
        <v>233</v>
      </c>
      <c r="X39" s="105">
        <f t="shared" si="8"/>
        <v>269</v>
      </c>
      <c r="Y39" s="105">
        <f t="shared" si="8"/>
        <v>228</v>
      </c>
      <c r="Z39" s="105">
        <f t="shared" si="8"/>
        <v>389</v>
      </c>
      <c r="AA39" s="106"/>
      <c r="AB39" s="107"/>
      <c r="AC39" s="80">
        <f>IF(ISERROR(GETPIVOTDATA("VALUE",'CRS WK pvt'!$I$2,"DT_FILE",AC$8,"CD_CO",AC$6,"TRIM_CAT",TRIM(B39),"TRIM_LINE",A37))=TRUE,0,GETPIVOTDATA("VALUE",'CRS WK pvt'!$I$2,"DT_FILE",AC$8,"CD_CO",AC$6,"TRIM_CAT",TRIM(B39),"TRIM_LINE",A37))</f>
        <v>3501</v>
      </c>
    </row>
    <row r="40" spans="1:29" s="75" customFormat="1" x14ac:dyDescent="0.25">
      <c r="A40" s="186"/>
      <c r="B40" s="76" t="s">
        <v>40</v>
      </c>
      <c r="C40" s="101">
        <v>645</v>
      </c>
      <c r="D40" s="102">
        <v>675</v>
      </c>
      <c r="E40" s="102">
        <v>745</v>
      </c>
      <c r="F40" s="102">
        <v>848</v>
      </c>
      <c r="G40" s="102">
        <v>827</v>
      </c>
      <c r="H40" s="102">
        <v>794</v>
      </c>
      <c r="I40" s="102">
        <v>846</v>
      </c>
      <c r="J40" s="102">
        <v>791</v>
      </c>
      <c r="K40" s="102">
        <v>769</v>
      </c>
      <c r="L40" s="102">
        <v>753</v>
      </c>
      <c r="M40" s="102">
        <v>683</v>
      </c>
      <c r="N40" s="103">
        <v>611</v>
      </c>
      <c r="O40" s="101">
        <v>705</v>
      </c>
      <c r="P40" s="102">
        <v>1105</v>
      </c>
      <c r="Q40" s="102">
        <v>1365</v>
      </c>
      <c r="R40" s="102">
        <v>1477</v>
      </c>
      <c r="S40" s="102">
        <v>1401</v>
      </c>
      <c r="T40" s="102">
        <v>1401</v>
      </c>
      <c r="U40" s="103"/>
      <c r="V40" s="104">
        <f t="shared" si="8"/>
        <v>60</v>
      </c>
      <c r="W40" s="105">
        <f t="shared" si="8"/>
        <v>430</v>
      </c>
      <c r="X40" s="105">
        <f t="shared" si="8"/>
        <v>620</v>
      </c>
      <c r="Y40" s="105">
        <f t="shared" si="8"/>
        <v>629</v>
      </c>
      <c r="Z40" s="105">
        <f t="shared" si="8"/>
        <v>574</v>
      </c>
      <c r="AA40" s="106"/>
      <c r="AB40" s="107"/>
      <c r="AC40" s="80">
        <f>IF(ISERROR(GETPIVOTDATA("VALUE",'CRS WK pvt'!$I$2,"DT_FILE",AC$8,"CD_CO",AC$6,"TRIM_CAT",TRIM(B40),"TRIM_LINE",A37))=TRUE,0,GETPIVOTDATA("VALUE",'CRS WK pvt'!$I$2,"DT_FILE",AC$8,"CD_CO",AC$6,"TRIM_CAT",TRIM(B40),"TRIM_LINE",A37))</f>
        <v>1401</v>
      </c>
    </row>
    <row r="41" spans="1:29" s="75" customFormat="1" x14ac:dyDescent="0.25">
      <c r="A41" s="186"/>
      <c r="B41" s="76" t="s">
        <v>41</v>
      </c>
      <c r="C41" s="101">
        <v>29</v>
      </c>
      <c r="D41" s="102">
        <v>16</v>
      </c>
      <c r="E41" s="102">
        <v>15</v>
      </c>
      <c r="F41" s="102">
        <v>43</v>
      </c>
      <c r="G41" s="102">
        <v>29</v>
      </c>
      <c r="H41" s="102">
        <v>32</v>
      </c>
      <c r="I41" s="102">
        <v>32</v>
      </c>
      <c r="J41" s="102">
        <v>24</v>
      </c>
      <c r="K41" s="102">
        <v>21</v>
      </c>
      <c r="L41" s="102">
        <v>21</v>
      </c>
      <c r="M41" s="102">
        <v>17</v>
      </c>
      <c r="N41" s="103">
        <v>15</v>
      </c>
      <c r="O41" s="101">
        <v>19</v>
      </c>
      <c r="P41" s="102">
        <v>29</v>
      </c>
      <c r="Q41" s="102">
        <v>37</v>
      </c>
      <c r="R41" s="102">
        <v>52</v>
      </c>
      <c r="S41" s="102">
        <v>52</v>
      </c>
      <c r="T41" s="102">
        <v>52</v>
      </c>
      <c r="U41" s="103"/>
      <c r="V41" s="104">
        <f t="shared" si="8"/>
        <v>-10</v>
      </c>
      <c r="W41" s="105">
        <f t="shared" si="8"/>
        <v>13</v>
      </c>
      <c r="X41" s="105">
        <f t="shared" si="8"/>
        <v>22</v>
      </c>
      <c r="Y41" s="105">
        <f t="shared" si="8"/>
        <v>9</v>
      </c>
      <c r="Z41" s="105">
        <f t="shared" si="8"/>
        <v>23</v>
      </c>
      <c r="AA41" s="106"/>
      <c r="AB41" s="107"/>
      <c r="AC41" s="80">
        <f>IF(ISERROR(GETPIVOTDATA("VALUE",'CRS WK pvt'!$I$2,"DT_FILE",AC$8,"CD_CO",AC$6,"TRIM_CAT",TRIM(B41),"TRIM_LINE",A37))=TRUE,0,GETPIVOTDATA("VALUE",'CRS WK pvt'!$I$2,"DT_FILE",AC$8,"CD_CO",AC$6,"TRIM_CAT",TRIM(B41),"TRIM_LINE",A37))</f>
        <v>52</v>
      </c>
    </row>
    <row r="42" spans="1:29" s="75" customFormat="1" x14ac:dyDescent="0.25">
      <c r="A42" s="186"/>
      <c r="B42" s="76" t="s">
        <v>42</v>
      </c>
      <c r="C42" s="101">
        <v>2</v>
      </c>
      <c r="D42" s="102">
        <v>2</v>
      </c>
      <c r="E42" s="102">
        <v>3</v>
      </c>
      <c r="F42" s="102">
        <v>3</v>
      </c>
      <c r="G42" s="102">
        <v>3</v>
      </c>
      <c r="H42" s="102">
        <v>2</v>
      </c>
      <c r="I42" s="102">
        <v>2</v>
      </c>
      <c r="J42" s="102">
        <v>2</v>
      </c>
      <c r="K42" s="102">
        <v>2</v>
      </c>
      <c r="L42" s="102">
        <v>2</v>
      </c>
      <c r="M42" s="102">
        <v>4</v>
      </c>
      <c r="N42" s="103">
        <v>4</v>
      </c>
      <c r="O42" s="101">
        <v>5</v>
      </c>
      <c r="P42" s="102">
        <v>3</v>
      </c>
      <c r="Q42" s="102">
        <v>5</v>
      </c>
      <c r="R42" s="102">
        <v>6</v>
      </c>
      <c r="S42" s="102">
        <v>5</v>
      </c>
      <c r="T42" s="102">
        <v>5</v>
      </c>
      <c r="U42" s="103"/>
      <c r="V42" s="104">
        <f t="shared" si="8"/>
        <v>3</v>
      </c>
      <c r="W42" s="105">
        <f t="shared" si="8"/>
        <v>1</v>
      </c>
      <c r="X42" s="105">
        <f t="shared" si="8"/>
        <v>2</v>
      </c>
      <c r="Y42" s="105">
        <f t="shared" si="8"/>
        <v>3</v>
      </c>
      <c r="Z42" s="105">
        <f t="shared" si="8"/>
        <v>2</v>
      </c>
      <c r="AA42" s="106"/>
      <c r="AB42" s="107"/>
      <c r="AC42" s="80">
        <f>IF(ISERROR(GETPIVOTDATA("VALUE",'CRS WK pvt'!$I$2,"DT_FILE",AC$8,"CD_CO",AC$6,"TRIM_CAT",TRIM(B42),"TRIM_LINE",A37))=TRUE,0,GETPIVOTDATA("VALUE",'CRS WK pvt'!$I$2,"DT_FILE",AC$8,"CD_CO",AC$6,"TRIM_CAT",TRIM(B42),"TRIM_LINE",A37))</f>
        <v>5</v>
      </c>
    </row>
    <row r="43" spans="1:29" s="92" customFormat="1" ht="15.75" thickBot="1" x14ac:dyDescent="0.3">
      <c r="A43" s="187"/>
      <c r="B43" s="84" t="s">
        <v>43</v>
      </c>
      <c r="C43" s="85">
        <f>SUM(C38:C42)</f>
        <v>12739</v>
      </c>
      <c r="D43" s="86">
        <f t="shared" ref="D43:AC57" si="16">SUM(D38:D42)</f>
        <v>13219</v>
      </c>
      <c r="E43" s="86">
        <f t="shared" si="16"/>
        <v>13838</v>
      </c>
      <c r="F43" s="86">
        <f t="shared" si="16"/>
        <v>14889</v>
      </c>
      <c r="G43" s="86">
        <f t="shared" si="16"/>
        <v>15427</v>
      </c>
      <c r="H43" s="86">
        <f t="shared" si="16"/>
        <v>15946</v>
      </c>
      <c r="I43" s="86">
        <f t="shared" si="16"/>
        <v>15775</v>
      </c>
      <c r="J43" s="86">
        <f t="shared" si="16"/>
        <v>15037</v>
      </c>
      <c r="K43" s="86">
        <f t="shared" si="16"/>
        <v>14410</v>
      </c>
      <c r="L43" s="86">
        <f t="shared" si="16"/>
        <v>14568</v>
      </c>
      <c r="M43" s="86">
        <f t="shared" si="16"/>
        <v>12915</v>
      </c>
      <c r="N43" s="87">
        <f t="shared" si="16"/>
        <v>12242</v>
      </c>
      <c r="O43" s="85">
        <f t="shared" si="16"/>
        <v>13095</v>
      </c>
      <c r="P43" s="86">
        <f t="shared" si="16"/>
        <v>15149</v>
      </c>
      <c r="Q43" s="86">
        <f t="shared" si="16"/>
        <v>16868</v>
      </c>
      <c r="R43" s="86">
        <v>17698</v>
      </c>
      <c r="S43" s="86">
        <v>18244</v>
      </c>
      <c r="T43" s="86">
        <v>18244</v>
      </c>
      <c r="U43" s="87">
        <f t="shared" si="16"/>
        <v>0</v>
      </c>
      <c r="V43" s="88">
        <f t="shared" si="9"/>
        <v>356</v>
      </c>
      <c r="W43" s="89">
        <f t="shared" ref="W43" si="17">SUM(W38:W42)</f>
        <v>1930</v>
      </c>
      <c r="X43" s="89">
        <f>SUM(X38:X42)</f>
        <v>3030</v>
      </c>
      <c r="Y43" s="89">
        <f>SUM(Y38:Y42)</f>
        <v>2809</v>
      </c>
      <c r="Z43" s="89">
        <f>SUM(Z38:Z42)</f>
        <v>2817</v>
      </c>
      <c r="AA43" s="90">
        <f t="shared" si="16"/>
        <v>0</v>
      </c>
      <c r="AB43" s="91">
        <f t="shared" si="16"/>
        <v>0</v>
      </c>
      <c r="AC43" s="88">
        <f t="shared" si="16"/>
        <v>18244</v>
      </c>
    </row>
    <row r="44" spans="1:29" s="48" customFormat="1" x14ac:dyDescent="0.25">
      <c r="A44" s="186">
        <f>+A37+1</f>
        <v>6</v>
      </c>
      <c r="B44" s="47" t="s">
        <v>30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117"/>
      <c r="P44" s="118"/>
      <c r="Q44" s="118"/>
      <c r="R44" s="118"/>
      <c r="S44" s="118"/>
      <c r="T44" s="118"/>
      <c r="U44" s="119"/>
      <c r="V44" s="120"/>
      <c r="W44" s="121"/>
      <c r="X44" s="121"/>
      <c r="Y44" s="121"/>
      <c r="Z44" s="121"/>
      <c r="AA44" s="122"/>
      <c r="AB44" s="123"/>
      <c r="AC44" s="120"/>
    </row>
    <row r="45" spans="1:29" s="48" customFormat="1" x14ac:dyDescent="0.25">
      <c r="A45" s="186"/>
      <c r="B45" s="49" t="s">
        <v>38</v>
      </c>
      <c r="C45" s="50">
        <v>4408366.7</v>
      </c>
      <c r="D45" s="51">
        <v>4409306.03</v>
      </c>
      <c r="E45" s="51">
        <v>2949749.4</v>
      </c>
      <c r="F45" s="51">
        <v>1801620.88</v>
      </c>
      <c r="G45" s="51">
        <v>1327579.26</v>
      </c>
      <c r="H45" s="51">
        <v>892090.93</v>
      </c>
      <c r="I45" s="51">
        <v>850248.92</v>
      </c>
      <c r="J45" s="51">
        <v>798701.14</v>
      </c>
      <c r="K45" s="51">
        <v>953588.6</v>
      </c>
      <c r="L45" s="51">
        <v>1559230.68</v>
      </c>
      <c r="M45" s="51">
        <v>2629734.4500000002</v>
      </c>
      <c r="N45" s="52">
        <v>3500600.26</v>
      </c>
      <c r="O45" s="50">
        <v>3873290.32</v>
      </c>
      <c r="P45" s="51">
        <v>3485587</v>
      </c>
      <c r="Q45" s="51">
        <v>2947908</v>
      </c>
      <c r="R45" s="51">
        <v>2187755</v>
      </c>
      <c r="S45" s="51">
        <v>1006192</v>
      </c>
      <c r="T45" s="51">
        <v>1006192</v>
      </c>
      <c r="U45" s="52"/>
      <c r="V45" s="53">
        <f t="shared" ref="V45:Z45" si="18">O45-C45</f>
        <v>-535076.38000000035</v>
      </c>
      <c r="W45" s="54">
        <f t="shared" si="18"/>
        <v>-923719.03000000026</v>
      </c>
      <c r="X45" s="54">
        <f t="shared" si="18"/>
        <v>-1841.3999999999069</v>
      </c>
      <c r="Y45" s="54">
        <f t="shared" si="18"/>
        <v>386134.12000000011</v>
      </c>
      <c r="Z45" s="54">
        <f t="shared" si="18"/>
        <v>-321387.26</v>
      </c>
      <c r="AA45" s="55"/>
      <c r="AB45" s="56"/>
      <c r="AC45" s="80">
        <f>IF(ISERROR(GETPIVOTDATA("VALUE",'CRS WK pvt'!$I$2,"DT_FILE",AC$8,"CD_CO",AC$6,"TRIM_CAT",TRIM(B45),"TRIM_LINE",A44))=TRUE,0,GETPIVOTDATA("VALUE",'CRS WK pvt'!$I$2,"DT_FILE",AC$8,"CD_CO",AC$6,"TRIM_CAT",TRIM(B45),"TRIM_LINE",A44))</f>
        <v>1006192</v>
      </c>
    </row>
    <row r="46" spans="1:29" s="48" customFormat="1" x14ac:dyDescent="0.25">
      <c r="A46" s="186"/>
      <c r="B46" s="49" t="s">
        <v>39</v>
      </c>
      <c r="C46" s="50">
        <v>715211.76</v>
      </c>
      <c r="D46" s="51">
        <v>664487.85</v>
      </c>
      <c r="E46" s="51">
        <v>581587.53</v>
      </c>
      <c r="F46" s="51">
        <v>311759.46999999997</v>
      </c>
      <c r="G46" s="51">
        <v>234018.38</v>
      </c>
      <c r="H46" s="51">
        <v>143289.51999999999</v>
      </c>
      <c r="I46" s="51">
        <v>143821.51999999999</v>
      </c>
      <c r="J46" s="51">
        <v>149027.85999999999</v>
      </c>
      <c r="K46" s="51">
        <v>167480.14000000001</v>
      </c>
      <c r="L46" s="51">
        <v>247646.1</v>
      </c>
      <c r="M46" s="51">
        <v>483439.44</v>
      </c>
      <c r="N46" s="52">
        <v>556937.03</v>
      </c>
      <c r="O46" s="50">
        <v>594509.42000000004</v>
      </c>
      <c r="P46" s="51">
        <v>513405</v>
      </c>
      <c r="Q46" s="51">
        <v>470942</v>
      </c>
      <c r="R46" s="51">
        <v>317311</v>
      </c>
      <c r="S46" s="51">
        <v>172695</v>
      </c>
      <c r="T46" s="51">
        <v>172695</v>
      </c>
      <c r="U46" s="52"/>
      <c r="V46" s="53">
        <f t="shared" si="8"/>
        <v>-120702.33999999997</v>
      </c>
      <c r="W46" s="54">
        <f t="shared" si="8"/>
        <v>-151082.84999999998</v>
      </c>
      <c r="X46" s="54">
        <f t="shared" si="8"/>
        <v>-110645.53000000003</v>
      </c>
      <c r="Y46" s="54">
        <f t="shared" si="8"/>
        <v>5551.5300000000279</v>
      </c>
      <c r="Z46" s="54">
        <f t="shared" si="8"/>
        <v>-61323.380000000005</v>
      </c>
      <c r="AA46" s="55"/>
      <c r="AB46" s="56"/>
      <c r="AC46" s="80">
        <f>IF(ISERROR(GETPIVOTDATA("VALUE",'CRS WK pvt'!$I$2,"DT_FILE",AC$8,"CD_CO",AC$6,"TRIM_CAT",TRIM(B46),"TRIM_LINE",A44))=TRUE,0,GETPIVOTDATA("VALUE",'CRS WK pvt'!$I$2,"DT_FILE",AC$8,"CD_CO",AC$6,"TRIM_CAT",TRIM(B46),"TRIM_LINE",A44))</f>
        <v>172695</v>
      </c>
    </row>
    <row r="47" spans="1:29" s="48" customFormat="1" x14ac:dyDescent="0.25">
      <c r="A47" s="186"/>
      <c r="B47" s="49" t="s">
        <v>40</v>
      </c>
      <c r="C47" s="50">
        <v>1060297.27</v>
      </c>
      <c r="D47" s="51">
        <v>1045960.9</v>
      </c>
      <c r="E47" s="51">
        <v>577912.6</v>
      </c>
      <c r="F47" s="51">
        <v>345320.16</v>
      </c>
      <c r="G47" s="51">
        <v>236003.34</v>
      </c>
      <c r="H47" s="51">
        <v>174691.13</v>
      </c>
      <c r="I47" s="51">
        <v>147929.17000000001</v>
      </c>
      <c r="J47" s="51">
        <v>149706.4</v>
      </c>
      <c r="K47" s="51">
        <v>200372.79</v>
      </c>
      <c r="L47" s="51">
        <v>430826.26</v>
      </c>
      <c r="M47" s="51">
        <v>585576.52</v>
      </c>
      <c r="N47" s="52">
        <v>1035168.98</v>
      </c>
      <c r="O47" s="50">
        <v>880387.18</v>
      </c>
      <c r="P47" s="51">
        <v>1186732</v>
      </c>
      <c r="Q47" s="51">
        <v>719045</v>
      </c>
      <c r="R47" s="51">
        <v>453129</v>
      </c>
      <c r="S47" s="51">
        <v>240701</v>
      </c>
      <c r="T47" s="51">
        <v>240701</v>
      </c>
      <c r="U47" s="52"/>
      <c r="V47" s="53">
        <f t="shared" si="8"/>
        <v>-179910.08999999997</v>
      </c>
      <c r="W47" s="54">
        <f t="shared" si="8"/>
        <v>140771.09999999998</v>
      </c>
      <c r="X47" s="54">
        <f t="shared" si="8"/>
        <v>141132.40000000002</v>
      </c>
      <c r="Y47" s="54">
        <f t="shared" si="8"/>
        <v>107808.84000000003</v>
      </c>
      <c r="Z47" s="54">
        <f t="shared" si="8"/>
        <v>4697.6600000000035</v>
      </c>
      <c r="AA47" s="55"/>
      <c r="AB47" s="56"/>
      <c r="AC47" s="80">
        <f>IF(ISERROR(GETPIVOTDATA("VALUE",'CRS WK pvt'!$I$2,"DT_FILE",AC$8,"CD_CO",AC$6,"TRIM_CAT",TRIM(B47),"TRIM_LINE",A44))=TRUE,0,GETPIVOTDATA("VALUE",'CRS WK pvt'!$I$2,"DT_FILE",AC$8,"CD_CO",AC$6,"TRIM_CAT",TRIM(B47),"TRIM_LINE",A44))</f>
        <v>240701</v>
      </c>
    </row>
    <row r="48" spans="1:29" s="48" customFormat="1" x14ac:dyDescent="0.25">
      <c r="A48" s="186"/>
      <c r="B48" s="49" t="s">
        <v>41</v>
      </c>
      <c r="C48" s="50">
        <v>810477.57</v>
      </c>
      <c r="D48" s="51">
        <v>699505.29</v>
      </c>
      <c r="E48" s="51">
        <v>288612.27</v>
      </c>
      <c r="F48" s="51">
        <v>163532.53</v>
      </c>
      <c r="G48" s="51">
        <v>99445</v>
      </c>
      <c r="H48" s="51">
        <v>158106.79</v>
      </c>
      <c r="I48" s="51">
        <v>97115.97</v>
      </c>
      <c r="J48" s="51">
        <v>41914.78</v>
      </c>
      <c r="K48" s="51">
        <v>77519.06</v>
      </c>
      <c r="L48" s="51">
        <v>314862.31</v>
      </c>
      <c r="M48" s="51">
        <v>311458.63</v>
      </c>
      <c r="N48" s="52">
        <v>446819.98</v>
      </c>
      <c r="O48" s="50">
        <v>404567.31</v>
      </c>
      <c r="P48" s="51">
        <v>452627</v>
      </c>
      <c r="Q48" s="51">
        <v>336805</v>
      </c>
      <c r="R48" s="51">
        <v>185151</v>
      </c>
      <c r="S48" s="51">
        <v>60669</v>
      </c>
      <c r="T48" s="51">
        <v>60669</v>
      </c>
      <c r="U48" s="52"/>
      <c r="V48" s="53">
        <f t="shared" si="8"/>
        <v>-405910.25999999995</v>
      </c>
      <c r="W48" s="54">
        <f t="shared" si="8"/>
        <v>-246878.29000000004</v>
      </c>
      <c r="X48" s="54">
        <f t="shared" si="8"/>
        <v>48192.729999999981</v>
      </c>
      <c r="Y48" s="54">
        <f t="shared" si="8"/>
        <v>21618.47</v>
      </c>
      <c r="Z48" s="54">
        <f t="shared" si="8"/>
        <v>-38776</v>
      </c>
      <c r="AA48" s="55"/>
      <c r="AB48" s="56"/>
      <c r="AC48" s="80">
        <f>IF(ISERROR(GETPIVOTDATA("VALUE",'CRS WK pvt'!$I$2,"DT_FILE",AC$8,"CD_CO",AC$6,"TRIM_CAT",TRIM(B48),"TRIM_LINE",A44))=TRUE,0,GETPIVOTDATA("VALUE",'CRS WK pvt'!$I$2,"DT_FILE",AC$8,"CD_CO",AC$6,"TRIM_CAT",TRIM(B48),"TRIM_LINE",A44))</f>
        <v>60669</v>
      </c>
    </row>
    <row r="49" spans="1:29" s="48" customFormat="1" x14ac:dyDescent="0.25">
      <c r="A49" s="186"/>
      <c r="B49" s="49" t="s">
        <v>42</v>
      </c>
      <c r="C49" s="50">
        <v>164886.22</v>
      </c>
      <c r="D49" s="51">
        <v>186237.98</v>
      </c>
      <c r="E49" s="51">
        <v>319584.59999999998</v>
      </c>
      <c r="F49" s="51">
        <v>66965.539999999994</v>
      </c>
      <c r="G49" s="51">
        <v>129777.41</v>
      </c>
      <c r="H49" s="51">
        <v>18708.580000000002</v>
      </c>
      <c r="I49" s="51">
        <v>42048.98</v>
      </c>
      <c r="J49" s="51">
        <v>10519.76</v>
      </c>
      <c r="K49" s="51">
        <v>127933.34</v>
      </c>
      <c r="L49" s="51">
        <v>72718.03</v>
      </c>
      <c r="M49" s="51">
        <v>45181.279999999999</v>
      </c>
      <c r="N49" s="52">
        <v>121320.44</v>
      </c>
      <c r="O49" s="50">
        <v>212963.63</v>
      </c>
      <c r="P49" s="51">
        <v>281301</v>
      </c>
      <c r="Q49" s="51">
        <v>173507</v>
      </c>
      <c r="R49" s="51">
        <v>159205</v>
      </c>
      <c r="S49" s="51">
        <v>169070</v>
      </c>
      <c r="T49" s="51">
        <v>169070</v>
      </c>
      <c r="U49" s="52"/>
      <c r="V49" s="53">
        <f t="shared" si="8"/>
        <v>48077.41</v>
      </c>
      <c r="W49" s="54">
        <f t="shared" si="8"/>
        <v>95063.01999999999</v>
      </c>
      <c r="X49" s="54">
        <f t="shared" si="8"/>
        <v>-146077.59999999998</v>
      </c>
      <c r="Y49" s="54">
        <f t="shared" si="8"/>
        <v>92239.46</v>
      </c>
      <c r="Z49" s="54">
        <f t="shared" si="8"/>
        <v>39292.589999999997</v>
      </c>
      <c r="AA49" s="55"/>
      <c r="AB49" s="56"/>
      <c r="AC49" s="80">
        <f>IF(ISERROR(GETPIVOTDATA("VALUE",'CRS WK pvt'!$I$2,"DT_FILE",AC$8,"CD_CO",AC$6,"TRIM_CAT",TRIM(B49),"TRIM_LINE",A44))=TRUE,0,GETPIVOTDATA("VALUE",'CRS WK pvt'!$I$2,"DT_FILE",AC$8,"CD_CO",AC$6,"TRIM_CAT",TRIM(B49),"TRIM_LINE",A44))</f>
        <v>169070</v>
      </c>
    </row>
    <row r="50" spans="1:29" s="164" customFormat="1" x14ac:dyDescent="0.25">
      <c r="A50" s="187"/>
      <c r="B50" s="49" t="s">
        <v>43</v>
      </c>
      <c r="C50" s="178">
        <f>SUM(C45:C49)</f>
        <v>7159239.5200000005</v>
      </c>
      <c r="D50" s="179">
        <f t="shared" ref="D50:AB64" si="19">SUM(D45:D49)</f>
        <v>7005498.0500000007</v>
      </c>
      <c r="E50" s="179">
        <f t="shared" si="19"/>
        <v>4717446.3999999994</v>
      </c>
      <c r="F50" s="179">
        <f t="shared" si="19"/>
        <v>2689198.5799999996</v>
      </c>
      <c r="G50" s="179">
        <f t="shared" si="19"/>
        <v>2026823.3900000001</v>
      </c>
      <c r="H50" s="179">
        <f t="shared" si="19"/>
        <v>1386886.9500000002</v>
      </c>
      <c r="I50" s="179">
        <f t="shared" si="19"/>
        <v>1281164.56</v>
      </c>
      <c r="J50" s="179">
        <f t="shared" si="19"/>
        <v>1149869.94</v>
      </c>
      <c r="K50" s="179">
        <f t="shared" si="19"/>
        <v>1526893.9300000002</v>
      </c>
      <c r="L50" s="179">
        <f t="shared" si="19"/>
        <v>2625283.38</v>
      </c>
      <c r="M50" s="179">
        <f t="shared" si="19"/>
        <v>4055390.32</v>
      </c>
      <c r="N50" s="180">
        <f t="shared" si="19"/>
        <v>5660846.6900000004</v>
      </c>
      <c r="O50" s="178">
        <f t="shared" si="19"/>
        <v>5965717.8599999994</v>
      </c>
      <c r="P50" s="179">
        <f t="shared" si="19"/>
        <v>5919652</v>
      </c>
      <c r="Q50" s="179">
        <f t="shared" si="19"/>
        <v>4648207</v>
      </c>
      <c r="R50" s="179">
        <v>3302551</v>
      </c>
      <c r="S50" s="179">
        <v>1649327</v>
      </c>
      <c r="T50" s="179">
        <v>1649327</v>
      </c>
      <c r="U50" s="180">
        <f t="shared" si="19"/>
        <v>0</v>
      </c>
      <c r="V50" s="57">
        <f t="shared" si="19"/>
        <v>-1193521.6600000004</v>
      </c>
      <c r="W50" s="181">
        <f t="shared" ref="W50:Y50" si="20">SUM(W45:W49)</f>
        <v>-1085846.0500000003</v>
      </c>
      <c r="X50" s="181">
        <f t="shared" si="20"/>
        <v>-69239.399999999907</v>
      </c>
      <c r="Y50" s="181">
        <f t="shared" si="20"/>
        <v>613352.42000000016</v>
      </c>
      <c r="Z50" s="181">
        <f t="shared" ref="Z50" si="21">SUM(Z45:Z49)</f>
        <v>-377496.39</v>
      </c>
      <c r="AA50" s="182">
        <f t="shared" si="19"/>
        <v>0</v>
      </c>
      <c r="AB50" s="183">
        <f t="shared" si="19"/>
        <v>0</v>
      </c>
      <c r="AC50" s="57">
        <f t="shared" si="16"/>
        <v>1649327</v>
      </c>
    </row>
    <row r="51" spans="1:29" s="48" customFormat="1" x14ac:dyDescent="0.25">
      <c r="A51" s="186">
        <f>+A44+1</f>
        <v>7</v>
      </c>
      <c r="B51" s="58" t="s">
        <v>31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59"/>
      <c r="P51" s="60"/>
      <c r="Q51" s="60"/>
      <c r="R51" s="60"/>
      <c r="S51" s="60"/>
      <c r="T51" s="60"/>
      <c r="U51" s="61"/>
      <c r="V51" s="62"/>
      <c r="W51" s="63"/>
      <c r="X51" s="63"/>
      <c r="Y51" s="63"/>
      <c r="Z51" s="63"/>
      <c r="AA51" s="64"/>
      <c r="AB51" s="65"/>
      <c r="AC51" s="62"/>
    </row>
    <row r="52" spans="1:29" s="48" customFormat="1" x14ac:dyDescent="0.25">
      <c r="A52" s="186"/>
      <c r="B52" s="49" t="s">
        <v>38</v>
      </c>
      <c r="C52" s="50">
        <v>2218073.6800000002</v>
      </c>
      <c r="D52" s="51">
        <v>2702108.08</v>
      </c>
      <c r="E52" s="51">
        <v>2639332.23</v>
      </c>
      <c r="F52" s="51">
        <v>1848660.28</v>
      </c>
      <c r="G52" s="51">
        <v>1154899.3600000001</v>
      </c>
      <c r="H52" s="51">
        <v>732567.9</v>
      </c>
      <c r="I52" s="51">
        <v>509409.61</v>
      </c>
      <c r="J52" s="51">
        <v>453777.43</v>
      </c>
      <c r="K52" s="51">
        <v>423061.69</v>
      </c>
      <c r="L52" s="51">
        <v>508452.06</v>
      </c>
      <c r="M52" s="51">
        <v>916544.92</v>
      </c>
      <c r="N52" s="52">
        <v>1632334.24</v>
      </c>
      <c r="O52" s="50">
        <v>2177262.0699999998</v>
      </c>
      <c r="P52" s="51">
        <v>2591441</v>
      </c>
      <c r="Q52" s="51">
        <v>2177907</v>
      </c>
      <c r="R52" s="51">
        <v>2000706</v>
      </c>
      <c r="S52" s="51">
        <v>1403302</v>
      </c>
      <c r="T52" s="51">
        <v>1403302</v>
      </c>
      <c r="U52" s="52"/>
      <c r="V52" s="53">
        <f t="shared" ref="V52:Z52" si="22">O52-C52</f>
        <v>-40811.610000000335</v>
      </c>
      <c r="W52" s="54">
        <f t="shared" si="22"/>
        <v>-110667.08000000007</v>
      </c>
      <c r="X52" s="54">
        <f t="shared" si="22"/>
        <v>-461425.23</v>
      </c>
      <c r="Y52" s="54">
        <f t="shared" si="22"/>
        <v>152045.71999999997</v>
      </c>
      <c r="Z52" s="54">
        <f t="shared" si="22"/>
        <v>248402.6399999999</v>
      </c>
      <c r="AA52" s="55"/>
      <c r="AB52" s="56"/>
      <c r="AC52" s="80">
        <f>IF(ISERROR(GETPIVOTDATA("VALUE",'CRS WK pvt'!$I$2,"DT_FILE",AC$8,"CD_CO",AC$6,"TRIM_CAT",TRIM(B52),"TRIM_LINE",A51))=TRUE,0,GETPIVOTDATA("VALUE",'CRS WK pvt'!$I$2,"DT_FILE",AC$8,"CD_CO",AC$6,"TRIM_CAT",TRIM(B52),"TRIM_LINE",A51))</f>
        <v>1403302</v>
      </c>
    </row>
    <row r="53" spans="1:29" s="48" customFormat="1" x14ac:dyDescent="0.25">
      <c r="A53" s="186"/>
      <c r="B53" s="49" t="s">
        <v>39</v>
      </c>
      <c r="C53" s="50">
        <v>466359.18</v>
      </c>
      <c r="D53" s="51">
        <v>567199.13</v>
      </c>
      <c r="E53" s="51">
        <v>530819.51</v>
      </c>
      <c r="F53" s="51">
        <v>441667.35</v>
      </c>
      <c r="G53" s="51">
        <v>296046.98</v>
      </c>
      <c r="H53" s="51">
        <v>186155.63</v>
      </c>
      <c r="I53" s="51">
        <v>112139.78</v>
      </c>
      <c r="J53" s="51">
        <v>113902.01</v>
      </c>
      <c r="K53" s="51">
        <v>113932.71</v>
      </c>
      <c r="L53" s="51">
        <v>128892.47</v>
      </c>
      <c r="M53" s="51">
        <v>198661.94</v>
      </c>
      <c r="N53" s="52">
        <v>408835.39</v>
      </c>
      <c r="O53" s="50">
        <v>451703.35</v>
      </c>
      <c r="P53" s="51">
        <v>502106</v>
      </c>
      <c r="Q53" s="51">
        <v>403351</v>
      </c>
      <c r="R53" s="51">
        <v>368597</v>
      </c>
      <c r="S53" s="51">
        <v>270724</v>
      </c>
      <c r="T53" s="51">
        <v>270724</v>
      </c>
      <c r="U53" s="52"/>
      <c r="V53" s="53">
        <f t="shared" si="8"/>
        <v>-14655.830000000016</v>
      </c>
      <c r="W53" s="54">
        <f t="shared" si="8"/>
        <v>-65093.130000000005</v>
      </c>
      <c r="X53" s="54">
        <f t="shared" si="8"/>
        <v>-127468.51000000001</v>
      </c>
      <c r="Y53" s="54">
        <f t="shared" si="8"/>
        <v>-73070.349999999977</v>
      </c>
      <c r="Z53" s="54">
        <f t="shared" si="8"/>
        <v>-25322.979999999981</v>
      </c>
      <c r="AA53" s="55"/>
      <c r="AB53" s="56"/>
      <c r="AC53" s="80">
        <f>IF(ISERROR(GETPIVOTDATA("VALUE",'CRS WK pvt'!$I$2,"DT_FILE",AC$8,"CD_CO",AC$6,"TRIM_CAT",TRIM(B53),"TRIM_LINE",A51))=TRUE,0,GETPIVOTDATA("VALUE",'CRS WK pvt'!$I$2,"DT_FILE",AC$8,"CD_CO",AC$6,"TRIM_CAT",TRIM(B53),"TRIM_LINE",A51))</f>
        <v>270724</v>
      </c>
    </row>
    <row r="54" spans="1:29" s="48" customFormat="1" x14ac:dyDescent="0.25">
      <c r="A54" s="186"/>
      <c r="B54" s="49" t="s">
        <v>40</v>
      </c>
      <c r="C54" s="50">
        <v>315212.65999999997</v>
      </c>
      <c r="D54" s="51">
        <v>406900.4</v>
      </c>
      <c r="E54" s="51">
        <v>419093.34</v>
      </c>
      <c r="F54" s="51">
        <v>278005.14</v>
      </c>
      <c r="G54" s="51">
        <v>167665.54999999999</v>
      </c>
      <c r="H54" s="51">
        <v>102040.07</v>
      </c>
      <c r="I54" s="51">
        <v>90019.07</v>
      </c>
      <c r="J54" s="51">
        <v>66558.75</v>
      </c>
      <c r="K54" s="51">
        <v>72424.88</v>
      </c>
      <c r="L54" s="51">
        <v>89038.46</v>
      </c>
      <c r="M54" s="51">
        <v>129836.15</v>
      </c>
      <c r="N54" s="52">
        <v>253629.68</v>
      </c>
      <c r="O54" s="50">
        <v>489282.86</v>
      </c>
      <c r="P54" s="51">
        <v>558399</v>
      </c>
      <c r="Q54" s="51">
        <v>494500</v>
      </c>
      <c r="R54" s="51">
        <v>391998</v>
      </c>
      <c r="S54" s="51">
        <v>206919</v>
      </c>
      <c r="T54" s="51">
        <v>206919</v>
      </c>
      <c r="U54" s="52"/>
      <c r="V54" s="53">
        <f t="shared" si="8"/>
        <v>174070.2</v>
      </c>
      <c r="W54" s="54">
        <f t="shared" si="8"/>
        <v>151498.59999999998</v>
      </c>
      <c r="X54" s="54">
        <f t="shared" si="8"/>
        <v>75406.659999999974</v>
      </c>
      <c r="Y54" s="54">
        <f t="shared" si="8"/>
        <v>113992.85999999999</v>
      </c>
      <c r="Z54" s="54">
        <f t="shared" si="8"/>
        <v>39253.450000000012</v>
      </c>
      <c r="AA54" s="55"/>
      <c r="AB54" s="56"/>
      <c r="AC54" s="80">
        <f>IF(ISERROR(GETPIVOTDATA("VALUE",'CRS WK pvt'!$I$2,"DT_FILE",AC$8,"CD_CO",AC$6,"TRIM_CAT",TRIM(B54),"TRIM_LINE",A51))=TRUE,0,GETPIVOTDATA("VALUE",'CRS WK pvt'!$I$2,"DT_FILE",AC$8,"CD_CO",AC$6,"TRIM_CAT",TRIM(B54),"TRIM_LINE",A51))</f>
        <v>206919</v>
      </c>
    </row>
    <row r="55" spans="1:29" s="48" customFormat="1" x14ac:dyDescent="0.25">
      <c r="A55" s="186"/>
      <c r="B55" s="49" t="s">
        <v>41</v>
      </c>
      <c r="C55" s="50">
        <v>213292.71</v>
      </c>
      <c r="D55" s="51">
        <v>196599.15</v>
      </c>
      <c r="E55" s="51">
        <v>335365.34999999998</v>
      </c>
      <c r="F55" s="51">
        <v>170488.44</v>
      </c>
      <c r="G55" s="51">
        <v>86010.23</v>
      </c>
      <c r="H55" s="51">
        <v>41858.6</v>
      </c>
      <c r="I55" s="51">
        <v>141485.06</v>
      </c>
      <c r="J55" s="51">
        <v>18714.27</v>
      </c>
      <c r="K55" s="51">
        <v>17514.04</v>
      </c>
      <c r="L55" s="51">
        <v>24228.639999999999</v>
      </c>
      <c r="M55" s="51">
        <v>143098.92000000001</v>
      </c>
      <c r="N55" s="52">
        <v>94006.36</v>
      </c>
      <c r="O55" s="50">
        <v>215933.23</v>
      </c>
      <c r="P55" s="51">
        <v>194504</v>
      </c>
      <c r="Q55" s="51">
        <v>180308</v>
      </c>
      <c r="R55" s="51">
        <v>145473</v>
      </c>
      <c r="S55" s="51">
        <v>71640</v>
      </c>
      <c r="T55" s="51">
        <v>71640</v>
      </c>
      <c r="U55" s="52"/>
      <c r="V55" s="53">
        <f t="shared" si="8"/>
        <v>2640.5200000000186</v>
      </c>
      <c r="W55" s="54">
        <f t="shared" si="8"/>
        <v>-2095.1499999999942</v>
      </c>
      <c r="X55" s="54">
        <f t="shared" si="8"/>
        <v>-155057.34999999998</v>
      </c>
      <c r="Y55" s="54">
        <f t="shared" si="8"/>
        <v>-25015.440000000002</v>
      </c>
      <c r="Z55" s="54">
        <f t="shared" si="8"/>
        <v>-14370.229999999996</v>
      </c>
      <c r="AA55" s="55"/>
      <c r="AB55" s="56"/>
      <c r="AC55" s="80">
        <f>IF(ISERROR(GETPIVOTDATA("VALUE",'CRS WK pvt'!$I$2,"DT_FILE",AC$8,"CD_CO",AC$6,"TRIM_CAT",TRIM(B55),"TRIM_LINE",A51))=TRUE,0,GETPIVOTDATA("VALUE",'CRS WK pvt'!$I$2,"DT_FILE",AC$8,"CD_CO",AC$6,"TRIM_CAT",TRIM(B55),"TRIM_LINE",A51))</f>
        <v>71640</v>
      </c>
    </row>
    <row r="56" spans="1:29" s="48" customFormat="1" x14ac:dyDescent="0.25">
      <c r="A56" s="186"/>
      <c r="B56" s="49" t="s">
        <v>42</v>
      </c>
      <c r="C56" s="50">
        <v>54905.47</v>
      </c>
      <c r="D56" s="51">
        <v>73185.759999999995</v>
      </c>
      <c r="E56" s="51">
        <v>55643.01</v>
      </c>
      <c r="F56" s="51">
        <v>63297.51</v>
      </c>
      <c r="G56" s="51">
        <v>29099.01</v>
      </c>
      <c r="H56" s="51">
        <v>48047.78</v>
      </c>
      <c r="I56" s="51">
        <v>8128.58</v>
      </c>
      <c r="J56" s="51">
        <v>823.46</v>
      </c>
      <c r="K56" s="51">
        <v>0</v>
      </c>
      <c r="L56" s="51">
        <v>56724.89</v>
      </c>
      <c r="M56" s="51">
        <v>10097.83</v>
      </c>
      <c r="N56" s="52">
        <v>11419.15</v>
      </c>
      <c r="O56" s="50">
        <v>55229</v>
      </c>
      <c r="P56" s="51">
        <v>22718</v>
      </c>
      <c r="Q56" s="51">
        <v>21021</v>
      </c>
      <c r="R56" s="51">
        <v>20373</v>
      </c>
      <c r="S56" s="51">
        <v>28993</v>
      </c>
      <c r="T56" s="51">
        <v>28993</v>
      </c>
      <c r="U56" s="52"/>
      <c r="V56" s="53">
        <f t="shared" si="8"/>
        <v>323.52999999999884</v>
      </c>
      <c r="W56" s="54">
        <f t="shared" si="8"/>
        <v>-50467.759999999995</v>
      </c>
      <c r="X56" s="54">
        <f t="shared" si="8"/>
        <v>-34622.01</v>
      </c>
      <c r="Y56" s="54">
        <f t="shared" si="8"/>
        <v>-42924.51</v>
      </c>
      <c r="Z56" s="54">
        <f t="shared" si="8"/>
        <v>-106.0099999999984</v>
      </c>
      <c r="AA56" s="55"/>
      <c r="AB56" s="56"/>
      <c r="AC56" s="80">
        <f>IF(ISERROR(GETPIVOTDATA("VALUE",'CRS WK pvt'!$I$2,"DT_FILE",AC$8,"CD_CO",AC$6,"TRIM_CAT",TRIM(B56),"TRIM_LINE",A51))=TRUE,0,GETPIVOTDATA("VALUE",'CRS WK pvt'!$I$2,"DT_FILE",AC$8,"CD_CO",AC$6,"TRIM_CAT",TRIM(B56),"TRIM_LINE",A51))</f>
        <v>28993</v>
      </c>
    </row>
    <row r="57" spans="1:29" s="164" customFormat="1" x14ac:dyDescent="0.25">
      <c r="A57" s="187"/>
      <c r="B57" s="49" t="s">
        <v>43</v>
      </c>
      <c r="C57" s="178">
        <f>SUM(C52:C56)</f>
        <v>3267843.7000000007</v>
      </c>
      <c r="D57" s="179">
        <f t="shared" ref="D57:AB57" si="23">SUM(D52:D56)</f>
        <v>3945992.5199999996</v>
      </c>
      <c r="E57" s="179">
        <f t="shared" si="23"/>
        <v>3980253.44</v>
      </c>
      <c r="F57" s="179">
        <f t="shared" si="23"/>
        <v>2802118.7199999997</v>
      </c>
      <c r="G57" s="179">
        <f t="shared" si="23"/>
        <v>1733721.1300000001</v>
      </c>
      <c r="H57" s="179">
        <f t="shared" si="23"/>
        <v>1110669.9800000002</v>
      </c>
      <c r="I57" s="179">
        <f t="shared" si="23"/>
        <v>861182.1</v>
      </c>
      <c r="J57" s="179">
        <f t="shared" si="23"/>
        <v>653775.91999999993</v>
      </c>
      <c r="K57" s="179">
        <f t="shared" si="23"/>
        <v>626933.32000000007</v>
      </c>
      <c r="L57" s="179">
        <f t="shared" si="23"/>
        <v>807336.52</v>
      </c>
      <c r="M57" s="179">
        <f t="shared" si="23"/>
        <v>1398239.76</v>
      </c>
      <c r="N57" s="180">
        <f t="shared" si="23"/>
        <v>2400224.8199999998</v>
      </c>
      <c r="O57" s="178">
        <f t="shared" si="23"/>
        <v>3389410.51</v>
      </c>
      <c r="P57" s="179">
        <f t="shared" si="23"/>
        <v>3869168</v>
      </c>
      <c r="Q57" s="179">
        <f t="shared" si="19"/>
        <v>3277087</v>
      </c>
      <c r="R57" s="179">
        <v>2927147</v>
      </c>
      <c r="S57" s="179">
        <v>1981578</v>
      </c>
      <c r="T57" s="179">
        <v>1981578</v>
      </c>
      <c r="U57" s="180">
        <f t="shared" si="23"/>
        <v>0</v>
      </c>
      <c r="V57" s="57">
        <f t="shared" si="19"/>
        <v>121566.80999999968</v>
      </c>
      <c r="W57" s="181">
        <f t="shared" ref="W57:Y57" si="24">SUM(W52:W56)</f>
        <v>-76824.520000000091</v>
      </c>
      <c r="X57" s="181">
        <f t="shared" si="24"/>
        <v>-703166.44</v>
      </c>
      <c r="Y57" s="181">
        <f t="shared" si="24"/>
        <v>125028.27999999997</v>
      </c>
      <c r="Z57" s="181">
        <f t="shared" ref="Z57" si="25">SUM(Z52:Z56)</f>
        <v>247856.86999999994</v>
      </c>
      <c r="AA57" s="182">
        <f t="shared" si="23"/>
        <v>0</v>
      </c>
      <c r="AB57" s="183">
        <f t="shared" si="23"/>
        <v>0</v>
      </c>
      <c r="AC57" s="57">
        <f t="shared" si="16"/>
        <v>1981578</v>
      </c>
    </row>
    <row r="58" spans="1:29" s="48" customFormat="1" x14ac:dyDescent="0.25">
      <c r="A58" s="186">
        <f>+A51+1</f>
        <v>8</v>
      </c>
      <c r="B58" s="58" t="s">
        <v>32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59"/>
      <c r="P58" s="60"/>
      <c r="Q58" s="60"/>
      <c r="R58" s="60"/>
      <c r="S58" s="60"/>
      <c r="T58" s="60"/>
      <c r="U58" s="61"/>
      <c r="V58" s="62"/>
      <c r="W58" s="63"/>
      <c r="X58" s="63"/>
      <c r="Y58" s="63"/>
      <c r="Z58" s="63"/>
      <c r="AA58" s="64"/>
      <c r="AB58" s="65"/>
      <c r="AC58" s="62"/>
    </row>
    <row r="59" spans="1:29" s="48" customFormat="1" x14ac:dyDescent="0.25">
      <c r="A59" s="186"/>
      <c r="B59" s="49" t="s">
        <v>38</v>
      </c>
      <c r="C59" s="50">
        <v>7604220.9199999999</v>
      </c>
      <c r="D59" s="51">
        <v>8362655.3200000003</v>
      </c>
      <c r="E59" s="51">
        <v>8869896.2200000007</v>
      </c>
      <c r="F59" s="51">
        <v>9500629.9100000001</v>
      </c>
      <c r="G59" s="51">
        <v>9663703.0299999993</v>
      </c>
      <c r="H59" s="51">
        <v>9050261.3599999994</v>
      </c>
      <c r="I59" s="51">
        <v>8368213.3799999999</v>
      </c>
      <c r="J59" s="51">
        <v>7668299.3200000003</v>
      </c>
      <c r="K59" s="51">
        <v>7212970.6699999999</v>
      </c>
      <c r="L59" s="51">
        <v>7145788.3399999999</v>
      </c>
      <c r="M59" s="51">
        <v>6865816.5999999996</v>
      </c>
      <c r="N59" s="52">
        <v>6981404.7999999998</v>
      </c>
      <c r="O59" s="50">
        <v>7719670.5099999998</v>
      </c>
      <c r="P59" s="51">
        <v>8842137</v>
      </c>
      <c r="Q59" s="51">
        <v>10107761</v>
      </c>
      <c r="R59" s="51">
        <v>11015038</v>
      </c>
      <c r="S59" s="51">
        <v>11657104</v>
      </c>
      <c r="T59" s="51">
        <v>11657104</v>
      </c>
      <c r="U59" s="52"/>
      <c r="V59" s="53">
        <f t="shared" ref="V59:Z59" si="26">O59-C59</f>
        <v>115449.58999999985</v>
      </c>
      <c r="W59" s="54">
        <f t="shared" si="26"/>
        <v>479481.6799999997</v>
      </c>
      <c r="X59" s="54">
        <f t="shared" si="26"/>
        <v>1237864.7799999993</v>
      </c>
      <c r="Y59" s="54">
        <f t="shared" si="26"/>
        <v>1514408.0899999999</v>
      </c>
      <c r="Z59" s="54">
        <f t="shared" si="26"/>
        <v>1993400.9700000007</v>
      </c>
      <c r="AA59" s="55"/>
      <c r="AB59" s="56"/>
      <c r="AC59" s="80">
        <f>IF(ISERROR(GETPIVOTDATA("VALUE",'CRS WK pvt'!$I$2,"DT_FILE",AC$8,"CD_CO",AC$6,"TRIM_CAT",TRIM(B59),"TRIM_LINE",A58))=TRUE,0,GETPIVOTDATA("VALUE",'CRS WK pvt'!$I$2,"DT_FILE",AC$8,"CD_CO",AC$6,"TRIM_CAT",TRIM(B59),"TRIM_LINE",A58))</f>
        <v>11657104</v>
      </c>
    </row>
    <row r="60" spans="1:29" s="48" customFormat="1" x14ac:dyDescent="0.25">
      <c r="A60" s="186"/>
      <c r="B60" s="49" t="s">
        <v>39</v>
      </c>
      <c r="C60" s="50">
        <v>3688809.93</v>
      </c>
      <c r="D60" s="51">
        <v>3819601.44</v>
      </c>
      <c r="E60" s="51">
        <v>3949861</v>
      </c>
      <c r="F60" s="51">
        <v>4078255.26</v>
      </c>
      <c r="G60" s="51">
        <v>4200198.25</v>
      </c>
      <c r="H60" s="51">
        <v>4156164.78</v>
      </c>
      <c r="I60" s="51">
        <v>4115447.12</v>
      </c>
      <c r="J60" s="51">
        <v>4028123.9</v>
      </c>
      <c r="K60" s="51">
        <v>3997618.1</v>
      </c>
      <c r="L60" s="51">
        <v>4005271.03</v>
      </c>
      <c r="M60" s="51">
        <v>3860664.88</v>
      </c>
      <c r="N60" s="52">
        <v>3874018.33</v>
      </c>
      <c r="O60" s="50">
        <v>4071074.18</v>
      </c>
      <c r="P60" s="51">
        <v>4313614</v>
      </c>
      <c r="Q60" s="51">
        <v>4548752</v>
      </c>
      <c r="R60" s="51">
        <v>4705144</v>
      </c>
      <c r="S60" s="51">
        <v>5117662</v>
      </c>
      <c r="T60" s="51">
        <v>5117662</v>
      </c>
      <c r="U60" s="52"/>
      <c r="V60" s="53">
        <f t="shared" si="8"/>
        <v>382264.25</v>
      </c>
      <c r="W60" s="54">
        <f t="shared" si="8"/>
        <v>494012.56000000006</v>
      </c>
      <c r="X60" s="54">
        <f t="shared" si="8"/>
        <v>598891</v>
      </c>
      <c r="Y60" s="54">
        <f t="shared" si="8"/>
        <v>626888.74000000022</v>
      </c>
      <c r="Z60" s="54">
        <f t="shared" si="8"/>
        <v>917463.75</v>
      </c>
      <c r="AA60" s="55"/>
      <c r="AB60" s="56"/>
      <c r="AC60" s="80">
        <f>IF(ISERROR(GETPIVOTDATA("VALUE",'CRS WK pvt'!$I$2,"DT_FILE",AC$8,"CD_CO",AC$6,"TRIM_CAT",TRIM(B60),"TRIM_LINE",A58))=TRUE,0,GETPIVOTDATA("VALUE",'CRS WK pvt'!$I$2,"DT_FILE",AC$8,"CD_CO",AC$6,"TRIM_CAT",TRIM(B60),"TRIM_LINE",A58))</f>
        <v>5117662</v>
      </c>
    </row>
    <row r="61" spans="1:29" s="48" customFormat="1" x14ac:dyDescent="0.25">
      <c r="A61" s="186"/>
      <c r="B61" s="49" t="s">
        <v>40</v>
      </c>
      <c r="C61" s="50">
        <v>216742.04</v>
      </c>
      <c r="D61" s="51">
        <v>245241.16</v>
      </c>
      <c r="E61" s="51">
        <v>307297.82</v>
      </c>
      <c r="F61" s="51">
        <v>389648.33</v>
      </c>
      <c r="G61" s="51">
        <v>344340.38</v>
      </c>
      <c r="H61" s="51">
        <v>274426.74</v>
      </c>
      <c r="I61" s="51">
        <v>234066.06</v>
      </c>
      <c r="J61" s="51">
        <v>197470.54</v>
      </c>
      <c r="K61" s="51">
        <v>184737.7</v>
      </c>
      <c r="L61" s="51">
        <v>182245.8</v>
      </c>
      <c r="M61" s="51">
        <v>165478.91</v>
      </c>
      <c r="N61" s="52">
        <v>175152.56</v>
      </c>
      <c r="O61" s="50">
        <v>229821.72</v>
      </c>
      <c r="P61" s="51">
        <v>554331</v>
      </c>
      <c r="Q61" s="51">
        <v>859170</v>
      </c>
      <c r="R61" s="51">
        <v>1035602</v>
      </c>
      <c r="S61" s="51">
        <v>1076550</v>
      </c>
      <c r="T61" s="51">
        <v>1076550</v>
      </c>
      <c r="U61" s="52"/>
      <c r="V61" s="53">
        <f t="shared" si="8"/>
        <v>13079.679999999993</v>
      </c>
      <c r="W61" s="54">
        <f t="shared" si="8"/>
        <v>309089.83999999997</v>
      </c>
      <c r="X61" s="54">
        <f t="shared" si="8"/>
        <v>551872.17999999993</v>
      </c>
      <c r="Y61" s="54">
        <f t="shared" si="8"/>
        <v>645953.66999999993</v>
      </c>
      <c r="Z61" s="54">
        <f t="shared" si="8"/>
        <v>732209.62</v>
      </c>
      <c r="AA61" s="55"/>
      <c r="AB61" s="56"/>
      <c r="AC61" s="80">
        <f>IF(ISERROR(GETPIVOTDATA("VALUE",'CRS WK pvt'!$I$2,"DT_FILE",AC$8,"CD_CO",AC$6,"TRIM_CAT",TRIM(B61),"TRIM_LINE",A58))=TRUE,0,GETPIVOTDATA("VALUE",'CRS WK pvt'!$I$2,"DT_FILE",AC$8,"CD_CO",AC$6,"TRIM_CAT",TRIM(B61),"TRIM_LINE",A58))</f>
        <v>1076550</v>
      </c>
    </row>
    <row r="62" spans="1:29" s="48" customFormat="1" x14ac:dyDescent="0.25">
      <c r="A62" s="186"/>
      <c r="B62" s="49" t="s">
        <v>41</v>
      </c>
      <c r="C62" s="50">
        <v>283739.5</v>
      </c>
      <c r="D62" s="51">
        <v>158796.78</v>
      </c>
      <c r="E62" s="51">
        <v>190173.95</v>
      </c>
      <c r="F62" s="51">
        <v>400873.98</v>
      </c>
      <c r="G62" s="51">
        <v>400850.82</v>
      </c>
      <c r="H62" s="51">
        <v>389781.41</v>
      </c>
      <c r="I62" s="51">
        <v>318343.18</v>
      </c>
      <c r="J62" s="51">
        <v>390759.99</v>
      </c>
      <c r="K62" s="51">
        <v>346111.9</v>
      </c>
      <c r="L62" s="51">
        <v>343203.65</v>
      </c>
      <c r="M62" s="51">
        <v>183594.06</v>
      </c>
      <c r="N62" s="52">
        <v>177902.49</v>
      </c>
      <c r="O62" s="50">
        <v>180242.51</v>
      </c>
      <c r="P62" s="51">
        <v>307538</v>
      </c>
      <c r="Q62" s="51">
        <v>391109</v>
      </c>
      <c r="R62" s="51">
        <v>483644</v>
      </c>
      <c r="S62" s="51">
        <v>412856</v>
      </c>
      <c r="T62" s="51">
        <v>412856</v>
      </c>
      <c r="U62" s="52"/>
      <c r="V62" s="53">
        <f t="shared" si="8"/>
        <v>-103496.98999999999</v>
      </c>
      <c r="W62" s="54">
        <f t="shared" si="8"/>
        <v>148741.22</v>
      </c>
      <c r="X62" s="54">
        <f t="shared" si="8"/>
        <v>200935.05</v>
      </c>
      <c r="Y62" s="54">
        <f t="shared" si="8"/>
        <v>82770.020000000019</v>
      </c>
      <c r="Z62" s="54">
        <f t="shared" si="8"/>
        <v>12005.179999999993</v>
      </c>
      <c r="AA62" s="55"/>
      <c r="AB62" s="56"/>
      <c r="AC62" s="80">
        <f>IF(ISERROR(GETPIVOTDATA("VALUE",'CRS WK pvt'!$I$2,"DT_FILE",AC$8,"CD_CO",AC$6,"TRIM_CAT",TRIM(B62),"TRIM_LINE",A58))=TRUE,0,GETPIVOTDATA("VALUE",'CRS WK pvt'!$I$2,"DT_FILE",AC$8,"CD_CO",AC$6,"TRIM_CAT",TRIM(B62),"TRIM_LINE",A58))</f>
        <v>412856</v>
      </c>
    </row>
    <row r="63" spans="1:29" s="48" customFormat="1" x14ac:dyDescent="0.25">
      <c r="A63" s="186"/>
      <c r="B63" s="49" t="s">
        <v>42</v>
      </c>
      <c r="C63" s="50">
        <v>392.25</v>
      </c>
      <c r="D63" s="51">
        <v>25297.72</v>
      </c>
      <c r="E63" s="51">
        <v>83879.31</v>
      </c>
      <c r="F63" s="51">
        <v>87575.17</v>
      </c>
      <c r="G63" s="51">
        <v>116250.64</v>
      </c>
      <c r="H63" s="51">
        <v>45336.22</v>
      </c>
      <c r="I63" s="51">
        <v>47776.22</v>
      </c>
      <c r="J63" s="51">
        <v>52774.99</v>
      </c>
      <c r="K63" s="51">
        <v>45680.92</v>
      </c>
      <c r="L63" s="51">
        <v>40443.58</v>
      </c>
      <c r="M63" s="51">
        <v>83388.5</v>
      </c>
      <c r="N63" s="52">
        <v>80112.66</v>
      </c>
      <c r="O63" s="50">
        <v>74320.67</v>
      </c>
      <c r="P63" s="51">
        <v>46612</v>
      </c>
      <c r="Q63" s="51">
        <v>46319</v>
      </c>
      <c r="R63" s="51">
        <v>47662</v>
      </c>
      <c r="S63" s="51">
        <v>43792</v>
      </c>
      <c r="T63" s="51">
        <v>43792</v>
      </c>
      <c r="U63" s="52"/>
      <c r="V63" s="53">
        <f t="shared" si="8"/>
        <v>73928.42</v>
      </c>
      <c r="W63" s="54">
        <f t="shared" si="8"/>
        <v>21314.28</v>
      </c>
      <c r="X63" s="54">
        <f t="shared" si="8"/>
        <v>-37560.31</v>
      </c>
      <c r="Y63" s="54">
        <f t="shared" si="8"/>
        <v>-39913.17</v>
      </c>
      <c r="Z63" s="54">
        <f t="shared" si="8"/>
        <v>-72458.64</v>
      </c>
      <c r="AA63" s="55"/>
      <c r="AB63" s="56"/>
      <c r="AC63" s="80">
        <f>IF(ISERROR(GETPIVOTDATA("VALUE",'CRS WK pvt'!$I$2,"DT_FILE",AC$8,"CD_CO",AC$6,"TRIM_CAT",TRIM(B63),"TRIM_LINE",A58))=TRUE,0,GETPIVOTDATA("VALUE",'CRS WK pvt'!$I$2,"DT_FILE",AC$8,"CD_CO",AC$6,"TRIM_CAT",TRIM(B63),"TRIM_LINE",A58))</f>
        <v>43792</v>
      </c>
    </row>
    <row r="64" spans="1:29" s="164" customFormat="1" x14ac:dyDescent="0.25">
      <c r="A64" s="187"/>
      <c r="B64" s="49" t="s">
        <v>43</v>
      </c>
      <c r="C64" s="178">
        <f>SUM(C59:C63)</f>
        <v>11793904.639999999</v>
      </c>
      <c r="D64" s="179">
        <f t="shared" ref="D64:AC78" si="27">SUM(D59:D63)</f>
        <v>12611592.42</v>
      </c>
      <c r="E64" s="179">
        <f t="shared" si="27"/>
        <v>13401108.300000001</v>
      </c>
      <c r="F64" s="179">
        <f t="shared" si="27"/>
        <v>14456982.65</v>
      </c>
      <c r="G64" s="179">
        <f t="shared" si="27"/>
        <v>14725343.120000001</v>
      </c>
      <c r="H64" s="179">
        <f t="shared" si="27"/>
        <v>13915970.51</v>
      </c>
      <c r="I64" s="179">
        <f t="shared" si="27"/>
        <v>13083845.960000001</v>
      </c>
      <c r="J64" s="179">
        <f t="shared" si="27"/>
        <v>12337428.74</v>
      </c>
      <c r="K64" s="179">
        <f t="shared" si="27"/>
        <v>11787119.289999999</v>
      </c>
      <c r="L64" s="179">
        <f t="shared" si="27"/>
        <v>11716952.4</v>
      </c>
      <c r="M64" s="179">
        <f t="shared" si="27"/>
        <v>11158942.950000001</v>
      </c>
      <c r="N64" s="180">
        <f t="shared" si="27"/>
        <v>11288590.84</v>
      </c>
      <c r="O64" s="178">
        <f t="shared" si="27"/>
        <v>12275129.59</v>
      </c>
      <c r="P64" s="179">
        <f t="shared" si="27"/>
        <v>14064232</v>
      </c>
      <c r="Q64" s="179">
        <f t="shared" si="19"/>
        <v>15953111</v>
      </c>
      <c r="R64" s="179">
        <v>17287090</v>
      </c>
      <c r="S64" s="179">
        <v>18307964</v>
      </c>
      <c r="T64" s="179">
        <v>18307964</v>
      </c>
      <c r="U64" s="180">
        <f t="shared" si="27"/>
        <v>0</v>
      </c>
      <c r="V64" s="57">
        <f t="shared" si="19"/>
        <v>481224.94999999984</v>
      </c>
      <c r="W64" s="181">
        <f t="shared" ref="W64:Y64" si="28">SUM(W59:W63)</f>
        <v>1452639.5799999996</v>
      </c>
      <c r="X64" s="181">
        <f t="shared" si="28"/>
        <v>2552002.6999999988</v>
      </c>
      <c r="Y64" s="181">
        <f t="shared" si="28"/>
        <v>2830107.35</v>
      </c>
      <c r="Z64" s="181">
        <f t="shared" ref="Z64" si="29">SUM(Z59:Z63)</f>
        <v>3582620.8800000008</v>
      </c>
      <c r="AA64" s="182">
        <f t="shared" si="27"/>
        <v>0</v>
      </c>
      <c r="AB64" s="183">
        <f t="shared" si="27"/>
        <v>0</v>
      </c>
      <c r="AC64" s="57">
        <f t="shared" si="27"/>
        <v>18307964</v>
      </c>
    </row>
    <row r="65" spans="1:29" s="48" customFormat="1" x14ac:dyDescent="0.25">
      <c r="A65" s="186">
        <f>+A58+1</f>
        <v>9</v>
      </c>
      <c r="B65" s="58" t="s">
        <v>44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59"/>
      <c r="P65" s="60"/>
      <c r="Q65" s="60"/>
      <c r="R65" s="60"/>
      <c r="S65" s="60"/>
      <c r="T65" s="60"/>
      <c r="U65" s="61"/>
      <c r="V65" s="62"/>
      <c r="W65" s="63"/>
      <c r="X65" s="63"/>
      <c r="Y65" s="63"/>
      <c r="Z65" s="63"/>
      <c r="AA65" s="64"/>
      <c r="AB65" s="65"/>
      <c r="AC65" s="62"/>
    </row>
    <row r="66" spans="1:29" s="48" customFormat="1" x14ac:dyDescent="0.25">
      <c r="A66" s="186"/>
      <c r="B66" s="49" t="s">
        <v>38</v>
      </c>
      <c r="C66" s="50">
        <v>14230661.300000001</v>
      </c>
      <c r="D66" s="51">
        <v>15474069.43</v>
      </c>
      <c r="E66" s="51">
        <v>14458977.85</v>
      </c>
      <c r="F66" s="51">
        <v>13150911.07</v>
      </c>
      <c r="G66" s="51">
        <v>12146181.65</v>
      </c>
      <c r="H66" s="51">
        <v>10674920.189999999</v>
      </c>
      <c r="I66" s="51">
        <v>9727871.9100000001</v>
      </c>
      <c r="J66" s="51">
        <v>8920777.8900000006</v>
      </c>
      <c r="K66" s="51">
        <v>8589620.9600000009</v>
      </c>
      <c r="L66" s="51">
        <v>9213471.0800000001</v>
      </c>
      <c r="M66" s="51">
        <v>10412095.970000001</v>
      </c>
      <c r="N66" s="52">
        <v>12114339.300000001</v>
      </c>
      <c r="O66" s="50">
        <v>13770222.9</v>
      </c>
      <c r="P66" s="51">
        <v>14919165</v>
      </c>
      <c r="Q66" s="51">
        <v>15233576</v>
      </c>
      <c r="R66" s="51">
        <v>15203499</v>
      </c>
      <c r="S66" s="51">
        <v>14066598</v>
      </c>
      <c r="T66" s="51">
        <v>14066598</v>
      </c>
      <c r="U66" s="52"/>
      <c r="V66" s="53">
        <f t="shared" ref="V66:Z66" si="30">O66-C66</f>
        <v>-460438.40000000037</v>
      </c>
      <c r="W66" s="54">
        <f t="shared" si="30"/>
        <v>-554904.4299999997</v>
      </c>
      <c r="X66" s="54">
        <f t="shared" si="30"/>
        <v>774598.15000000037</v>
      </c>
      <c r="Y66" s="54">
        <f t="shared" si="30"/>
        <v>2052587.9299999997</v>
      </c>
      <c r="Z66" s="54">
        <f t="shared" si="30"/>
        <v>1920416.3499999996</v>
      </c>
      <c r="AA66" s="55"/>
      <c r="AB66" s="56"/>
      <c r="AC66" s="80">
        <f>IF(ISERROR(GETPIVOTDATA("VALUE",'CRS WK pvt'!$I$2,"DT_FILE",AC$8,"CD_CO",AC$6,"TRIM_CAT",TRIM(B66),"TRIM_LINE",A65))=TRUE,0,GETPIVOTDATA("VALUE",'CRS WK pvt'!$I$2,"DT_FILE",AC$8,"CD_CO",AC$6,"TRIM_CAT",TRIM(B66),"TRIM_LINE",A65))</f>
        <v>14066598</v>
      </c>
    </row>
    <row r="67" spans="1:29" s="48" customFormat="1" x14ac:dyDescent="0.25">
      <c r="A67" s="186"/>
      <c r="B67" s="49" t="s">
        <v>39</v>
      </c>
      <c r="C67" s="50">
        <v>4870380.87</v>
      </c>
      <c r="D67" s="51">
        <v>5051288.42</v>
      </c>
      <c r="E67" s="51">
        <v>5062268.04</v>
      </c>
      <c r="F67" s="51">
        <v>4831682.08</v>
      </c>
      <c r="G67" s="51">
        <v>4730263.6100000003</v>
      </c>
      <c r="H67" s="51">
        <v>4485609.93</v>
      </c>
      <c r="I67" s="51">
        <v>4371408.42</v>
      </c>
      <c r="J67" s="51">
        <v>4291053.7699999996</v>
      </c>
      <c r="K67" s="51">
        <v>4279030.95</v>
      </c>
      <c r="L67" s="51">
        <v>4381809.5999999996</v>
      </c>
      <c r="M67" s="51">
        <v>4542766.26</v>
      </c>
      <c r="N67" s="52">
        <v>4839790.75</v>
      </c>
      <c r="O67" s="50">
        <v>5117286.95</v>
      </c>
      <c r="P67" s="51">
        <v>5329126</v>
      </c>
      <c r="Q67" s="51">
        <v>5423045</v>
      </c>
      <c r="R67" s="51">
        <v>5391052</v>
      </c>
      <c r="S67" s="51">
        <v>5561080</v>
      </c>
      <c r="T67" s="51">
        <v>5561080</v>
      </c>
      <c r="U67" s="52"/>
      <c r="V67" s="53">
        <f t="shared" si="8"/>
        <v>246906.08000000007</v>
      </c>
      <c r="W67" s="54">
        <f t="shared" si="8"/>
        <v>277837.58000000007</v>
      </c>
      <c r="X67" s="54">
        <f t="shared" si="8"/>
        <v>360776.95999999996</v>
      </c>
      <c r="Y67" s="54">
        <f t="shared" si="8"/>
        <v>559369.91999999993</v>
      </c>
      <c r="Z67" s="54">
        <f t="shared" si="8"/>
        <v>830816.38999999966</v>
      </c>
      <c r="AA67" s="55"/>
      <c r="AB67" s="56"/>
      <c r="AC67" s="80">
        <f>IF(ISERROR(GETPIVOTDATA("VALUE",'CRS WK pvt'!$I$2,"DT_FILE",AC$8,"CD_CO",AC$6,"TRIM_CAT",TRIM(B67),"TRIM_LINE",A65))=TRUE,0,GETPIVOTDATA("VALUE",'CRS WK pvt'!$I$2,"DT_FILE",AC$8,"CD_CO",AC$6,"TRIM_CAT",TRIM(B67),"TRIM_LINE",A65))</f>
        <v>5561080</v>
      </c>
    </row>
    <row r="68" spans="1:29" s="48" customFormat="1" x14ac:dyDescent="0.25">
      <c r="A68" s="186"/>
      <c r="B68" s="49" t="s">
        <v>40</v>
      </c>
      <c r="C68" s="50">
        <v>1592251.97</v>
      </c>
      <c r="D68" s="51">
        <v>1698102.46</v>
      </c>
      <c r="E68" s="51">
        <v>1304303.76</v>
      </c>
      <c r="F68" s="51">
        <v>1012973.63</v>
      </c>
      <c r="G68" s="51">
        <v>748009.27</v>
      </c>
      <c r="H68" s="51">
        <v>551157.93999999994</v>
      </c>
      <c r="I68" s="51">
        <v>472014.3</v>
      </c>
      <c r="J68" s="51">
        <v>413735.69</v>
      </c>
      <c r="K68" s="51">
        <v>457535.37</v>
      </c>
      <c r="L68" s="51">
        <v>702110.52</v>
      </c>
      <c r="M68" s="51">
        <v>880891.58</v>
      </c>
      <c r="N68" s="52">
        <v>1463951.22</v>
      </c>
      <c r="O68" s="50">
        <v>1599491.76</v>
      </c>
      <c r="P68" s="51">
        <v>2299463</v>
      </c>
      <c r="Q68" s="51">
        <v>2072714</v>
      </c>
      <c r="R68" s="51">
        <v>1880729</v>
      </c>
      <c r="S68" s="51">
        <v>1524170</v>
      </c>
      <c r="T68" s="51">
        <v>1524170</v>
      </c>
      <c r="U68" s="52"/>
      <c r="V68" s="53">
        <f t="shared" si="8"/>
        <v>7239.7900000000373</v>
      </c>
      <c r="W68" s="54">
        <f t="shared" si="8"/>
        <v>601360.54</v>
      </c>
      <c r="X68" s="54">
        <f t="shared" si="8"/>
        <v>768410.24</v>
      </c>
      <c r="Y68" s="54">
        <f t="shared" si="8"/>
        <v>867755.37</v>
      </c>
      <c r="Z68" s="54">
        <f t="shared" si="8"/>
        <v>776160.73</v>
      </c>
      <c r="AA68" s="55"/>
      <c r="AB68" s="56"/>
      <c r="AC68" s="80">
        <f>IF(ISERROR(GETPIVOTDATA("VALUE",'CRS WK pvt'!$I$2,"DT_FILE",AC$8,"CD_CO",AC$6,"TRIM_CAT",TRIM(B68),"TRIM_LINE",A65))=TRUE,0,GETPIVOTDATA("VALUE",'CRS WK pvt'!$I$2,"DT_FILE",AC$8,"CD_CO",AC$6,"TRIM_CAT",TRIM(B68),"TRIM_LINE",A65))</f>
        <v>1524170</v>
      </c>
    </row>
    <row r="69" spans="1:29" s="48" customFormat="1" x14ac:dyDescent="0.25">
      <c r="A69" s="186"/>
      <c r="B69" s="49" t="s">
        <v>41</v>
      </c>
      <c r="C69" s="50">
        <v>1307509.78</v>
      </c>
      <c r="D69" s="51">
        <v>1054901.22</v>
      </c>
      <c r="E69" s="51">
        <v>814151.57</v>
      </c>
      <c r="F69" s="51">
        <v>734894.95</v>
      </c>
      <c r="G69" s="51">
        <v>586306.05000000005</v>
      </c>
      <c r="H69" s="51">
        <v>589746.80000000005</v>
      </c>
      <c r="I69" s="51">
        <v>556944.21</v>
      </c>
      <c r="J69" s="51">
        <v>451389.04</v>
      </c>
      <c r="K69" s="51">
        <v>441145</v>
      </c>
      <c r="L69" s="51">
        <v>682294.6</v>
      </c>
      <c r="M69" s="51">
        <v>638151.61</v>
      </c>
      <c r="N69" s="52">
        <v>718728.83</v>
      </c>
      <c r="O69" s="50">
        <v>800743.05</v>
      </c>
      <c r="P69" s="51">
        <v>954670</v>
      </c>
      <c r="Q69" s="51">
        <v>908222</v>
      </c>
      <c r="R69" s="51">
        <v>814267</v>
      </c>
      <c r="S69" s="51">
        <v>545165</v>
      </c>
      <c r="T69" s="51">
        <v>545165</v>
      </c>
      <c r="U69" s="52"/>
      <c r="V69" s="53">
        <f t="shared" si="8"/>
        <v>-506766.73</v>
      </c>
      <c r="W69" s="54">
        <f t="shared" si="8"/>
        <v>-100231.21999999997</v>
      </c>
      <c r="X69" s="54">
        <f t="shared" si="8"/>
        <v>94070.430000000051</v>
      </c>
      <c r="Y69" s="54">
        <f t="shared" si="8"/>
        <v>79372.050000000047</v>
      </c>
      <c r="Z69" s="54">
        <f t="shared" si="8"/>
        <v>-41141.050000000047</v>
      </c>
      <c r="AA69" s="55"/>
      <c r="AB69" s="56"/>
      <c r="AC69" s="80">
        <f>IF(ISERROR(GETPIVOTDATA("VALUE",'CRS WK pvt'!$I$2,"DT_FILE",AC$8,"CD_CO",AC$6,"TRIM_CAT",TRIM(B69),"TRIM_LINE",A65))=TRUE,0,GETPIVOTDATA("VALUE",'CRS WK pvt'!$I$2,"DT_FILE",AC$8,"CD_CO",AC$6,"TRIM_CAT",TRIM(B69),"TRIM_LINE",A65))</f>
        <v>545165</v>
      </c>
    </row>
    <row r="70" spans="1:29" s="48" customFormat="1" x14ac:dyDescent="0.25">
      <c r="A70" s="186"/>
      <c r="B70" s="49" t="s">
        <v>42</v>
      </c>
      <c r="C70" s="50">
        <v>220183.94</v>
      </c>
      <c r="D70" s="51">
        <v>284721.46000000002</v>
      </c>
      <c r="E70" s="51">
        <v>459106.92</v>
      </c>
      <c r="F70" s="51">
        <v>217838.22</v>
      </c>
      <c r="G70" s="51">
        <v>275127.06</v>
      </c>
      <c r="H70" s="51">
        <v>112092.58</v>
      </c>
      <c r="I70" s="51">
        <v>97953.78</v>
      </c>
      <c r="J70" s="51">
        <v>64118.21</v>
      </c>
      <c r="K70" s="51">
        <v>173614.26</v>
      </c>
      <c r="L70" s="51">
        <v>169886.5</v>
      </c>
      <c r="M70" s="51">
        <v>138667.60999999999</v>
      </c>
      <c r="N70" s="52">
        <v>212852.25</v>
      </c>
      <c r="O70" s="50">
        <v>342513.3</v>
      </c>
      <c r="P70" s="51">
        <v>350633</v>
      </c>
      <c r="Q70" s="51">
        <v>240847</v>
      </c>
      <c r="R70" s="51">
        <v>227240</v>
      </c>
      <c r="S70" s="51">
        <v>241854</v>
      </c>
      <c r="T70" s="51">
        <v>241854</v>
      </c>
      <c r="U70" s="52"/>
      <c r="V70" s="53">
        <f t="shared" si="8"/>
        <v>122329.35999999999</v>
      </c>
      <c r="W70" s="54">
        <f t="shared" si="8"/>
        <v>65911.539999999979</v>
      </c>
      <c r="X70" s="54">
        <f t="shared" si="8"/>
        <v>-218259.91999999998</v>
      </c>
      <c r="Y70" s="54">
        <f t="shared" si="8"/>
        <v>9401.7799999999988</v>
      </c>
      <c r="Z70" s="54">
        <f t="shared" si="8"/>
        <v>-33273.06</v>
      </c>
      <c r="AA70" s="55"/>
      <c r="AB70" s="56"/>
      <c r="AC70" s="80">
        <f>IF(ISERROR(GETPIVOTDATA("VALUE",'CRS WK pvt'!$I$2,"DT_FILE",AC$8,"CD_CO",AC$6,"TRIM_CAT",TRIM(B70),"TRIM_LINE",A65))=TRUE,0,GETPIVOTDATA("VALUE",'CRS WK pvt'!$I$2,"DT_FILE",AC$8,"CD_CO",AC$6,"TRIM_CAT",TRIM(B70),"TRIM_LINE",A65))</f>
        <v>241854</v>
      </c>
    </row>
    <row r="71" spans="1:29" s="164" customFormat="1" ht="15.75" thickBot="1" x14ac:dyDescent="0.3">
      <c r="A71" s="187"/>
      <c r="B71" s="66" t="s">
        <v>43</v>
      </c>
      <c r="C71" s="158">
        <f>SUM(C66:C70)</f>
        <v>22220987.860000003</v>
      </c>
      <c r="D71" s="159">
        <f t="shared" ref="D71:AB85" si="31">SUM(D66:D70)</f>
        <v>23563082.990000002</v>
      </c>
      <c r="E71" s="159">
        <f t="shared" si="31"/>
        <v>22098808.140000004</v>
      </c>
      <c r="F71" s="159">
        <f t="shared" si="31"/>
        <v>19948299.949999996</v>
      </c>
      <c r="G71" s="159">
        <f t="shared" si="31"/>
        <v>18485887.640000001</v>
      </c>
      <c r="H71" s="159">
        <f t="shared" si="31"/>
        <v>16413527.439999999</v>
      </c>
      <c r="I71" s="159">
        <f t="shared" si="31"/>
        <v>15226192.619999999</v>
      </c>
      <c r="J71" s="159">
        <f t="shared" si="31"/>
        <v>14141074.6</v>
      </c>
      <c r="K71" s="159">
        <f t="shared" si="31"/>
        <v>13940946.539999999</v>
      </c>
      <c r="L71" s="159">
        <f t="shared" si="31"/>
        <v>15149572.299999999</v>
      </c>
      <c r="M71" s="159">
        <f t="shared" si="31"/>
        <v>16612573.029999999</v>
      </c>
      <c r="N71" s="160">
        <f t="shared" si="31"/>
        <v>19349662.349999998</v>
      </c>
      <c r="O71" s="158">
        <f t="shared" si="31"/>
        <v>21630257.960000005</v>
      </c>
      <c r="P71" s="159">
        <f t="shared" si="31"/>
        <v>23853057</v>
      </c>
      <c r="Q71" s="159">
        <f t="shared" si="31"/>
        <v>23878404</v>
      </c>
      <c r="R71" s="159">
        <v>23516787</v>
      </c>
      <c r="S71" s="159">
        <v>21938867</v>
      </c>
      <c r="T71" s="159">
        <v>21938867</v>
      </c>
      <c r="U71" s="160">
        <f t="shared" si="31"/>
        <v>0</v>
      </c>
      <c r="V71" s="46">
        <f t="shared" si="31"/>
        <v>-590729.90000000026</v>
      </c>
      <c r="W71" s="161">
        <f t="shared" ref="W71:Y71" si="32">SUM(W66:W70)</f>
        <v>289974.01000000042</v>
      </c>
      <c r="X71" s="161">
        <f t="shared" si="32"/>
        <v>1779595.8600000003</v>
      </c>
      <c r="Y71" s="161">
        <f t="shared" si="32"/>
        <v>3568487.0499999993</v>
      </c>
      <c r="Z71" s="161">
        <f t="shared" ref="Z71" si="33">SUM(Z66:Z70)</f>
        <v>3452979.3599999989</v>
      </c>
      <c r="AA71" s="162">
        <f t="shared" si="31"/>
        <v>0</v>
      </c>
      <c r="AB71" s="163">
        <f t="shared" si="31"/>
        <v>0</v>
      </c>
      <c r="AC71" s="46">
        <f t="shared" si="27"/>
        <v>21938867</v>
      </c>
    </row>
    <row r="72" spans="1:29" s="75" customFormat="1" x14ac:dyDescent="0.25">
      <c r="A72" s="186">
        <f>+A65+1</f>
        <v>10</v>
      </c>
      <c r="B72" s="93" t="s">
        <v>35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6"/>
      <c r="O72" s="94"/>
      <c r="P72" s="95"/>
      <c r="Q72" s="95"/>
      <c r="R72" s="95"/>
      <c r="S72" s="95"/>
      <c r="T72" s="95"/>
      <c r="U72" s="96"/>
      <c r="V72" s="97"/>
      <c r="W72" s="98"/>
      <c r="X72" s="98"/>
      <c r="Y72" s="98"/>
      <c r="Z72" s="98"/>
      <c r="AA72" s="99"/>
      <c r="AB72" s="100"/>
      <c r="AC72" s="97"/>
    </row>
    <row r="73" spans="1:29" s="75" customFormat="1" x14ac:dyDescent="0.25">
      <c r="A73" s="186"/>
      <c r="B73" s="76" t="s">
        <v>38</v>
      </c>
      <c r="C73" s="101">
        <v>22112155</v>
      </c>
      <c r="D73" s="102">
        <v>14657923</v>
      </c>
      <c r="E73" s="102">
        <v>9052086</v>
      </c>
      <c r="F73" s="102">
        <v>5063435</v>
      </c>
      <c r="G73" s="102">
        <v>3525288</v>
      </c>
      <c r="H73" s="102">
        <v>3046548</v>
      </c>
      <c r="I73" s="102">
        <v>3223241</v>
      </c>
      <c r="J73" s="102">
        <v>4922550</v>
      </c>
      <c r="K73" s="102">
        <v>8910355</v>
      </c>
      <c r="L73" s="102">
        <v>20409593</v>
      </c>
      <c r="M73" s="102">
        <v>24414341</v>
      </c>
      <c r="N73" s="103">
        <v>21667070</v>
      </c>
      <c r="O73" s="101">
        <v>19287257</v>
      </c>
      <c r="P73" s="102">
        <v>16696011</v>
      </c>
      <c r="Q73" s="102">
        <v>12025517</v>
      </c>
      <c r="R73" s="102">
        <v>5754386</v>
      </c>
      <c r="S73" s="102">
        <v>3956706</v>
      </c>
      <c r="T73" s="102">
        <v>0</v>
      </c>
      <c r="U73" s="103"/>
      <c r="V73" s="104">
        <f t="shared" ref="V73:Z73" si="34">O73-C73</f>
        <v>-2824898</v>
      </c>
      <c r="W73" s="105">
        <f t="shared" si="34"/>
        <v>2038088</v>
      </c>
      <c r="X73" s="105">
        <f t="shared" si="34"/>
        <v>2973431</v>
      </c>
      <c r="Y73" s="105">
        <f t="shared" si="34"/>
        <v>690951</v>
      </c>
      <c r="Z73" s="105">
        <f t="shared" si="34"/>
        <v>431418</v>
      </c>
      <c r="AA73" s="106"/>
      <c r="AB73" s="107"/>
      <c r="AC73" s="104">
        <f>IF(ISERROR(GETPIVOTDATA("VALUE",'CRS WK pvt'!$I$2,"DT_FILE",AC$8,"CD_CO",AC$6,"TRIM_CAT",TRIM(B73),"TRIM_LINE",A72))=TRUE,0,GETPIVOTDATA("VALUE",'CRS WK pvt'!$I$2,"DT_FILE",AC$8,"CD_CO",AC$6,"TRIM_CAT",TRIM(B73),"TRIM_LINE",A72))</f>
        <v>0</v>
      </c>
    </row>
    <row r="74" spans="1:29" s="75" customFormat="1" x14ac:dyDescent="0.25">
      <c r="A74" s="186"/>
      <c r="B74" s="76" t="s">
        <v>39</v>
      </c>
      <c r="C74" s="101">
        <v>1506282</v>
      </c>
      <c r="D74" s="102">
        <v>1196996</v>
      </c>
      <c r="E74" s="102">
        <v>603602</v>
      </c>
      <c r="F74" s="102">
        <v>373151</v>
      </c>
      <c r="G74" s="102">
        <v>219842</v>
      </c>
      <c r="H74" s="102">
        <v>176776</v>
      </c>
      <c r="I74" s="102">
        <v>189984</v>
      </c>
      <c r="J74" s="102">
        <v>296935</v>
      </c>
      <c r="K74" s="102">
        <v>565396</v>
      </c>
      <c r="L74" s="102">
        <v>1501179</v>
      </c>
      <c r="M74" s="102">
        <v>1593477</v>
      </c>
      <c r="N74" s="103">
        <v>1457461</v>
      </c>
      <c r="O74" s="101">
        <v>1259335</v>
      </c>
      <c r="P74" s="102">
        <v>1214922</v>
      </c>
      <c r="Q74" s="102">
        <v>723771</v>
      </c>
      <c r="R74" s="102">
        <v>386870</v>
      </c>
      <c r="S74" s="102">
        <v>265206</v>
      </c>
      <c r="T74" s="102">
        <v>0</v>
      </c>
      <c r="U74" s="103"/>
      <c r="V74" s="104">
        <f t="shared" si="8"/>
        <v>-246947</v>
      </c>
      <c r="W74" s="105">
        <f t="shared" si="8"/>
        <v>17926</v>
      </c>
      <c r="X74" s="105">
        <f t="shared" si="8"/>
        <v>120169</v>
      </c>
      <c r="Y74" s="105">
        <f t="shared" si="8"/>
        <v>13719</v>
      </c>
      <c r="Z74" s="105">
        <f t="shared" si="8"/>
        <v>45364</v>
      </c>
      <c r="AA74" s="106"/>
      <c r="AB74" s="107"/>
      <c r="AC74" s="104">
        <f>IF(ISERROR(GETPIVOTDATA("VALUE",'CRS WK pvt'!$I$2,"DT_FILE",AC$8,"CD_CO",AC$6,"TRIM_CAT",TRIM(B74),"TRIM_LINE",A72))=TRUE,0,GETPIVOTDATA("VALUE",'CRS WK pvt'!$I$2,"DT_FILE",AC$8,"CD_CO",AC$6,"TRIM_CAT",TRIM(B74),"TRIM_LINE",A72))</f>
        <v>0</v>
      </c>
    </row>
    <row r="75" spans="1:29" s="75" customFormat="1" x14ac:dyDescent="0.25">
      <c r="A75" s="186"/>
      <c r="B75" s="76" t="s">
        <v>40</v>
      </c>
      <c r="C75" s="101">
        <v>6757319</v>
      </c>
      <c r="D75" s="102">
        <v>4219968</v>
      </c>
      <c r="E75" s="102">
        <v>2822502</v>
      </c>
      <c r="F75" s="102">
        <v>1657327</v>
      </c>
      <c r="G75" s="102">
        <v>1316723</v>
      </c>
      <c r="H75" s="102">
        <v>1277065</v>
      </c>
      <c r="I75" s="102">
        <v>1181558</v>
      </c>
      <c r="J75" s="102">
        <v>1870709</v>
      </c>
      <c r="K75" s="102">
        <v>2585365</v>
      </c>
      <c r="L75" s="102">
        <v>9405758</v>
      </c>
      <c r="M75" s="102">
        <v>7011240</v>
      </c>
      <c r="N75" s="103">
        <v>6347688</v>
      </c>
      <c r="O75" s="101">
        <v>5252285</v>
      </c>
      <c r="P75" s="102">
        <v>4342733</v>
      </c>
      <c r="Q75" s="102">
        <v>3121649</v>
      </c>
      <c r="R75" s="102">
        <v>1403670</v>
      </c>
      <c r="S75" s="102">
        <v>1159580</v>
      </c>
      <c r="T75" s="102">
        <v>0</v>
      </c>
      <c r="U75" s="103"/>
      <c r="V75" s="104">
        <f t="shared" si="8"/>
        <v>-1505034</v>
      </c>
      <c r="W75" s="105">
        <f t="shared" si="8"/>
        <v>122765</v>
      </c>
      <c r="X75" s="105">
        <f t="shared" si="8"/>
        <v>299147</v>
      </c>
      <c r="Y75" s="105">
        <f t="shared" si="8"/>
        <v>-253657</v>
      </c>
      <c r="Z75" s="105">
        <f t="shared" si="8"/>
        <v>-157143</v>
      </c>
      <c r="AA75" s="106"/>
      <c r="AB75" s="107"/>
      <c r="AC75" s="104">
        <f>IF(ISERROR(GETPIVOTDATA("VALUE",'CRS WK pvt'!$I$2,"DT_FILE",AC$8,"CD_CO",AC$6,"TRIM_CAT",TRIM(B75),"TRIM_LINE",A72))=TRUE,0,GETPIVOTDATA("VALUE",'CRS WK pvt'!$I$2,"DT_FILE",AC$8,"CD_CO",AC$6,"TRIM_CAT",TRIM(B75),"TRIM_LINE",A72))</f>
        <v>0</v>
      </c>
    </row>
    <row r="76" spans="1:29" s="75" customFormat="1" x14ac:dyDescent="0.25">
      <c r="A76" s="186"/>
      <c r="B76" s="76" t="s">
        <v>41</v>
      </c>
      <c r="C76" s="101">
        <v>12394212</v>
      </c>
      <c r="D76" s="102">
        <v>2978694</v>
      </c>
      <c r="E76" s="102">
        <v>2016243</v>
      </c>
      <c r="F76" s="102">
        <v>2579717</v>
      </c>
      <c r="G76" s="102">
        <v>910956</v>
      </c>
      <c r="H76" s="102">
        <v>762246</v>
      </c>
      <c r="I76" s="102">
        <v>780546</v>
      </c>
      <c r="J76" s="102">
        <v>1188681</v>
      </c>
      <c r="K76" s="102">
        <v>1952898</v>
      </c>
      <c r="L76" s="102">
        <v>3742572</v>
      </c>
      <c r="M76" s="102">
        <v>4696866</v>
      </c>
      <c r="N76" s="103">
        <v>3914615</v>
      </c>
      <c r="O76" s="101">
        <v>3518703</v>
      </c>
      <c r="P76" s="102">
        <v>2868480</v>
      </c>
      <c r="Q76" s="102">
        <v>2186930</v>
      </c>
      <c r="R76" s="102">
        <v>1009392</v>
      </c>
      <c r="S76" s="102">
        <v>664786</v>
      </c>
      <c r="T76" s="102">
        <v>0</v>
      </c>
      <c r="U76" s="103"/>
      <c r="V76" s="104">
        <f t="shared" si="8"/>
        <v>-8875509</v>
      </c>
      <c r="W76" s="105">
        <f t="shared" si="8"/>
        <v>-110214</v>
      </c>
      <c r="X76" s="105">
        <f t="shared" si="8"/>
        <v>170687</v>
      </c>
      <c r="Y76" s="105">
        <f t="shared" si="8"/>
        <v>-1570325</v>
      </c>
      <c r="Z76" s="105">
        <f t="shared" si="8"/>
        <v>-246170</v>
      </c>
      <c r="AA76" s="106"/>
      <c r="AB76" s="107"/>
      <c r="AC76" s="104">
        <f>IF(ISERROR(GETPIVOTDATA("VALUE",'CRS WK pvt'!$I$2,"DT_FILE",AC$8,"CD_CO",AC$6,"TRIM_CAT",TRIM(B76),"TRIM_LINE",A72))=TRUE,0,GETPIVOTDATA("VALUE",'CRS WK pvt'!$I$2,"DT_FILE",AC$8,"CD_CO",AC$6,"TRIM_CAT",TRIM(B76),"TRIM_LINE",A72))</f>
        <v>0</v>
      </c>
    </row>
    <row r="77" spans="1:29" s="75" customFormat="1" x14ac:dyDescent="0.25">
      <c r="A77" s="186"/>
      <c r="B77" s="76" t="s">
        <v>42</v>
      </c>
      <c r="C77" s="101">
        <v>5883306</v>
      </c>
      <c r="D77" s="102">
        <v>3490149</v>
      </c>
      <c r="E77" s="102">
        <v>2881384</v>
      </c>
      <c r="F77" s="102">
        <v>2848123</v>
      </c>
      <c r="G77" s="102">
        <v>2248611</v>
      </c>
      <c r="H77" s="102">
        <v>3243627</v>
      </c>
      <c r="I77" s="102">
        <v>2563234</v>
      </c>
      <c r="J77" s="102">
        <v>2851864</v>
      </c>
      <c r="K77" s="102">
        <v>2975602</v>
      </c>
      <c r="L77" s="102">
        <v>4496047</v>
      </c>
      <c r="M77" s="102">
        <v>4026959</v>
      </c>
      <c r="N77" s="103">
        <v>3842162</v>
      </c>
      <c r="O77" s="101">
        <v>3854248</v>
      </c>
      <c r="P77" s="102">
        <v>3082088</v>
      </c>
      <c r="Q77" s="102">
        <v>3046935</v>
      </c>
      <c r="R77" s="102">
        <v>2570561</v>
      </c>
      <c r="S77" s="102">
        <v>2329569</v>
      </c>
      <c r="T77" s="102">
        <v>0</v>
      </c>
      <c r="U77" s="103"/>
      <c r="V77" s="104">
        <f t="shared" si="8"/>
        <v>-2029058</v>
      </c>
      <c r="W77" s="105">
        <f t="shared" si="8"/>
        <v>-408061</v>
      </c>
      <c r="X77" s="105">
        <f t="shared" si="8"/>
        <v>165551</v>
      </c>
      <c r="Y77" s="105">
        <f t="shared" si="8"/>
        <v>-277562</v>
      </c>
      <c r="Z77" s="105">
        <f t="shared" si="8"/>
        <v>80958</v>
      </c>
      <c r="AA77" s="106"/>
      <c r="AB77" s="107"/>
      <c r="AC77" s="104">
        <f>IF(ISERROR(GETPIVOTDATA("VALUE",'CRS WK pvt'!$I$2,"DT_FILE",AC$8,"CD_CO",AC$6,"TRIM_CAT",TRIM(B77),"TRIM_LINE",A72))=TRUE,0,GETPIVOTDATA("VALUE",'CRS WK pvt'!$I$2,"DT_FILE",AC$8,"CD_CO",AC$6,"TRIM_CAT",TRIM(B77),"TRIM_LINE",A72))</f>
        <v>0</v>
      </c>
    </row>
    <row r="78" spans="1:29" s="92" customFormat="1" x14ac:dyDescent="0.25">
      <c r="A78" s="187"/>
      <c r="B78" s="76" t="s">
        <v>43</v>
      </c>
      <c r="C78" s="172">
        <f>SUM(C73:C77)</f>
        <v>48653274</v>
      </c>
      <c r="D78" s="173">
        <f t="shared" ref="D78:AB78" si="35">SUM(D73:D77)</f>
        <v>26543730</v>
      </c>
      <c r="E78" s="173">
        <f t="shared" si="35"/>
        <v>17375817</v>
      </c>
      <c r="F78" s="173">
        <f t="shared" si="35"/>
        <v>12521753</v>
      </c>
      <c r="G78" s="173">
        <f t="shared" si="35"/>
        <v>8221420</v>
      </c>
      <c r="H78" s="173">
        <f t="shared" si="35"/>
        <v>8506262</v>
      </c>
      <c r="I78" s="173">
        <f t="shared" si="35"/>
        <v>7938563</v>
      </c>
      <c r="J78" s="173">
        <f t="shared" si="35"/>
        <v>11130739</v>
      </c>
      <c r="K78" s="173">
        <f t="shared" si="35"/>
        <v>16989616</v>
      </c>
      <c r="L78" s="173">
        <f t="shared" si="35"/>
        <v>39555149</v>
      </c>
      <c r="M78" s="173">
        <f t="shared" si="35"/>
        <v>41742883</v>
      </c>
      <c r="N78" s="174">
        <f t="shared" si="35"/>
        <v>37228996</v>
      </c>
      <c r="O78" s="172">
        <f t="shared" si="35"/>
        <v>33171828</v>
      </c>
      <c r="P78" s="173">
        <f t="shared" si="35"/>
        <v>28204234</v>
      </c>
      <c r="Q78" s="173">
        <f t="shared" si="35"/>
        <v>21104802</v>
      </c>
      <c r="R78" s="173">
        <f t="shared" si="35"/>
        <v>11124879</v>
      </c>
      <c r="S78" s="173">
        <f t="shared" si="35"/>
        <v>8375847</v>
      </c>
      <c r="T78" s="173">
        <v>0</v>
      </c>
      <c r="U78" s="174">
        <f t="shared" si="35"/>
        <v>0</v>
      </c>
      <c r="V78" s="108">
        <f t="shared" si="31"/>
        <v>-15481446</v>
      </c>
      <c r="W78" s="175">
        <f t="shared" ref="W78:Y78" si="36">SUM(W73:W77)</f>
        <v>1660504</v>
      </c>
      <c r="X78" s="175">
        <f t="shared" si="36"/>
        <v>3728985</v>
      </c>
      <c r="Y78" s="175">
        <f t="shared" si="36"/>
        <v>-1396874</v>
      </c>
      <c r="Z78" s="175">
        <f t="shared" ref="Z78" si="37">SUM(Z73:Z77)</f>
        <v>154427</v>
      </c>
      <c r="AA78" s="176">
        <f t="shared" si="35"/>
        <v>0</v>
      </c>
      <c r="AB78" s="177">
        <f t="shared" si="35"/>
        <v>0</v>
      </c>
      <c r="AC78" s="108">
        <f t="shared" si="27"/>
        <v>0</v>
      </c>
    </row>
    <row r="79" spans="1:29" s="48" customFormat="1" x14ac:dyDescent="0.25">
      <c r="A79" s="186">
        <f>+A72+1</f>
        <v>11</v>
      </c>
      <c r="B79" s="58" t="s">
        <v>36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59"/>
      <c r="P79" s="60"/>
      <c r="Q79" s="60"/>
      <c r="R79" s="60"/>
      <c r="S79" s="60"/>
      <c r="T79" s="60"/>
      <c r="U79" s="61"/>
      <c r="V79" s="62"/>
      <c r="W79" s="63"/>
      <c r="X79" s="63"/>
      <c r="Y79" s="63"/>
      <c r="Z79" s="63"/>
      <c r="AA79" s="64"/>
      <c r="AB79" s="65"/>
      <c r="AC79" s="62"/>
    </row>
    <row r="80" spans="1:29" s="48" customFormat="1" x14ac:dyDescent="0.25">
      <c r="A80" s="186"/>
      <c r="B80" s="49" t="s">
        <v>38</v>
      </c>
      <c r="C80" s="124">
        <v>30702981.98</v>
      </c>
      <c r="D80" s="125">
        <v>20915102.18</v>
      </c>
      <c r="E80" s="125">
        <v>12818009.539999999</v>
      </c>
      <c r="F80" s="125">
        <v>7182974.4400000004</v>
      </c>
      <c r="G80" s="125">
        <v>5413449.71</v>
      </c>
      <c r="H80" s="125">
        <v>4804286.76</v>
      </c>
      <c r="I80" s="125">
        <v>4994305.29</v>
      </c>
      <c r="J80" s="125">
        <v>6758875.46</v>
      </c>
      <c r="K80" s="125">
        <v>11653674.58</v>
      </c>
      <c r="L80" s="125">
        <v>27095398.449999999</v>
      </c>
      <c r="M80" s="125">
        <v>32186590.370000001</v>
      </c>
      <c r="N80" s="126">
        <v>28527865.84</v>
      </c>
      <c r="O80" s="124">
        <v>25638380.550000001</v>
      </c>
      <c r="P80" s="125">
        <v>22595622.219999999</v>
      </c>
      <c r="Q80" s="125">
        <v>15314798.789999999</v>
      </c>
      <c r="R80" s="125">
        <v>7118118.1900000004</v>
      </c>
      <c r="S80" s="125">
        <v>5471669.6699999999</v>
      </c>
      <c r="T80" s="125">
        <v>0</v>
      </c>
      <c r="U80" s="126"/>
      <c r="V80" s="45">
        <f t="shared" ref="V80:Z80" si="38">O80-C80</f>
        <v>-5064601.43</v>
      </c>
      <c r="W80" s="127">
        <f t="shared" si="38"/>
        <v>1680520.0399999991</v>
      </c>
      <c r="X80" s="127">
        <f t="shared" si="38"/>
        <v>2496789.25</v>
      </c>
      <c r="Y80" s="127">
        <f t="shared" si="38"/>
        <v>-64856.25</v>
      </c>
      <c r="Z80" s="127">
        <f t="shared" si="38"/>
        <v>58219.959999999963</v>
      </c>
      <c r="AA80" s="128"/>
      <c r="AB80" s="129"/>
      <c r="AC80" s="45">
        <f>IF(ISERROR(GETPIVOTDATA("VALUE",'CRS WK pvt'!$I$2,"DT_FILE",AC$8,"CD_CO",AC$6,"TRIM_CAT",TRIM(B80),"TRIM_LINE",A79))=TRUE,0,GETPIVOTDATA("VALUE",'CRS WK pvt'!$I$2,"DT_FILE",AC$8,"CD_CO",AC$6,"TRIM_CAT",TRIM(B80),"TRIM_LINE",A79))</f>
        <v>0</v>
      </c>
    </row>
    <row r="81" spans="1:29" s="48" customFormat="1" x14ac:dyDescent="0.25">
      <c r="A81" s="186"/>
      <c r="B81" s="49" t="s">
        <v>39</v>
      </c>
      <c r="C81" s="124">
        <v>2063227.4</v>
      </c>
      <c r="D81" s="125">
        <v>1680233.87</v>
      </c>
      <c r="E81" s="125">
        <v>840222.9</v>
      </c>
      <c r="F81" s="125">
        <v>524021.85</v>
      </c>
      <c r="G81" s="125">
        <v>339485.13</v>
      </c>
      <c r="H81" s="125">
        <v>285280.13</v>
      </c>
      <c r="I81" s="125">
        <v>298560.64000000001</v>
      </c>
      <c r="J81" s="125">
        <v>407794.43</v>
      </c>
      <c r="K81" s="125">
        <v>729741.89</v>
      </c>
      <c r="L81" s="125">
        <v>1966991.48</v>
      </c>
      <c r="M81" s="125">
        <v>2080994.7</v>
      </c>
      <c r="N81" s="126">
        <v>1902099.4</v>
      </c>
      <c r="O81" s="124">
        <v>1661249.13</v>
      </c>
      <c r="P81" s="125">
        <v>1631758.86</v>
      </c>
      <c r="Q81" s="125">
        <v>921631.55</v>
      </c>
      <c r="R81" s="125">
        <v>482182.73</v>
      </c>
      <c r="S81" s="125">
        <v>369160.32</v>
      </c>
      <c r="T81" s="125">
        <v>0</v>
      </c>
      <c r="U81" s="126"/>
      <c r="V81" s="45">
        <f t="shared" si="8"/>
        <v>-401978.27</v>
      </c>
      <c r="W81" s="127">
        <f t="shared" si="8"/>
        <v>-48475.010000000009</v>
      </c>
      <c r="X81" s="127">
        <f t="shared" si="8"/>
        <v>81408.650000000023</v>
      </c>
      <c r="Y81" s="127">
        <f t="shared" si="8"/>
        <v>-41839.119999999995</v>
      </c>
      <c r="Z81" s="127">
        <f t="shared" si="8"/>
        <v>29675.190000000002</v>
      </c>
      <c r="AA81" s="128"/>
      <c r="AB81" s="129"/>
      <c r="AC81" s="45">
        <f>IF(ISERROR(GETPIVOTDATA("VALUE",'CRS WK pvt'!$I$2,"DT_FILE",AC$8,"CD_CO",AC$6,"TRIM_CAT",TRIM(B81),"TRIM_LINE",A79))=TRUE,0,GETPIVOTDATA("VALUE",'CRS WK pvt'!$I$2,"DT_FILE",AC$8,"CD_CO",AC$6,"TRIM_CAT",TRIM(B81),"TRIM_LINE",A79))</f>
        <v>0</v>
      </c>
    </row>
    <row r="82" spans="1:29" s="48" customFormat="1" x14ac:dyDescent="0.25">
      <c r="A82" s="186"/>
      <c r="B82" s="49" t="s">
        <v>40</v>
      </c>
      <c r="C82" s="124">
        <v>7157800.0499999998</v>
      </c>
      <c r="D82" s="125">
        <v>4502206.74</v>
      </c>
      <c r="E82" s="125">
        <v>2800113.03</v>
      </c>
      <c r="F82" s="125">
        <v>1544427.1</v>
      </c>
      <c r="G82" s="125">
        <v>1250294.2</v>
      </c>
      <c r="H82" s="125">
        <v>1186598.77</v>
      </c>
      <c r="I82" s="125">
        <v>1096944.79</v>
      </c>
      <c r="J82" s="125">
        <v>1538216.44</v>
      </c>
      <c r="K82" s="125">
        <v>2425302.92</v>
      </c>
      <c r="L82" s="125">
        <v>9486047.3200000003</v>
      </c>
      <c r="M82" s="125">
        <v>7065931.4800000004</v>
      </c>
      <c r="N82" s="126">
        <v>6392978.4800000004</v>
      </c>
      <c r="O82" s="124">
        <v>5309321.67</v>
      </c>
      <c r="P82" s="125">
        <v>4430606.01</v>
      </c>
      <c r="Q82" s="125">
        <v>2974905.77</v>
      </c>
      <c r="R82" s="125">
        <v>1214032.42</v>
      </c>
      <c r="S82" s="125">
        <v>1025827.79</v>
      </c>
      <c r="T82" s="125">
        <v>0</v>
      </c>
      <c r="U82" s="126"/>
      <c r="V82" s="45">
        <f t="shared" si="8"/>
        <v>-1848478.38</v>
      </c>
      <c r="W82" s="127">
        <f t="shared" si="8"/>
        <v>-71600.730000000447</v>
      </c>
      <c r="X82" s="127">
        <f t="shared" si="8"/>
        <v>174792.74000000022</v>
      </c>
      <c r="Y82" s="127">
        <f t="shared" si="8"/>
        <v>-330394.68000000017</v>
      </c>
      <c r="Z82" s="127">
        <f t="shared" si="8"/>
        <v>-224466.40999999992</v>
      </c>
      <c r="AA82" s="128"/>
      <c r="AB82" s="129"/>
      <c r="AC82" s="45">
        <f>IF(ISERROR(GETPIVOTDATA("VALUE",'CRS WK pvt'!$I$2,"DT_FILE",AC$8,"CD_CO",AC$6,"TRIM_CAT",TRIM(B82),"TRIM_LINE",A79))=TRUE,0,GETPIVOTDATA("VALUE",'CRS WK pvt'!$I$2,"DT_FILE",AC$8,"CD_CO",AC$6,"TRIM_CAT",TRIM(B82),"TRIM_LINE",A79))</f>
        <v>0</v>
      </c>
    </row>
    <row r="83" spans="1:29" s="48" customFormat="1" x14ac:dyDescent="0.25">
      <c r="A83" s="186"/>
      <c r="B83" s="49" t="s">
        <v>41</v>
      </c>
      <c r="C83" s="124">
        <v>6838850.2800000003</v>
      </c>
      <c r="D83" s="125">
        <v>2078460.05</v>
      </c>
      <c r="E83" s="125">
        <v>1327294.81</v>
      </c>
      <c r="F83" s="125">
        <v>1350865.6</v>
      </c>
      <c r="G83" s="125">
        <v>566217.87</v>
      </c>
      <c r="H83" s="125">
        <v>453421.5</v>
      </c>
      <c r="I83" s="125">
        <v>426919.2</v>
      </c>
      <c r="J83" s="125">
        <v>658308.48</v>
      </c>
      <c r="K83" s="125">
        <v>1164826.24</v>
      </c>
      <c r="L83" s="125">
        <v>2360744.09</v>
      </c>
      <c r="M83" s="125">
        <v>2864321</v>
      </c>
      <c r="N83" s="126">
        <v>2512291.59</v>
      </c>
      <c r="O83" s="124">
        <v>2302968.17</v>
      </c>
      <c r="P83" s="125">
        <v>1788675.73</v>
      </c>
      <c r="Q83" s="125">
        <v>1307482.96</v>
      </c>
      <c r="R83" s="125">
        <v>533062.31999999995</v>
      </c>
      <c r="S83" s="125">
        <v>331663.77</v>
      </c>
      <c r="T83" s="125">
        <v>0</v>
      </c>
      <c r="U83" s="126"/>
      <c r="V83" s="45">
        <f t="shared" si="8"/>
        <v>-4535882.1100000003</v>
      </c>
      <c r="W83" s="127">
        <f t="shared" si="8"/>
        <v>-289784.32000000007</v>
      </c>
      <c r="X83" s="127">
        <f t="shared" si="8"/>
        <v>-19811.850000000093</v>
      </c>
      <c r="Y83" s="127">
        <f t="shared" si="8"/>
        <v>-817803.28000000014</v>
      </c>
      <c r="Z83" s="127">
        <f t="shared" si="8"/>
        <v>-234554.09999999998</v>
      </c>
      <c r="AA83" s="128"/>
      <c r="AB83" s="129"/>
      <c r="AC83" s="45">
        <f>IF(ISERROR(GETPIVOTDATA("VALUE",'CRS WK pvt'!$I$2,"DT_FILE",AC$8,"CD_CO",AC$6,"TRIM_CAT",TRIM(B83),"TRIM_LINE",A79))=TRUE,0,GETPIVOTDATA("VALUE",'CRS WK pvt'!$I$2,"DT_FILE",AC$8,"CD_CO",AC$6,"TRIM_CAT",TRIM(B83),"TRIM_LINE",A79))</f>
        <v>0</v>
      </c>
    </row>
    <row r="84" spans="1:29" s="48" customFormat="1" x14ac:dyDescent="0.25">
      <c r="A84" s="186"/>
      <c r="B84" s="49" t="s">
        <v>42</v>
      </c>
      <c r="C84" s="124">
        <v>3762025.66</v>
      </c>
      <c r="D84" s="125">
        <v>1653639.88</v>
      </c>
      <c r="E84" s="125">
        <v>1209935.4099999999</v>
      </c>
      <c r="F84" s="125">
        <v>1081284.02</v>
      </c>
      <c r="G84" s="125">
        <v>782809.59</v>
      </c>
      <c r="H84" s="125">
        <v>904426.95</v>
      </c>
      <c r="I84" s="125">
        <v>823881.53</v>
      </c>
      <c r="J84" s="125">
        <v>1054995</v>
      </c>
      <c r="K84" s="125">
        <v>1025378.5</v>
      </c>
      <c r="L84" s="125">
        <v>1696099.28</v>
      </c>
      <c r="M84" s="125">
        <v>1796338.55</v>
      </c>
      <c r="N84" s="126">
        <v>1633914.02</v>
      </c>
      <c r="O84" s="124">
        <v>1552071.46</v>
      </c>
      <c r="P84" s="125">
        <v>1203522.1499999999</v>
      </c>
      <c r="Q84" s="125">
        <v>1216447.52</v>
      </c>
      <c r="R84" s="125">
        <v>823192</v>
      </c>
      <c r="S84" s="125">
        <v>732108.01</v>
      </c>
      <c r="T84" s="125">
        <v>0</v>
      </c>
      <c r="U84" s="126"/>
      <c r="V84" s="45">
        <f t="shared" si="8"/>
        <v>-2209954.2000000002</v>
      </c>
      <c r="W84" s="127">
        <f t="shared" si="8"/>
        <v>-450117.73</v>
      </c>
      <c r="X84" s="127">
        <f t="shared" si="8"/>
        <v>6512.1100000001024</v>
      </c>
      <c r="Y84" s="127">
        <f t="shared" si="8"/>
        <v>-258092.02000000002</v>
      </c>
      <c r="Z84" s="127">
        <f t="shared" si="8"/>
        <v>-50701.579999999958</v>
      </c>
      <c r="AA84" s="128"/>
      <c r="AB84" s="129"/>
      <c r="AC84" s="45">
        <f>IF(ISERROR(GETPIVOTDATA("VALUE",'CRS WK pvt'!$I$2,"DT_FILE",AC$8,"CD_CO",AC$6,"TRIM_CAT",TRIM(B84),"TRIM_LINE",A79))=TRUE,0,GETPIVOTDATA("VALUE",'CRS WK pvt'!$I$2,"DT_FILE",AC$8,"CD_CO",AC$6,"TRIM_CAT",TRIM(B84),"TRIM_LINE",A79))</f>
        <v>0</v>
      </c>
    </row>
    <row r="85" spans="1:29" s="164" customFormat="1" x14ac:dyDescent="0.25">
      <c r="A85" s="187"/>
      <c r="B85" s="49" t="s">
        <v>43</v>
      </c>
      <c r="C85" s="165">
        <f>SUM(C80:C84)</f>
        <v>50524885.370000005</v>
      </c>
      <c r="D85" s="166">
        <f t="shared" ref="D85:AC99" si="39">SUM(D80:D84)</f>
        <v>30829642.719999999</v>
      </c>
      <c r="E85" s="166">
        <f t="shared" si="39"/>
        <v>18995575.689999998</v>
      </c>
      <c r="F85" s="166">
        <f t="shared" si="39"/>
        <v>11683573.01</v>
      </c>
      <c r="G85" s="166">
        <f t="shared" si="39"/>
        <v>8352256.5</v>
      </c>
      <c r="H85" s="166">
        <f t="shared" si="39"/>
        <v>7634014.1100000003</v>
      </c>
      <c r="I85" s="166">
        <f t="shared" si="39"/>
        <v>7640611.4500000002</v>
      </c>
      <c r="J85" s="166">
        <f t="shared" si="39"/>
        <v>10418189.810000001</v>
      </c>
      <c r="K85" s="166">
        <f t="shared" si="39"/>
        <v>16998924.130000003</v>
      </c>
      <c r="L85" s="166">
        <f t="shared" si="39"/>
        <v>42605280.620000005</v>
      </c>
      <c r="M85" s="166">
        <f t="shared" si="39"/>
        <v>45994176.099999994</v>
      </c>
      <c r="N85" s="168">
        <f t="shared" si="39"/>
        <v>40969149.330000006</v>
      </c>
      <c r="O85" s="165">
        <f t="shared" si="39"/>
        <v>36463990.980000004</v>
      </c>
      <c r="P85" s="166">
        <f t="shared" si="39"/>
        <v>31650184.969999995</v>
      </c>
      <c r="Q85" s="166">
        <f t="shared" si="39"/>
        <v>21735266.59</v>
      </c>
      <c r="R85" s="166">
        <f t="shared" si="39"/>
        <v>10170587.66</v>
      </c>
      <c r="S85" s="166">
        <f t="shared" si="39"/>
        <v>7930429.5600000005</v>
      </c>
      <c r="T85" s="166">
        <v>0</v>
      </c>
      <c r="U85" s="168">
        <f t="shared" si="39"/>
        <v>0</v>
      </c>
      <c r="V85" s="167">
        <f t="shared" si="31"/>
        <v>-14060894.390000001</v>
      </c>
      <c r="W85" s="169">
        <f t="shared" ref="W85:Y85" si="40">SUM(W80:W84)</f>
        <v>820542.2499999986</v>
      </c>
      <c r="X85" s="169">
        <f t="shared" si="40"/>
        <v>2739690.9000000004</v>
      </c>
      <c r="Y85" s="169">
        <f t="shared" si="40"/>
        <v>-1512985.3500000003</v>
      </c>
      <c r="Z85" s="169">
        <f t="shared" ref="Z85" si="41">SUM(Z80:Z84)</f>
        <v>-421826.93999999989</v>
      </c>
      <c r="AA85" s="170">
        <f t="shared" si="39"/>
        <v>0</v>
      </c>
      <c r="AB85" s="171">
        <f t="shared" si="39"/>
        <v>0</v>
      </c>
      <c r="AC85" s="167">
        <f t="shared" si="39"/>
        <v>0</v>
      </c>
    </row>
    <row r="86" spans="1:29" s="48" customFormat="1" x14ac:dyDescent="0.25">
      <c r="A86" s="186">
        <f>+A79+1</f>
        <v>12</v>
      </c>
      <c r="B86" s="58" t="s">
        <v>319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59"/>
      <c r="P86" s="60"/>
      <c r="Q86" s="60"/>
      <c r="R86" s="60"/>
      <c r="S86" s="60"/>
      <c r="T86" s="60"/>
      <c r="U86" s="61"/>
      <c r="V86" s="62"/>
      <c r="W86" s="63"/>
      <c r="X86" s="63"/>
      <c r="Y86" s="63"/>
      <c r="Z86" s="63"/>
      <c r="AA86" s="64"/>
      <c r="AB86" s="65"/>
      <c r="AC86" s="62"/>
    </row>
    <row r="87" spans="1:29" s="48" customFormat="1" x14ac:dyDescent="0.25">
      <c r="A87" s="186"/>
      <c r="B87" s="49" t="s">
        <v>38</v>
      </c>
      <c r="C87" s="207">
        <v>4062.28</v>
      </c>
      <c r="D87" s="208">
        <v>3667.44</v>
      </c>
      <c r="E87" s="208">
        <v>2551.04</v>
      </c>
      <c r="F87" s="208">
        <v>1671.94</v>
      </c>
      <c r="G87" s="208">
        <v>1010.62</v>
      </c>
      <c r="H87" s="208">
        <v>990.47</v>
      </c>
      <c r="I87" s="208">
        <v>1151.82</v>
      </c>
      <c r="J87" s="208">
        <v>1877.68</v>
      </c>
      <c r="K87" s="208">
        <v>5654.75</v>
      </c>
      <c r="L87" s="208">
        <v>21323.33</v>
      </c>
      <c r="M87" s="208">
        <v>38320.699999999997</v>
      </c>
      <c r="N87" s="209">
        <v>84949.41</v>
      </c>
      <c r="O87" s="207">
        <v>274471.37</v>
      </c>
      <c r="P87" s="208">
        <v>242724.66</v>
      </c>
      <c r="Q87" s="125">
        <v>160858.01</v>
      </c>
      <c r="R87" s="125">
        <v>69699.98</v>
      </c>
      <c r="S87" s="125">
        <v>44539.5</v>
      </c>
      <c r="T87" s="125">
        <v>0</v>
      </c>
      <c r="U87" s="126"/>
      <c r="V87" s="208">
        <f t="shared" ref="V87:V91" si="42">O87-C87</f>
        <v>270409.08999999997</v>
      </c>
      <c r="W87" s="127">
        <f t="shared" ref="W87:Z102" si="43">P87-D87</f>
        <v>239057.22</v>
      </c>
      <c r="X87" s="127">
        <f t="shared" si="43"/>
        <v>158306.97</v>
      </c>
      <c r="Y87" s="127">
        <f t="shared" si="43"/>
        <v>68028.039999999994</v>
      </c>
      <c r="Z87" s="127">
        <f t="shared" si="43"/>
        <v>43528.88</v>
      </c>
      <c r="AA87" s="128"/>
      <c r="AB87" s="129"/>
      <c r="AC87" s="45">
        <f>IF(ISERROR(GETPIVOTDATA("VALUE",'CRS WK pvt'!$I$2,"DT_FILE",AC$8,"CD_CO",AC$6,"TRIM_CAT",TRIM(B87),"TRIM_LINE",A86))=TRUE,0,GETPIVOTDATA("VALUE",'CRS WK pvt'!$I$2,"DT_FILE",AC$8,"CD_CO",AC$6,"TRIM_CAT",TRIM(B87),"TRIM_LINE",A86))</f>
        <v>0</v>
      </c>
    </row>
    <row r="88" spans="1:29" s="48" customFormat="1" x14ac:dyDescent="0.25">
      <c r="A88" s="186"/>
      <c r="B88" s="49" t="s">
        <v>39</v>
      </c>
      <c r="C88" s="207">
        <v>1570.7</v>
      </c>
      <c r="D88" s="208">
        <v>1485.33</v>
      </c>
      <c r="E88" s="208">
        <v>868.77</v>
      </c>
      <c r="F88" s="208">
        <v>939.98</v>
      </c>
      <c r="G88" s="208">
        <v>412.71</v>
      </c>
      <c r="H88" s="208">
        <v>358.16</v>
      </c>
      <c r="I88" s="208">
        <v>906.35</v>
      </c>
      <c r="J88" s="208">
        <v>701.48</v>
      </c>
      <c r="K88" s="208">
        <v>2265.6999999999998</v>
      </c>
      <c r="L88" s="208">
        <v>7681.58</v>
      </c>
      <c r="M88" s="208">
        <v>11184.32</v>
      </c>
      <c r="N88" s="209">
        <v>20656.560000000001</v>
      </c>
      <c r="O88" s="207">
        <v>34191.769999999997</v>
      </c>
      <c r="P88" s="208">
        <v>33035.24</v>
      </c>
      <c r="Q88" s="125">
        <v>14589.53</v>
      </c>
      <c r="R88" s="125">
        <v>8268.41</v>
      </c>
      <c r="S88" s="125">
        <v>5614.72</v>
      </c>
      <c r="T88" s="125">
        <v>0</v>
      </c>
      <c r="U88" s="126"/>
      <c r="V88" s="208">
        <f t="shared" si="42"/>
        <v>32621.069999999996</v>
      </c>
      <c r="W88" s="127">
        <f t="shared" si="43"/>
        <v>31549.909999999996</v>
      </c>
      <c r="X88" s="127">
        <f t="shared" si="43"/>
        <v>13720.76</v>
      </c>
      <c r="Y88" s="127">
        <f t="shared" si="43"/>
        <v>7328.43</v>
      </c>
      <c r="Z88" s="127">
        <f t="shared" si="43"/>
        <v>5202.01</v>
      </c>
      <c r="AA88" s="128"/>
      <c r="AB88" s="129"/>
      <c r="AC88" s="45">
        <f>IF(ISERROR(GETPIVOTDATA("VALUE",'CRS WK pvt'!$I$2,"DT_FILE",AC$8,"CD_CO",AC$6,"TRIM_CAT",TRIM(B88),"TRIM_LINE",A86))=TRUE,0,GETPIVOTDATA("VALUE",'CRS WK pvt'!$I$2,"DT_FILE",AC$8,"CD_CO",AC$6,"TRIM_CAT",TRIM(B88),"TRIM_LINE",A86))</f>
        <v>0</v>
      </c>
    </row>
    <row r="89" spans="1:29" s="48" customFormat="1" x14ac:dyDescent="0.25">
      <c r="A89" s="186"/>
      <c r="B89" s="49" t="s">
        <v>40</v>
      </c>
      <c r="C89" s="207">
        <v>814.78</v>
      </c>
      <c r="D89" s="208">
        <v>391.25</v>
      </c>
      <c r="E89" s="208">
        <v>121.8</v>
      </c>
      <c r="F89" s="208">
        <v>16.920000000000002</v>
      </c>
      <c r="G89" s="208">
        <v>3.4</v>
      </c>
      <c r="H89" s="208">
        <v>2.72</v>
      </c>
      <c r="I89" s="208">
        <v>543.83000000000004</v>
      </c>
      <c r="J89" s="208">
        <v>534.94000000000005</v>
      </c>
      <c r="K89" s="208">
        <v>1498.74</v>
      </c>
      <c r="L89" s="208">
        <v>3556.77</v>
      </c>
      <c r="M89" s="208">
        <v>17894.599999999999</v>
      </c>
      <c r="N89" s="209">
        <v>42180.74</v>
      </c>
      <c r="O89" s="207">
        <v>120845.96</v>
      </c>
      <c r="P89" s="208">
        <v>99105.19</v>
      </c>
      <c r="Q89" s="125">
        <v>71509.98</v>
      </c>
      <c r="R89" s="125">
        <v>38468.910000000003</v>
      </c>
      <c r="S89" s="125">
        <v>38130.29</v>
      </c>
      <c r="T89" s="125">
        <v>0</v>
      </c>
      <c r="U89" s="126"/>
      <c r="V89" s="208">
        <f t="shared" si="42"/>
        <v>120031.18000000001</v>
      </c>
      <c r="W89" s="127">
        <f t="shared" si="43"/>
        <v>98713.94</v>
      </c>
      <c r="X89" s="127">
        <f t="shared" si="43"/>
        <v>71388.179999999993</v>
      </c>
      <c r="Y89" s="127">
        <f t="shared" si="43"/>
        <v>38451.990000000005</v>
      </c>
      <c r="Z89" s="127">
        <f t="shared" si="43"/>
        <v>38126.89</v>
      </c>
      <c r="AA89" s="128"/>
      <c r="AB89" s="129"/>
      <c r="AC89" s="45">
        <f>IF(ISERROR(GETPIVOTDATA("VALUE",'CRS WK pvt'!$I$2,"DT_FILE",AC$8,"CD_CO",AC$6,"TRIM_CAT",TRIM(B89),"TRIM_LINE",A86))=TRUE,0,GETPIVOTDATA("VALUE",'CRS WK pvt'!$I$2,"DT_FILE",AC$8,"CD_CO",AC$6,"TRIM_CAT",TRIM(B89),"TRIM_LINE",A86))</f>
        <v>0</v>
      </c>
    </row>
    <row r="90" spans="1:29" s="48" customFormat="1" x14ac:dyDescent="0.25">
      <c r="A90" s="186"/>
      <c r="B90" s="49" t="s">
        <v>41</v>
      </c>
      <c r="C90" s="207"/>
      <c r="D90" s="208"/>
      <c r="E90" s="208"/>
      <c r="F90" s="208"/>
      <c r="G90" s="208"/>
      <c r="H90" s="208"/>
      <c r="I90" s="208"/>
      <c r="J90" s="208"/>
      <c r="K90" s="208"/>
      <c r="L90" s="208"/>
      <c r="M90" s="208">
        <v>1386.05</v>
      </c>
      <c r="N90" s="209">
        <v>5783.94</v>
      </c>
      <c r="O90" s="207">
        <v>29221.05</v>
      </c>
      <c r="P90" s="208">
        <v>19844.400000000001</v>
      </c>
      <c r="Q90" s="125">
        <v>20247.05</v>
      </c>
      <c r="R90" s="125">
        <v>6481.69</v>
      </c>
      <c r="S90" s="125">
        <v>9477.19</v>
      </c>
      <c r="T90" s="125">
        <v>0</v>
      </c>
      <c r="U90" s="126"/>
      <c r="V90" s="208">
        <f t="shared" si="42"/>
        <v>29221.05</v>
      </c>
      <c r="W90" s="127">
        <f t="shared" si="43"/>
        <v>19844.400000000001</v>
      </c>
      <c r="X90" s="127">
        <f t="shared" si="43"/>
        <v>20247.05</v>
      </c>
      <c r="Y90" s="127">
        <f t="shared" si="43"/>
        <v>6481.69</v>
      </c>
      <c r="Z90" s="127">
        <f t="shared" si="43"/>
        <v>9477.19</v>
      </c>
      <c r="AA90" s="128"/>
      <c r="AB90" s="129"/>
      <c r="AC90" s="45">
        <f>IF(ISERROR(GETPIVOTDATA("VALUE",'CRS WK pvt'!$I$2,"DT_FILE",AC$8,"CD_CO",AC$6,"TRIM_CAT",TRIM(B90),"TRIM_LINE",A86))=TRUE,0,GETPIVOTDATA("VALUE",'CRS WK pvt'!$I$2,"DT_FILE",AC$8,"CD_CO",AC$6,"TRIM_CAT",TRIM(B90),"TRIM_LINE",A86))</f>
        <v>0</v>
      </c>
    </row>
    <row r="91" spans="1:29" s="48" customFormat="1" x14ac:dyDescent="0.25">
      <c r="A91" s="186"/>
      <c r="B91" s="49" t="s">
        <v>42</v>
      </c>
      <c r="C91" s="207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9"/>
      <c r="O91" s="207">
        <v>0</v>
      </c>
      <c r="P91" s="208">
        <v>0</v>
      </c>
      <c r="Q91" s="125">
        <v>0</v>
      </c>
      <c r="R91" s="125">
        <v>0</v>
      </c>
      <c r="S91" s="125">
        <v>0</v>
      </c>
      <c r="T91" s="125">
        <v>0</v>
      </c>
      <c r="U91" s="126"/>
      <c r="V91" s="208">
        <f t="shared" si="42"/>
        <v>0</v>
      </c>
      <c r="W91" s="127">
        <f t="shared" si="43"/>
        <v>0</v>
      </c>
      <c r="X91" s="127">
        <f t="shared" si="43"/>
        <v>0</v>
      </c>
      <c r="Y91" s="127">
        <f t="shared" si="43"/>
        <v>0</v>
      </c>
      <c r="Z91" s="127">
        <f t="shared" si="43"/>
        <v>0</v>
      </c>
      <c r="AA91" s="128"/>
      <c r="AB91" s="129"/>
      <c r="AC91" s="45">
        <f>IF(ISERROR(GETPIVOTDATA("VALUE",'CRS WK pvt'!$I$2,"DT_FILE",AC$8,"CD_CO",AC$6,"TRIM_CAT",TRIM(B91),"TRIM_LINE",A86))=TRUE,0,GETPIVOTDATA("VALUE",'CRS WK pvt'!$I$2,"DT_FILE",AC$8,"CD_CO",AC$6,"TRIM_CAT",TRIM(B91),"TRIM_LINE",A86))</f>
        <v>0</v>
      </c>
    </row>
    <row r="92" spans="1:29" s="164" customFormat="1" x14ac:dyDescent="0.25">
      <c r="A92" s="187"/>
      <c r="B92" s="49" t="s">
        <v>43</v>
      </c>
      <c r="C92" s="165">
        <f>SUM(C87:C91)</f>
        <v>6447.76</v>
      </c>
      <c r="D92" s="166">
        <f t="shared" ref="D92:S92" si="44">SUM(D87:D91)</f>
        <v>5544.02</v>
      </c>
      <c r="E92" s="166">
        <f t="shared" si="44"/>
        <v>3541.61</v>
      </c>
      <c r="F92" s="166">
        <f t="shared" si="44"/>
        <v>2628.84</v>
      </c>
      <c r="G92" s="166">
        <f t="shared" si="44"/>
        <v>1426.73</v>
      </c>
      <c r="H92" s="166">
        <f t="shared" si="44"/>
        <v>1351.3500000000001</v>
      </c>
      <c r="I92" s="166">
        <f t="shared" si="44"/>
        <v>2602</v>
      </c>
      <c r="J92" s="166">
        <f t="shared" si="44"/>
        <v>3114.1</v>
      </c>
      <c r="K92" s="166">
        <f t="shared" si="44"/>
        <v>9419.19</v>
      </c>
      <c r="L92" s="166">
        <f t="shared" si="44"/>
        <v>32561.680000000004</v>
      </c>
      <c r="M92" s="166">
        <f t="shared" si="44"/>
        <v>68785.67</v>
      </c>
      <c r="N92" s="168">
        <f t="shared" si="44"/>
        <v>153570.65</v>
      </c>
      <c r="O92" s="165">
        <f t="shared" si="44"/>
        <v>458730.15</v>
      </c>
      <c r="P92" s="166">
        <f t="shared" si="44"/>
        <v>394709.49000000005</v>
      </c>
      <c r="Q92" s="166">
        <f t="shared" si="44"/>
        <v>267204.57</v>
      </c>
      <c r="R92" s="166">
        <f t="shared" si="44"/>
        <v>122918.99</v>
      </c>
      <c r="S92" s="166">
        <f t="shared" si="44"/>
        <v>97761.700000000012</v>
      </c>
      <c r="T92" s="166">
        <v>0</v>
      </c>
      <c r="U92" s="168">
        <f t="shared" ref="U92:AB106" si="45">SUM(U87:U91)</f>
        <v>0</v>
      </c>
      <c r="V92" s="167">
        <f t="shared" si="45"/>
        <v>452282.38999999996</v>
      </c>
      <c r="W92" s="169">
        <f t="shared" ref="W92:Y92" si="46">SUM(W87:W91)</f>
        <v>389165.47000000003</v>
      </c>
      <c r="X92" s="169">
        <f t="shared" si="46"/>
        <v>263662.96000000002</v>
      </c>
      <c r="Y92" s="169">
        <f t="shared" si="46"/>
        <v>120290.15000000001</v>
      </c>
      <c r="Z92" s="169">
        <f t="shared" ref="Z92" si="47">SUM(Z87:Z91)</f>
        <v>96334.97</v>
      </c>
      <c r="AA92" s="170">
        <f t="shared" si="45"/>
        <v>0</v>
      </c>
      <c r="AB92" s="171">
        <f t="shared" si="45"/>
        <v>0</v>
      </c>
      <c r="AC92" s="167">
        <f t="shared" si="39"/>
        <v>0</v>
      </c>
    </row>
    <row r="93" spans="1:29" s="48" customFormat="1" x14ac:dyDescent="0.25">
      <c r="A93" s="186">
        <f>+A86+1</f>
        <v>13</v>
      </c>
      <c r="B93" s="58" t="s">
        <v>45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59"/>
      <c r="P93" s="60"/>
      <c r="Q93" s="60"/>
      <c r="R93" s="60"/>
      <c r="S93" s="60"/>
      <c r="T93" s="60"/>
      <c r="U93" s="61"/>
      <c r="V93" s="62"/>
      <c r="W93" s="63"/>
      <c r="X93" s="63"/>
      <c r="Y93" s="63"/>
      <c r="Z93" s="63"/>
      <c r="AA93" s="64"/>
      <c r="AB93" s="65"/>
      <c r="AC93" s="62"/>
    </row>
    <row r="94" spans="1:29" s="48" customFormat="1" x14ac:dyDescent="0.25">
      <c r="A94" s="186"/>
      <c r="B94" s="49" t="s">
        <v>38</v>
      </c>
      <c r="C94" s="124">
        <f>C80+C87</f>
        <v>30707044.260000002</v>
      </c>
      <c r="D94" s="125">
        <f t="shared" ref="D94:Q96" si="48">D80+D87</f>
        <v>20918769.620000001</v>
      </c>
      <c r="E94" s="125">
        <f t="shared" si="48"/>
        <v>12820560.579999998</v>
      </c>
      <c r="F94" s="125">
        <f t="shared" si="48"/>
        <v>7184646.3800000008</v>
      </c>
      <c r="G94" s="125">
        <f t="shared" si="48"/>
        <v>5414460.3300000001</v>
      </c>
      <c r="H94" s="125">
        <f t="shared" si="48"/>
        <v>4805277.2299999995</v>
      </c>
      <c r="I94" s="125">
        <f t="shared" si="48"/>
        <v>4995457.1100000003</v>
      </c>
      <c r="J94" s="125">
        <f t="shared" si="48"/>
        <v>6760753.1399999997</v>
      </c>
      <c r="K94" s="125">
        <f t="shared" si="48"/>
        <v>11659329.33</v>
      </c>
      <c r="L94" s="125">
        <f t="shared" si="48"/>
        <v>27116721.779999997</v>
      </c>
      <c r="M94" s="125">
        <f t="shared" si="48"/>
        <v>32224911.07</v>
      </c>
      <c r="N94" s="126">
        <f t="shared" si="48"/>
        <v>28612815.25</v>
      </c>
      <c r="O94" s="124">
        <f t="shared" si="48"/>
        <v>25912851.920000002</v>
      </c>
      <c r="P94" s="125">
        <f t="shared" si="48"/>
        <v>22838346.879999999</v>
      </c>
      <c r="Q94" s="125">
        <f t="shared" si="48"/>
        <v>15475656.799999999</v>
      </c>
      <c r="R94" s="125">
        <f t="shared" ref="R94:S94" si="49">R80+R87</f>
        <v>7187818.1700000009</v>
      </c>
      <c r="S94" s="125">
        <f t="shared" si="49"/>
        <v>5516209.1699999999</v>
      </c>
      <c r="T94" s="125">
        <v>0</v>
      </c>
      <c r="U94" s="126"/>
      <c r="V94" s="45">
        <f t="shared" ref="V94:Z94" si="50">O94-C94</f>
        <v>-4794192.34</v>
      </c>
      <c r="W94" s="127">
        <f t="shared" si="50"/>
        <v>1919577.2599999979</v>
      </c>
      <c r="X94" s="127">
        <f t="shared" si="50"/>
        <v>2655096.2200000007</v>
      </c>
      <c r="Y94" s="127">
        <f t="shared" si="50"/>
        <v>3171.7900000000373</v>
      </c>
      <c r="Z94" s="127">
        <f t="shared" si="50"/>
        <v>101748.83999999985</v>
      </c>
      <c r="AA94" s="128"/>
      <c r="AB94" s="129"/>
      <c r="AC94" s="80">
        <f t="shared" ref="AC94:AC98" si="51">AC80+AC87</f>
        <v>0</v>
      </c>
    </row>
    <row r="95" spans="1:29" s="48" customFormat="1" x14ac:dyDescent="0.25">
      <c r="A95" s="186"/>
      <c r="B95" s="49" t="s">
        <v>39</v>
      </c>
      <c r="C95" s="124">
        <f t="shared" ref="C95:P95" si="52">C81+C88</f>
        <v>2064798.0999999999</v>
      </c>
      <c r="D95" s="125">
        <f t="shared" si="52"/>
        <v>1681719.2000000002</v>
      </c>
      <c r="E95" s="125">
        <f t="shared" si="52"/>
        <v>841091.67</v>
      </c>
      <c r="F95" s="125">
        <f t="shared" si="52"/>
        <v>524961.82999999996</v>
      </c>
      <c r="G95" s="125">
        <f t="shared" si="52"/>
        <v>339897.84</v>
      </c>
      <c r="H95" s="125">
        <f t="shared" si="52"/>
        <v>285638.28999999998</v>
      </c>
      <c r="I95" s="125">
        <f t="shared" si="52"/>
        <v>299466.99</v>
      </c>
      <c r="J95" s="125">
        <f t="shared" si="52"/>
        <v>408495.91</v>
      </c>
      <c r="K95" s="125">
        <f t="shared" si="52"/>
        <v>732007.59</v>
      </c>
      <c r="L95" s="125">
        <f t="shared" si="52"/>
        <v>1974673.06</v>
      </c>
      <c r="M95" s="125">
        <f t="shared" si="52"/>
        <v>2092179.02</v>
      </c>
      <c r="N95" s="126">
        <f t="shared" si="52"/>
        <v>1922755.96</v>
      </c>
      <c r="O95" s="124">
        <f t="shared" si="52"/>
        <v>1695440.9</v>
      </c>
      <c r="P95" s="125">
        <f t="shared" si="52"/>
        <v>1664794.1</v>
      </c>
      <c r="Q95" s="125">
        <f t="shared" si="48"/>
        <v>936221.08000000007</v>
      </c>
      <c r="R95" s="125">
        <f t="shared" ref="R95:S95" si="53">R81+R88</f>
        <v>490451.13999999996</v>
      </c>
      <c r="S95" s="125">
        <f t="shared" si="53"/>
        <v>374775.03999999998</v>
      </c>
      <c r="T95" s="125">
        <v>0</v>
      </c>
      <c r="U95" s="126"/>
      <c r="V95" s="45">
        <f t="shared" ref="V95:Z140" si="54">O95-C95</f>
        <v>-369357.19999999995</v>
      </c>
      <c r="W95" s="127">
        <f t="shared" si="54"/>
        <v>-16925.100000000093</v>
      </c>
      <c r="X95" s="127">
        <f t="shared" si="43"/>
        <v>95129.410000000033</v>
      </c>
      <c r="Y95" s="127">
        <f t="shared" si="43"/>
        <v>-34510.69</v>
      </c>
      <c r="Z95" s="127">
        <f t="shared" si="43"/>
        <v>34877.199999999953</v>
      </c>
      <c r="AA95" s="128"/>
      <c r="AB95" s="129"/>
      <c r="AC95" s="80">
        <f t="shared" si="51"/>
        <v>0</v>
      </c>
    </row>
    <row r="96" spans="1:29" s="48" customFormat="1" x14ac:dyDescent="0.25">
      <c r="A96" s="186"/>
      <c r="B96" s="49" t="s">
        <v>40</v>
      </c>
      <c r="C96" s="124">
        <f t="shared" ref="C96:P96" si="55">C82+C89</f>
        <v>7158614.8300000001</v>
      </c>
      <c r="D96" s="125">
        <f t="shared" si="55"/>
        <v>4502597.99</v>
      </c>
      <c r="E96" s="125">
        <f t="shared" si="55"/>
        <v>2800234.8299999996</v>
      </c>
      <c r="F96" s="125">
        <f t="shared" si="55"/>
        <v>1544444.02</v>
      </c>
      <c r="G96" s="125">
        <f t="shared" si="55"/>
        <v>1250297.5999999999</v>
      </c>
      <c r="H96" s="125">
        <f t="shared" si="55"/>
        <v>1186601.49</v>
      </c>
      <c r="I96" s="125">
        <f t="shared" si="55"/>
        <v>1097488.6200000001</v>
      </c>
      <c r="J96" s="125">
        <f t="shared" si="55"/>
        <v>1538751.38</v>
      </c>
      <c r="K96" s="125">
        <f t="shared" si="55"/>
        <v>2426801.66</v>
      </c>
      <c r="L96" s="125">
        <f t="shared" si="55"/>
        <v>9489604.0899999999</v>
      </c>
      <c r="M96" s="125">
        <f t="shared" si="55"/>
        <v>7083826.0800000001</v>
      </c>
      <c r="N96" s="126">
        <f t="shared" si="55"/>
        <v>6435159.2200000007</v>
      </c>
      <c r="O96" s="124">
        <f t="shared" si="55"/>
        <v>5430167.6299999999</v>
      </c>
      <c r="P96" s="125">
        <f t="shared" si="55"/>
        <v>4529711.2</v>
      </c>
      <c r="Q96" s="125">
        <f t="shared" si="48"/>
        <v>3046415.75</v>
      </c>
      <c r="R96" s="125">
        <f t="shared" ref="R96:S96" si="56">R82+R89</f>
        <v>1252501.3299999998</v>
      </c>
      <c r="S96" s="125">
        <f t="shared" si="56"/>
        <v>1063958.08</v>
      </c>
      <c r="T96" s="125">
        <v>0</v>
      </c>
      <c r="U96" s="126"/>
      <c r="V96" s="45">
        <f t="shared" si="54"/>
        <v>-1728447.2000000002</v>
      </c>
      <c r="W96" s="127">
        <f t="shared" si="54"/>
        <v>27113.209999999963</v>
      </c>
      <c r="X96" s="127">
        <f t="shared" si="43"/>
        <v>246180.92000000039</v>
      </c>
      <c r="Y96" s="127">
        <f t="shared" si="43"/>
        <v>-291942.69000000018</v>
      </c>
      <c r="Z96" s="127">
        <f t="shared" si="43"/>
        <v>-186339.51999999979</v>
      </c>
      <c r="AA96" s="128"/>
      <c r="AB96" s="129"/>
      <c r="AC96" s="80">
        <f t="shared" si="51"/>
        <v>0</v>
      </c>
    </row>
    <row r="97" spans="1:29" s="48" customFormat="1" x14ac:dyDescent="0.25">
      <c r="A97" s="186"/>
      <c r="B97" s="49" t="s">
        <v>41</v>
      </c>
      <c r="C97" s="124">
        <f t="shared" ref="C97:Q97" si="57">C83+C90</f>
        <v>6838850.2800000003</v>
      </c>
      <c r="D97" s="125">
        <f t="shared" si="57"/>
        <v>2078460.05</v>
      </c>
      <c r="E97" s="125">
        <f t="shared" si="57"/>
        <v>1327294.81</v>
      </c>
      <c r="F97" s="125">
        <f t="shared" si="57"/>
        <v>1350865.6</v>
      </c>
      <c r="G97" s="125">
        <f t="shared" si="57"/>
        <v>566217.87</v>
      </c>
      <c r="H97" s="125">
        <f t="shared" si="57"/>
        <v>453421.5</v>
      </c>
      <c r="I97" s="125">
        <f t="shared" si="57"/>
        <v>426919.2</v>
      </c>
      <c r="J97" s="125">
        <f t="shared" si="57"/>
        <v>658308.48</v>
      </c>
      <c r="K97" s="125">
        <f t="shared" si="57"/>
        <v>1164826.24</v>
      </c>
      <c r="L97" s="125">
        <f t="shared" si="57"/>
        <v>2360744.09</v>
      </c>
      <c r="M97" s="125">
        <f t="shared" si="57"/>
        <v>2865707.05</v>
      </c>
      <c r="N97" s="126">
        <f t="shared" si="57"/>
        <v>2518075.5299999998</v>
      </c>
      <c r="O97" s="124">
        <f t="shared" si="57"/>
        <v>2332189.2199999997</v>
      </c>
      <c r="P97" s="125">
        <f t="shared" si="57"/>
        <v>1808520.13</v>
      </c>
      <c r="Q97" s="125">
        <f t="shared" si="57"/>
        <v>1327730.01</v>
      </c>
      <c r="R97" s="125">
        <f t="shared" ref="R97:S97" si="58">R83+R90</f>
        <v>539544.00999999989</v>
      </c>
      <c r="S97" s="125">
        <f t="shared" si="58"/>
        <v>341140.96</v>
      </c>
      <c r="T97" s="125">
        <v>0</v>
      </c>
      <c r="U97" s="126"/>
      <c r="V97" s="45">
        <f t="shared" si="54"/>
        <v>-4506661.0600000005</v>
      </c>
      <c r="W97" s="127">
        <f t="shared" si="54"/>
        <v>-269939.92000000016</v>
      </c>
      <c r="X97" s="127">
        <f t="shared" si="43"/>
        <v>435.19999999995343</v>
      </c>
      <c r="Y97" s="127">
        <f t="shared" si="43"/>
        <v>-811321.5900000002</v>
      </c>
      <c r="Z97" s="127">
        <f t="shared" si="43"/>
        <v>-225076.90999999997</v>
      </c>
      <c r="AA97" s="128"/>
      <c r="AB97" s="129"/>
      <c r="AC97" s="80">
        <f t="shared" si="51"/>
        <v>0</v>
      </c>
    </row>
    <row r="98" spans="1:29" s="48" customFormat="1" x14ac:dyDescent="0.25">
      <c r="A98" s="186"/>
      <c r="B98" s="49" t="s">
        <v>42</v>
      </c>
      <c r="C98" s="124">
        <f t="shared" ref="C98:Q98" si="59">C84+C91</f>
        <v>3762025.66</v>
      </c>
      <c r="D98" s="125">
        <f t="shared" si="59"/>
        <v>1653639.88</v>
      </c>
      <c r="E98" s="125">
        <f t="shared" si="59"/>
        <v>1209935.4099999999</v>
      </c>
      <c r="F98" s="125">
        <f t="shared" si="59"/>
        <v>1081284.02</v>
      </c>
      <c r="G98" s="125">
        <f t="shared" si="59"/>
        <v>782809.59</v>
      </c>
      <c r="H98" s="125">
        <f t="shared" si="59"/>
        <v>904426.95</v>
      </c>
      <c r="I98" s="125">
        <f t="shared" si="59"/>
        <v>823881.53</v>
      </c>
      <c r="J98" s="125">
        <f t="shared" si="59"/>
        <v>1054995</v>
      </c>
      <c r="K98" s="125">
        <f t="shared" si="59"/>
        <v>1025378.5</v>
      </c>
      <c r="L98" s="125">
        <f t="shared" si="59"/>
        <v>1696099.28</v>
      </c>
      <c r="M98" s="125">
        <f t="shared" si="59"/>
        <v>1796338.55</v>
      </c>
      <c r="N98" s="126">
        <f t="shared" si="59"/>
        <v>1633914.02</v>
      </c>
      <c r="O98" s="124">
        <f t="shared" si="59"/>
        <v>1552071.46</v>
      </c>
      <c r="P98" s="125">
        <f t="shared" si="59"/>
        <v>1203522.1499999999</v>
      </c>
      <c r="Q98" s="125">
        <f t="shared" si="59"/>
        <v>1216447.52</v>
      </c>
      <c r="R98" s="125">
        <f t="shared" ref="R98:S98" si="60">R84+R91</f>
        <v>823192</v>
      </c>
      <c r="S98" s="125">
        <f t="shared" si="60"/>
        <v>732108.01</v>
      </c>
      <c r="T98" s="125">
        <v>0</v>
      </c>
      <c r="U98" s="126"/>
      <c r="V98" s="45">
        <f t="shared" si="54"/>
        <v>-2209954.2000000002</v>
      </c>
      <c r="W98" s="127">
        <f t="shared" si="54"/>
        <v>-450117.73</v>
      </c>
      <c r="X98" s="127">
        <f t="shared" si="43"/>
        <v>6512.1100000001024</v>
      </c>
      <c r="Y98" s="127">
        <f t="shared" si="43"/>
        <v>-258092.02000000002</v>
      </c>
      <c r="Z98" s="127">
        <f t="shared" si="43"/>
        <v>-50701.579999999958</v>
      </c>
      <c r="AA98" s="128"/>
      <c r="AB98" s="129"/>
      <c r="AC98" s="80">
        <f t="shared" si="51"/>
        <v>0</v>
      </c>
    </row>
    <row r="99" spans="1:29" s="164" customFormat="1" ht="15.75" thickBot="1" x14ac:dyDescent="0.3">
      <c r="A99" s="187"/>
      <c r="B99" s="66" t="s">
        <v>43</v>
      </c>
      <c r="C99" s="158">
        <f>SUM(C94:C98)</f>
        <v>50531333.13000001</v>
      </c>
      <c r="D99" s="159">
        <f t="shared" ref="D99:Q99" si="61">SUM(D94:D98)</f>
        <v>30835186.740000002</v>
      </c>
      <c r="E99" s="159">
        <f t="shared" si="61"/>
        <v>18999117.299999997</v>
      </c>
      <c r="F99" s="159">
        <f t="shared" si="61"/>
        <v>11686201.85</v>
      </c>
      <c r="G99" s="159">
        <f t="shared" si="61"/>
        <v>8353683.2299999995</v>
      </c>
      <c r="H99" s="159">
        <f t="shared" si="61"/>
        <v>7635365.46</v>
      </c>
      <c r="I99" s="159">
        <f t="shared" si="61"/>
        <v>7643213.4500000011</v>
      </c>
      <c r="J99" s="159">
        <f t="shared" si="61"/>
        <v>10421303.91</v>
      </c>
      <c r="K99" s="159">
        <f t="shared" si="61"/>
        <v>17008343.32</v>
      </c>
      <c r="L99" s="159">
        <f t="shared" si="61"/>
        <v>42637842.299999997</v>
      </c>
      <c r="M99" s="159">
        <f t="shared" si="61"/>
        <v>46062961.769999996</v>
      </c>
      <c r="N99" s="160">
        <f t="shared" si="61"/>
        <v>41122719.980000004</v>
      </c>
      <c r="O99" s="158">
        <f t="shared" si="61"/>
        <v>36922721.130000003</v>
      </c>
      <c r="P99" s="159">
        <f t="shared" si="61"/>
        <v>32044894.459999997</v>
      </c>
      <c r="Q99" s="159">
        <f t="shared" si="61"/>
        <v>22002471.16</v>
      </c>
      <c r="R99" s="159">
        <f t="shared" ref="R99:S99" si="62">SUM(R94:R98)</f>
        <v>10293506.65</v>
      </c>
      <c r="S99" s="159">
        <f t="shared" si="62"/>
        <v>8028191.2599999998</v>
      </c>
      <c r="T99" s="159">
        <v>0</v>
      </c>
      <c r="U99" s="160">
        <f t="shared" ref="U99:AB99" si="63">SUM(U94:U98)</f>
        <v>0</v>
      </c>
      <c r="V99" s="46">
        <f t="shared" si="45"/>
        <v>-13608612</v>
      </c>
      <c r="W99" s="161">
        <f t="shared" ref="W99:Y99" si="64">SUM(W94:W98)</f>
        <v>1209707.7199999976</v>
      </c>
      <c r="X99" s="161">
        <f t="shared" si="64"/>
        <v>3003353.8600000013</v>
      </c>
      <c r="Y99" s="161">
        <f t="shared" si="64"/>
        <v>-1392695.2000000004</v>
      </c>
      <c r="Z99" s="161">
        <f t="shared" ref="Z99" si="65">SUM(Z94:Z98)</f>
        <v>-325491.96999999991</v>
      </c>
      <c r="AA99" s="162">
        <f t="shared" si="63"/>
        <v>0</v>
      </c>
      <c r="AB99" s="163">
        <f t="shared" si="63"/>
        <v>0</v>
      </c>
      <c r="AC99" s="46">
        <f t="shared" si="39"/>
        <v>0</v>
      </c>
    </row>
    <row r="100" spans="1:29" s="48" customFormat="1" x14ac:dyDescent="0.25">
      <c r="A100" s="186">
        <f>+A93+1</f>
        <v>14</v>
      </c>
      <c r="B100" s="130" t="s">
        <v>37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9"/>
      <c r="O100" s="117"/>
      <c r="P100" s="118"/>
      <c r="Q100" s="118"/>
      <c r="R100" s="118"/>
      <c r="S100" s="118"/>
      <c r="T100" s="118"/>
      <c r="U100" s="119"/>
      <c r="V100" s="120"/>
      <c r="W100" s="121"/>
      <c r="X100" s="121"/>
      <c r="Y100" s="121"/>
      <c r="Z100" s="121"/>
      <c r="AA100" s="122"/>
      <c r="AB100" s="123"/>
      <c r="AC100" s="120"/>
    </row>
    <row r="101" spans="1:29" s="48" customFormat="1" x14ac:dyDescent="0.25">
      <c r="A101" s="186"/>
      <c r="B101" s="49" t="s">
        <v>38</v>
      </c>
      <c r="C101" s="124">
        <v>26709287.260000002</v>
      </c>
      <c r="D101" s="125">
        <v>23353729.27</v>
      </c>
      <c r="E101" s="125">
        <v>17750565.609999999</v>
      </c>
      <c r="F101" s="45">
        <v>12205518</v>
      </c>
      <c r="G101" s="125">
        <v>10219939.470000001</v>
      </c>
      <c r="H101" s="125">
        <v>8991462.3699999992</v>
      </c>
      <c r="I101" s="125">
        <v>8011081.4900000002</v>
      </c>
      <c r="J101" s="125">
        <v>8877662.4499999993</v>
      </c>
      <c r="K101" s="125">
        <v>9757450.0199999996</v>
      </c>
      <c r="L101" s="125">
        <v>18861925.059999999</v>
      </c>
      <c r="M101" s="125">
        <v>24890809.73</v>
      </c>
      <c r="N101" s="126">
        <v>23523478.050000001</v>
      </c>
      <c r="O101" s="124">
        <v>24591579.73</v>
      </c>
      <c r="P101" s="125">
        <v>20786600.41</v>
      </c>
      <c r="Q101" s="125">
        <v>17869416.699999999</v>
      </c>
      <c r="R101" s="125">
        <v>12442045.939999999</v>
      </c>
      <c r="S101" s="125">
        <v>9198487.4000000004</v>
      </c>
      <c r="T101" s="125">
        <v>0</v>
      </c>
      <c r="U101" s="126"/>
      <c r="V101" s="45">
        <f t="shared" ref="V101:Z101" si="66">O101-C101</f>
        <v>-2117707.5300000012</v>
      </c>
      <c r="W101" s="127">
        <f t="shared" si="66"/>
        <v>-2567128.8599999994</v>
      </c>
      <c r="X101" s="127">
        <f t="shared" si="66"/>
        <v>118851.08999999985</v>
      </c>
      <c r="Y101" s="127">
        <f t="shared" si="66"/>
        <v>236527.93999999948</v>
      </c>
      <c r="Z101" s="127">
        <f t="shared" si="66"/>
        <v>-1021452.0700000003</v>
      </c>
      <c r="AA101" s="128"/>
      <c r="AB101" s="129"/>
      <c r="AC101" s="80">
        <f>IF(ISERROR(GETPIVOTDATA("VALUE",'CRS WK pvt'!$I$2,"DT_FILE",AC$8,"CD_CO",AC$6,"TRIM_CAT",TRIM(B101),"TRIM_LINE",A100))=TRUE,0,GETPIVOTDATA("VALUE",'CRS WK pvt'!$I$2,"DT_FILE",AC$8,"CD_CO",AC$6,"TRIM_CAT",TRIM(B101),"TRIM_LINE",A100))</f>
        <v>0</v>
      </c>
    </row>
    <row r="102" spans="1:29" s="48" customFormat="1" x14ac:dyDescent="0.25">
      <c r="A102" s="186"/>
      <c r="B102" s="49" t="s">
        <v>39</v>
      </c>
      <c r="C102" s="124">
        <v>1113009.23</v>
      </c>
      <c r="D102" s="125">
        <v>1079739.75</v>
      </c>
      <c r="E102" s="125">
        <v>779053.37</v>
      </c>
      <c r="F102" s="45">
        <v>722786.06</v>
      </c>
      <c r="G102" s="125">
        <v>500686.05</v>
      </c>
      <c r="H102" s="125">
        <v>424680.06</v>
      </c>
      <c r="I102" s="125">
        <v>400897.62</v>
      </c>
      <c r="J102" s="125">
        <v>404672.98</v>
      </c>
      <c r="K102" s="125">
        <v>380488.66</v>
      </c>
      <c r="L102" s="125">
        <v>534674.61</v>
      </c>
      <c r="M102" s="125">
        <v>1364857.41</v>
      </c>
      <c r="N102" s="126">
        <v>1011564.12</v>
      </c>
      <c r="O102" s="124">
        <v>983515.14</v>
      </c>
      <c r="P102" s="125">
        <v>903007.04</v>
      </c>
      <c r="Q102" s="125">
        <v>748334.49</v>
      </c>
      <c r="R102" s="125">
        <v>581615.1</v>
      </c>
      <c r="S102" s="125">
        <v>461713.32</v>
      </c>
      <c r="T102" s="125">
        <v>0</v>
      </c>
      <c r="U102" s="126"/>
      <c r="V102" s="45">
        <f t="shared" si="54"/>
        <v>-129494.08999999997</v>
      </c>
      <c r="W102" s="127">
        <f t="shared" si="54"/>
        <v>-176732.70999999996</v>
      </c>
      <c r="X102" s="127">
        <f t="shared" si="43"/>
        <v>-30718.880000000005</v>
      </c>
      <c r="Y102" s="127">
        <f t="shared" si="43"/>
        <v>-141170.96000000008</v>
      </c>
      <c r="Z102" s="127">
        <f t="shared" si="43"/>
        <v>-38972.729999999981</v>
      </c>
      <c r="AA102" s="128"/>
      <c r="AB102" s="129"/>
      <c r="AC102" s="80">
        <f>IF(ISERROR(GETPIVOTDATA("VALUE",'CRS WK pvt'!$I$2,"DT_FILE",AC$8,"CD_CO",AC$6,"TRIM_CAT",TRIM(B102),"TRIM_LINE",A100))=TRUE,0,GETPIVOTDATA("VALUE",'CRS WK pvt'!$I$2,"DT_FILE",AC$8,"CD_CO",AC$6,"TRIM_CAT",TRIM(B102),"TRIM_LINE",A100))</f>
        <v>0</v>
      </c>
    </row>
    <row r="103" spans="1:29" s="48" customFormat="1" x14ac:dyDescent="0.25">
      <c r="A103" s="186"/>
      <c r="B103" s="49" t="s">
        <v>40</v>
      </c>
      <c r="C103" s="124">
        <v>7262917.3700000001</v>
      </c>
      <c r="D103" s="125">
        <v>6257780.2199999997</v>
      </c>
      <c r="E103" s="125">
        <v>4749002.7699999996</v>
      </c>
      <c r="F103" s="45">
        <v>2473881.52</v>
      </c>
      <c r="G103" s="125">
        <v>1922878.6</v>
      </c>
      <c r="H103" s="125">
        <v>1532890.29</v>
      </c>
      <c r="I103" s="125">
        <v>1290683.56</v>
      </c>
      <c r="J103" s="125">
        <v>1536238.63</v>
      </c>
      <c r="K103" s="125">
        <v>1587989.51</v>
      </c>
      <c r="L103" s="125">
        <v>3408579.46</v>
      </c>
      <c r="M103" s="125">
        <v>6661560.3799999999</v>
      </c>
      <c r="N103" s="126">
        <v>5662212.7300000004</v>
      </c>
      <c r="O103" s="124">
        <v>6482498.3899999997</v>
      </c>
      <c r="P103" s="125">
        <v>4290432.8600000003</v>
      </c>
      <c r="Q103" s="125">
        <v>4049673.06</v>
      </c>
      <c r="R103" s="125">
        <v>2737715.78</v>
      </c>
      <c r="S103" s="125">
        <v>1667046.73</v>
      </c>
      <c r="T103" s="125">
        <v>0</v>
      </c>
      <c r="U103" s="126"/>
      <c r="V103" s="45">
        <f t="shared" si="54"/>
        <v>-780418.98000000045</v>
      </c>
      <c r="W103" s="127">
        <f t="shared" si="54"/>
        <v>-1967347.3599999994</v>
      </c>
      <c r="X103" s="127">
        <f t="shared" si="54"/>
        <v>-699329.7099999995</v>
      </c>
      <c r="Y103" s="127">
        <f t="shared" si="54"/>
        <v>263834.25999999978</v>
      </c>
      <c r="Z103" s="127">
        <f t="shared" si="54"/>
        <v>-255831.87000000011</v>
      </c>
      <c r="AA103" s="128"/>
      <c r="AB103" s="129"/>
      <c r="AC103" s="80">
        <f>IF(ISERROR(GETPIVOTDATA("VALUE",'CRS WK pvt'!$I$2,"DT_FILE",AC$8,"CD_CO",AC$6,"TRIM_CAT",TRIM(B103),"TRIM_LINE",A100))=TRUE,0,GETPIVOTDATA("VALUE",'CRS WK pvt'!$I$2,"DT_FILE",AC$8,"CD_CO",AC$6,"TRIM_CAT",TRIM(B103),"TRIM_LINE",A100))</f>
        <v>0</v>
      </c>
    </row>
    <row r="104" spans="1:29" s="48" customFormat="1" x14ac:dyDescent="0.25">
      <c r="A104" s="186"/>
      <c r="B104" s="49" t="s">
        <v>41</v>
      </c>
      <c r="C104" s="124">
        <v>2915692.04</v>
      </c>
      <c r="D104" s="125">
        <v>3246239.97</v>
      </c>
      <c r="E104" s="125">
        <v>2302821.11</v>
      </c>
      <c r="F104" s="45">
        <v>1100333.48</v>
      </c>
      <c r="G104" s="125">
        <v>781671.08</v>
      </c>
      <c r="H104" s="125">
        <v>538470.56000000006</v>
      </c>
      <c r="I104" s="125">
        <v>429422.83</v>
      </c>
      <c r="J104" s="125">
        <v>530368.46</v>
      </c>
      <c r="K104" s="125">
        <v>628044.47</v>
      </c>
      <c r="L104" s="125">
        <v>1203021.6599999999</v>
      </c>
      <c r="M104" s="125">
        <v>2837963.07</v>
      </c>
      <c r="N104" s="126">
        <v>2225156.15</v>
      </c>
      <c r="O104" s="124">
        <v>2774600.92</v>
      </c>
      <c r="P104" s="125">
        <v>1616486.3999999999</v>
      </c>
      <c r="Q104" s="125">
        <v>1587910.36</v>
      </c>
      <c r="R104" s="125">
        <v>1366562.39</v>
      </c>
      <c r="S104" s="125">
        <v>666744.04</v>
      </c>
      <c r="T104" s="125">
        <v>0</v>
      </c>
      <c r="U104" s="126"/>
      <c r="V104" s="45">
        <f t="shared" si="54"/>
        <v>-141091.12000000011</v>
      </c>
      <c r="W104" s="127">
        <f t="shared" si="54"/>
        <v>-1629753.5700000003</v>
      </c>
      <c r="X104" s="127">
        <f t="shared" si="54"/>
        <v>-714910.74999999977</v>
      </c>
      <c r="Y104" s="127">
        <f t="shared" si="54"/>
        <v>266228.90999999992</v>
      </c>
      <c r="Z104" s="127">
        <f t="shared" si="54"/>
        <v>-114927.03999999992</v>
      </c>
      <c r="AA104" s="128"/>
      <c r="AB104" s="129"/>
      <c r="AC104" s="80">
        <f>IF(ISERROR(GETPIVOTDATA("VALUE",'CRS WK pvt'!$I$2,"DT_FILE",AC$8,"CD_CO",AC$6,"TRIM_CAT",TRIM(B104),"TRIM_LINE",A100))=TRUE,0,GETPIVOTDATA("VALUE",'CRS WK pvt'!$I$2,"DT_FILE",AC$8,"CD_CO",AC$6,"TRIM_CAT",TRIM(B104),"TRIM_LINE",A100))</f>
        <v>0</v>
      </c>
    </row>
    <row r="105" spans="1:29" s="48" customFormat="1" x14ac:dyDescent="0.25">
      <c r="A105" s="186"/>
      <c r="B105" s="49" t="s">
        <v>42</v>
      </c>
      <c r="C105" s="124">
        <v>2291023.0699999998</v>
      </c>
      <c r="D105" s="125">
        <v>1739457.07</v>
      </c>
      <c r="E105" s="125">
        <v>1323151.3799999999</v>
      </c>
      <c r="F105" s="45">
        <v>1153389.01</v>
      </c>
      <c r="G105" s="125">
        <v>980325.59</v>
      </c>
      <c r="H105" s="125">
        <v>735549.52</v>
      </c>
      <c r="I105" s="125">
        <v>795050.01</v>
      </c>
      <c r="J105" s="125">
        <v>760735.03</v>
      </c>
      <c r="K105" s="125">
        <v>861636.04</v>
      </c>
      <c r="L105" s="125">
        <v>1104704.2</v>
      </c>
      <c r="M105" s="125">
        <v>1631230.53</v>
      </c>
      <c r="N105" s="126">
        <v>1373069.45</v>
      </c>
      <c r="O105" s="124">
        <v>1696234.99</v>
      </c>
      <c r="P105" s="125">
        <v>1299899.08</v>
      </c>
      <c r="Q105" s="125">
        <v>1027420.03</v>
      </c>
      <c r="R105" s="125">
        <v>1217735.82</v>
      </c>
      <c r="S105" s="125">
        <v>859166.05</v>
      </c>
      <c r="T105" s="125">
        <v>0</v>
      </c>
      <c r="U105" s="126"/>
      <c r="V105" s="45">
        <f t="shared" si="54"/>
        <v>-594788.07999999984</v>
      </c>
      <c r="W105" s="127">
        <f t="shared" si="54"/>
        <v>-439557.99</v>
      </c>
      <c r="X105" s="127">
        <f t="shared" si="54"/>
        <v>-295731.34999999986</v>
      </c>
      <c r="Y105" s="127">
        <f t="shared" si="54"/>
        <v>64346.810000000056</v>
      </c>
      <c r="Z105" s="127">
        <f t="shared" si="54"/>
        <v>-121159.53999999992</v>
      </c>
      <c r="AA105" s="128"/>
      <c r="AB105" s="129"/>
      <c r="AC105" s="80">
        <f>IF(ISERROR(GETPIVOTDATA("VALUE",'CRS WK pvt'!$I$2,"DT_FILE",AC$8,"CD_CO",AC$6,"TRIM_CAT",TRIM(B105),"TRIM_LINE",A100))=TRUE,0,GETPIVOTDATA("VALUE",'CRS WK pvt'!$I$2,"DT_FILE",AC$8,"CD_CO",AC$6,"TRIM_CAT",TRIM(B105),"TRIM_LINE",A100))</f>
        <v>0</v>
      </c>
    </row>
    <row r="106" spans="1:29" s="164" customFormat="1" x14ac:dyDescent="0.25">
      <c r="A106" s="187"/>
      <c r="B106" s="49" t="s">
        <v>43</v>
      </c>
      <c r="C106" s="165">
        <f>SUM(C101:C105)</f>
        <v>40291928.969999999</v>
      </c>
      <c r="D106" s="166">
        <f t="shared" ref="D106:AC120" si="67">SUM(D101:D105)</f>
        <v>35676946.280000001</v>
      </c>
      <c r="E106" s="166">
        <f t="shared" si="67"/>
        <v>26904594.239999998</v>
      </c>
      <c r="F106" s="167">
        <f t="shared" si="67"/>
        <v>17655908.07</v>
      </c>
      <c r="G106" s="166">
        <f t="shared" si="67"/>
        <v>14405500.790000001</v>
      </c>
      <c r="H106" s="166">
        <f t="shared" si="67"/>
        <v>12223052.799999999</v>
      </c>
      <c r="I106" s="166">
        <f t="shared" si="67"/>
        <v>10927135.51</v>
      </c>
      <c r="J106" s="166">
        <f t="shared" si="67"/>
        <v>12109677.549999999</v>
      </c>
      <c r="K106" s="166">
        <f t="shared" si="67"/>
        <v>13215608.699999999</v>
      </c>
      <c r="L106" s="166">
        <f t="shared" si="67"/>
        <v>25112904.989999998</v>
      </c>
      <c r="M106" s="166">
        <f t="shared" si="67"/>
        <v>37386421.119999997</v>
      </c>
      <c r="N106" s="168">
        <f t="shared" si="67"/>
        <v>33795480.5</v>
      </c>
      <c r="O106" s="165">
        <f t="shared" si="67"/>
        <v>36528429.170000002</v>
      </c>
      <c r="P106" s="166">
        <f t="shared" si="67"/>
        <v>28896425.789999999</v>
      </c>
      <c r="Q106" s="166">
        <f t="shared" si="67"/>
        <v>25282754.639999997</v>
      </c>
      <c r="R106" s="166">
        <f t="shared" si="67"/>
        <v>18345675.029999997</v>
      </c>
      <c r="S106" s="166">
        <f t="shared" si="67"/>
        <v>12853157.540000003</v>
      </c>
      <c r="T106" s="166">
        <v>0</v>
      </c>
      <c r="U106" s="168">
        <f t="shared" si="67"/>
        <v>0</v>
      </c>
      <c r="V106" s="167">
        <f t="shared" si="45"/>
        <v>-3763499.8000000017</v>
      </c>
      <c r="W106" s="169">
        <f t="shared" ref="W106:Y106" si="68">SUM(W101:W105)</f>
        <v>-6780520.4899999993</v>
      </c>
      <c r="X106" s="169">
        <f t="shared" si="68"/>
        <v>-1621839.5999999994</v>
      </c>
      <c r="Y106" s="169">
        <f t="shared" si="68"/>
        <v>689766.95999999915</v>
      </c>
      <c r="Z106" s="169">
        <f t="shared" ref="Z106" si="69">SUM(Z101:Z105)</f>
        <v>-1552343.2500000005</v>
      </c>
      <c r="AA106" s="170">
        <f t="shared" si="67"/>
        <v>0</v>
      </c>
      <c r="AB106" s="171">
        <f t="shared" si="67"/>
        <v>0</v>
      </c>
      <c r="AC106" s="57">
        <f t="shared" si="67"/>
        <v>0</v>
      </c>
    </row>
    <row r="107" spans="1:29" s="75" customFormat="1" x14ac:dyDescent="0.25">
      <c r="A107" s="186">
        <f>+A100+1</f>
        <v>15</v>
      </c>
      <c r="B107" s="109" t="s">
        <v>33</v>
      </c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110"/>
      <c r="P107" s="111"/>
      <c r="Q107" s="111"/>
      <c r="R107" s="111"/>
      <c r="S107" s="111"/>
      <c r="T107" s="111"/>
      <c r="U107" s="112"/>
      <c r="V107" s="113"/>
      <c r="W107" s="114"/>
      <c r="X107" s="114"/>
      <c r="Y107" s="114"/>
      <c r="Z107" s="114"/>
      <c r="AA107" s="115"/>
      <c r="AB107" s="116"/>
      <c r="AC107" s="113"/>
    </row>
    <row r="108" spans="1:29" s="75" customFormat="1" x14ac:dyDescent="0.25">
      <c r="A108" s="186"/>
      <c r="B108" s="76" t="s">
        <v>38</v>
      </c>
      <c r="C108" s="131">
        <v>149543</v>
      </c>
      <c r="D108" s="132">
        <v>153220</v>
      </c>
      <c r="E108" s="132">
        <v>155275</v>
      </c>
      <c r="F108" s="44">
        <v>142022</v>
      </c>
      <c r="G108" s="132">
        <v>151543</v>
      </c>
      <c r="H108" s="132">
        <v>148485</v>
      </c>
      <c r="I108" s="132">
        <v>142909</v>
      </c>
      <c r="J108" s="132">
        <v>161854</v>
      </c>
      <c r="K108" s="132">
        <v>142467</v>
      </c>
      <c r="L108" s="132">
        <v>161426</v>
      </c>
      <c r="M108" s="132">
        <v>163374</v>
      </c>
      <c r="N108" s="133">
        <v>149817</v>
      </c>
      <c r="O108" s="131">
        <v>166136</v>
      </c>
      <c r="P108" s="132">
        <v>159619</v>
      </c>
      <c r="Q108" s="132">
        <v>159804</v>
      </c>
      <c r="R108" s="132">
        <v>160848</v>
      </c>
      <c r="S108" s="132">
        <v>156131</v>
      </c>
      <c r="T108" s="132">
        <v>0</v>
      </c>
      <c r="U108" s="133"/>
      <c r="V108" s="44">
        <f t="shared" ref="V108:Z108" si="70">O108-C108</f>
        <v>16593</v>
      </c>
      <c r="W108" s="134">
        <f t="shared" si="70"/>
        <v>6399</v>
      </c>
      <c r="X108" s="134">
        <f t="shared" si="70"/>
        <v>4529</v>
      </c>
      <c r="Y108" s="134">
        <f t="shared" si="70"/>
        <v>18826</v>
      </c>
      <c r="Z108" s="134">
        <f t="shared" si="70"/>
        <v>4588</v>
      </c>
      <c r="AA108" s="135"/>
      <c r="AB108" s="136"/>
      <c r="AC108" s="80">
        <f>IF(ISERROR(GETPIVOTDATA("VALUE",'CRS WK pvt'!$I$2,"DT_FILE",AC$8,"CD_CO",AC$6,"TRIM_CAT",TRIM(B108),"TRIM_LINE",A107))=TRUE,0,GETPIVOTDATA("VALUE",'CRS WK pvt'!$I$2,"DT_FILE",AC$8,"CD_CO",AC$6,"TRIM_CAT",TRIM(B108),"TRIM_LINE",A107))</f>
        <v>0</v>
      </c>
    </row>
    <row r="109" spans="1:29" s="75" customFormat="1" x14ac:dyDescent="0.25">
      <c r="A109" s="186"/>
      <c r="B109" s="76" t="s">
        <v>39</v>
      </c>
      <c r="C109" s="131">
        <v>7741</v>
      </c>
      <c r="D109" s="132">
        <v>7916</v>
      </c>
      <c r="E109" s="132">
        <v>7333</v>
      </c>
      <c r="F109" s="44">
        <v>7582</v>
      </c>
      <c r="G109" s="132">
        <v>6006</v>
      </c>
      <c r="H109" s="132">
        <v>5795</v>
      </c>
      <c r="I109" s="132">
        <v>5791</v>
      </c>
      <c r="J109" s="132">
        <v>6414</v>
      </c>
      <c r="K109" s="132">
        <v>5609</v>
      </c>
      <c r="L109" s="132">
        <v>5831</v>
      </c>
      <c r="M109" s="132">
        <v>9622</v>
      </c>
      <c r="N109" s="133">
        <v>7568</v>
      </c>
      <c r="O109" s="131">
        <v>7803</v>
      </c>
      <c r="P109" s="132">
        <v>8286</v>
      </c>
      <c r="Q109" s="132">
        <v>7632</v>
      </c>
      <c r="R109" s="132">
        <v>7177</v>
      </c>
      <c r="S109" s="132">
        <v>6256</v>
      </c>
      <c r="T109" s="132">
        <v>0</v>
      </c>
      <c r="U109" s="133"/>
      <c r="V109" s="44">
        <f t="shared" si="54"/>
        <v>62</v>
      </c>
      <c r="W109" s="134">
        <f t="shared" si="54"/>
        <v>370</v>
      </c>
      <c r="X109" s="134">
        <f t="shared" si="54"/>
        <v>299</v>
      </c>
      <c r="Y109" s="134">
        <f t="shared" si="54"/>
        <v>-405</v>
      </c>
      <c r="Z109" s="134">
        <f t="shared" si="54"/>
        <v>250</v>
      </c>
      <c r="AA109" s="135"/>
      <c r="AB109" s="136"/>
      <c r="AC109" s="80">
        <f>IF(ISERROR(GETPIVOTDATA("VALUE",'CRS WK pvt'!$I$2,"DT_FILE",AC$8,"CD_CO",AC$6,"TRIM_CAT",TRIM(B109),"TRIM_LINE",A107))=TRUE,0,GETPIVOTDATA("VALUE",'CRS WK pvt'!$I$2,"DT_FILE",AC$8,"CD_CO",AC$6,"TRIM_CAT",TRIM(B109),"TRIM_LINE",A107))</f>
        <v>0</v>
      </c>
    </row>
    <row r="110" spans="1:29" s="75" customFormat="1" x14ac:dyDescent="0.25">
      <c r="A110" s="186"/>
      <c r="B110" s="76" t="s">
        <v>40</v>
      </c>
      <c r="C110" s="131">
        <v>15205</v>
      </c>
      <c r="D110" s="132">
        <v>15163</v>
      </c>
      <c r="E110" s="132">
        <v>17265</v>
      </c>
      <c r="F110" s="44">
        <v>14079</v>
      </c>
      <c r="G110" s="132">
        <v>15316</v>
      </c>
      <c r="H110" s="132">
        <v>15499</v>
      </c>
      <c r="I110" s="132">
        <v>13716</v>
      </c>
      <c r="J110" s="132">
        <v>16113</v>
      </c>
      <c r="K110" s="132">
        <v>13187</v>
      </c>
      <c r="L110" s="132">
        <v>15347</v>
      </c>
      <c r="M110" s="132">
        <v>18183</v>
      </c>
      <c r="N110" s="133">
        <v>14312</v>
      </c>
      <c r="O110" s="131">
        <v>17104</v>
      </c>
      <c r="P110" s="132">
        <v>13810</v>
      </c>
      <c r="Q110" s="132">
        <v>15522</v>
      </c>
      <c r="R110" s="132">
        <v>16126</v>
      </c>
      <c r="S110" s="132">
        <v>16689</v>
      </c>
      <c r="T110" s="132">
        <v>0</v>
      </c>
      <c r="U110" s="133"/>
      <c r="V110" s="44">
        <f t="shared" si="54"/>
        <v>1899</v>
      </c>
      <c r="W110" s="134">
        <f t="shared" si="54"/>
        <v>-1353</v>
      </c>
      <c r="X110" s="134">
        <f t="shared" si="54"/>
        <v>-1743</v>
      </c>
      <c r="Y110" s="134">
        <f t="shared" si="54"/>
        <v>2047</v>
      </c>
      <c r="Z110" s="134">
        <f t="shared" si="54"/>
        <v>1373</v>
      </c>
      <c r="AA110" s="135"/>
      <c r="AB110" s="136"/>
      <c r="AC110" s="80">
        <f>IF(ISERROR(GETPIVOTDATA("VALUE",'CRS WK pvt'!$I$2,"DT_FILE",AC$8,"CD_CO",AC$6,"TRIM_CAT",TRIM(B110),"TRIM_LINE",A107))=TRUE,0,GETPIVOTDATA("VALUE",'CRS WK pvt'!$I$2,"DT_FILE",AC$8,"CD_CO",AC$6,"TRIM_CAT",TRIM(B110),"TRIM_LINE",A107))</f>
        <v>0</v>
      </c>
    </row>
    <row r="111" spans="1:29" s="75" customFormat="1" x14ac:dyDescent="0.25">
      <c r="A111" s="186"/>
      <c r="B111" s="76" t="s">
        <v>41</v>
      </c>
      <c r="C111" s="131">
        <v>659</v>
      </c>
      <c r="D111" s="132">
        <v>737</v>
      </c>
      <c r="E111" s="132">
        <v>760</v>
      </c>
      <c r="F111" s="44">
        <v>585</v>
      </c>
      <c r="G111" s="132">
        <v>626</v>
      </c>
      <c r="H111" s="132">
        <v>668</v>
      </c>
      <c r="I111" s="132">
        <v>596</v>
      </c>
      <c r="J111" s="132">
        <v>671</v>
      </c>
      <c r="K111" s="132">
        <v>512</v>
      </c>
      <c r="L111" s="132">
        <v>594</v>
      </c>
      <c r="M111" s="132">
        <v>769</v>
      </c>
      <c r="N111" s="133">
        <v>586</v>
      </c>
      <c r="O111" s="131">
        <v>736</v>
      </c>
      <c r="P111" s="132">
        <v>513</v>
      </c>
      <c r="Q111" s="132">
        <v>605</v>
      </c>
      <c r="R111" s="132">
        <v>693</v>
      </c>
      <c r="S111" s="132">
        <v>694</v>
      </c>
      <c r="T111" s="132">
        <v>0</v>
      </c>
      <c r="U111" s="133"/>
      <c r="V111" s="44">
        <f t="shared" si="54"/>
        <v>77</v>
      </c>
      <c r="W111" s="134">
        <f t="shared" si="54"/>
        <v>-224</v>
      </c>
      <c r="X111" s="134">
        <f t="shared" si="54"/>
        <v>-155</v>
      </c>
      <c r="Y111" s="134">
        <f t="shared" si="54"/>
        <v>108</v>
      </c>
      <c r="Z111" s="134">
        <f t="shared" si="54"/>
        <v>68</v>
      </c>
      <c r="AA111" s="135"/>
      <c r="AB111" s="136"/>
      <c r="AC111" s="80">
        <f>IF(ISERROR(GETPIVOTDATA("VALUE",'CRS WK pvt'!$I$2,"DT_FILE",AC$8,"CD_CO",AC$6,"TRIM_CAT",TRIM(B111),"TRIM_LINE",A107))=TRUE,0,GETPIVOTDATA("VALUE",'CRS WK pvt'!$I$2,"DT_FILE",AC$8,"CD_CO",AC$6,"TRIM_CAT",TRIM(B111),"TRIM_LINE",A107))</f>
        <v>0</v>
      </c>
    </row>
    <row r="112" spans="1:29" s="75" customFormat="1" x14ac:dyDescent="0.25">
      <c r="A112" s="186"/>
      <c r="B112" s="76" t="s">
        <v>42</v>
      </c>
      <c r="C112" s="131">
        <v>135</v>
      </c>
      <c r="D112" s="132">
        <v>152</v>
      </c>
      <c r="E112" s="132">
        <v>156</v>
      </c>
      <c r="F112" s="44">
        <v>127</v>
      </c>
      <c r="G112" s="132">
        <v>160</v>
      </c>
      <c r="H112" s="132">
        <v>144</v>
      </c>
      <c r="I112" s="132">
        <v>111</v>
      </c>
      <c r="J112" s="132">
        <v>149</v>
      </c>
      <c r="K112" s="132">
        <v>115</v>
      </c>
      <c r="L112" s="132">
        <v>137</v>
      </c>
      <c r="M112" s="132">
        <v>171</v>
      </c>
      <c r="N112" s="133">
        <v>129</v>
      </c>
      <c r="O112" s="131">
        <v>181</v>
      </c>
      <c r="P112" s="132">
        <v>126</v>
      </c>
      <c r="Q112" s="132">
        <v>151</v>
      </c>
      <c r="R112" s="132">
        <v>162</v>
      </c>
      <c r="S112" s="132">
        <v>180</v>
      </c>
      <c r="T112" s="132">
        <v>0</v>
      </c>
      <c r="U112" s="133"/>
      <c r="V112" s="44">
        <f t="shared" si="54"/>
        <v>46</v>
      </c>
      <c r="W112" s="134">
        <f t="shared" si="54"/>
        <v>-26</v>
      </c>
      <c r="X112" s="134">
        <f t="shared" si="54"/>
        <v>-5</v>
      </c>
      <c r="Y112" s="134">
        <f t="shared" si="54"/>
        <v>35</v>
      </c>
      <c r="Z112" s="134">
        <f t="shared" si="54"/>
        <v>20</v>
      </c>
      <c r="AA112" s="135"/>
      <c r="AB112" s="136"/>
      <c r="AC112" s="80">
        <f>IF(ISERROR(GETPIVOTDATA("VALUE",'CRS WK pvt'!$I$2,"DT_FILE",AC$8,"CD_CO",AC$6,"TRIM_CAT",TRIM(B112),"TRIM_LINE",A107))=TRUE,0,GETPIVOTDATA("VALUE",'CRS WK pvt'!$I$2,"DT_FILE",AC$8,"CD_CO",AC$6,"TRIM_CAT",TRIM(B112),"TRIM_LINE",A107))</f>
        <v>0</v>
      </c>
    </row>
    <row r="113" spans="1:29" s="92" customFormat="1" ht="15.75" thickBot="1" x14ac:dyDescent="0.3">
      <c r="A113" s="187"/>
      <c r="B113" s="84" t="s">
        <v>43</v>
      </c>
      <c r="C113" s="85">
        <f>SUM(C108:C112)</f>
        <v>173283</v>
      </c>
      <c r="D113" s="86">
        <f t="shared" ref="D113:AB127" si="71">SUM(D108:D112)</f>
        <v>177188</v>
      </c>
      <c r="E113" s="86">
        <f t="shared" si="71"/>
        <v>180789</v>
      </c>
      <c r="F113" s="88">
        <f t="shared" si="71"/>
        <v>164395</v>
      </c>
      <c r="G113" s="86">
        <f t="shared" si="71"/>
        <v>173651</v>
      </c>
      <c r="H113" s="86">
        <f t="shared" si="71"/>
        <v>170591</v>
      </c>
      <c r="I113" s="86">
        <f t="shared" si="71"/>
        <v>163123</v>
      </c>
      <c r="J113" s="86">
        <f t="shared" si="71"/>
        <v>185201</v>
      </c>
      <c r="K113" s="86">
        <f t="shared" si="71"/>
        <v>161890</v>
      </c>
      <c r="L113" s="86">
        <f t="shared" si="71"/>
        <v>183335</v>
      </c>
      <c r="M113" s="86">
        <f t="shared" si="71"/>
        <v>192119</v>
      </c>
      <c r="N113" s="87">
        <f t="shared" si="71"/>
        <v>172412</v>
      </c>
      <c r="O113" s="85">
        <f t="shared" si="71"/>
        <v>191960</v>
      </c>
      <c r="P113" s="86">
        <f t="shared" si="71"/>
        <v>182354</v>
      </c>
      <c r="Q113" s="86">
        <f t="shared" si="71"/>
        <v>183714</v>
      </c>
      <c r="R113" s="86">
        <f t="shared" si="71"/>
        <v>185006</v>
      </c>
      <c r="S113" s="86">
        <f t="shared" si="71"/>
        <v>179950</v>
      </c>
      <c r="T113" s="86">
        <v>0</v>
      </c>
      <c r="U113" s="87">
        <f t="shared" si="71"/>
        <v>0</v>
      </c>
      <c r="V113" s="88">
        <f t="shared" si="71"/>
        <v>18677</v>
      </c>
      <c r="W113" s="89">
        <f t="shared" ref="W113:Y113" si="72">SUM(W108:W112)</f>
        <v>5166</v>
      </c>
      <c r="X113" s="89">
        <f t="shared" si="72"/>
        <v>2925</v>
      </c>
      <c r="Y113" s="89">
        <f t="shared" si="72"/>
        <v>20611</v>
      </c>
      <c r="Z113" s="89">
        <f t="shared" ref="Z113" si="73">SUM(Z108:Z112)</f>
        <v>6299</v>
      </c>
      <c r="AA113" s="90">
        <f t="shared" si="71"/>
        <v>0</v>
      </c>
      <c r="AB113" s="91">
        <f t="shared" si="71"/>
        <v>0</v>
      </c>
      <c r="AC113" s="88">
        <f t="shared" si="67"/>
        <v>0</v>
      </c>
    </row>
    <row r="114" spans="1:29" s="48" customFormat="1" x14ac:dyDescent="0.25">
      <c r="A114" s="186">
        <f>+A107+1</f>
        <v>16</v>
      </c>
      <c r="B114" s="130" t="s">
        <v>46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17"/>
      <c r="P114" s="118"/>
      <c r="Q114" s="118"/>
      <c r="R114" s="118"/>
      <c r="S114" s="118"/>
      <c r="T114" s="118"/>
      <c r="U114" s="119"/>
      <c r="V114" s="120"/>
      <c r="W114" s="121"/>
      <c r="X114" s="121"/>
      <c r="Y114" s="121"/>
      <c r="Z114" s="121"/>
      <c r="AA114" s="122"/>
      <c r="AB114" s="123"/>
      <c r="AC114" s="120"/>
    </row>
    <row r="115" spans="1:29" s="48" customFormat="1" x14ac:dyDescent="0.25">
      <c r="A115" s="186"/>
      <c r="B115" s="49" t="s">
        <v>38</v>
      </c>
      <c r="C115" s="124">
        <f t="shared" ref="C115:O119" si="74">C94-C101</f>
        <v>3997757</v>
      </c>
      <c r="D115" s="125">
        <f t="shared" si="74"/>
        <v>-2434959.6499999985</v>
      </c>
      <c r="E115" s="125">
        <f t="shared" si="74"/>
        <v>-4930005.0300000012</v>
      </c>
      <c r="F115" s="45">
        <f t="shared" si="74"/>
        <v>-5020871.6199999992</v>
      </c>
      <c r="G115" s="125">
        <f t="shared" si="74"/>
        <v>-4805479.1400000006</v>
      </c>
      <c r="H115" s="125">
        <f t="shared" si="74"/>
        <v>-4186185.1399999997</v>
      </c>
      <c r="I115" s="125">
        <f t="shared" si="74"/>
        <v>-3015624.38</v>
      </c>
      <c r="J115" s="125">
        <f t="shared" si="74"/>
        <v>-2116909.3099999996</v>
      </c>
      <c r="K115" s="125">
        <f t="shared" si="74"/>
        <v>1901879.3100000005</v>
      </c>
      <c r="L115" s="125">
        <f t="shared" si="74"/>
        <v>8254796.7199999988</v>
      </c>
      <c r="M115" s="125">
        <f t="shared" si="74"/>
        <v>7334101.3399999999</v>
      </c>
      <c r="N115" s="126">
        <f t="shared" si="74"/>
        <v>5089337.1999999993</v>
      </c>
      <c r="O115" s="124">
        <f t="shared" si="74"/>
        <v>1321272.1900000013</v>
      </c>
      <c r="P115" s="125">
        <f t="shared" ref="P115:R115" si="75">P94-P101</f>
        <v>2051746.4699999988</v>
      </c>
      <c r="Q115" s="125">
        <f t="shared" si="75"/>
        <v>-2393759.9000000004</v>
      </c>
      <c r="R115" s="125">
        <f t="shared" si="75"/>
        <v>-5254227.7699999986</v>
      </c>
      <c r="S115" s="125">
        <f t="shared" ref="S115" si="76">S94-S101</f>
        <v>-3682278.2300000004</v>
      </c>
      <c r="T115" s="125">
        <v>0</v>
      </c>
      <c r="U115" s="126"/>
      <c r="V115" s="45">
        <f t="shared" ref="V115:Z115" si="77">O115-C115</f>
        <v>-2676484.8099999987</v>
      </c>
      <c r="W115" s="127">
        <f t="shared" si="77"/>
        <v>4486706.1199999973</v>
      </c>
      <c r="X115" s="127">
        <f t="shared" si="77"/>
        <v>2536245.1300000008</v>
      </c>
      <c r="Y115" s="127">
        <f t="shared" si="77"/>
        <v>-233356.14999999944</v>
      </c>
      <c r="Z115" s="127">
        <f t="shared" si="77"/>
        <v>1123200.9100000001</v>
      </c>
      <c r="AA115" s="128"/>
      <c r="AB115" s="129"/>
      <c r="AC115" s="45">
        <f t="shared" ref="AC115" si="78">AC94-AC101</f>
        <v>0</v>
      </c>
    </row>
    <row r="116" spans="1:29" s="48" customFormat="1" x14ac:dyDescent="0.25">
      <c r="A116" s="186"/>
      <c r="B116" s="49" t="s">
        <v>39</v>
      </c>
      <c r="C116" s="124">
        <f t="shared" si="74"/>
        <v>951788.86999999988</v>
      </c>
      <c r="D116" s="125">
        <f t="shared" si="74"/>
        <v>601979.45000000019</v>
      </c>
      <c r="E116" s="125">
        <f t="shared" si="74"/>
        <v>62038.300000000047</v>
      </c>
      <c r="F116" s="45">
        <f t="shared" si="74"/>
        <v>-197824.2300000001</v>
      </c>
      <c r="G116" s="125">
        <f t="shared" si="74"/>
        <v>-160788.20999999996</v>
      </c>
      <c r="H116" s="125">
        <f t="shared" si="74"/>
        <v>-139041.77000000002</v>
      </c>
      <c r="I116" s="125">
        <f t="shared" si="74"/>
        <v>-101430.63</v>
      </c>
      <c r="J116" s="125">
        <f t="shared" si="74"/>
        <v>3822.929999999993</v>
      </c>
      <c r="K116" s="125">
        <f t="shared" si="74"/>
        <v>351518.93</v>
      </c>
      <c r="L116" s="125">
        <f t="shared" si="74"/>
        <v>1439998.4500000002</v>
      </c>
      <c r="M116" s="125">
        <f t="shared" si="74"/>
        <v>727321.6100000001</v>
      </c>
      <c r="N116" s="126">
        <f t="shared" si="74"/>
        <v>911191.84</v>
      </c>
      <c r="O116" s="124">
        <f t="shared" si="74"/>
        <v>711925.75999999989</v>
      </c>
      <c r="P116" s="125">
        <f t="shared" ref="P116:R116" si="79">P95-P102</f>
        <v>761787.06</v>
      </c>
      <c r="Q116" s="125">
        <f t="shared" si="79"/>
        <v>187886.59000000008</v>
      </c>
      <c r="R116" s="125">
        <f t="shared" si="79"/>
        <v>-91163.960000000021</v>
      </c>
      <c r="S116" s="125">
        <f t="shared" ref="S116" si="80">S95-S102</f>
        <v>-86938.280000000028</v>
      </c>
      <c r="T116" s="125">
        <v>0</v>
      </c>
      <c r="U116" s="126"/>
      <c r="V116" s="45">
        <f t="shared" si="54"/>
        <v>-239863.11</v>
      </c>
      <c r="W116" s="127">
        <f t="shared" si="54"/>
        <v>159807.60999999987</v>
      </c>
      <c r="X116" s="127">
        <f t="shared" si="54"/>
        <v>125848.29000000004</v>
      </c>
      <c r="Y116" s="127">
        <f t="shared" si="54"/>
        <v>106660.27000000008</v>
      </c>
      <c r="Z116" s="127">
        <f t="shared" si="54"/>
        <v>73849.929999999935</v>
      </c>
      <c r="AA116" s="128"/>
      <c r="AB116" s="129"/>
      <c r="AC116" s="45">
        <f t="shared" ref="AC116" si="81">AC95-AC102</f>
        <v>0</v>
      </c>
    </row>
    <row r="117" spans="1:29" s="48" customFormat="1" x14ac:dyDescent="0.25">
      <c r="A117" s="186"/>
      <c r="B117" s="49" t="s">
        <v>40</v>
      </c>
      <c r="C117" s="124">
        <f t="shared" si="74"/>
        <v>-104302.54000000004</v>
      </c>
      <c r="D117" s="125">
        <f t="shared" si="74"/>
        <v>-1755182.2299999995</v>
      </c>
      <c r="E117" s="125">
        <f t="shared" si="74"/>
        <v>-1948767.94</v>
      </c>
      <c r="F117" s="45">
        <f t="shared" si="74"/>
        <v>-929437.5</v>
      </c>
      <c r="G117" s="125">
        <f t="shared" si="74"/>
        <v>-672581.00000000023</v>
      </c>
      <c r="H117" s="125">
        <f t="shared" si="74"/>
        <v>-346288.80000000005</v>
      </c>
      <c r="I117" s="125">
        <f t="shared" si="74"/>
        <v>-193194.93999999994</v>
      </c>
      <c r="J117" s="125">
        <f t="shared" si="74"/>
        <v>2512.75</v>
      </c>
      <c r="K117" s="125">
        <f t="shared" si="74"/>
        <v>838812.15000000014</v>
      </c>
      <c r="L117" s="125">
        <f t="shared" si="74"/>
        <v>6081024.6299999999</v>
      </c>
      <c r="M117" s="125">
        <f t="shared" si="74"/>
        <v>422265.70000000019</v>
      </c>
      <c r="N117" s="126">
        <f t="shared" si="74"/>
        <v>772946.49000000022</v>
      </c>
      <c r="O117" s="124">
        <f t="shared" si="74"/>
        <v>-1052330.7599999998</v>
      </c>
      <c r="P117" s="125">
        <f t="shared" ref="P117:R117" si="82">P96-P103</f>
        <v>239278.33999999985</v>
      </c>
      <c r="Q117" s="125">
        <f t="shared" si="82"/>
        <v>-1003257.31</v>
      </c>
      <c r="R117" s="125">
        <f t="shared" si="82"/>
        <v>-1485214.45</v>
      </c>
      <c r="S117" s="125">
        <f t="shared" ref="S117" si="83">S96-S103</f>
        <v>-603088.64999999991</v>
      </c>
      <c r="T117" s="125">
        <v>0</v>
      </c>
      <c r="U117" s="126"/>
      <c r="V117" s="45">
        <f t="shared" si="54"/>
        <v>-948028.21999999974</v>
      </c>
      <c r="W117" s="127">
        <f t="shared" si="54"/>
        <v>1994460.5699999994</v>
      </c>
      <c r="X117" s="127">
        <f t="shared" si="54"/>
        <v>945510.62999999989</v>
      </c>
      <c r="Y117" s="127">
        <f t="shared" si="54"/>
        <v>-555776.94999999995</v>
      </c>
      <c r="Z117" s="127">
        <f t="shared" si="54"/>
        <v>69492.350000000326</v>
      </c>
      <c r="AA117" s="128"/>
      <c r="AB117" s="129"/>
      <c r="AC117" s="45">
        <f t="shared" ref="AC117" si="84">AC96-AC103</f>
        <v>0</v>
      </c>
    </row>
    <row r="118" spans="1:29" s="48" customFormat="1" x14ac:dyDescent="0.25">
      <c r="A118" s="186"/>
      <c r="B118" s="49" t="s">
        <v>41</v>
      </c>
      <c r="C118" s="124">
        <f t="shared" si="74"/>
        <v>3923158.24</v>
      </c>
      <c r="D118" s="125">
        <f t="shared" si="74"/>
        <v>-1167779.9200000002</v>
      </c>
      <c r="E118" s="125">
        <f t="shared" si="74"/>
        <v>-975526.29999999981</v>
      </c>
      <c r="F118" s="45">
        <f t="shared" si="74"/>
        <v>250532.12000000011</v>
      </c>
      <c r="G118" s="125">
        <f t="shared" si="74"/>
        <v>-215453.20999999996</v>
      </c>
      <c r="H118" s="125">
        <f t="shared" si="74"/>
        <v>-85049.060000000056</v>
      </c>
      <c r="I118" s="125">
        <f t="shared" si="74"/>
        <v>-2503.6300000000047</v>
      </c>
      <c r="J118" s="125">
        <f t="shared" si="74"/>
        <v>127940.02000000002</v>
      </c>
      <c r="K118" s="125">
        <f t="shared" si="74"/>
        <v>536781.77</v>
      </c>
      <c r="L118" s="125">
        <f t="shared" si="74"/>
        <v>1157722.43</v>
      </c>
      <c r="M118" s="125">
        <f t="shared" si="74"/>
        <v>27743.979999999981</v>
      </c>
      <c r="N118" s="126">
        <f t="shared" si="74"/>
        <v>292919.37999999989</v>
      </c>
      <c r="O118" s="124">
        <f t="shared" si="74"/>
        <v>-442411.70000000019</v>
      </c>
      <c r="P118" s="125">
        <f t="shared" ref="P118:R118" si="85">P97-P104</f>
        <v>192033.72999999998</v>
      </c>
      <c r="Q118" s="125">
        <f t="shared" si="85"/>
        <v>-260180.35000000009</v>
      </c>
      <c r="R118" s="125">
        <f t="shared" si="85"/>
        <v>-827018.38</v>
      </c>
      <c r="S118" s="125">
        <f t="shared" ref="S118" si="86">S97-S104</f>
        <v>-325603.08</v>
      </c>
      <c r="T118" s="125">
        <v>0</v>
      </c>
      <c r="U118" s="126"/>
      <c r="V118" s="45">
        <f t="shared" si="54"/>
        <v>-4365569.9400000004</v>
      </c>
      <c r="W118" s="127">
        <f t="shared" si="54"/>
        <v>1359813.6500000001</v>
      </c>
      <c r="X118" s="127">
        <f t="shared" si="54"/>
        <v>715345.94999999972</v>
      </c>
      <c r="Y118" s="127">
        <f t="shared" si="54"/>
        <v>-1077550.5</v>
      </c>
      <c r="Z118" s="127">
        <f t="shared" si="54"/>
        <v>-110149.87000000005</v>
      </c>
      <c r="AA118" s="128"/>
      <c r="AB118" s="129"/>
      <c r="AC118" s="45">
        <f t="shared" ref="AC118" si="87">AC97-AC104</f>
        <v>0</v>
      </c>
    </row>
    <row r="119" spans="1:29" s="48" customFormat="1" x14ac:dyDescent="0.25">
      <c r="A119" s="186"/>
      <c r="B119" s="49" t="s">
        <v>42</v>
      </c>
      <c r="C119" s="124">
        <f t="shared" si="74"/>
        <v>1471002.5900000003</v>
      </c>
      <c r="D119" s="125">
        <f t="shared" si="74"/>
        <v>-85817.190000000177</v>
      </c>
      <c r="E119" s="125">
        <f t="shared" si="74"/>
        <v>-113215.96999999997</v>
      </c>
      <c r="F119" s="45">
        <f t="shared" si="74"/>
        <v>-72104.989999999991</v>
      </c>
      <c r="G119" s="125">
        <f t="shared" si="74"/>
        <v>-197516</v>
      </c>
      <c r="H119" s="125">
        <f t="shared" si="74"/>
        <v>168877.42999999993</v>
      </c>
      <c r="I119" s="125">
        <f t="shared" si="74"/>
        <v>28831.520000000019</v>
      </c>
      <c r="J119" s="125">
        <f t="shared" si="74"/>
        <v>294259.96999999997</v>
      </c>
      <c r="K119" s="125">
        <f t="shared" si="74"/>
        <v>163742.45999999996</v>
      </c>
      <c r="L119" s="125">
        <f t="shared" si="74"/>
        <v>591395.08000000007</v>
      </c>
      <c r="M119" s="125">
        <f t="shared" si="74"/>
        <v>165108.02000000002</v>
      </c>
      <c r="N119" s="126">
        <f t="shared" si="74"/>
        <v>260844.57000000007</v>
      </c>
      <c r="O119" s="124">
        <f t="shared" si="74"/>
        <v>-144163.53000000003</v>
      </c>
      <c r="P119" s="125">
        <f t="shared" ref="P119:R119" si="88">P98-P105</f>
        <v>-96376.930000000168</v>
      </c>
      <c r="Q119" s="125">
        <f t="shared" si="88"/>
        <v>189027.49</v>
      </c>
      <c r="R119" s="125">
        <f t="shared" si="88"/>
        <v>-394543.82000000007</v>
      </c>
      <c r="S119" s="125">
        <f t="shared" ref="S119" si="89">S98-S105</f>
        <v>-127058.04000000004</v>
      </c>
      <c r="T119" s="125">
        <v>0</v>
      </c>
      <c r="U119" s="126"/>
      <c r="V119" s="45">
        <f t="shared" si="54"/>
        <v>-1615166.1200000003</v>
      </c>
      <c r="W119" s="127">
        <f t="shared" si="54"/>
        <v>-10559.739999999991</v>
      </c>
      <c r="X119" s="127">
        <f t="shared" si="54"/>
        <v>302243.45999999996</v>
      </c>
      <c r="Y119" s="127">
        <f t="shared" si="54"/>
        <v>-322438.83000000007</v>
      </c>
      <c r="Z119" s="127">
        <f t="shared" si="54"/>
        <v>70457.959999999963</v>
      </c>
      <c r="AA119" s="128"/>
      <c r="AB119" s="129"/>
      <c r="AC119" s="45">
        <f t="shared" ref="AC119" si="90">AC98-AC105</f>
        <v>0</v>
      </c>
    </row>
    <row r="120" spans="1:29" s="164" customFormat="1" ht="15.75" thickBot="1" x14ac:dyDescent="0.3">
      <c r="A120" s="187"/>
      <c r="B120" s="66" t="s">
        <v>43</v>
      </c>
      <c r="C120" s="158">
        <f>SUM(C115:C119)</f>
        <v>10239404.16</v>
      </c>
      <c r="D120" s="159">
        <f t="shared" ref="D120:AB120" si="91">SUM(D115:D119)</f>
        <v>-4841759.5399999982</v>
      </c>
      <c r="E120" s="159">
        <f t="shared" si="91"/>
        <v>-7905476.9400000013</v>
      </c>
      <c r="F120" s="46">
        <f t="shared" si="91"/>
        <v>-5969706.2199999997</v>
      </c>
      <c r="G120" s="159">
        <f t="shared" si="91"/>
        <v>-6051817.5600000005</v>
      </c>
      <c r="H120" s="159">
        <f t="shared" si="91"/>
        <v>-4587687.34</v>
      </c>
      <c r="I120" s="159">
        <f t="shared" si="91"/>
        <v>-3283922.0599999996</v>
      </c>
      <c r="J120" s="159">
        <f t="shared" si="91"/>
        <v>-1688373.6399999994</v>
      </c>
      <c r="K120" s="159">
        <f t="shared" si="91"/>
        <v>3792734.6200000006</v>
      </c>
      <c r="L120" s="159">
        <f t="shared" si="91"/>
        <v>17524937.309999995</v>
      </c>
      <c r="M120" s="159">
        <f t="shared" si="91"/>
        <v>8676540.6500000004</v>
      </c>
      <c r="N120" s="160">
        <f t="shared" si="91"/>
        <v>7327239.4799999995</v>
      </c>
      <c r="O120" s="158">
        <f t="shared" si="91"/>
        <v>394291.96000000113</v>
      </c>
      <c r="P120" s="159">
        <f t="shared" si="91"/>
        <v>3148468.6699999985</v>
      </c>
      <c r="Q120" s="159">
        <f t="shared" ref="Q120:R120" si="92">SUM(Q115:Q119)</f>
        <v>-3280283.4800000004</v>
      </c>
      <c r="R120" s="159">
        <f t="shared" si="92"/>
        <v>-8052168.379999999</v>
      </c>
      <c r="S120" s="159">
        <f t="shared" ref="S120" si="93">SUM(S115:S119)</f>
        <v>-4824966.28</v>
      </c>
      <c r="T120" s="159">
        <v>0</v>
      </c>
      <c r="U120" s="160">
        <f t="shared" si="91"/>
        <v>0</v>
      </c>
      <c r="V120" s="46">
        <f t="shared" si="71"/>
        <v>-9845112.1999999993</v>
      </c>
      <c r="W120" s="161">
        <f t="shared" ref="W120:Y120" si="94">SUM(W115:W119)</f>
        <v>7990228.2099999962</v>
      </c>
      <c r="X120" s="161">
        <f t="shared" si="94"/>
        <v>4625193.46</v>
      </c>
      <c r="Y120" s="161">
        <f t="shared" si="94"/>
        <v>-2082462.1599999995</v>
      </c>
      <c r="Z120" s="161">
        <f t="shared" ref="Z120" si="95">SUM(Z115:Z119)</f>
        <v>1226851.2800000003</v>
      </c>
      <c r="AA120" s="162">
        <f t="shared" si="91"/>
        <v>0</v>
      </c>
      <c r="AB120" s="163">
        <f t="shared" si="91"/>
        <v>0</v>
      </c>
      <c r="AC120" s="46">
        <f t="shared" si="67"/>
        <v>0</v>
      </c>
    </row>
    <row r="121" spans="1:29" s="75" customFormat="1" x14ac:dyDescent="0.25">
      <c r="A121" s="186">
        <f>+A114+1</f>
        <v>17</v>
      </c>
      <c r="B121" s="137" t="s">
        <v>47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6"/>
      <c r="O121" s="94"/>
      <c r="P121" s="95"/>
      <c r="Q121" s="95"/>
      <c r="R121" s="95"/>
      <c r="S121" s="95"/>
      <c r="T121" s="95"/>
      <c r="U121" s="96"/>
      <c r="V121" s="97"/>
      <c r="W121" s="98"/>
      <c r="X121" s="98"/>
      <c r="Y121" s="98"/>
      <c r="Z121" s="98"/>
      <c r="AA121" s="99"/>
      <c r="AB121" s="100"/>
      <c r="AC121" s="97"/>
    </row>
    <row r="122" spans="1:29" s="75" customFormat="1" x14ac:dyDescent="0.25">
      <c r="A122" s="186"/>
      <c r="B122" s="76" t="s">
        <v>38</v>
      </c>
      <c r="C122" s="77">
        <v>14</v>
      </c>
      <c r="D122" s="78">
        <v>13</v>
      </c>
      <c r="E122" s="78">
        <v>15</v>
      </c>
      <c r="F122" s="80">
        <v>15</v>
      </c>
      <c r="G122" s="78">
        <v>15</v>
      </c>
      <c r="H122" s="80">
        <v>16</v>
      </c>
      <c r="I122" s="78">
        <v>16</v>
      </c>
      <c r="J122" s="80">
        <v>15</v>
      </c>
      <c r="K122" s="78">
        <v>13</v>
      </c>
      <c r="L122" s="80">
        <v>11</v>
      </c>
      <c r="M122" s="80">
        <v>11</v>
      </c>
      <c r="N122" s="138">
        <v>9</v>
      </c>
      <c r="O122" s="77">
        <v>8</v>
      </c>
      <c r="P122" s="80">
        <v>10</v>
      </c>
      <c r="Q122" s="78">
        <v>10</v>
      </c>
      <c r="R122" s="80">
        <v>10</v>
      </c>
      <c r="S122" s="78">
        <v>7</v>
      </c>
      <c r="T122" s="80">
        <v>7</v>
      </c>
      <c r="U122" s="138"/>
      <c r="V122" s="80">
        <f t="shared" ref="V122:Z122" si="96">O122-C122</f>
        <v>-6</v>
      </c>
      <c r="W122" s="139">
        <f t="shared" si="96"/>
        <v>-3</v>
      </c>
      <c r="X122" s="139">
        <f t="shared" si="96"/>
        <v>-5</v>
      </c>
      <c r="Y122" s="139">
        <f t="shared" si="96"/>
        <v>-5</v>
      </c>
      <c r="Z122" s="139">
        <f t="shared" si="96"/>
        <v>-8</v>
      </c>
      <c r="AA122" s="140"/>
      <c r="AB122" s="141"/>
      <c r="AC122" s="80">
        <f>IF(ISERROR(GETPIVOTDATA("VALUE",'CRS WK pvt'!$I$2,"DT_FILE",AC$8,"CD_CO",AC$6,"TRIM_CAT",TRIM(B122),"TRIM_LINE",A121))=TRUE,0,GETPIVOTDATA("VALUE",'CRS WK pvt'!$I$2,"DT_FILE",AC$8,"CD_CO",AC$6,"TRIM_CAT",TRIM(B122),"TRIM_LINE",A121))</f>
        <v>7</v>
      </c>
    </row>
    <row r="123" spans="1:29" s="75" customFormat="1" x14ac:dyDescent="0.25">
      <c r="A123" s="186"/>
      <c r="B123" s="76" t="s">
        <v>39</v>
      </c>
      <c r="C123" s="77">
        <v>95</v>
      </c>
      <c r="D123" s="78">
        <v>91</v>
      </c>
      <c r="E123" s="78">
        <v>110</v>
      </c>
      <c r="F123" s="80">
        <v>126</v>
      </c>
      <c r="G123" s="78">
        <v>137</v>
      </c>
      <c r="H123" s="80">
        <v>139</v>
      </c>
      <c r="I123" s="78">
        <v>145</v>
      </c>
      <c r="J123" s="80">
        <v>139</v>
      </c>
      <c r="K123" s="78">
        <v>148</v>
      </c>
      <c r="L123" s="80">
        <v>141</v>
      </c>
      <c r="M123" s="80">
        <v>121</v>
      </c>
      <c r="N123" s="138">
        <v>117</v>
      </c>
      <c r="O123" s="77">
        <v>122</v>
      </c>
      <c r="P123" s="80">
        <v>121</v>
      </c>
      <c r="Q123" s="78">
        <v>129</v>
      </c>
      <c r="R123" s="80">
        <v>127</v>
      </c>
      <c r="S123" s="78">
        <v>128</v>
      </c>
      <c r="T123" s="80">
        <v>128</v>
      </c>
      <c r="U123" s="138"/>
      <c r="V123" s="80">
        <f t="shared" si="54"/>
        <v>27</v>
      </c>
      <c r="W123" s="139">
        <f t="shared" si="54"/>
        <v>30</v>
      </c>
      <c r="X123" s="139">
        <f t="shared" si="54"/>
        <v>19</v>
      </c>
      <c r="Y123" s="139">
        <f t="shared" si="54"/>
        <v>1</v>
      </c>
      <c r="Z123" s="139">
        <f t="shared" si="54"/>
        <v>-9</v>
      </c>
      <c r="AA123" s="140"/>
      <c r="AB123" s="141"/>
      <c r="AC123" s="80">
        <f>IF(ISERROR(GETPIVOTDATA("VALUE",'CRS WK pvt'!$I$2,"DT_FILE",AC$8,"CD_CO",AC$6,"TRIM_CAT",TRIM(B123),"TRIM_LINE",A121))=TRUE,0,GETPIVOTDATA("VALUE",'CRS WK pvt'!$I$2,"DT_FILE",AC$8,"CD_CO",AC$6,"TRIM_CAT",TRIM(B123),"TRIM_LINE",A121))</f>
        <v>128</v>
      </c>
    </row>
    <row r="124" spans="1:29" s="75" customFormat="1" x14ac:dyDescent="0.25">
      <c r="A124" s="186"/>
      <c r="B124" s="76" t="s">
        <v>40</v>
      </c>
      <c r="C124" s="77"/>
      <c r="D124" s="78"/>
      <c r="E124" s="78"/>
      <c r="F124" s="80"/>
      <c r="G124" s="78"/>
      <c r="H124" s="80"/>
      <c r="I124" s="78"/>
      <c r="J124" s="80"/>
      <c r="K124" s="78"/>
      <c r="L124" s="80"/>
      <c r="M124" s="80"/>
      <c r="N124" s="138"/>
      <c r="O124" s="77"/>
      <c r="P124" s="80">
        <v>0</v>
      </c>
      <c r="Q124" s="78">
        <v>0</v>
      </c>
      <c r="R124" s="80">
        <v>0</v>
      </c>
      <c r="S124" s="78">
        <v>0</v>
      </c>
      <c r="T124" s="80">
        <v>0</v>
      </c>
      <c r="U124" s="138"/>
      <c r="V124" s="80">
        <f t="shared" si="54"/>
        <v>0</v>
      </c>
      <c r="W124" s="139">
        <f t="shared" si="54"/>
        <v>0</v>
      </c>
      <c r="X124" s="139">
        <f t="shared" si="54"/>
        <v>0</v>
      </c>
      <c r="Y124" s="139">
        <f t="shared" si="54"/>
        <v>0</v>
      </c>
      <c r="Z124" s="139">
        <f t="shared" si="54"/>
        <v>0</v>
      </c>
      <c r="AA124" s="140"/>
      <c r="AB124" s="141"/>
      <c r="AC124" s="80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5" customFormat="1" x14ac:dyDescent="0.25">
      <c r="A125" s="186"/>
      <c r="B125" s="76" t="s">
        <v>41</v>
      </c>
      <c r="C125" s="77"/>
      <c r="D125" s="78"/>
      <c r="E125" s="78"/>
      <c r="F125" s="80"/>
      <c r="G125" s="78"/>
      <c r="H125" s="80"/>
      <c r="I125" s="78"/>
      <c r="J125" s="80"/>
      <c r="K125" s="78"/>
      <c r="L125" s="80"/>
      <c r="M125" s="80"/>
      <c r="N125" s="138"/>
      <c r="O125" s="77"/>
      <c r="P125" s="80">
        <v>0</v>
      </c>
      <c r="Q125" s="78">
        <v>0</v>
      </c>
      <c r="R125" s="80">
        <v>0</v>
      </c>
      <c r="S125" s="78">
        <v>0</v>
      </c>
      <c r="T125" s="80">
        <v>0</v>
      </c>
      <c r="U125" s="138"/>
      <c r="V125" s="80">
        <f t="shared" si="54"/>
        <v>0</v>
      </c>
      <c r="W125" s="139">
        <f t="shared" si="54"/>
        <v>0</v>
      </c>
      <c r="X125" s="139">
        <f t="shared" si="54"/>
        <v>0</v>
      </c>
      <c r="Y125" s="139">
        <f t="shared" si="54"/>
        <v>0</v>
      </c>
      <c r="Z125" s="139">
        <f t="shared" si="54"/>
        <v>0</v>
      </c>
      <c r="AA125" s="140"/>
      <c r="AB125" s="141"/>
      <c r="AC125" s="80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5" customFormat="1" x14ac:dyDescent="0.25">
      <c r="A126" s="186"/>
      <c r="B126" s="76" t="s">
        <v>42</v>
      </c>
      <c r="C126" s="77"/>
      <c r="D126" s="78"/>
      <c r="E126" s="78"/>
      <c r="F126" s="80"/>
      <c r="G126" s="78"/>
      <c r="H126" s="80"/>
      <c r="I126" s="78"/>
      <c r="J126" s="80"/>
      <c r="K126" s="78"/>
      <c r="L126" s="80"/>
      <c r="M126" s="80"/>
      <c r="N126" s="138"/>
      <c r="O126" s="77"/>
      <c r="P126" s="80">
        <v>0</v>
      </c>
      <c r="Q126" s="78">
        <v>0</v>
      </c>
      <c r="R126" s="80">
        <v>0</v>
      </c>
      <c r="S126" s="78">
        <v>0</v>
      </c>
      <c r="T126" s="80">
        <v>0</v>
      </c>
      <c r="U126" s="138"/>
      <c r="V126" s="80">
        <f t="shared" si="54"/>
        <v>0</v>
      </c>
      <c r="W126" s="139">
        <f t="shared" si="54"/>
        <v>0</v>
      </c>
      <c r="X126" s="139">
        <f t="shared" si="54"/>
        <v>0</v>
      </c>
      <c r="Y126" s="139">
        <f t="shared" si="54"/>
        <v>0</v>
      </c>
      <c r="Z126" s="139">
        <f t="shared" si="54"/>
        <v>0</v>
      </c>
      <c r="AA126" s="140"/>
      <c r="AB126" s="141"/>
      <c r="AC126" s="80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92" customFormat="1" x14ac:dyDescent="0.25">
      <c r="A127" s="187"/>
      <c r="B127" s="76" t="s">
        <v>43</v>
      </c>
      <c r="C127" s="153">
        <f>SUM(C122:C126)</f>
        <v>109</v>
      </c>
      <c r="D127" s="154">
        <f t="shared" ref="D127:AC141" si="97">SUM(D122:D126)</f>
        <v>104</v>
      </c>
      <c r="E127" s="154">
        <f t="shared" si="97"/>
        <v>125</v>
      </c>
      <c r="F127" s="155">
        <f t="shared" si="97"/>
        <v>141</v>
      </c>
      <c r="G127" s="154">
        <f t="shared" si="97"/>
        <v>152</v>
      </c>
      <c r="H127" s="155">
        <f t="shared" si="97"/>
        <v>155</v>
      </c>
      <c r="I127" s="154">
        <f t="shared" si="97"/>
        <v>161</v>
      </c>
      <c r="J127" s="155">
        <f t="shared" si="97"/>
        <v>154</v>
      </c>
      <c r="K127" s="154">
        <f t="shared" si="97"/>
        <v>161</v>
      </c>
      <c r="L127" s="155">
        <f t="shared" si="97"/>
        <v>152</v>
      </c>
      <c r="M127" s="155">
        <f t="shared" si="97"/>
        <v>132</v>
      </c>
      <c r="N127" s="156">
        <f t="shared" si="97"/>
        <v>126</v>
      </c>
      <c r="O127" s="153">
        <f t="shared" si="97"/>
        <v>130</v>
      </c>
      <c r="P127" s="155">
        <f t="shared" si="97"/>
        <v>131</v>
      </c>
      <c r="Q127" s="155">
        <f t="shared" si="97"/>
        <v>139</v>
      </c>
      <c r="R127" s="155">
        <v>137</v>
      </c>
      <c r="S127" s="154">
        <v>135</v>
      </c>
      <c r="T127" s="155">
        <v>135</v>
      </c>
      <c r="U127" s="156">
        <f t="shared" si="97"/>
        <v>0</v>
      </c>
      <c r="V127" s="155">
        <f t="shared" si="71"/>
        <v>21</v>
      </c>
      <c r="W127" s="157">
        <f t="shared" ref="W127:Y127" si="98">SUM(W122:W126)</f>
        <v>27</v>
      </c>
      <c r="X127" s="157">
        <f t="shared" si="98"/>
        <v>14</v>
      </c>
      <c r="Y127" s="157">
        <f t="shared" si="98"/>
        <v>-4</v>
      </c>
      <c r="Z127" s="157">
        <f t="shared" ref="Z127" si="99">SUM(Z122:Z126)</f>
        <v>-17</v>
      </c>
      <c r="AA127" s="151">
        <f t="shared" si="97"/>
        <v>0</v>
      </c>
      <c r="AB127" s="152">
        <f t="shared" si="97"/>
        <v>0</v>
      </c>
      <c r="AC127" s="108">
        <f t="shared" si="97"/>
        <v>135</v>
      </c>
    </row>
    <row r="128" spans="1:29" s="75" customFormat="1" x14ac:dyDescent="0.25">
      <c r="A128" s="186">
        <f>+A121+1</f>
        <v>18</v>
      </c>
      <c r="B128" s="142" t="s">
        <v>23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2"/>
      <c r="O128" s="110"/>
      <c r="P128" s="111"/>
      <c r="Q128" s="111"/>
      <c r="R128" s="111"/>
      <c r="S128" s="111"/>
      <c r="T128" s="111"/>
      <c r="U128" s="112"/>
      <c r="V128" s="113"/>
      <c r="W128" s="114"/>
      <c r="X128" s="114"/>
      <c r="Y128" s="114"/>
      <c r="Z128" s="114"/>
      <c r="AA128" s="115"/>
      <c r="AB128" s="116"/>
      <c r="AC128" s="113"/>
    </row>
    <row r="129" spans="1:29" s="75" customFormat="1" x14ac:dyDescent="0.25">
      <c r="A129" s="186"/>
      <c r="B129" s="76" t="s">
        <v>38</v>
      </c>
      <c r="C129" s="143">
        <v>8</v>
      </c>
      <c r="D129" s="82">
        <v>21</v>
      </c>
      <c r="E129" s="82">
        <v>128</v>
      </c>
      <c r="F129" s="82">
        <v>158</v>
      </c>
      <c r="G129" s="82">
        <v>176</v>
      </c>
      <c r="H129" s="140">
        <v>195</v>
      </c>
      <c r="I129" s="82">
        <v>308</v>
      </c>
      <c r="J129" s="140">
        <v>271</v>
      </c>
      <c r="K129" s="82">
        <v>62</v>
      </c>
      <c r="L129" s="140">
        <v>9</v>
      </c>
      <c r="M129" s="140">
        <v>22</v>
      </c>
      <c r="N129" s="141">
        <v>17</v>
      </c>
      <c r="O129" s="143">
        <v>2</v>
      </c>
      <c r="P129" s="140">
        <v>0</v>
      </c>
      <c r="Q129" s="82">
        <v>0</v>
      </c>
      <c r="R129" s="140">
        <v>0</v>
      </c>
      <c r="S129" s="82">
        <v>0</v>
      </c>
      <c r="T129" s="140">
        <v>0</v>
      </c>
      <c r="U129" s="141"/>
      <c r="V129" s="143">
        <f t="shared" ref="V129:Z129" si="100">O129-C129</f>
        <v>-6</v>
      </c>
      <c r="W129" s="140">
        <f t="shared" si="100"/>
        <v>-21</v>
      </c>
      <c r="X129" s="140">
        <f t="shared" si="100"/>
        <v>-128</v>
      </c>
      <c r="Y129" s="140">
        <f t="shared" si="100"/>
        <v>-158</v>
      </c>
      <c r="Z129" s="140">
        <f t="shared" si="100"/>
        <v>-176</v>
      </c>
      <c r="AA129" s="140"/>
      <c r="AB129" s="141"/>
      <c r="AC129" s="80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5" customFormat="1" x14ac:dyDescent="0.25">
      <c r="A130" s="186"/>
      <c r="B130" s="76" t="s">
        <v>39</v>
      </c>
      <c r="C130" s="143">
        <v>1</v>
      </c>
      <c r="D130" s="82"/>
      <c r="E130" s="82">
        <v>22</v>
      </c>
      <c r="F130" s="82">
        <v>33</v>
      </c>
      <c r="G130" s="82">
        <v>32</v>
      </c>
      <c r="H130" s="140">
        <v>43</v>
      </c>
      <c r="I130" s="82">
        <v>71</v>
      </c>
      <c r="J130" s="140">
        <v>70</v>
      </c>
      <c r="K130" s="82">
        <v>2</v>
      </c>
      <c r="L130" s="140"/>
      <c r="M130" s="140"/>
      <c r="N130" s="141"/>
      <c r="O130" s="143"/>
      <c r="P130" s="140">
        <v>0</v>
      </c>
      <c r="Q130" s="82">
        <v>0</v>
      </c>
      <c r="R130" s="140">
        <v>0</v>
      </c>
      <c r="S130" s="82">
        <v>0</v>
      </c>
      <c r="T130" s="140">
        <v>0</v>
      </c>
      <c r="U130" s="141"/>
      <c r="V130" s="143">
        <f t="shared" si="54"/>
        <v>-1</v>
      </c>
      <c r="W130" s="140">
        <f t="shared" si="54"/>
        <v>0</v>
      </c>
      <c r="X130" s="140">
        <f t="shared" si="54"/>
        <v>-22</v>
      </c>
      <c r="Y130" s="140">
        <f t="shared" si="54"/>
        <v>-33</v>
      </c>
      <c r="Z130" s="140">
        <f t="shared" si="54"/>
        <v>-32</v>
      </c>
      <c r="AA130" s="140"/>
      <c r="AB130" s="141"/>
      <c r="AC130" s="80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5" customFormat="1" x14ac:dyDescent="0.25">
      <c r="A131" s="186"/>
      <c r="B131" s="76" t="s">
        <v>40</v>
      </c>
      <c r="C131" s="143">
        <v>22</v>
      </c>
      <c r="D131" s="82">
        <v>32</v>
      </c>
      <c r="E131" s="82">
        <v>33</v>
      </c>
      <c r="F131" s="82">
        <v>29</v>
      </c>
      <c r="G131" s="82">
        <v>46</v>
      </c>
      <c r="H131" s="140">
        <v>39</v>
      </c>
      <c r="I131" s="82">
        <v>21</v>
      </c>
      <c r="J131" s="140">
        <v>7</v>
      </c>
      <c r="K131" s="82">
        <v>7</v>
      </c>
      <c r="L131" s="140">
        <v>8</v>
      </c>
      <c r="M131" s="140">
        <v>15</v>
      </c>
      <c r="N131" s="141">
        <v>14</v>
      </c>
      <c r="O131" s="143">
        <v>11</v>
      </c>
      <c r="P131" s="140">
        <v>0</v>
      </c>
      <c r="Q131" s="82">
        <v>0</v>
      </c>
      <c r="R131" s="140">
        <v>0</v>
      </c>
      <c r="S131" s="82">
        <v>0</v>
      </c>
      <c r="T131" s="140">
        <v>0</v>
      </c>
      <c r="U131" s="141"/>
      <c r="V131" s="143">
        <f t="shared" si="54"/>
        <v>-11</v>
      </c>
      <c r="W131" s="140">
        <f t="shared" si="54"/>
        <v>-32</v>
      </c>
      <c r="X131" s="140">
        <f t="shared" si="54"/>
        <v>-33</v>
      </c>
      <c r="Y131" s="140">
        <f t="shared" si="54"/>
        <v>-29</v>
      </c>
      <c r="Z131" s="140">
        <f t="shared" si="54"/>
        <v>-46</v>
      </c>
      <c r="AA131" s="140"/>
      <c r="AB131" s="141"/>
      <c r="AC131" s="80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5" customFormat="1" x14ac:dyDescent="0.25">
      <c r="A132" s="186"/>
      <c r="B132" s="76" t="s">
        <v>41</v>
      </c>
      <c r="C132" s="143"/>
      <c r="D132" s="82"/>
      <c r="E132" s="82"/>
      <c r="F132" s="82">
        <v>1</v>
      </c>
      <c r="G132" s="82">
        <v>1</v>
      </c>
      <c r="H132" s="140"/>
      <c r="I132" s="82"/>
      <c r="J132" s="140"/>
      <c r="K132" s="82"/>
      <c r="L132" s="140"/>
      <c r="M132" s="140"/>
      <c r="N132" s="141"/>
      <c r="O132" s="143">
        <v>1</v>
      </c>
      <c r="P132" s="140">
        <v>0</v>
      </c>
      <c r="Q132" s="82">
        <v>0</v>
      </c>
      <c r="R132" s="140">
        <v>0</v>
      </c>
      <c r="S132" s="82">
        <v>0</v>
      </c>
      <c r="T132" s="140">
        <v>0</v>
      </c>
      <c r="U132" s="141"/>
      <c r="V132" s="143">
        <f t="shared" si="54"/>
        <v>1</v>
      </c>
      <c r="W132" s="140">
        <f t="shared" si="54"/>
        <v>0</v>
      </c>
      <c r="X132" s="140">
        <f t="shared" si="54"/>
        <v>0</v>
      </c>
      <c r="Y132" s="140">
        <f t="shared" si="54"/>
        <v>-1</v>
      </c>
      <c r="Z132" s="140">
        <f t="shared" si="54"/>
        <v>-1</v>
      </c>
      <c r="AA132" s="140"/>
      <c r="AB132" s="141"/>
      <c r="AC132" s="80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5" customFormat="1" x14ac:dyDescent="0.25">
      <c r="A133" s="186"/>
      <c r="B133" s="76" t="s">
        <v>42</v>
      </c>
      <c r="C133" s="143"/>
      <c r="D133" s="82"/>
      <c r="E133" s="82"/>
      <c r="F133" s="82"/>
      <c r="G133" s="82"/>
      <c r="H133" s="140"/>
      <c r="I133" s="82"/>
      <c r="J133" s="140"/>
      <c r="K133" s="82"/>
      <c r="L133" s="140"/>
      <c r="M133" s="140"/>
      <c r="N133" s="141"/>
      <c r="O133" s="143"/>
      <c r="P133" s="140">
        <v>0</v>
      </c>
      <c r="Q133" s="82">
        <v>0</v>
      </c>
      <c r="R133" s="140">
        <v>0</v>
      </c>
      <c r="S133" s="82">
        <v>0</v>
      </c>
      <c r="T133" s="140">
        <v>0</v>
      </c>
      <c r="U133" s="141"/>
      <c r="V133" s="143">
        <f t="shared" si="54"/>
        <v>0</v>
      </c>
      <c r="W133" s="140">
        <f t="shared" si="54"/>
        <v>0</v>
      </c>
      <c r="X133" s="140">
        <f t="shared" si="54"/>
        <v>0</v>
      </c>
      <c r="Y133" s="140">
        <f t="shared" si="54"/>
        <v>0</v>
      </c>
      <c r="Z133" s="140">
        <f t="shared" si="54"/>
        <v>0</v>
      </c>
      <c r="AA133" s="140"/>
      <c r="AB133" s="141"/>
      <c r="AC133" s="80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92" customFormat="1" x14ac:dyDescent="0.25">
      <c r="A134" s="187"/>
      <c r="B134" s="76" t="s">
        <v>43</v>
      </c>
      <c r="C134" s="149">
        <f>SUM(C129:C133)</f>
        <v>31</v>
      </c>
      <c r="D134" s="150">
        <f t="shared" ref="D134:AB141" si="101">SUM(D129:D133)</f>
        <v>53</v>
      </c>
      <c r="E134" s="150">
        <f t="shared" si="101"/>
        <v>183</v>
      </c>
      <c r="F134" s="150">
        <f t="shared" si="101"/>
        <v>221</v>
      </c>
      <c r="G134" s="150">
        <f t="shared" si="101"/>
        <v>255</v>
      </c>
      <c r="H134" s="151">
        <f t="shared" si="101"/>
        <v>277</v>
      </c>
      <c r="I134" s="150">
        <f t="shared" si="101"/>
        <v>400</v>
      </c>
      <c r="J134" s="151">
        <f t="shared" si="101"/>
        <v>348</v>
      </c>
      <c r="K134" s="150">
        <f t="shared" si="101"/>
        <v>71</v>
      </c>
      <c r="L134" s="151">
        <f t="shared" si="101"/>
        <v>17</v>
      </c>
      <c r="M134" s="151">
        <f t="shared" si="101"/>
        <v>37</v>
      </c>
      <c r="N134" s="152">
        <f t="shared" si="101"/>
        <v>31</v>
      </c>
      <c r="O134" s="149">
        <f t="shared" si="101"/>
        <v>14</v>
      </c>
      <c r="P134" s="155">
        <f t="shared" si="101"/>
        <v>0</v>
      </c>
      <c r="Q134" s="155">
        <f t="shared" si="101"/>
        <v>0</v>
      </c>
      <c r="R134" s="151">
        <v>0</v>
      </c>
      <c r="S134" s="150">
        <v>0</v>
      </c>
      <c r="T134" s="151">
        <v>0</v>
      </c>
      <c r="U134" s="152">
        <f t="shared" si="101"/>
        <v>0</v>
      </c>
      <c r="V134" s="149">
        <f t="shared" si="101"/>
        <v>-17</v>
      </c>
      <c r="W134" s="151">
        <f t="shared" ref="W134:Y134" si="102">SUM(W129:W133)</f>
        <v>-53</v>
      </c>
      <c r="X134" s="151">
        <f t="shared" si="102"/>
        <v>-183</v>
      </c>
      <c r="Y134" s="151">
        <f t="shared" si="102"/>
        <v>-221</v>
      </c>
      <c r="Z134" s="151">
        <f t="shared" ref="Z134" si="103">SUM(Z129:Z133)</f>
        <v>-255</v>
      </c>
      <c r="AA134" s="151">
        <f t="shared" si="101"/>
        <v>0</v>
      </c>
      <c r="AB134" s="152">
        <f t="shared" si="101"/>
        <v>0</v>
      </c>
      <c r="AC134" s="108">
        <f t="shared" si="97"/>
        <v>0</v>
      </c>
    </row>
    <row r="135" spans="1:29" s="75" customFormat="1" x14ac:dyDescent="0.25">
      <c r="A135" s="186">
        <f>+A128+1</f>
        <v>19</v>
      </c>
      <c r="B135" s="142" t="s">
        <v>22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110"/>
      <c r="P135" s="111"/>
      <c r="Q135" s="111"/>
      <c r="R135" s="111"/>
      <c r="S135" s="111"/>
      <c r="T135" s="111"/>
      <c r="U135" s="112"/>
      <c r="V135" s="113"/>
      <c r="W135" s="114"/>
      <c r="X135" s="114"/>
      <c r="Y135" s="114"/>
      <c r="Z135" s="114"/>
      <c r="AA135" s="115"/>
      <c r="AB135" s="116"/>
      <c r="AC135" s="113"/>
    </row>
    <row r="136" spans="1:29" s="75" customFormat="1" x14ac:dyDescent="0.25">
      <c r="A136" s="186"/>
      <c r="B136" s="76" t="s">
        <v>38</v>
      </c>
      <c r="C136" s="143">
        <v>1476</v>
      </c>
      <c r="D136" s="82">
        <v>2071</v>
      </c>
      <c r="E136" s="82">
        <v>3086</v>
      </c>
      <c r="F136" s="82">
        <v>3249</v>
      </c>
      <c r="G136" s="82">
        <v>3127</v>
      </c>
      <c r="H136" s="140">
        <v>2949</v>
      </c>
      <c r="I136" s="82">
        <v>2736</v>
      </c>
      <c r="J136" s="140">
        <v>2571</v>
      </c>
      <c r="K136" s="82">
        <v>2037</v>
      </c>
      <c r="L136" s="140">
        <v>1508</v>
      </c>
      <c r="M136" s="140">
        <v>1031</v>
      </c>
      <c r="N136" s="141">
        <v>941</v>
      </c>
      <c r="O136" s="143">
        <v>872</v>
      </c>
      <c r="P136" s="140">
        <v>721</v>
      </c>
      <c r="Q136" s="82">
        <v>614</v>
      </c>
      <c r="R136" s="140">
        <v>636</v>
      </c>
      <c r="S136" s="82">
        <v>557</v>
      </c>
      <c r="T136" s="140">
        <v>557</v>
      </c>
      <c r="U136" s="141"/>
      <c r="V136" s="143">
        <f t="shared" ref="V136:Z136" si="104">O136-C136</f>
        <v>-604</v>
      </c>
      <c r="W136" s="140">
        <f t="shared" si="104"/>
        <v>-1350</v>
      </c>
      <c r="X136" s="140">
        <f t="shared" si="104"/>
        <v>-2472</v>
      </c>
      <c r="Y136" s="140">
        <f t="shared" si="104"/>
        <v>-2613</v>
      </c>
      <c r="Z136" s="140">
        <f t="shared" si="104"/>
        <v>-2570</v>
      </c>
      <c r="AA136" s="140"/>
      <c r="AB136" s="141"/>
      <c r="AC136" s="80">
        <f>IF(ISERROR(GETPIVOTDATA("VALUE",'CRS WK pvt'!$I$2,"DT_FILE",AC$8,"CD_CO",AC$6,"TRIM_CAT",TRIM(B136),"TRIM_LINE",A135))=TRUE,0,GETPIVOTDATA("VALUE",'CRS WK pvt'!$I$2,"DT_FILE",AC$8,"CD_CO",AC$6,"TRIM_CAT",TRIM(B136),"TRIM_LINE",A135))</f>
        <v>557</v>
      </c>
    </row>
    <row r="137" spans="1:29" s="75" customFormat="1" x14ac:dyDescent="0.25">
      <c r="A137" s="186"/>
      <c r="B137" s="76" t="s">
        <v>39</v>
      </c>
      <c r="C137" s="143">
        <v>380</v>
      </c>
      <c r="D137" s="82">
        <v>447</v>
      </c>
      <c r="E137" s="82">
        <v>680</v>
      </c>
      <c r="F137" s="82">
        <v>758</v>
      </c>
      <c r="G137" s="82">
        <v>759</v>
      </c>
      <c r="H137" s="140">
        <v>778</v>
      </c>
      <c r="I137" s="82">
        <v>779</v>
      </c>
      <c r="J137" s="140">
        <v>760</v>
      </c>
      <c r="K137" s="82">
        <v>638</v>
      </c>
      <c r="L137" s="140">
        <v>447</v>
      </c>
      <c r="M137" s="140">
        <v>285</v>
      </c>
      <c r="N137" s="141">
        <v>263</v>
      </c>
      <c r="O137" s="143">
        <v>235</v>
      </c>
      <c r="P137" s="140">
        <v>193</v>
      </c>
      <c r="Q137" s="82">
        <v>158</v>
      </c>
      <c r="R137" s="140">
        <v>174</v>
      </c>
      <c r="S137" s="82">
        <v>171</v>
      </c>
      <c r="T137" s="140">
        <v>171</v>
      </c>
      <c r="U137" s="141"/>
      <c r="V137" s="143">
        <f t="shared" si="54"/>
        <v>-145</v>
      </c>
      <c r="W137" s="140">
        <f t="shared" si="54"/>
        <v>-254</v>
      </c>
      <c r="X137" s="140">
        <f t="shared" si="54"/>
        <v>-522</v>
      </c>
      <c r="Y137" s="140">
        <f t="shared" si="54"/>
        <v>-584</v>
      </c>
      <c r="Z137" s="140">
        <f t="shared" si="54"/>
        <v>-588</v>
      </c>
      <c r="AA137" s="140"/>
      <c r="AB137" s="141"/>
      <c r="AC137" s="80">
        <f>IF(ISERROR(GETPIVOTDATA("VALUE",'CRS WK pvt'!$I$2,"DT_FILE",AC$8,"CD_CO",AC$6,"TRIM_CAT",TRIM(B137),"TRIM_LINE",A135))=TRUE,0,GETPIVOTDATA("VALUE",'CRS WK pvt'!$I$2,"DT_FILE",AC$8,"CD_CO",AC$6,"TRIM_CAT",TRIM(B137),"TRIM_LINE",A135))</f>
        <v>171</v>
      </c>
    </row>
    <row r="138" spans="1:29" s="75" customFormat="1" x14ac:dyDescent="0.25">
      <c r="A138" s="186"/>
      <c r="B138" s="76" t="s">
        <v>40</v>
      </c>
      <c r="C138" s="143">
        <v>52</v>
      </c>
      <c r="D138" s="82">
        <v>85</v>
      </c>
      <c r="E138" s="82">
        <v>101</v>
      </c>
      <c r="F138" s="82">
        <v>93</v>
      </c>
      <c r="G138" s="82">
        <v>73</v>
      </c>
      <c r="H138" s="140">
        <v>65</v>
      </c>
      <c r="I138" s="82">
        <v>50</v>
      </c>
      <c r="J138" s="140">
        <v>49</v>
      </c>
      <c r="K138" s="82">
        <v>38</v>
      </c>
      <c r="L138" s="140">
        <v>38</v>
      </c>
      <c r="M138" s="140">
        <v>35</v>
      </c>
      <c r="N138" s="141">
        <v>38</v>
      </c>
      <c r="O138" s="143">
        <v>39</v>
      </c>
      <c r="P138" s="140">
        <v>28</v>
      </c>
      <c r="Q138" s="82">
        <v>24</v>
      </c>
      <c r="R138" s="140">
        <v>25</v>
      </c>
      <c r="S138" s="82">
        <v>30</v>
      </c>
      <c r="T138" s="140">
        <v>30</v>
      </c>
      <c r="U138" s="141"/>
      <c r="V138" s="143">
        <f t="shared" si="54"/>
        <v>-13</v>
      </c>
      <c r="W138" s="140">
        <f t="shared" si="54"/>
        <v>-57</v>
      </c>
      <c r="X138" s="140">
        <f t="shared" si="54"/>
        <v>-77</v>
      </c>
      <c r="Y138" s="140">
        <f t="shared" si="54"/>
        <v>-68</v>
      </c>
      <c r="Z138" s="140">
        <f t="shared" si="54"/>
        <v>-43</v>
      </c>
      <c r="AA138" s="140"/>
      <c r="AB138" s="141"/>
      <c r="AC138" s="80">
        <f>IF(ISERROR(GETPIVOTDATA("VALUE",'CRS WK pvt'!$I$2,"DT_FILE",AC$8,"CD_CO",AC$6,"TRIM_CAT",TRIM(B138),"TRIM_LINE",A135))=TRUE,0,GETPIVOTDATA("VALUE",'CRS WK pvt'!$I$2,"DT_FILE",AC$8,"CD_CO",AC$6,"TRIM_CAT",TRIM(B138),"TRIM_LINE",A135))</f>
        <v>30</v>
      </c>
    </row>
    <row r="139" spans="1:29" s="75" customFormat="1" x14ac:dyDescent="0.25">
      <c r="A139" s="186"/>
      <c r="B139" s="76" t="s">
        <v>41</v>
      </c>
      <c r="C139" s="143">
        <v>3</v>
      </c>
      <c r="D139" s="82">
        <v>5</v>
      </c>
      <c r="E139" s="82">
        <v>4</v>
      </c>
      <c r="F139" s="82">
        <v>3</v>
      </c>
      <c r="G139" s="82">
        <v>2</v>
      </c>
      <c r="H139" s="140">
        <v>2</v>
      </c>
      <c r="I139" s="82"/>
      <c r="J139" s="140"/>
      <c r="K139" s="82"/>
      <c r="L139" s="140"/>
      <c r="M139" s="140"/>
      <c r="N139" s="141"/>
      <c r="O139" s="143"/>
      <c r="P139" s="140">
        <v>0</v>
      </c>
      <c r="Q139" s="82">
        <v>1</v>
      </c>
      <c r="R139" s="140">
        <v>1</v>
      </c>
      <c r="S139" s="82">
        <v>1</v>
      </c>
      <c r="T139" s="140">
        <v>1</v>
      </c>
      <c r="U139" s="141"/>
      <c r="V139" s="143">
        <f t="shared" si="54"/>
        <v>-3</v>
      </c>
      <c r="W139" s="140">
        <f t="shared" si="54"/>
        <v>-5</v>
      </c>
      <c r="X139" s="140">
        <f t="shared" si="54"/>
        <v>-3</v>
      </c>
      <c r="Y139" s="140">
        <f t="shared" si="54"/>
        <v>-2</v>
      </c>
      <c r="Z139" s="140">
        <f t="shared" si="54"/>
        <v>-1</v>
      </c>
      <c r="AA139" s="140"/>
      <c r="AB139" s="141"/>
      <c r="AC139" s="80">
        <f>IF(ISERROR(GETPIVOTDATA("VALUE",'CRS WK pvt'!$I$2,"DT_FILE",AC$8,"CD_CO",AC$6,"TRIM_CAT",TRIM(B139),"TRIM_LINE",A135))=TRUE,0,GETPIVOTDATA("VALUE",'CRS WK pvt'!$I$2,"DT_FILE",AC$8,"CD_CO",AC$6,"TRIM_CAT",TRIM(B139),"TRIM_LINE",A135))</f>
        <v>1</v>
      </c>
    </row>
    <row r="140" spans="1:29" s="75" customFormat="1" x14ac:dyDescent="0.25">
      <c r="A140" s="186"/>
      <c r="B140" s="76" t="s">
        <v>42</v>
      </c>
      <c r="C140" s="143"/>
      <c r="D140" s="82"/>
      <c r="E140" s="82"/>
      <c r="F140" s="82"/>
      <c r="G140" s="82">
        <v>1</v>
      </c>
      <c r="H140" s="140">
        <v>1</v>
      </c>
      <c r="I140" s="82">
        <v>1</v>
      </c>
      <c r="J140" s="140">
        <v>1</v>
      </c>
      <c r="K140" s="82">
        <v>2</v>
      </c>
      <c r="L140" s="140">
        <v>2</v>
      </c>
      <c r="M140" s="140">
        <v>2</v>
      </c>
      <c r="N140" s="141">
        <v>2</v>
      </c>
      <c r="O140" s="143">
        <v>2</v>
      </c>
      <c r="P140" s="140">
        <v>1</v>
      </c>
      <c r="Q140" s="82">
        <v>1</v>
      </c>
      <c r="R140" s="140">
        <v>0</v>
      </c>
      <c r="S140" s="82">
        <v>0</v>
      </c>
      <c r="T140" s="140">
        <v>0</v>
      </c>
      <c r="U140" s="141"/>
      <c r="V140" s="143">
        <f t="shared" si="54"/>
        <v>2</v>
      </c>
      <c r="W140" s="140">
        <f t="shared" si="54"/>
        <v>1</v>
      </c>
      <c r="X140" s="140">
        <f t="shared" si="54"/>
        <v>1</v>
      </c>
      <c r="Y140" s="140">
        <f t="shared" si="54"/>
        <v>0</v>
      </c>
      <c r="Z140" s="140">
        <f t="shared" si="54"/>
        <v>-1</v>
      </c>
      <c r="AA140" s="140"/>
      <c r="AB140" s="141"/>
      <c r="AC140" s="80">
        <f>IF(ISERROR(GETPIVOTDATA("VALUE",'CRS WK pvt'!$I$2,"DT_FILE",AC$8,"CD_CO",AC$6,"TRIM_CAT",TRIM(B140),"TRIM_LINE",A135))=TRUE,0,GETPIVOTDATA("VALUE",'CRS WK pvt'!$I$2,"DT_FILE",AC$8,"CD_CO",AC$6,"TRIM_CAT",TRIM(B140),"TRIM_LINE",A135))</f>
        <v>0</v>
      </c>
    </row>
    <row r="141" spans="1:29" s="92" customFormat="1" ht="15.75" thickBot="1" x14ac:dyDescent="0.3">
      <c r="A141" s="187"/>
      <c r="B141" s="144" t="s">
        <v>43</v>
      </c>
      <c r="C141" s="145">
        <f>SUM(C136:C140)</f>
        <v>1911</v>
      </c>
      <c r="D141" s="146">
        <f t="shared" ref="D141:AB141" si="105">SUM(D136:D140)</f>
        <v>2608</v>
      </c>
      <c r="E141" s="146">
        <f t="shared" si="105"/>
        <v>3871</v>
      </c>
      <c r="F141" s="146">
        <f t="shared" si="105"/>
        <v>4103</v>
      </c>
      <c r="G141" s="146">
        <f t="shared" si="105"/>
        <v>3962</v>
      </c>
      <c r="H141" s="147">
        <f t="shared" si="105"/>
        <v>3795</v>
      </c>
      <c r="I141" s="146">
        <f t="shared" si="105"/>
        <v>3566</v>
      </c>
      <c r="J141" s="147">
        <f t="shared" si="105"/>
        <v>3381</v>
      </c>
      <c r="K141" s="146">
        <f t="shared" si="105"/>
        <v>2715</v>
      </c>
      <c r="L141" s="147">
        <f t="shared" si="105"/>
        <v>1995</v>
      </c>
      <c r="M141" s="147">
        <f t="shared" si="105"/>
        <v>1353</v>
      </c>
      <c r="N141" s="148">
        <f t="shared" si="105"/>
        <v>1244</v>
      </c>
      <c r="O141" s="145">
        <f t="shared" si="105"/>
        <v>1148</v>
      </c>
      <c r="P141" s="147">
        <f t="shared" si="105"/>
        <v>943</v>
      </c>
      <c r="Q141" s="147">
        <f t="shared" si="105"/>
        <v>798</v>
      </c>
      <c r="R141" s="147">
        <v>836</v>
      </c>
      <c r="S141" s="146">
        <v>759</v>
      </c>
      <c r="T141" s="147">
        <v>759</v>
      </c>
      <c r="U141" s="148">
        <f t="shared" si="105"/>
        <v>0</v>
      </c>
      <c r="V141" s="145">
        <f t="shared" si="101"/>
        <v>-763</v>
      </c>
      <c r="W141" s="147">
        <f t="shared" ref="W141:Y141" si="106">SUM(W136:W140)</f>
        <v>-1665</v>
      </c>
      <c r="X141" s="147">
        <f t="shared" si="106"/>
        <v>-3073</v>
      </c>
      <c r="Y141" s="147">
        <f t="shared" si="106"/>
        <v>-3267</v>
      </c>
      <c r="Z141" s="147">
        <f t="shared" ref="Z141" si="107">SUM(Z136:Z140)</f>
        <v>-3203</v>
      </c>
      <c r="AA141" s="147">
        <f t="shared" si="105"/>
        <v>0</v>
      </c>
      <c r="AB141" s="148">
        <f t="shared" si="105"/>
        <v>0</v>
      </c>
      <c r="AC141" s="145">
        <f t="shared" si="97"/>
        <v>759</v>
      </c>
    </row>
    <row r="142" spans="1:29" s="75" customFormat="1" ht="15.75" thickTop="1" x14ac:dyDescent="0.25">
      <c r="A142" s="186">
        <f>+A135+1</f>
        <v>20</v>
      </c>
      <c r="B142" s="137" t="s">
        <v>349</v>
      </c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6"/>
      <c r="O142" s="94"/>
      <c r="P142" s="95"/>
      <c r="Q142" s="95"/>
      <c r="R142" s="95"/>
      <c r="S142" s="95"/>
      <c r="T142" s="95"/>
      <c r="U142" s="96"/>
      <c r="V142" s="97"/>
      <c r="W142" s="98"/>
      <c r="X142" s="98"/>
      <c r="Y142" s="98"/>
      <c r="Z142" s="98"/>
      <c r="AA142" s="99"/>
      <c r="AB142" s="100"/>
      <c r="AC142" s="97"/>
    </row>
    <row r="143" spans="1:29" s="75" customFormat="1" x14ac:dyDescent="0.25">
      <c r="A143" s="186"/>
      <c r="B143" s="76" t="s">
        <v>38</v>
      </c>
      <c r="C143" s="77">
        <v>14846696.24</v>
      </c>
      <c r="D143" s="78">
        <v>10962028.220000001</v>
      </c>
      <c r="E143" s="78">
        <v>6253703.0800000001</v>
      </c>
      <c r="F143" s="80">
        <v>4899055.96</v>
      </c>
      <c r="G143" s="78">
        <v>4386200.05</v>
      </c>
      <c r="H143" s="80">
        <v>3571338.52</v>
      </c>
      <c r="I143" s="78">
        <v>3707648.8</v>
      </c>
      <c r="J143" s="80">
        <v>4461976.79</v>
      </c>
      <c r="K143" s="78">
        <v>5991737.3300000001</v>
      </c>
      <c r="L143" s="80">
        <v>12776033.640000001</v>
      </c>
      <c r="M143" s="80">
        <v>13098091.560000001</v>
      </c>
      <c r="N143" s="138">
        <v>13691663.630000001</v>
      </c>
      <c r="O143" s="77">
        <v>11289668.02</v>
      </c>
      <c r="P143" s="80">
        <v>11703643.75</v>
      </c>
      <c r="Q143" s="78">
        <v>6989138</v>
      </c>
      <c r="R143" s="80">
        <v>4405951</v>
      </c>
      <c r="S143" s="78">
        <v>3379718</v>
      </c>
      <c r="T143" s="80">
        <v>3379718</v>
      </c>
      <c r="U143" s="138"/>
      <c r="V143" s="80">
        <f t="shared" ref="V143:Z147" si="108">O143-C143</f>
        <v>-3557028.2200000007</v>
      </c>
      <c r="W143" s="139">
        <f t="shared" si="108"/>
        <v>741615.52999999933</v>
      </c>
      <c r="X143" s="139">
        <f t="shared" si="108"/>
        <v>735434.91999999993</v>
      </c>
      <c r="Y143" s="139">
        <f t="shared" si="108"/>
        <v>-493104.95999999996</v>
      </c>
      <c r="Z143" s="139">
        <f t="shared" si="108"/>
        <v>-1006482.0499999998</v>
      </c>
      <c r="AA143" s="140"/>
      <c r="AB143" s="141"/>
      <c r="AC143" s="80">
        <f>IF(ISERROR(GETPIVOTDATA("VALUE",'CRS WK pvt'!$I$2,"DT_FILE",AC$8,"CD_CO",AC$6,"TRIM_CAT",TRIM(B143),"TRIM_LINE",A142))=TRUE,0,GETPIVOTDATA("VALUE",'CRS WK pvt'!$I$2,"DT_FILE",AC$8,"CD_CO",AC$6,"TRIM_CAT",TRIM(B143),"TRIM_LINE",A142))</f>
        <v>3379718</v>
      </c>
    </row>
    <row r="144" spans="1:29" s="75" customFormat="1" x14ac:dyDescent="0.25">
      <c r="A144" s="186"/>
      <c r="B144" s="76" t="s">
        <v>39</v>
      </c>
      <c r="C144" s="77">
        <v>1078358.7</v>
      </c>
      <c r="D144" s="78">
        <v>877535.45</v>
      </c>
      <c r="E144" s="78">
        <v>486027.16</v>
      </c>
      <c r="F144" s="80">
        <v>362719.1</v>
      </c>
      <c r="G144" s="78">
        <v>249897.31</v>
      </c>
      <c r="H144" s="80">
        <v>260376.52</v>
      </c>
      <c r="I144" s="78">
        <v>254593.89</v>
      </c>
      <c r="J144" s="80">
        <v>276814.67</v>
      </c>
      <c r="K144" s="78">
        <v>433603.14</v>
      </c>
      <c r="L144" s="80">
        <v>1028700.94</v>
      </c>
      <c r="M144" s="80">
        <v>955733.57</v>
      </c>
      <c r="N144" s="138">
        <v>955992.45</v>
      </c>
      <c r="O144" s="77">
        <v>788096.06</v>
      </c>
      <c r="P144" s="80">
        <v>713039.59</v>
      </c>
      <c r="Q144" s="78">
        <v>471004</v>
      </c>
      <c r="R144" s="80">
        <v>293772</v>
      </c>
      <c r="S144" s="78">
        <v>231262</v>
      </c>
      <c r="T144" s="80">
        <v>231262</v>
      </c>
      <c r="U144" s="138"/>
      <c r="V144" s="80">
        <f t="shared" si="108"/>
        <v>-290262.6399999999</v>
      </c>
      <c r="W144" s="139">
        <f t="shared" si="108"/>
        <v>-164495.85999999999</v>
      </c>
      <c r="X144" s="139">
        <f t="shared" si="108"/>
        <v>-15023.159999999974</v>
      </c>
      <c r="Y144" s="139">
        <f t="shared" si="108"/>
        <v>-68947.099999999977</v>
      </c>
      <c r="Z144" s="139">
        <f t="shared" si="108"/>
        <v>-18635.309999999998</v>
      </c>
      <c r="AA144" s="140"/>
      <c r="AB144" s="141"/>
      <c r="AC144" s="80">
        <f>IF(ISERROR(GETPIVOTDATA("VALUE",'CRS WK pvt'!$I$2,"DT_FILE",AC$8,"CD_CO",AC$6,"TRIM_CAT",TRIM(B144),"TRIM_LINE",A142))=TRUE,0,GETPIVOTDATA("VALUE",'CRS WK pvt'!$I$2,"DT_FILE",AC$8,"CD_CO",AC$6,"TRIM_CAT",TRIM(B144),"TRIM_LINE",A142))</f>
        <v>231262</v>
      </c>
    </row>
    <row r="145" spans="1:29" s="75" customFormat="1" x14ac:dyDescent="0.25">
      <c r="A145" s="186"/>
      <c r="B145" s="76" t="s">
        <v>40</v>
      </c>
      <c r="C145" s="77">
        <v>5043542.8499999996</v>
      </c>
      <c r="D145" s="78">
        <v>3293201.55</v>
      </c>
      <c r="E145" s="78">
        <v>1674029.8</v>
      </c>
      <c r="F145" s="80">
        <v>1179371.94</v>
      </c>
      <c r="G145" s="78">
        <v>904191.49</v>
      </c>
      <c r="H145" s="80">
        <v>810935.18</v>
      </c>
      <c r="I145" s="78">
        <v>790495.12</v>
      </c>
      <c r="J145" s="80">
        <v>945449.86</v>
      </c>
      <c r="K145" s="78">
        <v>1758428.22</v>
      </c>
      <c r="L145" s="80">
        <v>4054819.26</v>
      </c>
      <c r="M145" s="80">
        <v>4227079.5599999996</v>
      </c>
      <c r="N145" s="138">
        <v>4443744.6100000003</v>
      </c>
      <c r="O145" s="77">
        <v>3591303.57</v>
      </c>
      <c r="P145" s="80">
        <v>3439566.27</v>
      </c>
      <c r="Q145" s="78">
        <v>1954089</v>
      </c>
      <c r="R145" s="80">
        <v>900771</v>
      </c>
      <c r="S145" s="78">
        <v>636679</v>
      </c>
      <c r="T145" s="80">
        <v>636679</v>
      </c>
      <c r="U145" s="138"/>
      <c r="V145" s="80">
        <f t="shared" si="108"/>
        <v>-1452239.2799999998</v>
      </c>
      <c r="W145" s="139">
        <f t="shared" si="108"/>
        <v>146364.7200000002</v>
      </c>
      <c r="X145" s="139">
        <f t="shared" si="108"/>
        <v>280059.19999999995</v>
      </c>
      <c r="Y145" s="139">
        <f t="shared" si="108"/>
        <v>-278600.93999999994</v>
      </c>
      <c r="Z145" s="139">
        <f t="shared" si="108"/>
        <v>-267512.49</v>
      </c>
      <c r="AA145" s="140"/>
      <c r="AB145" s="141"/>
      <c r="AC145" s="80">
        <f>IF(ISERROR(GETPIVOTDATA("VALUE",'CRS WK pvt'!$I$2,"DT_FILE",AC$8,"CD_CO",AC$6,"TRIM_CAT",TRIM(B145),"TRIM_LINE",A142))=TRUE,0,GETPIVOTDATA("VALUE",'CRS WK pvt'!$I$2,"DT_FILE",AC$8,"CD_CO",AC$6,"TRIM_CAT",TRIM(B145),"TRIM_LINE",A142))</f>
        <v>636679</v>
      </c>
    </row>
    <row r="146" spans="1:29" s="75" customFormat="1" x14ac:dyDescent="0.25">
      <c r="A146" s="186"/>
      <c r="B146" s="76" t="s">
        <v>41</v>
      </c>
      <c r="C146" s="77">
        <v>2479835.08</v>
      </c>
      <c r="D146" s="78">
        <v>1605798.73</v>
      </c>
      <c r="E146" s="78">
        <v>778628.45</v>
      </c>
      <c r="F146" s="80">
        <v>494929.37</v>
      </c>
      <c r="G146" s="78">
        <v>401515.23</v>
      </c>
      <c r="H146" s="80">
        <v>294931.77</v>
      </c>
      <c r="I146" s="78">
        <v>267948.86</v>
      </c>
      <c r="J146" s="80">
        <v>429768.9</v>
      </c>
      <c r="K146" s="78">
        <v>973412.31</v>
      </c>
      <c r="L146" s="80">
        <v>1854858.67</v>
      </c>
      <c r="M146" s="80">
        <v>1813456.36</v>
      </c>
      <c r="N146" s="138">
        <v>1875597.1</v>
      </c>
      <c r="O146" s="77">
        <v>1575861.76</v>
      </c>
      <c r="P146" s="80">
        <v>1467697.69</v>
      </c>
      <c r="Q146" s="78">
        <v>912068</v>
      </c>
      <c r="R146" s="80">
        <v>364128</v>
      </c>
      <c r="S146" s="78">
        <v>210487</v>
      </c>
      <c r="T146" s="80">
        <v>210487</v>
      </c>
      <c r="U146" s="138"/>
      <c r="V146" s="80">
        <f t="shared" si="108"/>
        <v>-903973.32000000007</v>
      </c>
      <c r="W146" s="139">
        <f t="shared" si="108"/>
        <v>-138101.04000000004</v>
      </c>
      <c r="X146" s="139">
        <f t="shared" si="108"/>
        <v>133439.55000000005</v>
      </c>
      <c r="Y146" s="139">
        <f t="shared" si="108"/>
        <v>-130801.37</v>
      </c>
      <c r="Z146" s="139">
        <f t="shared" si="108"/>
        <v>-191028.22999999998</v>
      </c>
      <c r="AA146" s="140"/>
      <c r="AB146" s="141"/>
      <c r="AC146" s="80">
        <f>IF(ISERROR(GETPIVOTDATA("VALUE",'CRS WK pvt'!$I$2,"DT_FILE",AC$8,"CD_CO",AC$6,"TRIM_CAT",TRIM(B146),"TRIM_LINE",A142))=TRUE,0,GETPIVOTDATA("VALUE",'CRS WK pvt'!$I$2,"DT_FILE",AC$8,"CD_CO",AC$6,"TRIM_CAT",TRIM(B146),"TRIM_LINE",A142))</f>
        <v>210487</v>
      </c>
    </row>
    <row r="147" spans="1:29" s="75" customFormat="1" x14ac:dyDescent="0.25">
      <c r="A147" s="186"/>
      <c r="B147" s="76" t="s">
        <v>42</v>
      </c>
      <c r="C147" s="77">
        <v>1047926.89</v>
      </c>
      <c r="D147" s="78">
        <v>1175666.8899999999</v>
      </c>
      <c r="E147" s="78">
        <v>522417.19</v>
      </c>
      <c r="F147" s="80">
        <v>636364.76</v>
      </c>
      <c r="G147" s="78">
        <v>467572.43</v>
      </c>
      <c r="H147" s="80">
        <v>402655.95</v>
      </c>
      <c r="I147" s="78">
        <v>391042.6</v>
      </c>
      <c r="J147" s="80">
        <v>586406.43999999994</v>
      </c>
      <c r="K147" s="78">
        <v>582610.56000000006</v>
      </c>
      <c r="L147" s="80">
        <v>1109699.32</v>
      </c>
      <c r="M147" s="80">
        <v>1061131.2</v>
      </c>
      <c r="N147" s="138">
        <v>1004458.65</v>
      </c>
      <c r="O147" s="77">
        <v>1010557.19</v>
      </c>
      <c r="P147" s="80">
        <v>963518.65</v>
      </c>
      <c r="Q147" s="78">
        <v>840998</v>
      </c>
      <c r="R147" s="80">
        <v>442259</v>
      </c>
      <c r="S147" s="78">
        <v>166355</v>
      </c>
      <c r="T147" s="80">
        <v>166355</v>
      </c>
      <c r="U147" s="138"/>
      <c r="V147" s="80">
        <f t="shared" si="108"/>
        <v>-37369.70000000007</v>
      </c>
      <c r="W147" s="139">
        <f t="shared" si="108"/>
        <v>-212148.23999999987</v>
      </c>
      <c r="X147" s="139">
        <f t="shared" si="108"/>
        <v>318580.81</v>
      </c>
      <c r="Y147" s="139">
        <f t="shared" si="108"/>
        <v>-194105.76</v>
      </c>
      <c r="Z147" s="139">
        <f t="shared" si="108"/>
        <v>-301217.43</v>
      </c>
      <c r="AA147" s="140"/>
      <c r="AB147" s="141"/>
      <c r="AC147" s="80">
        <f>IF(ISERROR(GETPIVOTDATA("VALUE",'CRS WK pvt'!$I$2,"DT_FILE",AC$8,"CD_CO",AC$6,"TRIM_CAT",TRIM(B147),"TRIM_LINE",A142))=TRUE,0,GETPIVOTDATA("VALUE",'CRS WK pvt'!$I$2,"DT_FILE",AC$8,"CD_CO",AC$6,"TRIM_CAT",TRIM(B147),"TRIM_LINE",A142))</f>
        <v>166355</v>
      </c>
    </row>
    <row r="148" spans="1:29" s="92" customFormat="1" x14ac:dyDescent="0.25">
      <c r="A148" s="187"/>
      <c r="B148" s="76" t="s">
        <v>43</v>
      </c>
      <c r="C148" s="153">
        <f>SUM(C143:C147)</f>
        <v>24496359.759999998</v>
      </c>
      <c r="D148" s="154">
        <f t="shared" ref="D148:AC148" si="109">SUM(D143:D147)</f>
        <v>17914230.84</v>
      </c>
      <c r="E148" s="154">
        <f t="shared" si="109"/>
        <v>9714805.6799999997</v>
      </c>
      <c r="F148" s="155">
        <f t="shared" si="109"/>
        <v>7572441.1299999999</v>
      </c>
      <c r="G148" s="154">
        <f t="shared" si="109"/>
        <v>6409376.5099999998</v>
      </c>
      <c r="H148" s="155">
        <f t="shared" si="109"/>
        <v>5340237.9400000004</v>
      </c>
      <c r="I148" s="154">
        <f t="shared" si="109"/>
        <v>5411729.2699999996</v>
      </c>
      <c r="J148" s="155">
        <f t="shared" si="109"/>
        <v>6700416.6600000001</v>
      </c>
      <c r="K148" s="154">
        <f t="shared" si="109"/>
        <v>9739791.5600000005</v>
      </c>
      <c r="L148" s="155">
        <f t="shared" si="109"/>
        <v>20824111.829999998</v>
      </c>
      <c r="M148" s="155">
        <f t="shared" si="109"/>
        <v>21155492.25</v>
      </c>
      <c r="N148" s="156">
        <f t="shared" si="109"/>
        <v>21971456.440000001</v>
      </c>
      <c r="O148" s="153">
        <f t="shared" si="109"/>
        <v>18255486.600000001</v>
      </c>
      <c r="P148" s="155">
        <f t="shared" si="109"/>
        <v>18287465.949999999</v>
      </c>
      <c r="Q148" s="155">
        <f t="shared" si="109"/>
        <v>11167297</v>
      </c>
      <c r="R148" s="155">
        <v>6406881</v>
      </c>
      <c r="S148" s="154">
        <v>4624501</v>
      </c>
      <c r="T148" s="155">
        <v>4624501</v>
      </c>
      <c r="U148" s="156">
        <f t="shared" si="109"/>
        <v>0</v>
      </c>
      <c r="V148" s="155">
        <f t="shared" si="109"/>
        <v>-6240873.1600000011</v>
      </c>
      <c r="W148" s="157">
        <f t="shared" si="109"/>
        <v>373235.10999999964</v>
      </c>
      <c r="X148" s="157">
        <f t="shared" si="109"/>
        <v>1452491.32</v>
      </c>
      <c r="Y148" s="157">
        <f t="shared" si="109"/>
        <v>-1165560.1299999999</v>
      </c>
      <c r="Z148" s="157">
        <f t="shared" ref="Z148" si="110">SUM(Z143:Z147)</f>
        <v>-1784875.5099999998</v>
      </c>
      <c r="AA148" s="151">
        <f t="shared" si="109"/>
        <v>0</v>
      </c>
      <c r="AB148" s="152">
        <f t="shared" si="109"/>
        <v>0</v>
      </c>
      <c r="AC148" s="108">
        <f t="shared" si="109"/>
        <v>4624501</v>
      </c>
    </row>
    <row r="149" spans="1:29" s="75" customFormat="1" x14ac:dyDescent="0.25">
      <c r="A149" s="186">
        <f>+A142+1</f>
        <v>21</v>
      </c>
      <c r="B149" s="142" t="s">
        <v>350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110"/>
      <c r="P149" s="111"/>
      <c r="Q149" s="111"/>
      <c r="R149" s="111"/>
      <c r="S149" s="111"/>
      <c r="T149" s="111"/>
      <c r="U149" s="112"/>
      <c r="V149" s="113"/>
      <c r="W149" s="114"/>
      <c r="X149" s="114"/>
      <c r="Y149" s="114"/>
      <c r="Z149" s="114"/>
      <c r="AA149" s="115"/>
      <c r="AB149" s="116"/>
      <c r="AC149" s="113"/>
    </row>
    <row r="150" spans="1:29" s="75" customFormat="1" x14ac:dyDescent="0.25">
      <c r="A150" s="186"/>
      <c r="B150" s="76" t="s">
        <v>38</v>
      </c>
      <c r="C150" s="143"/>
      <c r="D150" s="226">
        <f t="shared" ref="D150:T155" si="111">(C59+C143+D94-D59-D143)/(C59+C143+D94-D143)</f>
        <v>0.74195434994116405</v>
      </c>
      <c r="E150" s="227">
        <f t="shared" si="111"/>
        <v>0.65742107793827942</v>
      </c>
      <c r="F150" s="227">
        <f t="shared" si="111"/>
        <v>0.45427500861309472</v>
      </c>
      <c r="G150" s="227">
        <f t="shared" si="111"/>
        <v>0.37362349232726633</v>
      </c>
      <c r="H150" s="228">
        <f t="shared" si="111"/>
        <v>0.40785428923234096</v>
      </c>
      <c r="I150" s="227">
        <f t="shared" si="111"/>
        <v>0.39837746756068138</v>
      </c>
      <c r="J150" s="228">
        <f t="shared" si="111"/>
        <v>0.46653967652847822</v>
      </c>
      <c r="K150" s="227">
        <f t="shared" si="111"/>
        <v>0.59472838963520103</v>
      </c>
      <c r="L150" s="228">
        <f t="shared" si="111"/>
        <v>0.7405813913990783</v>
      </c>
      <c r="M150" s="228">
        <f t="shared" si="111"/>
        <v>0.82417271541294779</v>
      </c>
      <c r="N150" s="229">
        <f t="shared" si="111"/>
        <v>0.79987407663831733</v>
      </c>
      <c r="O150" s="230">
        <f t="shared" si="111"/>
        <v>0.78128923043088427</v>
      </c>
      <c r="P150" s="228">
        <f t="shared" si="111"/>
        <v>0.70667048898976337</v>
      </c>
      <c r="Q150" s="228">
        <f t="shared" si="111"/>
        <v>0.65184428527295213</v>
      </c>
      <c r="R150" s="228">
        <f t="shared" si="111"/>
        <v>0.44588925158628195</v>
      </c>
      <c r="S150" s="228">
        <f t="shared" si="111"/>
        <v>0.33606053447702688</v>
      </c>
      <c r="T150" s="228">
        <f t="shared" si="111"/>
        <v>0</v>
      </c>
      <c r="U150" s="141"/>
      <c r="V150" s="143"/>
      <c r="W150" s="228">
        <f t="shared" ref="W150:Z154" si="112">P150-D150</f>
        <v>-3.5283860951400681E-2</v>
      </c>
      <c r="X150" s="228">
        <f t="shared" si="112"/>
        <v>-5.5767926653272903E-3</v>
      </c>
      <c r="Y150" s="228">
        <f t="shared" si="112"/>
        <v>-8.3857570268127679E-3</v>
      </c>
      <c r="Z150" s="228">
        <f t="shared" si="112"/>
        <v>-3.7562957850239442E-2</v>
      </c>
      <c r="AA150" s="140"/>
      <c r="AB150" s="141"/>
      <c r="AC150" s="80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5" customFormat="1" x14ac:dyDescent="0.25">
      <c r="A151" s="186"/>
      <c r="B151" s="76" t="s">
        <v>39</v>
      </c>
      <c r="C151" s="143"/>
      <c r="D151" s="227">
        <f t="shared" si="111"/>
        <v>0.31442113521457071</v>
      </c>
      <c r="E151" s="227">
        <f t="shared" si="111"/>
        <v>0.21819011411540321</v>
      </c>
      <c r="F151" s="227">
        <f t="shared" si="111"/>
        <v>0.11306238174529225</v>
      </c>
      <c r="G151" s="227">
        <f t="shared" si="111"/>
        <v>7.3003414944989742E-2</v>
      </c>
      <c r="H151" s="228">
        <f t="shared" si="111"/>
        <v>7.1322249032570506E-2</v>
      </c>
      <c r="I151" s="227">
        <f t="shared" si="111"/>
        <v>7.7546546673628855E-2</v>
      </c>
      <c r="J151" s="228">
        <f t="shared" si="111"/>
        <v>0.10520381394032029</v>
      </c>
      <c r="K151" s="227">
        <f t="shared" si="111"/>
        <v>0.13158370283690046</v>
      </c>
      <c r="L151" s="228">
        <f t="shared" si="111"/>
        <v>0.25513725063440917</v>
      </c>
      <c r="M151" s="228">
        <f t="shared" si="111"/>
        <v>0.37432678906186551</v>
      </c>
      <c r="N151" s="229">
        <f t="shared" si="111"/>
        <v>0.33012107272887098</v>
      </c>
      <c r="O151" s="230">
        <f t="shared" si="111"/>
        <v>0.29042673147041209</v>
      </c>
      <c r="P151" s="228">
        <f t="shared" si="111"/>
        <v>0.25767168125864992</v>
      </c>
      <c r="Q151" s="228">
        <f t="shared" si="111"/>
        <v>0.17172994898658092</v>
      </c>
      <c r="R151" s="228">
        <f t="shared" si="111"/>
        <v>9.8015431281677876E-2</v>
      </c>
      <c r="S151" s="228">
        <f t="shared" si="111"/>
        <v>4.8162142457098519E-3</v>
      </c>
      <c r="T151" s="228">
        <f t="shared" si="111"/>
        <v>0</v>
      </c>
      <c r="U151" s="141"/>
      <c r="V151" s="143"/>
      <c r="W151" s="228">
        <f t="shared" si="112"/>
        <v>-5.6749453955920792E-2</v>
      </c>
      <c r="X151" s="228">
        <f t="shared" si="112"/>
        <v>-4.6460165128822284E-2</v>
      </c>
      <c r="Y151" s="228">
        <f t="shared" si="112"/>
        <v>-1.5046950463614372E-2</v>
      </c>
      <c r="Z151" s="228">
        <f t="shared" si="112"/>
        <v>-6.8187200699279887E-2</v>
      </c>
      <c r="AA151" s="140"/>
      <c r="AB151" s="141"/>
      <c r="AC151" s="80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5" customFormat="1" x14ac:dyDescent="0.25">
      <c r="A152" s="186"/>
      <c r="B152" s="76" t="s">
        <v>40</v>
      </c>
      <c r="C152" s="143"/>
      <c r="D152" s="227">
        <f t="shared" si="111"/>
        <v>0.96209378059119954</v>
      </c>
      <c r="E152" s="227">
        <f t="shared" si="111"/>
        <v>0.93412196651745449</v>
      </c>
      <c r="F152" s="227">
        <f t="shared" si="111"/>
        <v>0.83393778562109433</v>
      </c>
      <c r="G152" s="227">
        <f t="shared" si="111"/>
        <v>0.82019965700644781</v>
      </c>
      <c r="H152" s="228">
        <f t="shared" si="111"/>
        <v>0.83103863593788774</v>
      </c>
      <c r="I152" s="227">
        <f t="shared" si="111"/>
        <v>0.83189201791594269</v>
      </c>
      <c r="J152" s="228">
        <f t="shared" si="111"/>
        <v>0.87794357333289152</v>
      </c>
      <c r="K152" s="227">
        <f t="shared" si="111"/>
        <v>0.89800787927374603</v>
      </c>
      <c r="L152" s="228">
        <f t="shared" si="111"/>
        <v>0.97529858816148907</v>
      </c>
      <c r="M152" s="228">
        <f t="shared" si="111"/>
        <v>0.97667277906470695</v>
      </c>
      <c r="N152" s="229">
        <f t="shared" si="111"/>
        <v>0.97256370636199474</v>
      </c>
      <c r="O152" s="230">
        <f t="shared" si="111"/>
        <v>0.96441154886118319</v>
      </c>
      <c r="P152" s="228">
        <f t="shared" si="111"/>
        <v>0.88713082865149295</v>
      </c>
      <c r="Q152" s="228">
        <f t="shared" si="111"/>
        <v>0.83107900937481705</v>
      </c>
      <c r="R152" s="228">
        <f t="shared" si="111"/>
        <v>0.67279447352828836</v>
      </c>
      <c r="S152" s="228">
        <f t="shared" si="111"/>
        <v>0.54453956692306427</v>
      </c>
      <c r="T152" s="228">
        <f t="shared" si="111"/>
        <v>0</v>
      </c>
      <c r="U152" s="141"/>
      <c r="V152" s="143"/>
      <c r="W152" s="228">
        <f t="shared" si="112"/>
        <v>-7.496295193970659E-2</v>
      </c>
      <c r="X152" s="228">
        <f t="shared" si="112"/>
        <v>-0.10304295714263745</v>
      </c>
      <c r="Y152" s="228">
        <f t="shared" si="112"/>
        <v>-0.16114331209280597</v>
      </c>
      <c r="Z152" s="228">
        <f t="shared" si="112"/>
        <v>-0.27566009008338355</v>
      </c>
      <c r="AA152" s="140"/>
      <c r="AB152" s="141"/>
      <c r="AC152" s="80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5" customFormat="1" x14ac:dyDescent="0.25">
      <c r="A153" s="186"/>
      <c r="B153" s="76" t="s">
        <v>41</v>
      </c>
      <c r="C153" s="143"/>
      <c r="D153" s="227">
        <f t="shared" si="111"/>
        <v>0.95093164252952012</v>
      </c>
      <c r="E153" s="227">
        <f t="shared" si="111"/>
        <v>0.91778970099913493</v>
      </c>
      <c r="F153" s="227">
        <f t="shared" si="111"/>
        <v>0.78031156166184745</v>
      </c>
      <c r="G153" s="227">
        <f t="shared" si="111"/>
        <v>0.62201927779776134</v>
      </c>
      <c r="H153" s="228">
        <f t="shared" si="111"/>
        <v>0.59433931905993231</v>
      </c>
      <c r="I153" s="227">
        <f t="shared" si="111"/>
        <v>0.62267464937563322</v>
      </c>
      <c r="J153" s="228">
        <f t="shared" si="111"/>
        <v>0.52044081205390635</v>
      </c>
      <c r="K153" s="227">
        <f t="shared" si="111"/>
        <v>0.65797286846701475</v>
      </c>
      <c r="L153" s="228">
        <f t="shared" si="111"/>
        <v>0.81198540625645765</v>
      </c>
      <c r="M153" s="228">
        <f t="shared" si="111"/>
        <v>0.94351496011764124</v>
      </c>
      <c r="N153" s="229">
        <f t="shared" si="111"/>
        <v>0.93260066469817138</v>
      </c>
      <c r="O153" s="230">
        <f t="shared" si="111"/>
        <v>0.93585280987312025</v>
      </c>
      <c r="P153" s="228">
        <f t="shared" si="111"/>
        <v>0.85333869870921719</v>
      </c>
      <c r="Q153" s="228">
        <f t="shared" si="111"/>
        <v>0.82148459054021561</v>
      </c>
      <c r="R153" s="228">
        <f t="shared" si="111"/>
        <v>0.67290255213637185</v>
      </c>
      <c r="S153" s="228">
        <f t="shared" si="111"/>
        <v>0.57804063171013986</v>
      </c>
      <c r="T153" s="228">
        <f t="shared" si="111"/>
        <v>0</v>
      </c>
      <c r="U153" s="141"/>
      <c r="V153" s="143"/>
      <c r="W153" s="228">
        <f t="shared" si="112"/>
        <v>-9.7592943820302924E-2</v>
      </c>
      <c r="X153" s="228">
        <f t="shared" si="112"/>
        <v>-9.6305110458919319E-2</v>
      </c>
      <c r="Y153" s="228">
        <f t="shared" si="112"/>
        <v>-0.10740900952547561</v>
      </c>
      <c r="Z153" s="228">
        <f t="shared" si="112"/>
        <v>-4.3978646087621476E-2</v>
      </c>
      <c r="AA153" s="140"/>
      <c r="AB153" s="141"/>
      <c r="AC153" s="80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5" customFormat="1" x14ac:dyDescent="0.25">
      <c r="A154" s="186"/>
      <c r="B154" s="76" t="s">
        <v>42</v>
      </c>
      <c r="C154" s="143"/>
      <c r="D154" s="227">
        <f t="shared" si="111"/>
        <v>0.98342537480030101</v>
      </c>
      <c r="E154" s="227">
        <f t="shared" si="111"/>
        <v>0.95558375820658104</v>
      </c>
      <c r="F154" s="227">
        <f t="shared" si="111"/>
        <v>0.91669153628366462</v>
      </c>
      <c r="G154" s="227">
        <f t="shared" si="111"/>
        <v>0.8881320218481723</v>
      </c>
      <c r="H154" s="228">
        <f t="shared" si="111"/>
        <v>0.95823833120238033</v>
      </c>
      <c r="I154" s="227">
        <f t="shared" si="111"/>
        <v>0.94576006682779479</v>
      </c>
      <c r="J154" s="228">
        <f t="shared" si="111"/>
        <v>0.9418398051821002</v>
      </c>
      <c r="K154" s="227">
        <f t="shared" si="111"/>
        <v>0.95777905947669262</v>
      </c>
      <c r="L154" s="228">
        <f t="shared" si="111"/>
        <v>0.96670464723123428</v>
      </c>
      <c r="M154" s="228">
        <f t="shared" si="111"/>
        <v>0.95577028724503577</v>
      </c>
      <c r="N154" s="229">
        <f t="shared" si="111"/>
        <v>0.95484003053098143</v>
      </c>
      <c r="O154" s="230">
        <f t="shared" si="111"/>
        <v>0.95429473644308438</v>
      </c>
      <c r="P154" s="228">
        <f t="shared" si="111"/>
        <v>0.96481798189084644</v>
      </c>
      <c r="Q154" s="228">
        <f t="shared" si="111"/>
        <v>0.96657068208474717</v>
      </c>
      <c r="R154" s="228">
        <f t="shared" si="111"/>
        <v>0.96241908141139365</v>
      </c>
      <c r="S154" s="228">
        <f t="shared" si="111"/>
        <v>0.95851749727171931</v>
      </c>
      <c r="T154" s="228">
        <f t="shared" si="111"/>
        <v>0</v>
      </c>
      <c r="U154" s="141"/>
      <c r="V154" s="143"/>
      <c r="W154" s="228">
        <f t="shared" si="112"/>
        <v>-1.8607392909454568E-2</v>
      </c>
      <c r="X154" s="228">
        <f t="shared" si="112"/>
        <v>1.0986923878166133E-2</v>
      </c>
      <c r="Y154" s="228">
        <f t="shared" si="112"/>
        <v>4.572754512772903E-2</v>
      </c>
      <c r="Z154" s="228">
        <f t="shared" si="112"/>
        <v>7.0385475423547006E-2</v>
      </c>
      <c r="AA154" s="140"/>
      <c r="AB154" s="141"/>
      <c r="AC154" s="80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2" customFormat="1" ht="15.75" thickBot="1" x14ac:dyDescent="0.3">
      <c r="A155" s="187"/>
      <c r="B155" s="144" t="s">
        <v>43</v>
      </c>
      <c r="C155" s="145"/>
      <c r="D155" s="231">
        <f t="shared" si="111"/>
        <v>0.74372526543504547</v>
      </c>
      <c r="E155" s="231">
        <f t="shared" si="111"/>
        <v>0.66337445626860925</v>
      </c>
      <c r="F155" s="231">
        <f t="shared" si="111"/>
        <v>0.46907251705067199</v>
      </c>
      <c r="G155" s="231">
        <f t="shared" si="111"/>
        <v>0.38577172543088362</v>
      </c>
      <c r="H155" s="232">
        <f t="shared" si="111"/>
        <v>0.40605799001125809</v>
      </c>
      <c r="I155" s="231">
        <f t="shared" si="111"/>
        <v>0.39110046921775976</v>
      </c>
      <c r="J155" s="232">
        <f t="shared" si="111"/>
        <v>0.4446717720651267</v>
      </c>
      <c r="K155" s="231">
        <f t="shared" si="111"/>
        <v>0.55192954708663733</v>
      </c>
      <c r="L155" s="232">
        <f t="shared" si="111"/>
        <v>0.72965438343449052</v>
      </c>
      <c r="M155" s="232">
        <f t="shared" si="111"/>
        <v>0.80575756731128056</v>
      </c>
      <c r="N155" s="233">
        <f t="shared" si="111"/>
        <v>0.78065796994170955</v>
      </c>
      <c r="O155" s="234">
        <f t="shared" si="111"/>
        <v>0.76360924041981926</v>
      </c>
      <c r="P155" s="232">
        <f t="shared" si="111"/>
        <v>0.68243727860941206</v>
      </c>
      <c r="Q155" s="232">
        <f t="shared" si="111"/>
        <v>0.63060276837446561</v>
      </c>
      <c r="R155" s="232">
        <f t="shared" si="111"/>
        <v>0.44247843263136521</v>
      </c>
      <c r="S155" s="232">
        <f t="shared" si="111"/>
        <v>0.32437106566738438</v>
      </c>
      <c r="T155" s="232">
        <f t="shared" si="111"/>
        <v>0</v>
      </c>
      <c r="U155" s="148">
        <f t="shared" ref="U155:AC155" si="113">SUM(U150:U154)</f>
        <v>0</v>
      </c>
      <c r="V155" s="145"/>
      <c r="W155" s="232">
        <f t="shared" si="113"/>
        <v>-0.28319660357678555</v>
      </c>
      <c r="X155" s="232">
        <f t="shared" si="113"/>
        <v>-0.24039810151754021</v>
      </c>
      <c r="Y155" s="232">
        <f t="shared" si="113"/>
        <v>-0.24625748398097969</v>
      </c>
      <c r="Z155" s="232">
        <f t="shared" ref="Z155" si="114">SUM(Z150:Z154)</f>
        <v>-0.35500341929697732</v>
      </c>
      <c r="AA155" s="147">
        <f t="shared" si="113"/>
        <v>0</v>
      </c>
      <c r="AB155" s="148">
        <f t="shared" si="113"/>
        <v>0</v>
      </c>
      <c r="AC155" s="145">
        <f t="shared" si="113"/>
        <v>0</v>
      </c>
    </row>
    <row r="156" spans="1:29" ht="15.75" thickTop="1" x14ac:dyDescent="0.25">
      <c r="A156" s="186"/>
    </row>
    <row r="157" spans="1:29" x14ac:dyDescent="0.25">
      <c r="B157" s="1" t="s">
        <v>25</v>
      </c>
    </row>
    <row r="158" spans="1:29" x14ac:dyDescent="0.25">
      <c r="B158" s="39" t="s">
        <v>320</v>
      </c>
    </row>
    <row r="159" spans="1:29" x14ac:dyDescent="0.25">
      <c r="B159" s="2" t="s">
        <v>321</v>
      </c>
    </row>
    <row r="161" spans="2:2" x14ac:dyDescent="0.25">
      <c r="B161" s="40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38"/>
  <sheetViews>
    <sheetView topLeftCell="A2" workbookViewId="0">
      <selection activeCell="K49" sqref="K49"/>
    </sheetView>
  </sheetViews>
  <sheetFormatPr defaultRowHeight="15" x14ac:dyDescent="0.25"/>
  <cols>
    <col min="2" max="2" width="9.7109375" style="189" bestFit="1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89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89">
        <v>44044</v>
      </c>
      <c r="C2">
        <v>4</v>
      </c>
      <c r="D2" t="s">
        <v>100</v>
      </c>
      <c r="E2">
        <v>12010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90" t="s">
        <v>78</v>
      </c>
      <c r="J2" s="190" t="s">
        <v>58</v>
      </c>
    </row>
    <row r="3" spans="1:11" x14ac:dyDescent="0.25">
      <c r="A3" t="s">
        <v>70</v>
      </c>
      <c r="B3" s="189">
        <v>44044</v>
      </c>
      <c r="C3">
        <v>4</v>
      </c>
      <c r="D3" t="s">
        <v>101</v>
      </c>
      <c r="E3">
        <v>148</v>
      </c>
      <c r="F3" t="str">
        <f t="shared" si="0"/>
        <v>Low Income Residential</v>
      </c>
      <c r="G3">
        <f t="shared" si="1"/>
        <v>1</v>
      </c>
      <c r="J3" s="189">
        <v>44044</v>
      </c>
    </row>
    <row r="4" spans="1:11" x14ac:dyDescent="0.25">
      <c r="A4" t="s">
        <v>70</v>
      </c>
      <c r="B4" s="189">
        <v>44044</v>
      </c>
      <c r="C4">
        <v>4</v>
      </c>
      <c r="D4" t="s">
        <v>54</v>
      </c>
      <c r="E4">
        <v>1589</v>
      </c>
      <c r="F4" t="str">
        <f t="shared" si="0"/>
        <v>Small C&amp;I</v>
      </c>
      <c r="G4">
        <f t="shared" si="1"/>
        <v>1</v>
      </c>
      <c r="I4" s="190" t="s">
        <v>59</v>
      </c>
      <c r="J4">
        <v>4</v>
      </c>
      <c r="K4">
        <v>5</v>
      </c>
    </row>
    <row r="5" spans="1:11" x14ac:dyDescent="0.25">
      <c r="A5" t="s">
        <v>70</v>
      </c>
      <c r="B5" s="189">
        <v>44044</v>
      </c>
      <c r="C5">
        <v>4</v>
      </c>
      <c r="D5" t="s">
        <v>55</v>
      </c>
      <c r="E5">
        <v>79</v>
      </c>
      <c r="F5" t="str">
        <f t="shared" si="0"/>
        <v>Medium C&amp;I</v>
      </c>
      <c r="G5">
        <f t="shared" si="1"/>
        <v>1</v>
      </c>
      <c r="I5" s="191">
        <v>1</v>
      </c>
      <c r="J5" s="192"/>
      <c r="K5" s="192"/>
    </row>
    <row r="6" spans="1:11" x14ac:dyDescent="0.25">
      <c r="A6" t="s">
        <v>70</v>
      </c>
      <c r="B6" s="189">
        <v>44044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93" t="s">
        <v>42</v>
      </c>
      <c r="J6" s="192">
        <v>11</v>
      </c>
      <c r="K6" s="192">
        <v>3001</v>
      </c>
    </row>
    <row r="7" spans="1:11" x14ac:dyDescent="0.25">
      <c r="A7" t="s">
        <v>70</v>
      </c>
      <c r="B7" s="189">
        <v>44044</v>
      </c>
      <c r="C7">
        <v>4</v>
      </c>
      <c r="D7" t="s">
        <v>57</v>
      </c>
      <c r="E7">
        <v>42</v>
      </c>
      <c r="F7" t="str">
        <f t="shared" si="0"/>
        <v>OTHER</v>
      </c>
      <c r="G7">
        <f t="shared" si="1"/>
        <v>1</v>
      </c>
      <c r="I7" s="193" t="s">
        <v>39</v>
      </c>
      <c r="J7" s="192">
        <v>148</v>
      </c>
      <c r="K7" s="192">
        <v>137736</v>
      </c>
    </row>
    <row r="8" spans="1:11" x14ac:dyDescent="0.25">
      <c r="A8" t="s">
        <v>70</v>
      </c>
      <c r="B8" s="189">
        <v>44044</v>
      </c>
      <c r="C8">
        <v>5</v>
      </c>
      <c r="D8" t="s">
        <v>100</v>
      </c>
      <c r="E8">
        <v>1018629</v>
      </c>
      <c r="F8" t="str">
        <f t="shared" si="0"/>
        <v>Residential</v>
      </c>
      <c r="G8">
        <f t="shared" si="1"/>
        <v>1</v>
      </c>
      <c r="I8" s="193" t="s">
        <v>41</v>
      </c>
      <c r="J8" s="192">
        <v>79</v>
      </c>
      <c r="K8" s="192">
        <v>11836</v>
      </c>
    </row>
    <row r="9" spans="1:11" x14ac:dyDescent="0.25">
      <c r="A9" t="s">
        <v>70</v>
      </c>
      <c r="B9" s="189">
        <v>44044</v>
      </c>
      <c r="C9">
        <v>5</v>
      </c>
      <c r="D9" t="s">
        <v>101</v>
      </c>
      <c r="E9">
        <v>137736</v>
      </c>
      <c r="F9" t="str">
        <f t="shared" si="0"/>
        <v>Low Income Residential</v>
      </c>
      <c r="G9">
        <f t="shared" si="1"/>
        <v>1</v>
      </c>
      <c r="I9" s="193" t="s">
        <v>38</v>
      </c>
      <c r="J9" s="192">
        <v>12010</v>
      </c>
      <c r="K9" s="192">
        <v>1018629</v>
      </c>
    </row>
    <row r="10" spans="1:11" x14ac:dyDescent="0.25">
      <c r="A10" t="s">
        <v>70</v>
      </c>
      <c r="B10" s="189">
        <v>44044</v>
      </c>
      <c r="C10">
        <v>5</v>
      </c>
      <c r="D10" t="s">
        <v>54</v>
      </c>
      <c r="E10">
        <v>154639</v>
      </c>
      <c r="F10" t="str">
        <f t="shared" si="0"/>
        <v>Small C&amp;I</v>
      </c>
      <c r="G10">
        <f t="shared" si="1"/>
        <v>1</v>
      </c>
      <c r="I10" s="193" t="s">
        <v>40</v>
      </c>
      <c r="J10" s="192">
        <v>1589</v>
      </c>
      <c r="K10" s="192">
        <v>154639</v>
      </c>
    </row>
    <row r="11" spans="1:11" x14ac:dyDescent="0.25">
      <c r="A11" t="s">
        <v>70</v>
      </c>
      <c r="B11" s="189">
        <v>44044</v>
      </c>
      <c r="C11">
        <v>5</v>
      </c>
      <c r="D11" t="s">
        <v>55</v>
      </c>
      <c r="E11">
        <v>11836</v>
      </c>
      <c r="F11" t="str">
        <f t="shared" si="0"/>
        <v>Medium C&amp;I</v>
      </c>
      <c r="G11">
        <f t="shared" si="1"/>
        <v>1</v>
      </c>
      <c r="I11" s="191">
        <v>2</v>
      </c>
      <c r="J11" s="192"/>
      <c r="K11" s="192"/>
    </row>
    <row r="12" spans="1:11" x14ac:dyDescent="0.25">
      <c r="A12" t="s">
        <v>70</v>
      </c>
      <c r="B12" s="189">
        <v>44044</v>
      </c>
      <c r="C12">
        <v>5</v>
      </c>
      <c r="D12" t="s">
        <v>56</v>
      </c>
      <c r="E12">
        <v>3001</v>
      </c>
      <c r="F12" t="str">
        <f t="shared" si="0"/>
        <v>Large C&amp;I</v>
      </c>
      <c r="G12">
        <f t="shared" si="1"/>
        <v>1</v>
      </c>
      <c r="I12" s="193" t="s">
        <v>42</v>
      </c>
      <c r="J12" s="192">
        <v>1</v>
      </c>
      <c r="K12" s="192">
        <v>456</v>
      </c>
    </row>
    <row r="13" spans="1:11" x14ac:dyDescent="0.25">
      <c r="A13" t="s">
        <v>70</v>
      </c>
      <c r="B13" s="189">
        <v>44044</v>
      </c>
      <c r="C13">
        <v>5</v>
      </c>
      <c r="D13" t="s">
        <v>57</v>
      </c>
      <c r="E13">
        <v>10583</v>
      </c>
      <c r="F13" t="str">
        <f t="shared" si="0"/>
        <v>OTHER</v>
      </c>
      <c r="G13">
        <f t="shared" si="1"/>
        <v>1</v>
      </c>
      <c r="I13" s="193" t="s">
        <v>39</v>
      </c>
      <c r="J13" s="192">
        <v>49</v>
      </c>
      <c r="K13" s="192">
        <v>54979</v>
      </c>
    </row>
    <row r="14" spans="1:11" x14ac:dyDescent="0.25">
      <c r="A14" t="s">
        <v>72</v>
      </c>
      <c r="B14" s="189">
        <v>44044</v>
      </c>
      <c r="C14">
        <v>4</v>
      </c>
      <c r="D14" t="s">
        <v>100</v>
      </c>
      <c r="E14">
        <v>1567</v>
      </c>
      <c r="F14" t="str">
        <f t="shared" si="0"/>
        <v>Residential</v>
      </c>
      <c r="G14">
        <f t="shared" si="1"/>
        <v>2</v>
      </c>
      <c r="I14" s="193" t="s">
        <v>41</v>
      </c>
      <c r="J14" s="192">
        <v>20</v>
      </c>
      <c r="K14" s="192">
        <v>1751</v>
      </c>
    </row>
    <row r="15" spans="1:11" x14ac:dyDescent="0.25">
      <c r="A15" t="s">
        <v>72</v>
      </c>
      <c r="B15" s="189">
        <v>44044</v>
      </c>
      <c r="C15">
        <v>4</v>
      </c>
      <c r="D15" t="s">
        <v>101</v>
      </c>
      <c r="E15">
        <v>49</v>
      </c>
      <c r="F15" t="str">
        <f t="shared" si="0"/>
        <v>Low Income Residential</v>
      </c>
      <c r="G15">
        <f t="shared" si="1"/>
        <v>2</v>
      </c>
      <c r="I15" s="193" t="s">
        <v>38</v>
      </c>
      <c r="J15" s="192">
        <v>1567</v>
      </c>
      <c r="K15" s="192">
        <v>189701</v>
      </c>
    </row>
    <row r="16" spans="1:11" x14ac:dyDescent="0.25">
      <c r="A16" t="s">
        <v>72</v>
      </c>
      <c r="B16" s="189">
        <v>44044</v>
      </c>
      <c r="C16">
        <v>4</v>
      </c>
      <c r="D16" t="s">
        <v>54</v>
      </c>
      <c r="E16">
        <v>255</v>
      </c>
      <c r="F16" t="str">
        <f t="shared" si="0"/>
        <v>Small C&amp;I</v>
      </c>
      <c r="G16">
        <f t="shared" si="1"/>
        <v>2</v>
      </c>
      <c r="I16" s="193" t="s">
        <v>40</v>
      </c>
      <c r="J16" s="192">
        <v>255</v>
      </c>
      <c r="K16" s="192">
        <v>30711</v>
      </c>
    </row>
    <row r="17" spans="1:11" x14ac:dyDescent="0.25">
      <c r="A17" t="s">
        <v>72</v>
      </c>
      <c r="B17" s="189">
        <v>44044</v>
      </c>
      <c r="C17">
        <v>4</v>
      </c>
      <c r="D17" t="s">
        <v>55</v>
      </c>
      <c r="E17">
        <v>20</v>
      </c>
      <c r="F17" t="str">
        <f t="shared" si="0"/>
        <v>Medium C&amp;I</v>
      </c>
      <c r="G17">
        <f t="shared" si="1"/>
        <v>2</v>
      </c>
      <c r="I17" s="191">
        <v>3</v>
      </c>
      <c r="J17" s="192"/>
      <c r="K17" s="192"/>
    </row>
    <row r="18" spans="1:11" x14ac:dyDescent="0.25">
      <c r="A18" t="s">
        <v>72</v>
      </c>
      <c r="B18" s="189">
        <v>44044</v>
      </c>
      <c r="C18">
        <v>4</v>
      </c>
      <c r="D18" t="s">
        <v>56</v>
      </c>
      <c r="E18">
        <v>1</v>
      </c>
      <c r="F18" t="str">
        <f t="shared" si="0"/>
        <v>Large C&amp;I</v>
      </c>
      <c r="G18">
        <f t="shared" si="1"/>
        <v>2</v>
      </c>
      <c r="I18" s="193" t="s">
        <v>42</v>
      </c>
      <c r="J18" s="192"/>
      <c r="K18" s="192">
        <v>212</v>
      </c>
    </row>
    <row r="19" spans="1:11" x14ac:dyDescent="0.25">
      <c r="A19" t="s">
        <v>72</v>
      </c>
      <c r="B19" s="189">
        <v>44044</v>
      </c>
      <c r="C19">
        <v>4</v>
      </c>
      <c r="D19" t="s">
        <v>57</v>
      </c>
      <c r="E19">
        <v>4</v>
      </c>
      <c r="F19" t="str">
        <f t="shared" si="0"/>
        <v>OTHER</v>
      </c>
      <c r="G19">
        <f t="shared" si="1"/>
        <v>2</v>
      </c>
      <c r="I19" s="193" t="s">
        <v>39</v>
      </c>
      <c r="J19" s="192">
        <v>9</v>
      </c>
      <c r="K19" s="192">
        <v>10758</v>
      </c>
    </row>
    <row r="20" spans="1:11" x14ac:dyDescent="0.25">
      <c r="A20" t="s">
        <v>72</v>
      </c>
      <c r="B20" s="189">
        <v>44044</v>
      </c>
      <c r="C20">
        <v>5</v>
      </c>
      <c r="D20" t="s">
        <v>100</v>
      </c>
      <c r="E20">
        <v>189701</v>
      </c>
      <c r="F20" t="str">
        <f t="shared" si="0"/>
        <v>Residential</v>
      </c>
      <c r="G20">
        <f t="shared" si="1"/>
        <v>2</v>
      </c>
      <c r="I20" s="193" t="s">
        <v>41</v>
      </c>
      <c r="J20" s="192">
        <v>16</v>
      </c>
      <c r="K20" s="192">
        <v>808</v>
      </c>
    </row>
    <row r="21" spans="1:11" x14ac:dyDescent="0.25">
      <c r="A21" t="s">
        <v>72</v>
      </c>
      <c r="B21" s="189">
        <v>44044</v>
      </c>
      <c r="C21">
        <v>5</v>
      </c>
      <c r="D21" t="s">
        <v>101</v>
      </c>
      <c r="E21">
        <v>54979</v>
      </c>
      <c r="F21" t="str">
        <f t="shared" si="0"/>
        <v>Low Income Residential</v>
      </c>
      <c r="G21">
        <f t="shared" si="1"/>
        <v>2</v>
      </c>
      <c r="I21" s="193" t="s">
        <v>38</v>
      </c>
      <c r="J21" s="192">
        <v>781</v>
      </c>
      <c r="K21" s="192">
        <v>65757</v>
      </c>
    </row>
    <row r="22" spans="1:11" x14ac:dyDescent="0.25">
      <c r="A22" t="s">
        <v>72</v>
      </c>
      <c r="B22" s="189">
        <v>44044</v>
      </c>
      <c r="C22">
        <v>5</v>
      </c>
      <c r="D22" t="s">
        <v>54</v>
      </c>
      <c r="E22">
        <v>30711</v>
      </c>
      <c r="F22" t="str">
        <f t="shared" si="0"/>
        <v>Small C&amp;I</v>
      </c>
      <c r="G22">
        <f t="shared" si="1"/>
        <v>2</v>
      </c>
      <c r="I22" s="193" t="s">
        <v>40</v>
      </c>
      <c r="J22" s="192">
        <v>164</v>
      </c>
      <c r="K22" s="192">
        <v>13203</v>
      </c>
    </row>
    <row r="23" spans="1:11" x14ac:dyDescent="0.25">
      <c r="A23" t="s">
        <v>72</v>
      </c>
      <c r="B23" s="189">
        <v>44044</v>
      </c>
      <c r="C23">
        <v>5</v>
      </c>
      <c r="D23" t="s">
        <v>55</v>
      </c>
      <c r="E23">
        <v>1751</v>
      </c>
      <c r="F23" t="str">
        <f t="shared" si="0"/>
        <v>Medium C&amp;I</v>
      </c>
      <c r="G23">
        <f t="shared" si="1"/>
        <v>2</v>
      </c>
      <c r="I23" s="191">
        <v>4</v>
      </c>
      <c r="J23" s="192"/>
      <c r="K23" s="192"/>
    </row>
    <row r="24" spans="1:11" x14ac:dyDescent="0.25">
      <c r="A24" t="s">
        <v>72</v>
      </c>
      <c r="B24" s="189">
        <v>44044</v>
      </c>
      <c r="C24">
        <v>5</v>
      </c>
      <c r="D24" t="s">
        <v>56</v>
      </c>
      <c r="E24">
        <v>456</v>
      </c>
      <c r="F24" t="str">
        <f t="shared" si="0"/>
        <v>Large C&amp;I</v>
      </c>
      <c r="G24">
        <f t="shared" si="1"/>
        <v>2</v>
      </c>
      <c r="I24" s="193" t="s">
        <v>42</v>
      </c>
      <c r="J24" s="192">
        <v>1</v>
      </c>
      <c r="K24" s="192">
        <v>79</v>
      </c>
    </row>
    <row r="25" spans="1:11" x14ac:dyDescent="0.25">
      <c r="A25" t="s">
        <v>72</v>
      </c>
      <c r="B25" s="189">
        <v>44044</v>
      </c>
      <c r="C25">
        <v>5</v>
      </c>
      <c r="D25" t="s">
        <v>57</v>
      </c>
      <c r="E25">
        <v>1117</v>
      </c>
      <c r="F25" t="str">
        <f t="shared" si="0"/>
        <v>OTHER</v>
      </c>
      <c r="G25">
        <f t="shared" si="1"/>
        <v>2</v>
      </c>
      <c r="I25" s="193" t="s">
        <v>39</v>
      </c>
      <c r="J25" s="192">
        <v>6</v>
      </c>
      <c r="K25" s="192">
        <v>5367</v>
      </c>
    </row>
    <row r="26" spans="1:11" x14ac:dyDescent="0.25">
      <c r="A26" t="s">
        <v>66</v>
      </c>
      <c r="B26" s="189">
        <v>44044</v>
      </c>
      <c r="C26">
        <v>4</v>
      </c>
      <c r="D26" t="s">
        <v>100</v>
      </c>
      <c r="E26">
        <v>781</v>
      </c>
      <c r="F26" t="str">
        <f t="shared" si="0"/>
        <v>Residential</v>
      </c>
      <c r="G26">
        <f t="shared" si="1"/>
        <v>3</v>
      </c>
      <c r="I26" s="193" t="s">
        <v>41</v>
      </c>
      <c r="J26" s="192">
        <v>1</v>
      </c>
      <c r="K26" s="192">
        <v>271</v>
      </c>
    </row>
    <row r="27" spans="1:11" x14ac:dyDescent="0.25">
      <c r="A27" t="s">
        <v>66</v>
      </c>
      <c r="B27" s="189">
        <v>44044</v>
      </c>
      <c r="C27">
        <v>4</v>
      </c>
      <c r="D27" t="s">
        <v>101</v>
      </c>
      <c r="E27">
        <v>9</v>
      </c>
      <c r="F27" t="str">
        <f t="shared" si="0"/>
        <v>Low Income Residential</v>
      </c>
      <c r="G27">
        <f t="shared" si="1"/>
        <v>3</v>
      </c>
      <c r="I27" s="193" t="s">
        <v>38</v>
      </c>
      <c r="J27" s="192">
        <v>222</v>
      </c>
      <c r="K27" s="192">
        <v>25686</v>
      </c>
    </row>
    <row r="28" spans="1:11" x14ac:dyDescent="0.25">
      <c r="A28" t="s">
        <v>66</v>
      </c>
      <c r="B28" s="189">
        <v>44044</v>
      </c>
      <c r="C28">
        <v>4</v>
      </c>
      <c r="D28" t="s">
        <v>54</v>
      </c>
      <c r="E28">
        <v>164</v>
      </c>
      <c r="F28" t="str">
        <f t="shared" si="0"/>
        <v>Small C&amp;I</v>
      </c>
      <c r="G28">
        <f t="shared" si="1"/>
        <v>3</v>
      </c>
      <c r="I28" s="193" t="s">
        <v>40</v>
      </c>
      <c r="J28" s="192">
        <v>20</v>
      </c>
      <c r="K28" s="192">
        <v>4576</v>
      </c>
    </row>
    <row r="29" spans="1:11" x14ac:dyDescent="0.25">
      <c r="A29" t="s">
        <v>66</v>
      </c>
      <c r="B29" s="189">
        <v>44044</v>
      </c>
      <c r="C29">
        <v>4</v>
      </c>
      <c r="D29" t="s">
        <v>55</v>
      </c>
      <c r="E29">
        <v>16</v>
      </c>
      <c r="F29" t="str">
        <f t="shared" si="0"/>
        <v>Medium C&amp;I</v>
      </c>
      <c r="G29">
        <f t="shared" si="1"/>
        <v>3</v>
      </c>
      <c r="I29" s="191">
        <v>5</v>
      </c>
      <c r="J29" s="192"/>
      <c r="K29" s="192"/>
    </row>
    <row r="30" spans="1:11" x14ac:dyDescent="0.25">
      <c r="A30" t="s">
        <v>66</v>
      </c>
      <c r="B30" s="189">
        <v>44044</v>
      </c>
      <c r="C30">
        <v>4</v>
      </c>
      <c r="D30" t="s">
        <v>57</v>
      </c>
      <c r="E30">
        <v>2</v>
      </c>
      <c r="F30" t="str">
        <f t="shared" si="0"/>
        <v>OTHER</v>
      </c>
      <c r="G30">
        <f t="shared" si="1"/>
        <v>3</v>
      </c>
      <c r="I30" s="193" t="s">
        <v>42</v>
      </c>
      <c r="J30" s="192"/>
      <c r="K30" s="192">
        <v>165</v>
      </c>
    </row>
    <row r="31" spans="1:11" x14ac:dyDescent="0.25">
      <c r="A31" t="s">
        <v>66</v>
      </c>
      <c r="B31" s="189">
        <v>44044</v>
      </c>
      <c r="C31">
        <v>5</v>
      </c>
      <c r="D31" t="s">
        <v>100</v>
      </c>
      <c r="E31">
        <v>65757</v>
      </c>
      <c r="F31" t="str">
        <f t="shared" si="0"/>
        <v>Residential</v>
      </c>
      <c r="G31">
        <f t="shared" si="1"/>
        <v>3</v>
      </c>
      <c r="I31" s="193" t="s">
        <v>39</v>
      </c>
      <c r="J31" s="192">
        <v>34</v>
      </c>
      <c r="K31" s="192">
        <v>38854</v>
      </c>
    </row>
    <row r="32" spans="1:11" x14ac:dyDescent="0.25">
      <c r="A32" t="s">
        <v>66</v>
      </c>
      <c r="B32" s="189">
        <v>44044</v>
      </c>
      <c r="C32">
        <v>5</v>
      </c>
      <c r="D32" t="s">
        <v>101</v>
      </c>
      <c r="E32">
        <v>10758</v>
      </c>
      <c r="F32" t="str">
        <f t="shared" si="0"/>
        <v>Low Income Residential</v>
      </c>
      <c r="G32">
        <f t="shared" si="1"/>
        <v>3</v>
      </c>
      <c r="I32" s="193" t="s">
        <v>41</v>
      </c>
      <c r="J32" s="192">
        <v>3</v>
      </c>
      <c r="K32" s="192">
        <v>672</v>
      </c>
    </row>
    <row r="33" spans="1:11" x14ac:dyDescent="0.25">
      <c r="A33" t="s">
        <v>66</v>
      </c>
      <c r="B33" s="189">
        <v>44044</v>
      </c>
      <c r="C33">
        <v>5</v>
      </c>
      <c r="D33" t="s">
        <v>54</v>
      </c>
      <c r="E33">
        <v>13203</v>
      </c>
      <c r="F33" t="str">
        <f t="shared" si="0"/>
        <v>Small C&amp;I</v>
      </c>
      <c r="G33">
        <f t="shared" si="1"/>
        <v>3</v>
      </c>
      <c r="I33" s="193" t="s">
        <v>38</v>
      </c>
      <c r="J33" s="192">
        <v>564</v>
      </c>
      <c r="K33" s="192">
        <v>98258</v>
      </c>
    </row>
    <row r="34" spans="1:11" x14ac:dyDescent="0.25">
      <c r="A34" t="s">
        <v>66</v>
      </c>
      <c r="B34" s="189">
        <v>44044</v>
      </c>
      <c r="C34">
        <v>5</v>
      </c>
      <c r="D34" t="s">
        <v>55</v>
      </c>
      <c r="E34">
        <v>808</v>
      </c>
      <c r="F34" t="str">
        <f t="shared" ref="F34:F65" si="2">TRIM(MID(D34,3,50))</f>
        <v>Medium C&amp;I</v>
      </c>
      <c r="G34">
        <f t="shared" ref="G34:G65" si="3">VALUE(TRIM(MID(A34,6,2)))</f>
        <v>3</v>
      </c>
      <c r="I34" s="193" t="s">
        <v>40</v>
      </c>
      <c r="J34" s="192">
        <v>71</v>
      </c>
      <c r="K34" s="192">
        <v>12932</v>
      </c>
    </row>
    <row r="35" spans="1:11" x14ac:dyDescent="0.25">
      <c r="A35" t="s">
        <v>66</v>
      </c>
      <c r="B35" s="189">
        <v>44044</v>
      </c>
      <c r="C35">
        <v>5</v>
      </c>
      <c r="D35" t="s">
        <v>56</v>
      </c>
      <c r="E35">
        <v>212</v>
      </c>
      <c r="F35" t="str">
        <f t="shared" si="2"/>
        <v>Large C&amp;I</v>
      </c>
      <c r="G35">
        <f t="shared" si="3"/>
        <v>3</v>
      </c>
      <c r="I35" s="191">
        <v>6</v>
      </c>
      <c r="J35" s="192"/>
      <c r="K35" s="192"/>
    </row>
    <row r="36" spans="1:11" x14ac:dyDescent="0.25">
      <c r="A36" t="s">
        <v>66</v>
      </c>
      <c r="B36" s="189">
        <v>44044</v>
      </c>
      <c r="C36">
        <v>5</v>
      </c>
      <c r="D36" t="s">
        <v>57</v>
      </c>
      <c r="E36">
        <v>244</v>
      </c>
      <c r="F36" t="str">
        <f t="shared" si="2"/>
        <v>OTHER</v>
      </c>
      <c r="G36">
        <f t="shared" si="3"/>
        <v>3</v>
      </c>
      <c r="I36" s="193" t="s">
        <v>42</v>
      </c>
      <c r="J36" s="192">
        <v>25516</v>
      </c>
      <c r="K36" s="192">
        <v>5824366</v>
      </c>
    </row>
    <row r="37" spans="1:11" x14ac:dyDescent="0.25">
      <c r="A37" t="s">
        <v>51</v>
      </c>
      <c r="B37" s="189">
        <v>44044</v>
      </c>
      <c r="C37">
        <v>4</v>
      </c>
      <c r="D37" t="s">
        <v>100</v>
      </c>
      <c r="E37">
        <v>222</v>
      </c>
      <c r="F37" t="str">
        <f t="shared" si="2"/>
        <v>Residential</v>
      </c>
      <c r="G37">
        <f t="shared" si="3"/>
        <v>4</v>
      </c>
      <c r="I37" s="193" t="s">
        <v>39</v>
      </c>
      <c r="J37" s="192">
        <v>5220</v>
      </c>
      <c r="K37" s="192">
        <v>5757667</v>
      </c>
    </row>
    <row r="38" spans="1:11" x14ac:dyDescent="0.25">
      <c r="A38" t="s">
        <v>51</v>
      </c>
      <c r="B38" s="189">
        <v>44044</v>
      </c>
      <c r="C38">
        <v>4</v>
      </c>
      <c r="D38" t="s">
        <v>101</v>
      </c>
      <c r="E38">
        <v>6</v>
      </c>
      <c r="F38" t="str">
        <f t="shared" si="2"/>
        <v>Low Income Residential</v>
      </c>
      <c r="G38">
        <f t="shared" si="3"/>
        <v>4</v>
      </c>
      <c r="I38" s="193" t="s">
        <v>41</v>
      </c>
      <c r="J38" s="192">
        <v>64166</v>
      </c>
      <c r="K38" s="192">
        <v>4081630</v>
      </c>
    </row>
    <row r="39" spans="1:11" x14ac:dyDescent="0.25">
      <c r="A39" t="s">
        <v>51</v>
      </c>
      <c r="B39" s="189">
        <v>44044</v>
      </c>
      <c r="C39">
        <v>4</v>
      </c>
      <c r="D39" t="s">
        <v>54</v>
      </c>
      <c r="E39">
        <v>20</v>
      </c>
      <c r="F39" t="str">
        <f t="shared" si="2"/>
        <v>Small C&amp;I</v>
      </c>
      <c r="G39">
        <f t="shared" si="3"/>
        <v>4</v>
      </c>
      <c r="I39" s="193" t="s">
        <v>38</v>
      </c>
      <c r="J39" s="192">
        <v>258395</v>
      </c>
      <c r="K39" s="192">
        <v>27283591</v>
      </c>
    </row>
    <row r="40" spans="1:11" x14ac:dyDescent="0.25">
      <c r="A40" t="s">
        <v>51</v>
      </c>
      <c r="B40" s="189">
        <v>44044</v>
      </c>
      <c r="C40">
        <v>4</v>
      </c>
      <c r="D40" t="s">
        <v>55</v>
      </c>
      <c r="E40">
        <v>1</v>
      </c>
      <c r="F40" t="str">
        <f t="shared" si="2"/>
        <v>Medium C&amp;I</v>
      </c>
      <c r="G40">
        <f t="shared" si="3"/>
        <v>4</v>
      </c>
      <c r="I40" s="193" t="s">
        <v>40</v>
      </c>
      <c r="J40" s="192">
        <v>70186</v>
      </c>
      <c r="K40" s="192">
        <v>4982493</v>
      </c>
    </row>
    <row r="41" spans="1:11" x14ac:dyDescent="0.25">
      <c r="A41" t="s">
        <v>51</v>
      </c>
      <c r="B41" s="189">
        <v>44044</v>
      </c>
      <c r="C41">
        <v>4</v>
      </c>
      <c r="D41" t="s">
        <v>56</v>
      </c>
      <c r="E41">
        <v>1</v>
      </c>
      <c r="F41" t="str">
        <f t="shared" si="2"/>
        <v>Large C&amp;I</v>
      </c>
      <c r="G41">
        <f t="shared" si="3"/>
        <v>4</v>
      </c>
      <c r="I41" s="191">
        <v>7</v>
      </c>
      <c r="J41" s="192"/>
      <c r="K41" s="192"/>
    </row>
    <row r="42" spans="1:11" x14ac:dyDescent="0.25">
      <c r="A42" t="s">
        <v>51</v>
      </c>
      <c r="B42" s="189">
        <v>44044</v>
      </c>
      <c r="C42">
        <v>4</v>
      </c>
      <c r="D42" t="s">
        <v>57</v>
      </c>
      <c r="E42">
        <v>1</v>
      </c>
      <c r="F42" t="str">
        <f t="shared" si="2"/>
        <v>OTHER</v>
      </c>
      <c r="G42">
        <f t="shared" si="3"/>
        <v>4</v>
      </c>
      <c r="I42" s="193" t="s">
        <v>42</v>
      </c>
      <c r="J42" s="192">
        <v>135</v>
      </c>
      <c r="K42" s="192">
        <v>2290925</v>
      </c>
    </row>
    <row r="43" spans="1:11" x14ac:dyDescent="0.25">
      <c r="A43" t="s">
        <v>51</v>
      </c>
      <c r="B43" s="189">
        <v>44044</v>
      </c>
      <c r="C43">
        <v>5</v>
      </c>
      <c r="D43" t="s">
        <v>100</v>
      </c>
      <c r="E43">
        <v>25686</v>
      </c>
      <c r="F43" t="str">
        <f t="shared" si="2"/>
        <v>Residential</v>
      </c>
      <c r="G43">
        <f t="shared" si="3"/>
        <v>4</v>
      </c>
      <c r="I43" s="193" t="s">
        <v>39</v>
      </c>
      <c r="J43" s="192">
        <v>5192</v>
      </c>
      <c r="K43" s="192">
        <v>4776532</v>
      </c>
    </row>
    <row r="44" spans="1:11" x14ac:dyDescent="0.25">
      <c r="A44" t="s">
        <v>51</v>
      </c>
      <c r="B44" s="189">
        <v>44044</v>
      </c>
      <c r="C44">
        <v>5</v>
      </c>
      <c r="D44" t="s">
        <v>101</v>
      </c>
      <c r="E44">
        <v>5367</v>
      </c>
      <c r="F44" t="str">
        <f t="shared" si="2"/>
        <v>Low Income Residential</v>
      </c>
      <c r="G44">
        <f t="shared" si="3"/>
        <v>4</v>
      </c>
      <c r="I44" s="193" t="s">
        <v>41</v>
      </c>
      <c r="J44" s="192">
        <v>3853</v>
      </c>
      <c r="K44" s="192">
        <v>1970504</v>
      </c>
    </row>
    <row r="45" spans="1:11" x14ac:dyDescent="0.25">
      <c r="A45" t="s">
        <v>51</v>
      </c>
      <c r="B45" s="189">
        <v>44044</v>
      </c>
      <c r="C45">
        <v>5</v>
      </c>
      <c r="D45" t="s">
        <v>54</v>
      </c>
      <c r="E45">
        <v>4576</v>
      </c>
      <c r="F45" t="str">
        <f t="shared" si="2"/>
        <v>Small C&amp;I</v>
      </c>
      <c r="G45">
        <f t="shared" si="3"/>
        <v>4</v>
      </c>
      <c r="I45" s="193" t="s">
        <v>38</v>
      </c>
      <c r="J45" s="192">
        <v>123922</v>
      </c>
      <c r="K45" s="192">
        <v>16788675</v>
      </c>
    </row>
    <row r="46" spans="1:11" x14ac:dyDescent="0.25">
      <c r="A46" t="s">
        <v>51</v>
      </c>
      <c r="B46" s="189">
        <v>44044</v>
      </c>
      <c r="C46">
        <v>5</v>
      </c>
      <c r="D46" t="s">
        <v>55</v>
      </c>
      <c r="E46">
        <v>271</v>
      </c>
      <c r="F46" t="str">
        <f t="shared" si="2"/>
        <v>Medium C&amp;I</v>
      </c>
      <c r="G46">
        <f t="shared" si="3"/>
        <v>4</v>
      </c>
      <c r="I46" s="193" t="s">
        <v>40</v>
      </c>
      <c r="J46" s="192">
        <v>22867</v>
      </c>
      <c r="K46" s="192">
        <v>2627809</v>
      </c>
    </row>
    <row r="47" spans="1:11" x14ac:dyDescent="0.25">
      <c r="A47" t="s">
        <v>51</v>
      </c>
      <c r="B47" s="189">
        <v>44044</v>
      </c>
      <c r="C47">
        <v>5</v>
      </c>
      <c r="D47" t="s">
        <v>56</v>
      </c>
      <c r="E47">
        <v>79</v>
      </c>
      <c r="F47" t="str">
        <f t="shared" si="2"/>
        <v>Large C&amp;I</v>
      </c>
      <c r="G47">
        <f t="shared" si="3"/>
        <v>4</v>
      </c>
      <c r="I47" s="191">
        <v>8</v>
      </c>
      <c r="J47" s="192"/>
      <c r="K47" s="192"/>
    </row>
    <row r="48" spans="1:11" x14ac:dyDescent="0.25">
      <c r="A48" t="s">
        <v>51</v>
      </c>
      <c r="B48" s="189">
        <v>44044</v>
      </c>
      <c r="C48">
        <v>5</v>
      </c>
      <c r="D48" t="s">
        <v>57</v>
      </c>
      <c r="E48">
        <v>137</v>
      </c>
      <c r="F48" t="str">
        <f t="shared" si="2"/>
        <v>OTHER</v>
      </c>
      <c r="G48">
        <f t="shared" si="3"/>
        <v>4</v>
      </c>
      <c r="I48" s="193" t="s">
        <v>42</v>
      </c>
      <c r="J48" s="192">
        <v>0</v>
      </c>
      <c r="K48" s="192">
        <v>9429938</v>
      </c>
    </row>
    <row r="49" spans="1:11" x14ac:dyDescent="0.25">
      <c r="A49" t="s">
        <v>60</v>
      </c>
      <c r="B49" s="189">
        <v>44044</v>
      </c>
      <c r="C49">
        <v>4</v>
      </c>
      <c r="D49" t="s">
        <v>100</v>
      </c>
      <c r="E49">
        <v>564</v>
      </c>
      <c r="F49" t="str">
        <f t="shared" si="2"/>
        <v>Residential</v>
      </c>
      <c r="G49">
        <f t="shared" si="3"/>
        <v>5</v>
      </c>
      <c r="I49" s="193" t="s">
        <v>39</v>
      </c>
      <c r="J49" s="192">
        <v>78610</v>
      </c>
      <c r="K49" s="192">
        <v>74299521</v>
      </c>
    </row>
    <row r="50" spans="1:11" x14ac:dyDescent="0.25">
      <c r="A50" t="s">
        <v>60</v>
      </c>
      <c r="B50" s="189">
        <v>44044</v>
      </c>
      <c r="C50">
        <v>4</v>
      </c>
      <c r="D50" t="s">
        <v>101</v>
      </c>
      <c r="E50">
        <v>34</v>
      </c>
      <c r="F50" t="str">
        <f t="shared" si="2"/>
        <v>Low Income Residential</v>
      </c>
      <c r="G50">
        <f t="shared" si="3"/>
        <v>5</v>
      </c>
      <c r="I50" s="193" t="s">
        <v>41</v>
      </c>
      <c r="J50" s="192">
        <v>9264</v>
      </c>
      <c r="K50" s="192">
        <v>5617390</v>
      </c>
    </row>
    <row r="51" spans="1:11" x14ac:dyDescent="0.25">
      <c r="A51" t="s">
        <v>60</v>
      </c>
      <c r="B51" s="189">
        <v>44044</v>
      </c>
      <c r="C51">
        <v>4</v>
      </c>
      <c r="D51" t="s">
        <v>54</v>
      </c>
      <c r="E51">
        <v>71</v>
      </c>
      <c r="F51" t="str">
        <f t="shared" si="2"/>
        <v>Small C&amp;I</v>
      </c>
      <c r="G51">
        <f t="shared" si="3"/>
        <v>5</v>
      </c>
      <c r="I51" s="193" t="s">
        <v>38</v>
      </c>
      <c r="J51" s="192">
        <v>577654</v>
      </c>
      <c r="K51" s="192">
        <v>143820941</v>
      </c>
    </row>
    <row r="52" spans="1:11" x14ac:dyDescent="0.25">
      <c r="A52" t="s">
        <v>60</v>
      </c>
      <c r="B52" s="189">
        <v>44044</v>
      </c>
      <c r="C52">
        <v>4</v>
      </c>
      <c r="D52" t="s">
        <v>55</v>
      </c>
      <c r="E52">
        <v>3</v>
      </c>
      <c r="F52" t="str">
        <f t="shared" si="2"/>
        <v>Medium C&amp;I</v>
      </c>
      <c r="G52">
        <f t="shared" si="3"/>
        <v>5</v>
      </c>
      <c r="I52" s="193" t="s">
        <v>40</v>
      </c>
      <c r="J52" s="192">
        <v>47579</v>
      </c>
      <c r="K52" s="192">
        <v>9578643</v>
      </c>
    </row>
    <row r="53" spans="1:11" x14ac:dyDescent="0.25">
      <c r="A53" t="s">
        <v>60</v>
      </c>
      <c r="B53" s="189">
        <v>44044</v>
      </c>
      <c r="C53">
        <v>4</v>
      </c>
      <c r="D53" t="s">
        <v>57</v>
      </c>
      <c r="E53">
        <v>1</v>
      </c>
      <c r="F53" t="str">
        <f t="shared" si="2"/>
        <v>OTHER</v>
      </c>
      <c r="G53">
        <f t="shared" si="3"/>
        <v>5</v>
      </c>
      <c r="I53" s="191">
        <v>9</v>
      </c>
      <c r="J53" s="192"/>
      <c r="K53" s="192"/>
    </row>
    <row r="54" spans="1:11" x14ac:dyDescent="0.25">
      <c r="A54" t="s">
        <v>60</v>
      </c>
      <c r="B54" s="189">
        <v>44044</v>
      </c>
      <c r="C54">
        <v>5</v>
      </c>
      <c r="D54" t="s">
        <v>100</v>
      </c>
      <c r="E54">
        <v>98258</v>
      </c>
      <c r="F54" t="str">
        <f t="shared" si="2"/>
        <v>Residential</v>
      </c>
      <c r="G54">
        <f t="shared" si="3"/>
        <v>5</v>
      </c>
      <c r="I54" s="193" t="s">
        <v>42</v>
      </c>
      <c r="J54" s="192">
        <v>25651</v>
      </c>
      <c r="K54" s="192">
        <v>17545230</v>
      </c>
    </row>
    <row r="55" spans="1:11" x14ac:dyDescent="0.25">
      <c r="A55" t="s">
        <v>60</v>
      </c>
      <c r="B55" s="189">
        <v>44044</v>
      </c>
      <c r="C55">
        <v>5</v>
      </c>
      <c r="D55" t="s">
        <v>101</v>
      </c>
      <c r="E55">
        <v>38854</v>
      </c>
      <c r="F55" t="str">
        <f t="shared" si="2"/>
        <v>Low Income Residential</v>
      </c>
      <c r="G55">
        <f t="shared" si="3"/>
        <v>5</v>
      </c>
      <c r="I55" s="193" t="s">
        <v>39</v>
      </c>
      <c r="J55" s="192">
        <v>89023</v>
      </c>
      <c r="K55" s="192">
        <v>84833720</v>
      </c>
    </row>
    <row r="56" spans="1:11" x14ac:dyDescent="0.25">
      <c r="A56" t="s">
        <v>60</v>
      </c>
      <c r="B56" s="189">
        <v>44044</v>
      </c>
      <c r="C56">
        <v>5</v>
      </c>
      <c r="D56" t="s">
        <v>54</v>
      </c>
      <c r="E56">
        <v>12932</v>
      </c>
      <c r="F56" t="str">
        <f t="shared" si="2"/>
        <v>Small C&amp;I</v>
      </c>
      <c r="G56">
        <f t="shared" si="3"/>
        <v>5</v>
      </c>
      <c r="I56" s="193" t="s">
        <v>41</v>
      </c>
      <c r="J56" s="192">
        <v>77283</v>
      </c>
      <c r="K56" s="192">
        <v>11669525</v>
      </c>
    </row>
    <row r="57" spans="1:11" x14ac:dyDescent="0.25">
      <c r="A57" t="s">
        <v>60</v>
      </c>
      <c r="B57" s="189">
        <v>44044</v>
      </c>
      <c r="C57">
        <v>5</v>
      </c>
      <c r="D57" t="s">
        <v>55</v>
      </c>
      <c r="E57">
        <v>672</v>
      </c>
      <c r="F57" t="str">
        <f t="shared" si="2"/>
        <v>Medium C&amp;I</v>
      </c>
      <c r="G57">
        <f t="shared" si="3"/>
        <v>5</v>
      </c>
      <c r="I57" s="193" t="s">
        <v>38</v>
      </c>
      <c r="J57" s="192">
        <v>959971</v>
      </c>
      <c r="K57" s="192">
        <v>187893207</v>
      </c>
    </row>
    <row r="58" spans="1:11" x14ac:dyDescent="0.25">
      <c r="A58" t="s">
        <v>60</v>
      </c>
      <c r="B58" s="189">
        <v>44044</v>
      </c>
      <c r="C58">
        <v>5</v>
      </c>
      <c r="D58" t="s">
        <v>56</v>
      </c>
      <c r="E58">
        <v>165</v>
      </c>
      <c r="F58" t="str">
        <f t="shared" si="2"/>
        <v>Large C&amp;I</v>
      </c>
      <c r="G58">
        <f t="shared" si="3"/>
        <v>5</v>
      </c>
      <c r="I58" s="193" t="s">
        <v>40</v>
      </c>
      <c r="J58" s="192">
        <v>140632</v>
      </c>
      <c r="K58" s="192">
        <v>17188945</v>
      </c>
    </row>
    <row r="59" spans="1:11" x14ac:dyDescent="0.25">
      <c r="A59" t="s">
        <v>60</v>
      </c>
      <c r="B59" s="189">
        <v>44044</v>
      </c>
      <c r="C59">
        <v>5</v>
      </c>
      <c r="D59" t="s">
        <v>57</v>
      </c>
      <c r="E59">
        <v>736</v>
      </c>
      <c r="F59" t="str">
        <f t="shared" si="2"/>
        <v>OTHER</v>
      </c>
      <c r="G59">
        <f t="shared" si="3"/>
        <v>5</v>
      </c>
      <c r="I59" s="191">
        <v>15</v>
      </c>
      <c r="J59" s="192"/>
      <c r="K59" s="192"/>
    </row>
    <row r="60" spans="1:11" x14ac:dyDescent="0.25">
      <c r="A60" t="s">
        <v>61</v>
      </c>
      <c r="B60" s="189">
        <v>44044</v>
      </c>
      <c r="C60">
        <v>4</v>
      </c>
      <c r="D60" t="s">
        <v>100</v>
      </c>
      <c r="E60">
        <v>258395</v>
      </c>
      <c r="F60" t="str">
        <f t="shared" si="2"/>
        <v>Residential</v>
      </c>
      <c r="G60">
        <f t="shared" si="3"/>
        <v>6</v>
      </c>
      <c r="I60" s="193" t="s">
        <v>42</v>
      </c>
      <c r="J60" s="192"/>
      <c r="K60" s="192">
        <v>76</v>
      </c>
    </row>
    <row r="61" spans="1:11" x14ac:dyDescent="0.25">
      <c r="A61" t="s">
        <v>61</v>
      </c>
      <c r="B61" s="189">
        <v>44044</v>
      </c>
      <c r="C61">
        <v>4</v>
      </c>
      <c r="D61" t="s">
        <v>101</v>
      </c>
      <c r="E61">
        <v>5220</v>
      </c>
      <c r="F61" t="str">
        <f t="shared" si="2"/>
        <v>Low Income Residential</v>
      </c>
      <c r="G61">
        <f t="shared" si="3"/>
        <v>6</v>
      </c>
      <c r="I61" s="193" t="s">
        <v>39</v>
      </c>
      <c r="J61" s="192"/>
      <c r="K61" s="192">
        <v>24</v>
      </c>
    </row>
    <row r="62" spans="1:11" x14ac:dyDescent="0.25">
      <c r="A62" t="s">
        <v>61</v>
      </c>
      <c r="B62" s="189">
        <v>44044</v>
      </c>
      <c r="C62">
        <v>4</v>
      </c>
      <c r="D62" t="s">
        <v>54</v>
      </c>
      <c r="E62">
        <v>70186</v>
      </c>
      <c r="F62" t="str">
        <f t="shared" si="2"/>
        <v>Small C&amp;I</v>
      </c>
      <c r="G62">
        <f t="shared" si="3"/>
        <v>6</v>
      </c>
      <c r="I62" s="193" t="s">
        <v>41</v>
      </c>
      <c r="J62" s="192"/>
      <c r="K62" s="192">
        <v>104</v>
      </c>
    </row>
    <row r="63" spans="1:11" x14ac:dyDescent="0.25">
      <c r="A63" t="s">
        <v>61</v>
      </c>
      <c r="B63" s="189">
        <v>44044</v>
      </c>
      <c r="C63">
        <v>4</v>
      </c>
      <c r="D63" t="s">
        <v>55</v>
      </c>
      <c r="E63">
        <v>64166</v>
      </c>
      <c r="F63" t="str">
        <f t="shared" si="2"/>
        <v>Medium C&amp;I</v>
      </c>
      <c r="G63">
        <f t="shared" si="3"/>
        <v>6</v>
      </c>
      <c r="I63" s="193" t="s">
        <v>38</v>
      </c>
      <c r="J63" s="192"/>
      <c r="K63" s="192">
        <v>464</v>
      </c>
    </row>
    <row r="64" spans="1:11" x14ac:dyDescent="0.25">
      <c r="A64" t="s">
        <v>61</v>
      </c>
      <c r="B64" s="189">
        <v>44044</v>
      </c>
      <c r="C64">
        <v>4</v>
      </c>
      <c r="D64" t="s">
        <v>56</v>
      </c>
      <c r="E64">
        <v>25516</v>
      </c>
      <c r="F64" t="str">
        <f t="shared" si="2"/>
        <v>Large C&amp;I</v>
      </c>
      <c r="G64">
        <f t="shared" si="3"/>
        <v>6</v>
      </c>
      <c r="I64" s="193" t="s">
        <v>40</v>
      </c>
      <c r="J64" s="192"/>
      <c r="K64" s="192">
        <v>232</v>
      </c>
    </row>
    <row r="65" spans="1:11" x14ac:dyDescent="0.25">
      <c r="A65" t="s">
        <v>61</v>
      </c>
      <c r="B65" s="189">
        <v>44044</v>
      </c>
      <c r="C65">
        <v>4</v>
      </c>
      <c r="D65" t="s">
        <v>57</v>
      </c>
      <c r="E65">
        <v>261</v>
      </c>
      <c r="F65" t="str">
        <f t="shared" si="2"/>
        <v>OTHER</v>
      </c>
      <c r="G65">
        <f t="shared" si="3"/>
        <v>6</v>
      </c>
      <c r="I65" s="191">
        <v>17</v>
      </c>
      <c r="J65" s="192"/>
      <c r="K65" s="192"/>
    </row>
    <row r="66" spans="1:11" x14ac:dyDescent="0.25">
      <c r="A66" t="s">
        <v>61</v>
      </c>
      <c r="B66" s="189">
        <v>44044</v>
      </c>
      <c r="C66">
        <v>5</v>
      </c>
      <c r="D66" t="s">
        <v>100</v>
      </c>
      <c r="E66">
        <v>27283591</v>
      </c>
      <c r="F66" t="str">
        <f t="shared" ref="F66:F97" si="4">TRIM(MID(D66,3,50))</f>
        <v>Residential</v>
      </c>
      <c r="G66">
        <f t="shared" ref="G66:G97" si="5">VALUE(TRIM(MID(A66,6,2)))</f>
        <v>6</v>
      </c>
      <c r="I66" s="193" t="s">
        <v>39</v>
      </c>
      <c r="J66" s="192">
        <v>7</v>
      </c>
      <c r="K66" s="192">
        <v>5246</v>
      </c>
    </row>
    <row r="67" spans="1:11" x14ac:dyDescent="0.25">
      <c r="A67" t="s">
        <v>61</v>
      </c>
      <c r="B67" s="189">
        <v>44044</v>
      </c>
      <c r="C67">
        <v>5</v>
      </c>
      <c r="D67" t="s">
        <v>101</v>
      </c>
      <c r="E67">
        <v>5757667</v>
      </c>
      <c r="F67" t="str">
        <f t="shared" si="4"/>
        <v>Low Income Residential</v>
      </c>
      <c r="G67">
        <f t="shared" si="5"/>
        <v>6</v>
      </c>
      <c r="I67" s="193" t="s">
        <v>38</v>
      </c>
      <c r="J67" s="192">
        <v>1</v>
      </c>
      <c r="K67" s="192">
        <v>784</v>
      </c>
    </row>
    <row r="68" spans="1:11" x14ac:dyDescent="0.25">
      <c r="A68" t="s">
        <v>61</v>
      </c>
      <c r="B68" s="189">
        <v>44044</v>
      </c>
      <c r="C68">
        <v>5</v>
      </c>
      <c r="D68" t="s">
        <v>54</v>
      </c>
      <c r="E68">
        <v>4982493</v>
      </c>
      <c r="F68" t="str">
        <f t="shared" si="4"/>
        <v>Small C&amp;I</v>
      </c>
      <c r="G68">
        <f t="shared" si="5"/>
        <v>6</v>
      </c>
      <c r="I68" s="191">
        <v>19</v>
      </c>
      <c r="J68" s="192"/>
      <c r="K68" s="192"/>
    </row>
    <row r="69" spans="1:11" x14ac:dyDescent="0.25">
      <c r="A69" t="s">
        <v>61</v>
      </c>
      <c r="B69" s="189">
        <v>44044</v>
      </c>
      <c r="C69">
        <v>5</v>
      </c>
      <c r="D69" t="s">
        <v>55</v>
      </c>
      <c r="E69">
        <v>4081630</v>
      </c>
      <c r="F69" t="str">
        <f t="shared" si="4"/>
        <v>Medium C&amp;I</v>
      </c>
      <c r="G69">
        <f t="shared" si="5"/>
        <v>6</v>
      </c>
      <c r="I69" s="193" t="s">
        <v>42</v>
      </c>
      <c r="J69" s="192"/>
      <c r="K69" s="192">
        <v>12</v>
      </c>
    </row>
    <row r="70" spans="1:11" x14ac:dyDescent="0.25">
      <c r="A70" t="s">
        <v>61</v>
      </c>
      <c r="B70" s="189">
        <v>44044</v>
      </c>
      <c r="C70">
        <v>5</v>
      </c>
      <c r="D70" t="s">
        <v>56</v>
      </c>
      <c r="E70">
        <v>5824366</v>
      </c>
      <c r="F70" t="str">
        <f t="shared" si="4"/>
        <v>Large C&amp;I</v>
      </c>
      <c r="G70">
        <f t="shared" si="5"/>
        <v>6</v>
      </c>
      <c r="I70" s="193" t="s">
        <v>39</v>
      </c>
      <c r="J70" s="192">
        <v>1</v>
      </c>
      <c r="K70" s="192">
        <v>3312</v>
      </c>
    </row>
    <row r="71" spans="1:11" x14ac:dyDescent="0.25">
      <c r="A71" t="s">
        <v>61</v>
      </c>
      <c r="B71" s="189">
        <v>44044</v>
      </c>
      <c r="C71">
        <v>5</v>
      </c>
      <c r="D71" t="s">
        <v>57</v>
      </c>
      <c r="E71">
        <v>236413</v>
      </c>
      <c r="F71" t="str">
        <f t="shared" si="4"/>
        <v>OTHER</v>
      </c>
      <c r="G71">
        <f t="shared" si="5"/>
        <v>6</v>
      </c>
      <c r="I71" s="193" t="s">
        <v>41</v>
      </c>
      <c r="J71" s="192"/>
      <c r="K71" s="192">
        <v>46</v>
      </c>
    </row>
    <row r="72" spans="1:11" x14ac:dyDescent="0.25">
      <c r="A72" t="s">
        <v>62</v>
      </c>
      <c r="B72" s="189">
        <v>44044</v>
      </c>
      <c r="C72">
        <v>4</v>
      </c>
      <c r="D72" t="s">
        <v>100</v>
      </c>
      <c r="E72">
        <v>123922</v>
      </c>
      <c r="F72" t="str">
        <f t="shared" si="4"/>
        <v>Residential</v>
      </c>
      <c r="G72">
        <f t="shared" si="5"/>
        <v>7</v>
      </c>
      <c r="I72" s="193" t="s">
        <v>38</v>
      </c>
      <c r="J72" s="192">
        <v>18</v>
      </c>
      <c r="K72" s="192">
        <v>8312</v>
      </c>
    </row>
    <row r="73" spans="1:11" x14ac:dyDescent="0.25">
      <c r="A73" t="s">
        <v>62</v>
      </c>
      <c r="B73" s="189">
        <v>44044</v>
      </c>
      <c r="C73">
        <v>4</v>
      </c>
      <c r="D73" t="s">
        <v>101</v>
      </c>
      <c r="E73">
        <v>5192</v>
      </c>
      <c r="F73" t="str">
        <f t="shared" si="4"/>
        <v>Low Income Residential</v>
      </c>
      <c r="G73">
        <f t="shared" si="5"/>
        <v>7</v>
      </c>
      <c r="I73" s="193" t="s">
        <v>40</v>
      </c>
      <c r="J73" s="192"/>
      <c r="K73" s="192">
        <v>468</v>
      </c>
    </row>
    <row r="74" spans="1:11" x14ac:dyDescent="0.25">
      <c r="A74" t="s">
        <v>62</v>
      </c>
      <c r="B74" s="189">
        <v>44044</v>
      </c>
      <c r="C74">
        <v>4</v>
      </c>
      <c r="D74" t="s">
        <v>54</v>
      </c>
      <c r="E74">
        <v>22867</v>
      </c>
      <c r="F74" t="str">
        <f t="shared" si="4"/>
        <v>Small C&amp;I</v>
      </c>
      <c r="G74">
        <f t="shared" si="5"/>
        <v>7</v>
      </c>
      <c r="I74" s="191">
        <v>20</v>
      </c>
      <c r="J74" s="192"/>
      <c r="K74" s="192"/>
    </row>
    <row r="75" spans="1:11" x14ac:dyDescent="0.25">
      <c r="A75" t="s">
        <v>62</v>
      </c>
      <c r="B75" s="189">
        <v>44044</v>
      </c>
      <c r="C75">
        <v>4</v>
      </c>
      <c r="D75" t="s">
        <v>55</v>
      </c>
      <c r="E75">
        <v>3853</v>
      </c>
      <c r="F75" t="str">
        <f t="shared" si="4"/>
        <v>Medium C&amp;I</v>
      </c>
      <c r="G75">
        <f t="shared" si="5"/>
        <v>7</v>
      </c>
      <c r="I75" s="193" t="s">
        <v>42</v>
      </c>
      <c r="J75" s="192">
        <v>218747</v>
      </c>
      <c r="K75" s="192">
        <v>41521678</v>
      </c>
    </row>
    <row r="76" spans="1:11" x14ac:dyDescent="0.25">
      <c r="A76" t="s">
        <v>62</v>
      </c>
      <c r="B76" s="189">
        <v>44044</v>
      </c>
      <c r="C76">
        <v>4</v>
      </c>
      <c r="D76" t="s">
        <v>56</v>
      </c>
      <c r="E76">
        <v>135</v>
      </c>
      <c r="F76" t="str">
        <f t="shared" si="4"/>
        <v>Large C&amp;I</v>
      </c>
      <c r="G76">
        <f t="shared" si="5"/>
        <v>7</v>
      </c>
      <c r="I76" s="193" t="s">
        <v>39</v>
      </c>
      <c r="J76" s="192">
        <v>11958</v>
      </c>
      <c r="K76" s="192">
        <v>11754045</v>
      </c>
    </row>
    <row r="77" spans="1:11" x14ac:dyDescent="0.25">
      <c r="A77" t="s">
        <v>62</v>
      </c>
      <c r="B77" s="189">
        <v>44044</v>
      </c>
      <c r="C77">
        <v>4</v>
      </c>
      <c r="D77" t="s">
        <v>57</v>
      </c>
      <c r="E77">
        <v>219</v>
      </c>
      <c r="F77" t="str">
        <f t="shared" si="4"/>
        <v>OTHER</v>
      </c>
      <c r="G77">
        <f t="shared" si="5"/>
        <v>7</v>
      </c>
      <c r="I77" s="193" t="s">
        <v>41</v>
      </c>
      <c r="J77" s="192">
        <v>107059</v>
      </c>
      <c r="K77" s="192">
        <v>25584056</v>
      </c>
    </row>
    <row r="78" spans="1:11" x14ac:dyDescent="0.25">
      <c r="A78" t="s">
        <v>62</v>
      </c>
      <c r="B78" s="189">
        <v>44044</v>
      </c>
      <c r="C78">
        <v>5</v>
      </c>
      <c r="D78" t="s">
        <v>100</v>
      </c>
      <c r="E78">
        <v>16788675</v>
      </c>
      <c r="F78" t="str">
        <f t="shared" si="4"/>
        <v>Residential</v>
      </c>
      <c r="G78">
        <f t="shared" si="5"/>
        <v>7</v>
      </c>
      <c r="I78" s="193" t="s">
        <v>38</v>
      </c>
      <c r="J78" s="192">
        <v>1548657</v>
      </c>
      <c r="K78" s="192">
        <v>127384398</v>
      </c>
    </row>
    <row r="79" spans="1:11" x14ac:dyDescent="0.25">
      <c r="A79" t="s">
        <v>62</v>
      </c>
      <c r="B79" s="189">
        <v>44044</v>
      </c>
      <c r="C79">
        <v>5</v>
      </c>
      <c r="D79" t="s">
        <v>101</v>
      </c>
      <c r="E79">
        <v>4776532</v>
      </c>
      <c r="F79" t="str">
        <f t="shared" si="4"/>
        <v>Low Income Residential</v>
      </c>
      <c r="G79">
        <f t="shared" si="5"/>
        <v>7</v>
      </c>
      <c r="I79" s="193" t="s">
        <v>40</v>
      </c>
      <c r="J79" s="192">
        <v>113724</v>
      </c>
      <c r="K79" s="192">
        <v>25537659</v>
      </c>
    </row>
    <row r="80" spans="1:11" x14ac:dyDescent="0.25">
      <c r="A80" t="s">
        <v>62</v>
      </c>
      <c r="B80" s="189">
        <v>44044</v>
      </c>
      <c r="C80">
        <v>5</v>
      </c>
      <c r="D80" t="s">
        <v>54</v>
      </c>
      <c r="E80">
        <v>2627809</v>
      </c>
      <c r="F80" t="str">
        <f t="shared" si="4"/>
        <v>Small C&amp;I</v>
      </c>
      <c r="G80">
        <f t="shared" si="5"/>
        <v>7</v>
      </c>
    </row>
    <row r="81" spans="1:7" x14ac:dyDescent="0.25">
      <c r="A81" t="s">
        <v>62</v>
      </c>
      <c r="B81" s="189">
        <v>44044</v>
      </c>
      <c r="C81">
        <v>5</v>
      </c>
      <c r="D81" t="s">
        <v>55</v>
      </c>
      <c r="E81">
        <v>1970504</v>
      </c>
      <c r="F81" t="str">
        <f t="shared" si="4"/>
        <v>Medium C&amp;I</v>
      </c>
      <c r="G81">
        <f t="shared" si="5"/>
        <v>7</v>
      </c>
    </row>
    <row r="82" spans="1:7" x14ac:dyDescent="0.25">
      <c r="A82" t="s">
        <v>62</v>
      </c>
      <c r="B82" s="189">
        <v>44044</v>
      </c>
      <c r="C82">
        <v>5</v>
      </c>
      <c r="D82" t="s">
        <v>56</v>
      </c>
      <c r="E82">
        <v>2290925</v>
      </c>
      <c r="F82" t="str">
        <f t="shared" si="4"/>
        <v>Large C&amp;I</v>
      </c>
      <c r="G82">
        <f t="shared" si="5"/>
        <v>7</v>
      </c>
    </row>
    <row r="83" spans="1:7" x14ac:dyDescent="0.25">
      <c r="A83" t="s">
        <v>62</v>
      </c>
      <c r="B83" s="189">
        <v>44044</v>
      </c>
      <c r="C83">
        <v>5</v>
      </c>
      <c r="D83" t="s">
        <v>57</v>
      </c>
      <c r="E83">
        <v>75970</v>
      </c>
      <c r="F83" t="str">
        <f t="shared" si="4"/>
        <v>OTHER</v>
      </c>
      <c r="G83">
        <f t="shared" si="5"/>
        <v>7</v>
      </c>
    </row>
    <row r="84" spans="1:7" x14ac:dyDescent="0.25">
      <c r="A84" t="s">
        <v>63</v>
      </c>
      <c r="B84" s="189">
        <v>44044</v>
      </c>
      <c r="C84">
        <v>4</v>
      </c>
      <c r="D84" t="s">
        <v>100</v>
      </c>
      <c r="E84">
        <v>577654</v>
      </c>
      <c r="F84" t="str">
        <f t="shared" si="4"/>
        <v>Residential</v>
      </c>
      <c r="G84">
        <f t="shared" si="5"/>
        <v>8</v>
      </c>
    </row>
    <row r="85" spans="1:7" x14ac:dyDescent="0.25">
      <c r="A85" t="s">
        <v>63</v>
      </c>
      <c r="B85" s="189">
        <v>44044</v>
      </c>
      <c r="C85">
        <v>4</v>
      </c>
      <c r="D85" t="s">
        <v>101</v>
      </c>
      <c r="E85">
        <v>78610</v>
      </c>
      <c r="F85" t="str">
        <f t="shared" si="4"/>
        <v>Low Income Residential</v>
      </c>
      <c r="G85">
        <f t="shared" si="5"/>
        <v>8</v>
      </c>
    </row>
    <row r="86" spans="1:7" x14ac:dyDescent="0.25">
      <c r="A86" t="s">
        <v>63</v>
      </c>
      <c r="B86" s="189">
        <v>44044</v>
      </c>
      <c r="C86">
        <v>4</v>
      </c>
      <c r="D86" t="s">
        <v>54</v>
      </c>
      <c r="E86">
        <v>47579</v>
      </c>
      <c r="F86" t="str">
        <f t="shared" si="4"/>
        <v>Small C&amp;I</v>
      </c>
      <c r="G86">
        <f t="shared" si="5"/>
        <v>8</v>
      </c>
    </row>
    <row r="87" spans="1:7" x14ac:dyDescent="0.25">
      <c r="A87" t="s">
        <v>63</v>
      </c>
      <c r="B87" s="189">
        <v>44044</v>
      </c>
      <c r="C87">
        <v>4</v>
      </c>
      <c r="D87" t="s">
        <v>55</v>
      </c>
      <c r="E87">
        <v>9264</v>
      </c>
      <c r="F87" t="str">
        <f t="shared" si="4"/>
        <v>Medium C&amp;I</v>
      </c>
      <c r="G87">
        <f t="shared" si="5"/>
        <v>8</v>
      </c>
    </row>
    <row r="88" spans="1:7" x14ac:dyDescent="0.25">
      <c r="A88" t="s">
        <v>63</v>
      </c>
      <c r="B88" s="189">
        <v>44044</v>
      </c>
      <c r="C88">
        <v>4</v>
      </c>
      <c r="D88" t="s">
        <v>56</v>
      </c>
      <c r="E88">
        <v>0</v>
      </c>
      <c r="F88" t="str">
        <f t="shared" si="4"/>
        <v>Large C&amp;I</v>
      </c>
      <c r="G88">
        <f t="shared" si="5"/>
        <v>8</v>
      </c>
    </row>
    <row r="89" spans="1:7" x14ac:dyDescent="0.25">
      <c r="A89" t="s">
        <v>63</v>
      </c>
      <c r="B89" s="189">
        <v>44044</v>
      </c>
      <c r="C89">
        <v>4</v>
      </c>
      <c r="D89" t="s">
        <v>57</v>
      </c>
      <c r="E89">
        <v>50</v>
      </c>
      <c r="F89" t="str">
        <f t="shared" si="4"/>
        <v>OTHER</v>
      </c>
      <c r="G89">
        <f t="shared" si="5"/>
        <v>8</v>
      </c>
    </row>
    <row r="90" spans="1:7" x14ac:dyDescent="0.25">
      <c r="A90" t="s">
        <v>63</v>
      </c>
      <c r="B90" s="189">
        <v>44044</v>
      </c>
      <c r="C90">
        <v>5</v>
      </c>
      <c r="D90" t="s">
        <v>100</v>
      </c>
      <c r="E90">
        <v>143820941</v>
      </c>
      <c r="F90" t="str">
        <f t="shared" si="4"/>
        <v>Residential</v>
      </c>
      <c r="G90">
        <f t="shared" si="5"/>
        <v>8</v>
      </c>
    </row>
    <row r="91" spans="1:7" x14ac:dyDescent="0.25">
      <c r="A91" t="s">
        <v>63</v>
      </c>
      <c r="B91" s="189">
        <v>44044</v>
      </c>
      <c r="C91">
        <v>5</v>
      </c>
      <c r="D91" t="s">
        <v>101</v>
      </c>
      <c r="E91">
        <v>74299521</v>
      </c>
      <c r="F91" t="str">
        <f t="shared" si="4"/>
        <v>Low Income Residential</v>
      </c>
      <c r="G91">
        <f t="shared" si="5"/>
        <v>8</v>
      </c>
    </row>
    <row r="92" spans="1:7" x14ac:dyDescent="0.25">
      <c r="A92" t="s">
        <v>63</v>
      </c>
      <c r="B92" s="189">
        <v>44044</v>
      </c>
      <c r="C92">
        <v>5</v>
      </c>
      <c r="D92" t="s">
        <v>54</v>
      </c>
      <c r="E92">
        <v>9578643</v>
      </c>
      <c r="F92" t="str">
        <f t="shared" si="4"/>
        <v>Small C&amp;I</v>
      </c>
      <c r="G92">
        <f t="shared" si="5"/>
        <v>8</v>
      </c>
    </row>
    <row r="93" spans="1:7" x14ac:dyDescent="0.25">
      <c r="A93" t="s">
        <v>63</v>
      </c>
      <c r="B93" s="189">
        <v>44044</v>
      </c>
      <c r="C93">
        <v>5</v>
      </c>
      <c r="D93" t="s">
        <v>55</v>
      </c>
      <c r="E93">
        <v>5617390</v>
      </c>
      <c r="F93" t="str">
        <f t="shared" si="4"/>
        <v>Medium C&amp;I</v>
      </c>
      <c r="G93">
        <f t="shared" si="5"/>
        <v>8</v>
      </c>
    </row>
    <row r="94" spans="1:7" x14ac:dyDescent="0.25">
      <c r="A94" t="s">
        <v>63</v>
      </c>
      <c r="B94" s="189">
        <v>44044</v>
      </c>
      <c r="C94">
        <v>5</v>
      </c>
      <c r="D94" t="s">
        <v>56</v>
      </c>
      <c r="E94">
        <v>9429938</v>
      </c>
      <c r="F94" t="str">
        <f t="shared" si="4"/>
        <v>Large C&amp;I</v>
      </c>
      <c r="G94">
        <f t="shared" si="5"/>
        <v>8</v>
      </c>
    </row>
    <row r="95" spans="1:7" x14ac:dyDescent="0.25">
      <c r="A95" t="s">
        <v>63</v>
      </c>
      <c r="B95" s="189">
        <v>44044</v>
      </c>
      <c r="C95">
        <v>5</v>
      </c>
      <c r="D95" t="s">
        <v>57</v>
      </c>
      <c r="E95">
        <v>601665</v>
      </c>
      <c r="F95" t="str">
        <f t="shared" si="4"/>
        <v>OTHER</v>
      </c>
      <c r="G95">
        <f t="shared" si="5"/>
        <v>8</v>
      </c>
    </row>
    <row r="96" spans="1:7" x14ac:dyDescent="0.25">
      <c r="A96" t="s">
        <v>69</v>
      </c>
      <c r="B96" s="189">
        <v>44044</v>
      </c>
      <c r="C96">
        <v>4</v>
      </c>
      <c r="D96" t="s">
        <v>100</v>
      </c>
      <c r="E96">
        <v>959971</v>
      </c>
      <c r="F96" t="str">
        <f t="shared" si="4"/>
        <v>Residential</v>
      </c>
      <c r="G96">
        <f t="shared" si="5"/>
        <v>9</v>
      </c>
    </row>
    <row r="97" spans="1:7" x14ac:dyDescent="0.25">
      <c r="A97" t="s">
        <v>69</v>
      </c>
      <c r="B97" s="189">
        <v>44044</v>
      </c>
      <c r="C97">
        <v>4</v>
      </c>
      <c r="D97" t="s">
        <v>101</v>
      </c>
      <c r="E97">
        <v>89023</v>
      </c>
      <c r="F97" t="str">
        <f t="shared" si="4"/>
        <v>Low Income Residential</v>
      </c>
      <c r="G97">
        <f t="shared" si="5"/>
        <v>9</v>
      </c>
    </row>
    <row r="98" spans="1:7" x14ac:dyDescent="0.25">
      <c r="A98" t="s">
        <v>69</v>
      </c>
      <c r="B98" s="189">
        <v>44044</v>
      </c>
      <c r="C98">
        <v>4</v>
      </c>
      <c r="D98" t="s">
        <v>54</v>
      </c>
      <c r="E98">
        <v>140632</v>
      </c>
      <c r="F98" t="str">
        <f t="shared" ref="F98:F129" si="6">TRIM(MID(D98,3,50))</f>
        <v>Small C&amp;I</v>
      </c>
      <c r="G98">
        <f t="shared" ref="G98:G129" si="7">VALUE(TRIM(MID(A98,6,2)))</f>
        <v>9</v>
      </c>
    </row>
    <row r="99" spans="1:7" x14ac:dyDescent="0.25">
      <c r="A99" t="s">
        <v>69</v>
      </c>
      <c r="B99" s="189">
        <v>44044</v>
      </c>
      <c r="C99">
        <v>4</v>
      </c>
      <c r="D99" t="s">
        <v>55</v>
      </c>
      <c r="E99">
        <v>77283</v>
      </c>
      <c r="F99" t="str">
        <f t="shared" si="6"/>
        <v>Medium C&amp;I</v>
      </c>
      <c r="G99">
        <f t="shared" si="7"/>
        <v>9</v>
      </c>
    </row>
    <row r="100" spans="1:7" x14ac:dyDescent="0.25">
      <c r="A100" t="s">
        <v>69</v>
      </c>
      <c r="B100" s="189">
        <v>44044</v>
      </c>
      <c r="C100">
        <v>4</v>
      </c>
      <c r="D100" t="s">
        <v>56</v>
      </c>
      <c r="E100">
        <v>25651</v>
      </c>
      <c r="F100" t="str">
        <f t="shared" si="6"/>
        <v>Large C&amp;I</v>
      </c>
      <c r="G100">
        <f t="shared" si="7"/>
        <v>9</v>
      </c>
    </row>
    <row r="101" spans="1:7" x14ac:dyDescent="0.25">
      <c r="A101" t="s">
        <v>69</v>
      </c>
      <c r="B101" s="189">
        <v>44044</v>
      </c>
      <c r="C101">
        <v>4</v>
      </c>
      <c r="D101" t="s">
        <v>57</v>
      </c>
      <c r="E101">
        <v>529</v>
      </c>
      <c r="F101" t="str">
        <f t="shared" si="6"/>
        <v>OTHER</v>
      </c>
      <c r="G101">
        <f t="shared" si="7"/>
        <v>9</v>
      </c>
    </row>
    <row r="102" spans="1:7" x14ac:dyDescent="0.25">
      <c r="A102" t="s">
        <v>69</v>
      </c>
      <c r="B102" s="189">
        <v>44044</v>
      </c>
      <c r="C102">
        <v>5</v>
      </c>
      <c r="D102" t="s">
        <v>100</v>
      </c>
      <c r="E102">
        <v>187893207</v>
      </c>
      <c r="F102" t="str">
        <f t="shared" si="6"/>
        <v>Residential</v>
      </c>
      <c r="G102">
        <f t="shared" si="7"/>
        <v>9</v>
      </c>
    </row>
    <row r="103" spans="1:7" x14ac:dyDescent="0.25">
      <c r="A103" t="s">
        <v>69</v>
      </c>
      <c r="B103" s="189">
        <v>44044</v>
      </c>
      <c r="C103">
        <v>5</v>
      </c>
      <c r="D103" t="s">
        <v>101</v>
      </c>
      <c r="E103">
        <v>84833720</v>
      </c>
      <c r="F103" t="str">
        <f t="shared" si="6"/>
        <v>Low Income Residential</v>
      </c>
      <c r="G103">
        <f t="shared" si="7"/>
        <v>9</v>
      </c>
    </row>
    <row r="104" spans="1:7" x14ac:dyDescent="0.25">
      <c r="A104" t="s">
        <v>69</v>
      </c>
      <c r="B104" s="189">
        <v>44044</v>
      </c>
      <c r="C104">
        <v>5</v>
      </c>
      <c r="D104" t="s">
        <v>54</v>
      </c>
      <c r="E104">
        <v>17188945</v>
      </c>
      <c r="F104" t="str">
        <f t="shared" si="6"/>
        <v>Small C&amp;I</v>
      </c>
      <c r="G104">
        <f t="shared" si="7"/>
        <v>9</v>
      </c>
    </row>
    <row r="105" spans="1:7" x14ac:dyDescent="0.25">
      <c r="A105" t="s">
        <v>69</v>
      </c>
      <c r="B105" s="189">
        <v>44044</v>
      </c>
      <c r="C105">
        <v>5</v>
      </c>
      <c r="D105" t="s">
        <v>55</v>
      </c>
      <c r="E105">
        <v>11669525</v>
      </c>
      <c r="F105" t="str">
        <f t="shared" si="6"/>
        <v>Medium C&amp;I</v>
      </c>
      <c r="G105">
        <f t="shared" si="7"/>
        <v>9</v>
      </c>
    </row>
    <row r="106" spans="1:7" x14ac:dyDescent="0.25">
      <c r="A106" t="s">
        <v>69</v>
      </c>
      <c r="B106" s="189">
        <v>44044</v>
      </c>
      <c r="C106">
        <v>5</v>
      </c>
      <c r="D106" t="s">
        <v>56</v>
      </c>
      <c r="E106">
        <v>17545230</v>
      </c>
      <c r="F106" t="str">
        <f t="shared" si="6"/>
        <v>Large C&amp;I</v>
      </c>
      <c r="G106">
        <f t="shared" si="7"/>
        <v>9</v>
      </c>
    </row>
    <row r="107" spans="1:7" x14ac:dyDescent="0.25">
      <c r="A107" t="s">
        <v>69</v>
      </c>
      <c r="B107" s="189">
        <v>44044</v>
      </c>
      <c r="C107">
        <v>5</v>
      </c>
      <c r="D107" t="s">
        <v>57</v>
      </c>
      <c r="E107">
        <v>914048</v>
      </c>
      <c r="F107" t="str">
        <f t="shared" si="6"/>
        <v>OTHER</v>
      </c>
      <c r="G107">
        <f t="shared" si="7"/>
        <v>9</v>
      </c>
    </row>
    <row r="108" spans="1:7" x14ac:dyDescent="0.25">
      <c r="A108" t="s">
        <v>75</v>
      </c>
      <c r="B108" s="189">
        <v>44044</v>
      </c>
      <c r="C108">
        <v>5</v>
      </c>
      <c r="D108" t="s">
        <v>100</v>
      </c>
      <c r="E108">
        <v>464</v>
      </c>
      <c r="F108" t="str">
        <f t="shared" si="6"/>
        <v>Residential</v>
      </c>
      <c r="G108">
        <f t="shared" si="7"/>
        <v>15</v>
      </c>
    </row>
    <row r="109" spans="1:7" x14ac:dyDescent="0.25">
      <c r="A109" t="s">
        <v>75</v>
      </c>
      <c r="B109" s="189">
        <v>44044</v>
      </c>
      <c r="C109">
        <v>5</v>
      </c>
      <c r="D109" t="s">
        <v>101</v>
      </c>
      <c r="E109">
        <v>24</v>
      </c>
      <c r="F109" t="str">
        <f t="shared" si="6"/>
        <v>Low Income Residential</v>
      </c>
      <c r="G109">
        <f t="shared" si="7"/>
        <v>15</v>
      </c>
    </row>
    <row r="110" spans="1:7" x14ac:dyDescent="0.25">
      <c r="A110" t="s">
        <v>75</v>
      </c>
      <c r="B110" s="189">
        <v>44044</v>
      </c>
      <c r="C110">
        <v>5</v>
      </c>
      <c r="D110" t="s">
        <v>54</v>
      </c>
      <c r="E110">
        <v>232</v>
      </c>
      <c r="F110" t="str">
        <f t="shared" si="6"/>
        <v>Small C&amp;I</v>
      </c>
      <c r="G110">
        <f t="shared" si="7"/>
        <v>15</v>
      </c>
    </row>
    <row r="111" spans="1:7" x14ac:dyDescent="0.25">
      <c r="A111" t="s">
        <v>75</v>
      </c>
      <c r="B111" s="189">
        <v>44044</v>
      </c>
      <c r="C111">
        <v>5</v>
      </c>
      <c r="D111" t="s">
        <v>55</v>
      </c>
      <c r="E111">
        <v>104</v>
      </c>
      <c r="F111" t="str">
        <f t="shared" si="6"/>
        <v>Medium C&amp;I</v>
      </c>
      <c r="G111">
        <f t="shared" si="7"/>
        <v>15</v>
      </c>
    </row>
    <row r="112" spans="1:7" x14ac:dyDescent="0.25">
      <c r="A112" t="s">
        <v>75</v>
      </c>
      <c r="B112" s="189">
        <v>44044</v>
      </c>
      <c r="C112">
        <v>5</v>
      </c>
      <c r="D112" t="s">
        <v>56</v>
      </c>
      <c r="E112">
        <v>76</v>
      </c>
      <c r="F112" t="str">
        <f t="shared" si="6"/>
        <v>Large C&amp;I</v>
      </c>
      <c r="G112">
        <f t="shared" si="7"/>
        <v>15</v>
      </c>
    </row>
    <row r="113" spans="1:7" x14ac:dyDescent="0.25">
      <c r="A113" t="s">
        <v>75</v>
      </c>
      <c r="B113" s="189">
        <v>44044</v>
      </c>
      <c r="C113">
        <v>5</v>
      </c>
      <c r="D113" t="s">
        <v>57</v>
      </c>
      <c r="E113">
        <v>7</v>
      </c>
      <c r="F113" t="str">
        <f t="shared" si="6"/>
        <v>OTHER</v>
      </c>
      <c r="G113">
        <f t="shared" si="7"/>
        <v>15</v>
      </c>
    </row>
    <row r="114" spans="1:7" x14ac:dyDescent="0.25">
      <c r="A114" t="s">
        <v>80</v>
      </c>
      <c r="B114" s="189">
        <v>44044</v>
      </c>
      <c r="C114">
        <v>4</v>
      </c>
      <c r="D114" t="s">
        <v>100</v>
      </c>
      <c r="E114">
        <v>1</v>
      </c>
      <c r="F114" t="str">
        <f t="shared" si="6"/>
        <v>Residential</v>
      </c>
      <c r="G114">
        <f t="shared" si="7"/>
        <v>17</v>
      </c>
    </row>
    <row r="115" spans="1:7" x14ac:dyDescent="0.25">
      <c r="A115" t="s">
        <v>80</v>
      </c>
      <c r="B115" s="189">
        <v>44044</v>
      </c>
      <c r="C115">
        <v>4</v>
      </c>
      <c r="D115" t="s">
        <v>101</v>
      </c>
      <c r="E115">
        <v>7</v>
      </c>
      <c r="F115" t="str">
        <f t="shared" si="6"/>
        <v>Low Income Residential</v>
      </c>
      <c r="G115">
        <f t="shared" si="7"/>
        <v>17</v>
      </c>
    </row>
    <row r="116" spans="1:7" x14ac:dyDescent="0.25">
      <c r="A116" t="s">
        <v>80</v>
      </c>
      <c r="B116" s="189">
        <v>44044</v>
      </c>
      <c r="C116">
        <v>5</v>
      </c>
      <c r="D116" t="s">
        <v>100</v>
      </c>
      <c r="E116">
        <v>784</v>
      </c>
      <c r="F116" t="str">
        <f t="shared" si="6"/>
        <v>Residential</v>
      </c>
      <c r="G116">
        <f t="shared" si="7"/>
        <v>17</v>
      </c>
    </row>
    <row r="117" spans="1:7" x14ac:dyDescent="0.25">
      <c r="A117" t="s">
        <v>80</v>
      </c>
      <c r="B117" s="189">
        <v>44044</v>
      </c>
      <c r="C117">
        <v>5</v>
      </c>
      <c r="D117" t="s">
        <v>101</v>
      </c>
      <c r="E117">
        <v>5246</v>
      </c>
      <c r="F117" t="str">
        <f t="shared" si="6"/>
        <v>Low Income Residential</v>
      </c>
      <c r="G117">
        <f t="shared" si="7"/>
        <v>17</v>
      </c>
    </row>
    <row r="118" spans="1:7" x14ac:dyDescent="0.25">
      <c r="A118" t="s">
        <v>80</v>
      </c>
      <c r="B118" s="189">
        <v>44044</v>
      </c>
      <c r="C118">
        <v>5</v>
      </c>
      <c r="D118" t="s">
        <v>57</v>
      </c>
      <c r="E118">
        <v>13</v>
      </c>
      <c r="F118" t="str">
        <f t="shared" si="6"/>
        <v>OTHER</v>
      </c>
      <c r="G118">
        <f t="shared" si="7"/>
        <v>17</v>
      </c>
    </row>
    <row r="119" spans="1:7" x14ac:dyDescent="0.25">
      <c r="A119" t="s">
        <v>82</v>
      </c>
      <c r="B119" s="189">
        <v>44044</v>
      </c>
      <c r="C119">
        <v>4</v>
      </c>
      <c r="D119" t="s">
        <v>100</v>
      </c>
      <c r="E119">
        <v>18</v>
      </c>
      <c r="F119" t="str">
        <f t="shared" si="6"/>
        <v>Residential</v>
      </c>
      <c r="G119">
        <f t="shared" si="7"/>
        <v>19</v>
      </c>
    </row>
    <row r="120" spans="1:7" x14ac:dyDescent="0.25">
      <c r="A120" t="s">
        <v>82</v>
      </c>
      <c r="B120" s="189">
        <v>44044</v>
      </c>
      <c r="C120">
        <v>4</v>
      </c>
      <c r="D120" t="s">
        <v>101</v>
      </c>
      <c r="E120">
        <v>1</v>
      </c>
      <c r="F120" t="str">
        <f t="shared" si="6"/>
        <v>Low Income Residential</v>
      </c>
      <c r="G120">
        <f t="shared" si="7"/>
        <v>19</v>
      </c>
    </row>
    <row r="121" spans="1:7" x14ac:dyDescent="0.25">
      <c r="A121" t="s">
        <v>82</v>
      </c>
      <c r="B121" s="189">
        <v>44044</v>
      </c>
      <c r="C121">
        <v>5</v>
      </c>
      <c r="D121" t="s">
        <v>100</v>
      </c>
      <c r="E121">
        <v>8312</v>
      </c>
      <c r="F121" t="str">
        <f t="shared" si="6"/>
        <v>Residential</v>
      </c>
      <c r="G121">
        <f t="shared" si="7"/>
        <v>19</v>
      </c>
    </row>
    <row r="122" spans="1:7" x14ac:dyDescent="0.25">
      <c r="A122" t="s">
        <v>82</v>
      </c>
      <c r="B122" s="189">
        <v>44044</v>
      </c>
      <c r="C122">
        <v>5</v>
      </c>
      <c r="D122" t="s">
        <v>101</v>
      </c>
      <c r="E122">
        <v>3312</v>
      </c>
      <c r="F122" t="str">
        <f t="shared" si="6"/>
        <v>Low Income Residential</v>
      </c>
      <c r="G122">
        <f t="shared" si="7"/>
        <v>19</v>
      </c>
    </row>
    <row r="123" spans="1:7" x14ac:dyDescent="0.25">
      <c r="A123" t="s">
        <v>82</v>
      </c>
      <c r="B123" s="189">
        <v>44044</v>
      </c>
      <c r="C123">
        <v>5</v>
      </c>
      <c r="D123" t="s">
        <v>54</v>
      </c>
      <c r="E123">
        <v>468</v>
      </c>
      <c r="F123" t="str">
        <f t="shared" si="6"/>
        <v>Small C&amp;I</v>
      </c>
      <c r="G123">
        <f t="shared" si="7"/>
        <v>19</v>
      </c>
    </row>
    <row r="124" spans="1:7" x14ac:dyDescent="0.25">
      <c r="A124" t="s">
        <v>82</v>
      </c>
      <c r="B124" s="189">
        <v>44044</v>
      </c>
      <c r="C124">
        <v>5</v>
      </c>
      <c r="D124" t="s">
        <v>55</v>
      </c>
      <c r="E124">
        <v>46</v>
      </c>
      <c r="F124" t="str">
        <f t="shared" si="6"/>
        <v>Medium C&amp;I</v>
      </c>
      <c r="G124">
        <f t="shared" si="7"/>
        <v>19</v>
      </c>
    </row>
    <row r="125" spans="1:7" x14ac:dyDescent="0.25">
      <c r="A125" t="s">
        <v>82</v>
      </c>
      <c r="B125" s="189">
        <v>44044</v>
      </c>
      <c r="C125">
        <v>5</v>
      </c>
      <c r="D125" t="s">
        <v>56</v>
      </c>
      <c r="E125">
        <v>12</v>
      </c>
      <c r="F125" t="str">
        <f t="shared" si="6"/>
        <v>Large C&amp;I</v>
      </c>
      <c r="G125">
        <f t="shared" si="7"/>
        <v>19</v>
      </c>
    </row>
    <row r="126" spans="1:7" x14ac:dyDescent="0.25">
      <c r="A126" t="s">
        <v>82</v>
      </c>
      <c r="B126" s="189">
        <v>44044</v>
      </c>
      <c r="C126">
        <v>5</v>
      </c>
      <c r="D126" t="s">
        <v>57</v>
      </c>
      <c r="E126">
        <v>103</v>
      </c>
      <c r="F126" t="str">
        <f t="shared" si="6"/>
        <v>OTHER</v>
      </c>
      <c r="G126">
        <f t="shared" si="7"/>
        <v>19</v>
      </c>
    </row>
    <row r="127" spans="1:7" x14ac:dyDescent="0.25">
      <c r="A127" t="s">
        <v>348</v>
      </c>
      <c r="B127" s="189">
        <v>44044</v>
      </c>
      <c r="C127">
        <v>4</v>
      </c>
      <c r="D127" t="s">
        <v>100</v>
      </c>
      <c r="E127">
        <v>1548657</v>
      </c>
      <c r="F127" t="str">
        <f t="shared" si="6"/>
        <v>Residential</v>
      </c>
      <c r="G127">
        <f t="shared" si="7"/>
        <v>20</v>
      </c>
    </row>
    <row r="128" spans="1:7" x14ac:dyDescent="0.25">
      <c r="A128" t="s">
        <v>348</v>
      </c>
      <c r="B128" s="189">
        <v>44044</v>
      </c>
      <c r="C128">
        <v>4</v>
      </c>
      <c r="D128" t="s">
        <v>101</v>
      </c>
      <c r="E128">
        <v>11958</v>
      </c>
      <c r="F128" t="str">
        <f t="shared" si="6"/>
        <v>Low Income Residential</v>
      </c>
      <c r="G128">
        <f t="shared" si="7"/>
        <v>20</v>
      </c>
    </row>
    <row r="129" spans="1:7" x14ac:dyDescent="0.25">
      <c r="A129" t="s">
        <v>348</v>
      </c>
      <c r="B129" s="189">
        <v>44044</v>
      </c>
      <c r="C129">
        <v>4</v>
      </c>
      <c r="D129" t="s">
        <v>54</v>
      </c>
      <c r="E129">
        <v>113724</v>
      </c>
      <c r="F129" t="str">
        <f t="shared" si="6"/>
        <v>Small C&amp;I</v>
      </c>
      <c r="G129">
        <f t="shared" si="7"/>
        <v>20</v>
      </c>
    </row>
    <row r="130" spans="1:7" x14ac:dyDescent="0.25">
      <c r="A130" t="s">
        <v>348</v>
      </c>
      <c r="B130" s="189">
        <v>44044</v>
      </c>
      <c r="C130">
        <v>4</v>
      </c>
      <c r="D130" t="s">
        <v>55</v>
      </c>
      <c r="E130">
        <v>107059</v>
      </c>
      <c r="F130" t="str">
        <f t="shared" ref="F130:F138" si="8">TRIM(MID(D130,3,50))</f>
        <v>Medium C&amp;I</v>
      </c>
      <c r="G130">
        <f t="shared" ref="G130:G138" si="9">VALUE(TRIM(MID(A130,6,2)))</f>
        <v>20</v>
      </c>
    </row>
    <row r="131" spans="1:7" x14ac:dyDescent="0.25">
      <c r="A131" t="s">
        <v>348</v>
      </c>
      <c r="B131" s="189">
        <v>44044</v>
      </c>
      <c r="C131">
        <v>4</v>
      </c>
      <c r="D131" t="s">
        <v>56</v>
      </c>
      <c r="E131">
        <v>218747</v>
      </c>
      <c r="F131" t="str">
        <f t="shared" si="8"/>
        <v>Large C&amp;I</v>
      </c>
      <c r="G131">
        <f t="shared" si="9"/>
        <v>20</v>
      </c>
    </row>
    <row r="132" spans="1:7" x14ac:dyDescent="0.25">
      <c r="A132" t="s">
        <v>348</v>
      </c>
      <c r="B132" s="189">
        <v>44044</v>
      </c>
      <c r="C132">
        <v>4</v>
      </c>
      <c r="D132" t="s">
        <v>57</v>
      </c>
      <c r="E132">
        <v>1926</v>
      </c>
      <c r="F132" t="str">
        <f t="shared" si="8"/>
        <v>OTHER</v>
      </c>
      <c r="G132">
        <f t="shared" si="9"/>
        <v>20</v>
      </c>
    </row>
    <row r="133" spans="1:7" x14ac:dyDescent="0.25">
      <c r="A133" t="s">
        <v>348</v>
      </c>
      <c r="B133" s="189">
        <v>44044</v>
      </c>
      <c r="C133">
        <v>5</v>
      </c>
      <c r="D133" t="s">
        <v>100</v>
      </c>
      <c r="E133">
        <v>127384398</v>
      </c>
      <c r="F133" t="str">
        <f t="shared" si="8"/>
        <v>Residential</v>
      </c>
      <c r="G133">
        <f t="shared" si="9"/>
        <v>20</v>
      </c>
    </row>
    <row r="134" spans="1:7" x14ac:dyDescent="0.25">
      <c r="A134" t="s">
        <v>348</v>
      </c>
      <c r="B134" s="189">
        <v>44044</v>
      </c>
      <c r="C134">
        <v>5</v>
      </c>
      <c r="D134" t="s">
        <v>101</v>
      </c>
      <c r="E134">
        <v>11754045</v>
      </c>
      <c r="F134" t="str">
        <f t="shared" si="8"/>
        <v>Low Income Residential</v>
      </c>
      <c r="G134">
        <f t="shared" si="9"/>
        <v>20</v>
      </c>
    </row>
    <row r="135" spans="1:7" x14ac:dyDescent="0.25">
      <c r="A135" t="s">
        <v>348</v>
      </c>
      <c r="B135" s="189">
        <v>44044</v>
      </c>
      <c r="C135">
        <v>5</v>
      </c>
      <c r="D135" t="s">
        <v>54</v>
      </c>
      <c r="E135">
        <v>25537659</v>
      </c>
      <c r="F135" t="str">
        <f t="shared" si="8"/>
        <v>Small C&amp;I</v>
      </c>
      <c r="G135">
        <f t="shared" si="9"/>
        <v>20</v>
      </c>
    </row>
    <row r="136" spans="1:7" x14ac:dyDescent="0.25">
      <c r="A136" t="s">
        <v>348</v>
      </c>
      <c r="B136" s="189">
        <v>44044</v>
      </c>
      <c r="C136">
        <v>5</v>
      </c>
      <c r="D136" t="s">
        <v>55</v>
      </c>
      <c r="E136">
        <v>25584056</v>
      </c>
      <c r="F136" t="str">
        <f t="shared" si="8"/>
        <v>Medium C&amp;I</v>
      </c>
      <c r="G136">
        <f t="shared" si="9"/>
        <v>20</v>
      </c>
    </row>
    <row r="137" spans="1:7" x14ac:dyDescent="0.25">
      <c r="A137" t="s">
        <v>348</v>
      </c>
      <c r="B137" s="189">
        <v>44044</v>
      </c>
      <c r="C137">
        <v>5</v>
      </c>
      <c r="D137" t="s">
        <v>56</v>
      </c>
      <c r="E137">
        <v>41521678</v>
      </c>
      <c r="F137" t="str">
        <f t="shared" si="8"/>
        <v>Large C&amp;I</v>
      </c>
      <c r="G137">
        <f t="shared" si="9"/>
        <v>20</v>
      </c>
    </row>
    <row r="138" spans="1:7" x14ac:dyDescent="0.25">
      <c r="A138" t="s">
        <v>348</v>
      </c>
      <c r="B138" s="189">
        <v>44044</v>
      </c>
      <c r="C138">
        <v>5</v>
      </c>
      <c r="D138" t="s">
        <v>57</v>
      </c>
      <c r="E138">
        <v>705065</v>
      </c>
      <c r="F138" t="str">
        <f t="shared" si="8"/>
        <v>OTHER</v>
      </c>
      <c r="G138">
        <f t="shared" si="9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26"/>
  <sheetViews>
    <sheetView workbookViewId="0">
      <selection activeCell="J14" sqref="J14"/>
    </sheetView>
  </sheetViews>
  <sheetFormatPr defaultRowHeight="15" x14ac:dyDescent="0.25"/>
  <cols>
    <col min="2" max="2" width="9.7109375" style="189" bestFit="1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89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89">
        <v>44044</v>
      </c>
      <c r="C2" t="s">
        <v>67</v>
      </c>
      <c r="D2" t="s">
        <v>100</v>
      </c>
      <c r="E2">
        <v>608203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90" t="s">
        <v>78</v>
      </c>
      <c r="J2" s="190" t="s">
        <v>58</v>
      </c>
    </row>
    <row r="3" spans="1:11" x14ac:dyDescent="0.25">
      <c r="A3" t="s">
        <v>70</v>
      </c>
      <c r="B3" s="189">
        <v>44044</v>
      </c>
      <c r="C3" t="s">
        <v>67</v>
      </c>
      <c r="D3" t="s">
        <v>101</v>
      </c>
      <c r="E3">
        <v>52816</v>
      </c>
      <c r="F3" t="str">
        <f t="shared" si="0"/>
        <v>Low Income Residential</v>
      </c>
      <c r="G3">
        <f t="shared" si="1"/>
        <v>1</v>
      </c>
      <c r="J3" s="189">
        <v>44044</v>
      </c>
    </row>
    <row r="4" spans="1:11" x14ac:dyDescent="0.25">
      <c r="A4" t="s">
        <v>70</v>
      </c>
      <c r="B4" s="189">
        <v>44044</v>
      </c>
      <c r="C4" t="s">
        <v>67</v>
      </c>
      <c r="D4" t="s">
        <v>54</v>
      </c>
      <c r="E4">
        <v>36883</v>
      </c>
      <c r="F4" t="str">
        <f t="shared" si="0"/>
        <v>Small C&amp;I</v>
      </c>
      <c r="G4">
        <f t="shared" si="1"/>
        <v>1</v>
      </c>
      <c r="I4" s="190" t="s">
        <v>59</v>
      </c>
      <c r="J4" t="s">
        <v>67</v>
      </c>
      <c r="K4" t="s">
        <v>68</v>
      </c>
    </row>
    <row r="5" spans="1:11" x14ac:dyDescent="0.25">
      <c r="A5" t="s">
        <v>70</v>
      </c>
      <c r="B5" s="189">
        <v>44044</v>
      </c>
      <c r="C5" t="s">
        <v>67</v>
      </c>
      <c r="D5" t="s">
        <v>55</v>
      </c>
      <c r="E5">
        <v>12533</v>
      </c>
      <c r="F5" t="str">
        <f t="shared" si="0"/>
        <v>Medium C&amp;I</v>
      </c>
      <c r="G5">
        <f t="shared" si="1"/>
        <v>1</v>
      </c>
      <c r="I5" s="191">
        <v>1</v>
      </c>
      <c r="J5" s="192"/>
      <c r="K5" s="192"/>
    </row>
    <row r="6" spans="1:11" x14ac:dyDescent="0.25">
      <c r="A6" t="s">
        <v>70</v>
      </c>
      <c r="B6" s="189">
        <v>44044</v>
      </c>
      <c r="C6" t="s">
        <v>67</v>
      </c>
      <c r="D6" t="s">
        <v>56</v>
      </c>
      <c r="E6">
        <v>9274</v>
      </c>
      <c r="F6" t="str">
        <f t="shared" si="0"/>
        <v>Large C&amp;I</v>
      </c>
      <c r="G6">
        <f t="shared" si="1"/>
        <v>1</v>
      </c>
      <c r="I6" s="193" t="s">
        <v>42</v>
      </c>
      <c r="J6" s="192">
        <v>9274</v>
      </c>
      <c r="K6" s="192">
        <v>153</v>
      </c>
    </row>
    <row r="7" spans="1:11" x14ac:dyDescent="0.25">
      <c r="A7" t="s">
        <v>70</v>
      </c>
      <c r="B7" s="189">
        <v>44044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93" t="s">
        <v>39</v>
      </c>
      <c r="J7" s="192">
        <v>52816</v>
      </c>
      <c r="K7" s="192">
        <v>11745</v>
      </c>
    </row>
    <row r="8" spans="1:11" x14ac:dyDescent="0.25">
      <c r="A8" t="s">
        <v>70</v>
      </c>
      <c r="B8" s="189">
        <v>44044</v>
      </c>
      <c r="C8" t="s">
        <v>68</v>
      </c>
      <c r="D8" t="s">
        <v>100</v>
      </c>
      <c r="E8">
        <v>183442</v>
      </c>
      <c r="F8" t="str">
        <f t="shared" si="0"/>
        <v>Residential</v>
      </c>
      <c r="G8">
        <f t="shared" si="1"/>
        <v>1</v>
      </c>
      <c r="I8" s="193" t="s">
        <v>41</v>
      </c>
      <c r="J8" s="192">
        <v>12533</v>
      </c>
      <c r="K8" s="192">
        <v>677</v>
      </c>
    </row>
    <row r="9" spans="1:11" x14ac:dyDescent="0.25">
      <c r="A9" t="s">
        <v>70</v>
      </c>
      <c r="B9" s="189">
        <v>44044</v>
      </c>
      <c r="C9" t="s">
        <v>68</v>
      </c>
      <c r="D9" t="s">
        <v>101</v>
      </c>
      <c r="E9">
        <v>11745</v>
      </c>
      <c r="F9" t="str">
        <f t="shared" si="0"/>
        <v>Low Income Residential</v>
      </c>
      <c r="G9">
        <f t="shared" si="1"/>
        <v>1</v>
      </c>
      <c r="I9" s="193" t="s">
        <v>38</v>
      </c>
      <c r="J9" s="192">
        <v>608203</v>
      </c>
      <c r="K9" s="192">
        <v>183442</v>
      </c>
    </row>
    <row r="10" spans="1:11" x14ac:dyDescent="0.25">
      <c r="A10" t="s">
        <v>70</v>
      </c>
      <c r="B10" s="189">
        <v>44044</v>
      </c>
      <c r="C10" t="s">
        <v>68</v>
      </c>
      <c r="D10" t="s">
        <v>54</v>
      </c>
      <c r="E10">
        <v>18307</v>
      </c>
      <c r="F10" t="str">
        <f t="shared" si="0"/>
        <v>Small C&amp;I</v>
      </c>
      <c r="G10">
        <f t="shared" si="1"/>
        <v>1</v>
      </c>
      <c r="I10" s="193" t="s">
        <v>40</v>
      </c>
      <c r="J10" s="192">
        <v>36883</v>
      </c>
      <c r="K10" s="192">
        <v>18307</v>
      </c>
    </row>
    <row r="11" spans="1:11" x14ac:dyDescent="0.25">
      <c r="A11" t="s">
        <v>70</v>
      </c>
      <c r="B11" s="189">
        <v>44044</v>
      </c>
      <c r="C11" t="s">
        <v>68</v>
      </c>
      <c r="D11" t="s">
        <v>55</v>
      </c>
      <c r="E11">
        <v>677</v>
      </c>
      <c r="F11" t="str">
        <f t="shared" si="0"/>
        <v>Medium C&amp;I</v>
      </c>
      <c r="G11">
        <f t="shared" si="1"/>
        <v>1</v>
      </c>
      <c r="I11" s="191">
        <v>2</v>
      </c>
      <c r="J11" s="192"/>
      <c r="K11" s="192"/>
    </row>
    <row r="12" spans="1:11" x14ac:dyDescent="0.25">
      <c r="A12" t="s">
        <v>70</v>
      </c>
      <c r="B12" s="189">
        <v>44044</v>
      </c>
      <c r="C12" t="s">
        <v>68</v>
      </c>
      <c r="D12" t="s">
        <v>56</v>
      </c>
      <c r="E12">
        <v>153</v>
      </c>
      <c r="F12" t="str">
        <f t="shared" si="0"/>
        <v>Large C&amp;I</v>
      </c>
      <c r="G12">
        <f t="shared" si="1"/>
        <v>1</v>
      </c>
      <c r="I12" s="193" t="s">
        <v>42</v>
      </c>
      <c r="J12" s="192">
        <v>1891</v>
      </c>
      <c r="K12" s="192">
        <v>37</v>
      </c>
    </row>
    <row r="13" spans="1:11" x14ac:dyDescent="0.25">
      <c r="A13" t="s">
        <v>70</v>
      </c>
      <c r="B13" s="189">
        <v>44044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93" t="s">
        <v>39</v>
      </c>
      <c r="J13" s="192">
        <v>25158</v>
      </c>
      <c r="K13" s="192">
        <v>5110</v>
      </c>
    </row>
    <row r="14" spans="1:11" x14ac:dyDescent="0.25">
      <c r="A14" t="s">
        <v>72</v>
      </c>
      <c r="B14" s="189">
        <v>44044</v>
      </c>
      <c r="C14" t="s">
        <v>67</v>
      </c>
      <c r="D14" t="s">
        <v>100</v>
      </c>
      <c r="E14">
        <v>106469</v>
      </c>
      <c r="F14" t="str">
        <f t="shared" si="0"/>
        <v>Residential</v>
      </c>
      <c r="G14">
        <f t="shared" si="1"/>
        <v>2</v>
      </c>
      <c r="I14" s="193" t="s">
        <v>41</v>
      </c>
      <c r="J14" s="192">
        <v>2209</v>
      </c>
      <c r="K14" s="192">
        <v>130</v>
      </c>
    </row>
    <row r="15" spans="1:11" x14ac:dyDescent="0.25">
      <c r="A15" t="s">
        <v>72</v>
      </c>
      <c r="B15" s="189">
        <v>44044</v>
      </c>
      <c r="C15" t="s">
        <v>67</v>
      </c>
      <c r="D15" t="s">
        <v>101</v>
      </c>
      <c r="E15">
        <v>25158</v>
      </c>
      <c r="F15" t="str">
        <f t="shared" si="0"/>
        <v>Low Income Residential</v>
      </c>
      <c r="G15">
        <f t="shared" si="1"/>
        <v>2</v>
      </c>
      <c r="I15" s="193" t="s">
        <v>38</v>
      </c>
      <c r="J15" s="192">
        <v>106469</v>
      </c>
      <c r="K15" s="192">
        <v>24263</v>
      </c>
    </row>
    <row r="16" spans="1:11" x14ac:dyDescent="0.25">
      <c r="A16" t="s">
        <v>72</v>
      </c>
      <c r="B16" s="189">
        <v>44044</v>
      </c>
      <c r="C16" t="s">
        <v>67</v>
      </c>
      <c r="D16" t="s">
        <v>54</v>
      </c>
      <c r="E16">
        <v>6879</v>
      </c>
      <c r="F16" t="str">
        <f t="shared" si="0"/>
        <v>Small C&amp;I</v>
      </c>
      <c r="G16">
        <f t="shared" si="1"/>
        <v>2</v>
      </c>
      <c r="I16" s="193" t="s">
        <v>40</v>
      </c>
      <c r="J16" s="192">
        <v>6879</v>
      </c>
      <c r="K16" s="192">
        <v>2874</v>
      </c>
    </row>
    <row r="17" spans="1:11" x14ac:dyDescent="0.25">
      <c r="A17" t="s">
        <v>72</v>
      </c>
      <c r="B17" s="189">
        <v>44044</v>
      </c>
      <c r="C17" t="s">
        <v>67</v>
      </c>
      <c r="D17" t="s">
        <v>55</v>
      </c>
      <c r="E17">
        <v>2209</v>
      </c>
      <c r="F17" t="str">
        <f t="shared" si="0"/>
        <v>Medium C&amp;I</v>
      </c>
      <c r="G17">
        <f t="shared" si="1"/>
        <v>2</v>
      </c>
      <c r="I17" s="191">
        <v>3</v>
      </c>
      <c r="J17" s="192"/>
      <c r="K17" s="192"/>
    </row>
    <row r="18" spans="1:11" x14ac:dyDescent="0.25">
      <c r="A18" t="s">
        <v>72</v>
      </c>
      <c r="B18" s="189">
        <v>44044</v>
      </c>
      <c r="C18" t="s">
        <v>67</v>
      </c>
      <c r="D18" t="s">
        <v>56</v>
      </c>
      <c r="E18">
        <v>1891</v>
      </c>
      <c r="F18" t="str">
        <f t="shared" si="0"/>
        <v>Large C&amp;I</v>
      </c>
      <c r="G18">
        <f t="shared" si="1"/>
        <v>2</v>
      </c>
      <c r="I18" s="193" t="s">
        <v>42</v>
      </c>
      <c r="J18" s="192">
        <v>730</v>
      </c>
      <c r="K18" s="192">
        <v>27</v>
      </c>
    </row>
    <row r="19" spans="1:11" x14ac:dyDescent="0.25">
      <c r="A19" t="s">
        <v>72</v>
      </c>
      <c r="B19" s="189">
        <v>44044</v>
      </c>
      <c r="C19" t="s">
        <v>68</v>
      </c>
      <c r="D19" t="s">
        <v>100</v>
      </c>
      <c r="E19">
        <v>24263</v>
      </c>
      <c r="F19" t="str">
        <f t="shared" si="0"/>
        <v>Residential</v>
      </c>
      <c r="G19">
        <f t="shared" si="1"/>
        <v>2</v>
      </c>
      <c r="I19" s="193" t="s">
        <v>39</v>
      </c>
      <c r="J19" s="192">
        <v>3658</v>
      </c>
      <c r="K19" s="192">
        <v>759</v>
      </c>
    </row>
    <row r="20" spans="1:11" x14ac:dyDescent="0.25">
      <c r="A20" t="s">
        <v>72</v>
      </c>
      <c r="B20" s="189">
        <v>44044</v>
      </c>
      <c r="C20" t="s">
        <v>68</v>
      </c>
      <c r="D20" t="s">
        <v>101</v>
      </c>
      <c r="E20">
        <v>5110</v>
      </c>
      <c r="F20" t="str">
        <f t="shared" si="0"/>
        <v>Low Income Residential</v>
      </c>
      <c r="G20">
        <f t="shared" si="1"/>
        <v>2</v>
      </c>
      <c r="I20" s="193" t="s">
        <v>41</v>
      </c>
      <c r="J20" s="192">
        <v>836</v>
      </c>
      <c r="K20" s="192">
        <v>54</v>
      </c>
    </row>
    <row r="21" spans="1:11" x14ac:dyDescent="0.25">
      <c r="A21" t="s">
        <v>72</v>
      </c>
      <c r="B21" s="189">
        <v>44044</v>
      </c>
      <c r="C21" t="s">
        <v>68</v>
      </c>
      <c r="D21" t="s">
        <v>54</v>
      </c>
      <c r="E21">
        <v>2874</v>
      </c>
      <c r="F21" t="str">
        <f t="shared" si="0"/>
        <v>Small C&amp;I</v>
      </c>
      <c r="G21">
        <f t="shared" si="1"/>
        <v>2</v>
      </c>
      <c r="I21" s="193" t="s">
        <v>38</v>
      </c>
      <c r="J21" s="192">
        <v>30081</v>
      </c>
      <c r="K21" s="192">
        <v>6999</v>
      </c>
    </row>
    <row r="22" spans="1:11" x14ac:dyDescent="0.25">
      <c r="A22" t="s">
        <v>72</v>
      </c>
      <c r="B22" s="189">
        <v>44044</v>
      </c>
      <c r="C22" t="s">
        <v>68</v>
      </c>
      <c r="D22" t="s">
        <v>55</v>
      </c>
      <c r="E22">
        <v>130</v>
      </c>
      <c r="F22" t="str">
        <f t="shared" si="0"/>
        <v>Medium C&amp;I</v>
      </c>
      <c r="G22">
        <f t="shared" si="1"/>
        <v>2</v>
      </c>
      <c r="I22" s="193" t="s">
        <v>40</v>
      </c>
      <c r="J22" s="192">
        <v>2426</v>
      </c>
      <c r="K22" s="192">
        <v>1069</v>
      </c>
    </row>
    <row r="23" spans="1:11" x14ac:dyDescent="0.25">
      <c r="A23" t="s">
        <v>72</v>
      </c>
      <c r="B23" s="189">
        <v>44044</v>
      </c>
      <c r="C23" t="s">
        <v>68</v>
      </c>
      <c r="D23" t="s">
        <v>56</v>
      </c>
      <c r="E23">
        <v>37</v>
      </c>
      <c r="F23" t="str">
        <f t="shared" si="0"/>
        <v>Large C&amp;I</v>
      </c>
      <c r="G23">
        <f t="shared" si="1"/>
        <v>2</v>
      </c>
      <c r="I23" s="191">
        <v>4</v>
      </c>
      <c r="J23" s="192"/>
      <c r="K23" s="192"/>
    </row>
    <row r="24" spans="1:11" x14ac:dyDescent="0.25">
      <c r="A24" t="s">
        <v>66</v>
      </c>
      <c r="B24" s="189">
        <v>44044</v>
      </c>
      <c r="C24" t="s">
        <v>67</v>
      </c>
      <c r="D24" t="s">
        <v>100</v>
      </c>
      <c r="E24">
        <v>30081</v>
      </c>
      <c r="F24" t="str">
        <f t="shared" si="0"/>
        <v>Residential</v>
      </c>
      <c r="G24">
        <f t="shared" si="1"/>
        <v>3</v>
      </c>
      <c r="I24" s="193" t="s">
        <v>42</v>
      </c>
      <c r="J24" s="192">
        <v>352</v>
      </c>
      <c r="K24" s="192">
        <v>5</v>
      </c>
    </row>
    <row r="25" spans="1:11" x14ac:dyDescent="0.25">
      <c r="A25" t="s">
        <v>66</v>
      </c>
      <c r="B25" s="189">
        <v>44044</v>
      </c>
      <c r="C25" t="s">
        <v>67</v>
      </c>
      <c r="D25" t="s">
        <v>101</v>
      </c>
      <c r="E25">
        <v>3658</v>
      </c>
      <c r="F25" t="str">
        <f t="shared" si="0"/>
        <v>Low Income Residential</v>
      </c>
      <c r="G25">
        <f t="shared" si="1"/>
        <v>3</v>
      </c>
      <c r="I25" s="193" t="s">
        <v>39</v>
      </c>
      <c r="J25" s="192">
        <v>3143</v>
      </c>
      <c r="K25" s="192">
        <v>850</v>
      </c>
    </row>
    <row r="26" spans="1:11" x14ac:dyDescent="0.25">
      <c r="A26" t="s">
        <v>66</v>
      </c>
      <c r="B26" s="189">
        <v>44044</v>
      </c>
      <c r="C26" t="s">
        <v>67</v>
      </c>
      <c r="D26" t="s">
        <v>54</v>
      </c>
      <c r="E26">
        <v>2426</v>
      </c>
      <c r="F26" t="str">
        <f t="shared" si="0"/>
        <v>Small C&amp;I</v>
      </c>
      <c r="G26">
        <f t="shared" si="1"/>
        <v>3</v>
      </c>
      <c r="I26" s="193" t="s">
        <v>41</v>
      </c>
      <c r="J26" s="192">
        <v>355</v>
      </c>
      <c r="K26" s="192">
        <v>24</v>
      </c>
    </row>
    <row r="27" spans="1:11" x14ac:dyDescent="0.25">
      <c r="A27" t="s">
        <v>66</v>
      </c>
      <c r="B27" s="189">
        <v>44044</v>
      </c>
      <c r="C27" t="s">
        <v>67</v>
      </c>
      <c r="D27" t="s">
        <v>55</v>
      </c>
      <c r="E27">
        <v>836</v>
      </c>
      <c r="F27" t="str">
        <f t="shared" si="0"/>
        <v>Medium C&amp;I</v>
      </c>
      <c r="G27">
        <f t="shared" si="1"/>
        <v>3</v>
      </c>
      <c r="I27" s="193" t="s">
        <v>38</v>
      </c>
      <c r="J27" s="192">
        <v>15615</v>
      </c>
      <c r="K27" s="192">
        <v>3979</v>
      </c>
    </row>
    <row r="28" spans="1:11" x14ac:dyDescent="0.25">
      <c r="A28" t="s">
        <v>66</v>
      </c>
      <c r="B28" s="189">
        <v>44044</v>
      </c>
      <c r="C28" t="s">
        <v>67</v>
      </c>
      <c r="D28" t="s">
        <v>56</v>
      </c>
      <c r="E28">
        <v>730</v>
      </c>
      <c r="F28" t="str">
        <f t="shared" si="0"/>
        <v>Large C&amp;I</v>
      </c>
      <c r="G28">
        <f t="shared" si="1"/>
        <v>3</v>
      </c>
      <c r="I28" s="193" t="s">
        <v>40</v>
      </c>
      <c r="J28" s="192">
        <v>936</v>
      </c>
      <c r="K28" s="192">
        <v>404</v>
      </c>
    </row>
    <row r="29" spans="1:11" x14ac:dyDescent="0.25">
      <c r="A29" t="s">
        <v>66</v>
      </c>
      <c r="B29" s="189">
        <v>44044</v>
      </c>
      <c r="C29" t="s">
        <v>68</v>
      </c>
      <c r="D29" t="s">
        <v>100</v>
      </c>
      <c r="E29">
        <v>6999</v>
      </c>
      <c r="F29" t="str">
        <f t="shared" si="0"/>
        <v>Residential</v>
      </c>
      <c r="G29">
        <f t="shared" si="1"/>
        <v>3</v>
      </c>
      <c r="I29" s="191">
        <v>5</v>
      </c>
      <c r="J29" s="192"/>
      <c r="K29" s="192"/>
    </row>
    <row r="30" spans="1:11" x14ac:dyDescent="0.25">
      <c r="A30" t="s">
        <v>66</v>
      </c>
      <c r="B30" s="189">
        <v>44044</v>
      </c>
      <c r="C30" t="s">
        <v>68</v>
      </c>
      <c r="D30" t="s">
        <v>101</v>
      </c>
      <c r="E30">
        <v>759</v>
      </c>
      <c r="F30" t="str">
        <f t="shared" si="0"/>
        <v>Low Income Residential</v>
      </c>
      <c r="G30">
        <f t="shared" si="1"/>
        <v>3</v>
      </c>
      <c r="I30" s="193" t="s">
        <v>42</v>
      </c>
      <c r="J30" s="192">
        <v>809</v>
      </c>
      <c r="K30" s="192">
        <v>5</v>
      </c>
    </row>
    <row r="31" spans="1:11" x14ac:dyDescent="0.25">
      <c r="A31" t="s">
        <v>66</v>
      </c>
      <c r="B31" s="189">
        <v>44044</v>
      </c>
      <c r="C31" t="s">
        <v>68</v>
      </c>
      <c r="D31" t="s">
        <v>54</v>
      </c>
      <c r="E31">
        <v>1069</v>
      </c>
      <c r="F31" t="str">
        <f t="shared" si="0"/>
        <v>Small C&amp;I</v>
      </c>
      <c r="G31">
        <f t="shared" si="1"/>
        <v>3</v>
      </c>
      <c r="I31" s="193" t="s">
        <v>39</v>
      </c>
      <c r="J31" s="192">
        <v>18357</v>
      </c>
      <c r="K31" s="192">
        <v>3501</v>
      </c>
    </row>
    <row r="32" spans="1:11" x14ac:dyDescent="0.25">
      <c r="A32" t="s">
        <v>66</v>
      </c>
      <c r="B32" s="189">
        <v>44044</v>
      </c>
      <c r="C32" t="s">
        <v>68</v>
      </c>
      <c r="D32" t="s">
        <v>55</v>
      </c>
      <c r="E32">
        <v>54</v>
      </c>
      <c r="F32" t="str">
        <f t="shared" si="0"/>
        <v>Medium C&amp;I</v>
      </c>
      <c r="G32">
        <f t="shared" si="1"/>
        <v>3</v>
      </c>
      <c r="I32" s="193" t="s">
        <v>41</v>
      </c>
      <c r="J32" s="192">
        <v>1018</v>
      </c>
      <c r="K32" s="192">
        <v>52</v>
      </c>
    </row>
    <row r="33" spans="1:11" x14ac:dyDescent="0.25">
      <c r="A33" t="s">
        <v>66</v>
      </c>
      <c r="B33" s="189">
        <v>44044</v>
      </c>
      <c r="C33" t="s">
        <v>68</v>
      </c>
      <c r="D33" t="s">
        <v>56</v>
      </c>
      <c r="E33">
        <v>27</v>
      </c>
      <c r="F33" t="str">
        <f t="shared" si="0"/>
        <v>Large C&amp;I</v>
      </c>
      <c r="G33">
        <f t="shared" si="1"/>
        <v>3</v>
      </c>
      <c r="I33" s="193" t="s">
        <v>38</v>
      </c>
      <c r="J33" s="192">
        <v>60773</v>
      </c>
      <c r="K33" s="192">
        <v>13285</v>
      </c>
    </row>
    <row r="34" spans="1:11" x14ac:dyDescent="0.25">
      <c r="A34" t="s">
        <v>51</v>
      </c>
      <c r="B34" s="189">
        <v>44044</v>
      </c>
      <c r="C34" t="s">
        <v>67</v>
      </c>
      <c r="D34" t="s">
        <v>100</v>
      </c>
      <c r="E34">
        <v>15615</v>
      </c>
      <c r="F34" t="str">
        <f t="shared" si="0"/>
        <v>Residential</v>
      </c>
      <c r="G34">
        <f t="shared" si="1"/>
        <v>4</v>
      </c>
      <c r="I34" s="193" t="s">
        <v>40</v>
      </c>
      <c r="J34" s="192">
        <v>3517</v>
      </c>
      <c r="K34" s="192">
        <v>1401</v>
      </c>
    </row>
    <row r="35" spans="1:11" x14ac:dyDescent="0.25">
      <c r="A35" t="s">
        <v>51</v>
      </c>
      <c r="B35" s="189">
        <v>44044</v>
      </c>
      <c r="C35" t="s">
        <v>67</v>
      </c>
      <c r="D35" t="s">
        <v>101</v>
      </c>
      <c r="E35">
        <v>3143</v>
      </c>
      <c r="F35" t="str">
        <f t="shared" si="0"/>
        <v>Low Income Residential</v>
      </c>
      <c r="G35">
        <f t="shared" si="1"/>
        <v>4</v>
      </c>
      <c r="I35" s="191">
        <v>6</v>
      </c>
      <c r="J35" s="192"/>
      <c r="K35" s="192"/>
    </row>
    <row r="36" spans="1:11" x14ac:dyDescent="0.25">
      <c r="A36" t="s">
        <v>51</v>
      </c>
      <c r="B36" s="189">
        <v>44044</v>
      </c>
      <c r="C36" t="s">
        <v>67</v>
      </c>
      <c r="D36" t="s">
        <v>54</v>
      </c>
      <c r="E36">
        <v>936</v>
      </c>
      <c r="F36" t="str">
        <f t="shared" si="0"/>
        <v>Small C&amp;I</v>
      </c>
      <c r="G36">
        <f t="shared" si="1"/>
        <v>4</v>
      </c>
      <c r="I36" s="193" t="s">
        <v>42</v>
      </c>
      <c r="J36" s="192">
        <v>2200292</v>
      </c>
      <c r="K36" s="192">
        <v>169070</v>
      </c>
    </row>
    <row r="37" spans="1:11" x14ac:dyDescent="0.25">
      <c r="A37" t="s">
        <v>51</v>
      </c>
      <c r="B37" s="189">
        <v>44044</v>
      </c>
      <c r="C37" t="s">
        <v>67</v>
      </c>
      <c r="D37" t="s">
        <v>55</v>
      </c>
      <c r="E37">
        <v>355</v>
      </c>
      <c r="F37" t="str">
        <f t="shared" si="0"/>
        <v>Medium C&amp;I</v>
      </c>
      <c r="G37">
        <f t="shared" si="1"/>
        <v>4</v>
      </c>
      <c r="I37" s="193" t="s">
        <v>39</v>
      </c>
      <c r="J37" s="192">
        <v>1009349</v>
      </c>
      <c r="K37" s="192">
        <v>172695</v>
      </c>
    </row>
    <row r="38" spans="1:11" x14ac:dyDescent="0.25">
      <c r="A38" t="s">
        <v>51</v>
      </c>
      <c r="B38" s="189">
        <v>44044</v>
      </c>
      <c r="C38" t="s">
        <v>67</v>
      </c>
      <c r="D38" t="s">
        <v>56</v>
      </c>
      <c r="E38">
        <v>352</v>
      </c>
      <c r="F38" t="str">
        <f t="shared" si="0"/>
        <v>Large C&amp;I</v>
      </c>
      <c r="G38">
        <f t="shared" si="1"/>
        <v>4</v>
      </c>
      <c r="I38" s="193" t="s">
        <v>41</v>
      </c>
      <c r="J38" s="192">
        <v>461465</v>
      </c>
      <c r="K38" s="192">
        <v>60669</v>
      </c>
    </row>
    <row r="39" spans="1:11" x14ac:dyDescent="0.25">
      <c r="A39" t="s">
        <v>51</v>
      </c>
      <c r="B39" s="189">
        <v>44044</v>
      </c>
      <c r="C39" t="s">
        <v>68</v>
      </c>
      <c r="D39" t="s">
        <v>100</v>
      </c>
      <c r="E39">
        <v>3979</v>
      </c>
      <c r="F39" t="str">
        <f t="shared" si="0"/>
        <v>Residential</v>
      </c>
      <c r="G39">
        <f t="shared" si="1"/>
        <v>4</v>
      </c>
      <c r="I39" s="193" t="s">
        <v>38</v>
      </c>
      <c r="J39" s="192">
        <v>4369945</v>
      </c>
      <c r="K39" s="192">
        <v>1006192</v>
      </c>
    </row>
    <row r="40" spans="1:11" x14ac:dyDescent="0.25">
      <c r="A40" t="s">
        <v>51</v>
      </c>
      <c r="B40" s="189">
        <v>44044</v>
      </c>
      <c r="C40" t="s">
        <v>68</v>
      </c>
      <c r="D40" t="s">
        <v>101</v>
      </c>
      <c r="E40">
        <v>850</v>
      </c>
      <c r="F40" t="str">
        <f t="shared" si="0"/>
        <v>Low Income Residential</v>
      </c>
      <c r="G40">
        <f t="shared" si="1"/>
        <v>4</v>
      </c>
      <c r="I40" s="193" t="s">
        <v>40</v>
      </c>
      <c r="J40" s="192">
        <v>478550</v>
      </c>
      <c r="K40" s="192">
        <v>240701</v>
      </c>
    </row>
    <row r="41" spans="1:11" x14ac:dyDescent="0.25">
      <c r="A41" t="s">
        <v>51</v>
      </c>
      <c r="B41" s="189">
        <v>44044</v>
      </c>
      <c r="C41" t="s">
        <v>68</v>
      </c>
      <c r="D41" t="s">
        <v>54</v>
      </c>
      <c r="E41">
        <v>404</v>
      </c>
      <c r="F41" t="str">
        <f t="shared" si="0"/>
        <v>Small C&amp;I</v>
      </c>
      <c r="G41">
        <f t="shared" si="1"/>
        <v>4</v>
      </c>
      <c r="I41" s="191">
        <v>7</v>
      </c>
      <c r="J41" s="192"/>
      <c r="K41" s="192"/>
    </row>
    <row r="42" spans="1:11" x14ac:dyDescent="0.25">
      <c r="A42" t="s">
        <v>51</v>
      </c>
      <c r="B42" s="189">
        <v>44044</v>
      </c>
      <c r="C42" t="s">
        <v>68</v>
      </c>
      <c r="D42" t="s">
        <v>55</v>
      </c>
      <c r="E42">
        <v>24</v>
      </c>
      <c r="F42" t="str">
        <f t="shared" si="0"/>
        <v>Medium C&amp;I</v>
      </c>
      <c r="G42">
        <f t="shared" si="1"/>
        <v>4</v>
      </c>
      <c r="I42" s="193" t="s">
        <v>42</v>
      </c>
      <c r="J42" s="192">
        <v>2633350</v>
      </c>
      <c r="K42" s="192">
        <v>28993</v>
      </c>
    </row>
    <row r="43" spans="1:11" x14ac:dyDescent="0.25">
      <c r="A43" t="s">
        <v>51</v>
      </c>
      <c r="B43" s="189">
        <v>44044</v>
      </c>
      <c r="C43" t="s">
        <v>68</v>
      </c>
      <c r="D43" t="s">
        <v>56</v>
      </c>
      <c r="E43">
        <v>5</v>
      </c>
      <c r="F43" t="str">
        <f t="shared" si="0"/>
        <v>Large C&amp;I</v>
      </c>
      <c r="G43">
        <f t="shared" si="1"/>
        <v>4</v>
      </c>
      <c r="I43" s="193" t="s">
        <v>39</v>
      </c>
      <c r="J43" s="192">
        <v>1511204</v>
      </c>
      <c r="K43" s="192">
        <v>270724</v>
      </c>
    </row>
    <row r="44" spans="1:11" x14ac:dyDescent="0.25">
      <c r="A44" t="s">
        <v>60</v>
      </c>
      <c r="B44" s="189">
        <v>44044</v>
      </c>
      <c r="C44" t="s">
        <v>67</v>
      </c>
      <c r="D44" t="s">
        <v>100</v>
      </c>
      <c r="E44">
        <v>60773</v>
      </c>
      <c r="F44" t="str">
        <f t="shared" si="0"/>
        <v>Residential</v>
      </c>
      <c r="G44">
        <f t="shared" si="1"/>
        <v>5</v>
      </c>
      <c r="I44" s="193" t="s">
        <v>41</v>
      </c>
      <c r="J44" s="192">
        <v>501882</v>
      </c>
      <c r="K44" s="192">
        <v>71640</v>
      </c>
    </row>
    <row r="45" spans="1:11" x14ac:dyDescent="0.25">
      <c r="A45" t="s">
        <v>60</v>
      </c>
      <c r="B45" s="189">
        <v>44044</v>
      </c>
      <c r="C45" t="s">
        <v>67</v>
      </c>
      <c r="D45" t="s">
        <v>101</v>
      </c>
      <c r="E45">
        <v>18357</v>
      </c>
      <c r="F45" t="str">
        <f t="shared" si="0"/>
        <v>Low Income Residential</v>
      </c>
      <c r="G45">
        <f t="shared" si="1"/>
        <v>5</v>
      </c>
      <c r="I45" s="193" t="s">
        <v>38</v>
      </c>
      <c r="J45" s="192">
        <v>6042261</v>
      </c>
      <c r="K45" s="192">
        <v>1403302</v>
      </c>
    </row>
    <row r="46" spans="1:11" x14ac:dyDescent="0.25">
      <c r="A46" t="s">
        <v>60</v>
      </c>
      <c r="B46" s="189">
        <v>44044</v>
      </c>
      <c r="C46" t="s">
        <v>67</v>
      </c>
      <c r="D46" t="s">
        <v>54</v>
      </c>
      <c r="E46">
        <v>3517</v>
      </c>
      <c r="F46" t="str">
        <f t="shared" si="0"/>
        <v>Small C&amp;I</v>
      </c>
      <c r="G46">
        <f t="shared" si="1"/>
        <v>5</v>
      </c>
      <c r="I46" s="193" t="s">
        <v>40</v>
      </c>
      <c r="J46" s="192">
        <v>497437</v>
      </c>
      <c r="K46" s="192">
        <v>206919</v>
      </c>
    </row>
    <row r="47" spans="1:11" x14ac:dyDescent="0.25">
      <c r="A47" t="s">
        <v>60</v>
      </c>
      <c r="B47" s="189">
        <v>44044</v>
      </c>
      <c r="C47" t="s">
        <v>67</v>
      </c>
      <c r="D47" t="s">
        <v>55</v>
      </c>
      <c r="E47">
        <v>1018</v>
      </c>
      <c r="F47" t="str">
        <f t="shared" si="0"/>
        <v>Medium C&amp;I</v>
      </c>
      <c r="G47">
        <f t="shared" si="1"/>
        <v>5</v>
      </c>
      <c r="I47" s="191">
        <v>8</v>
      </c>
      <c r="J47" s="192"/>
      <c r="K47" s="192"/>
    </row>
    <row r="48" spans="1:11" x14ac:dyDescent="0.25">
      <c r="A48" t="s">
        <v>60</v>
      </c>
      <c r="B48" s="189">
        <v>44044</v>
      </c>
      <c r="C48" t="s">
        <v>67</v>
      </c>
      <c r="D48" t="s">
        <v>56</v>
      </c>
      <c r="E48">
        <v>809</v>
      </c>
      <c r="F48" t="str">
        <f t="shared" si="0"/>
        <v>Large C&amp;I</v>
      </c>
      <c r="G48">
        <f t="shared" si="1"/>
        <v>5</v>
      </c>
      <c r="I48" s="193" t="s">
        <v>42</v>
      </c>
      <c r="J48" s="192">
        <v>9051717</v>
      </c>
      <c r="K48" s="192">
        <v>43792</v>
      </c>
    </row>
    <row r="49" spans="1:11" x14ac:dyDescent="0.25">
      <c r="A49" t="s">
        <v>60</v>
      </c>
      <c r="B49" s="189">
        <v>44044</v>
      </c>
      <c r="C49" t="s">
        <v>68</v>
      </c>
      <c r="D49" t="s">
        <v>100</v>
      </c>
      <c r="E49">
        <v>13285</v>
      </c>
      <c r="F49" t="str">
        <f t="shared" si="0"/>
        <v>Residential</v>
      </c>
      <c r="G49">
        <f t="shared" si="1"/>
        <v>5</v>
      </c>
      <c r="I49" s="193" t="s">
        <v>39</v>
      </c>
      <c r="J49" s="192">
        <v>33773770</v>
      </c>
      <c r="K49" s="192">
        <v>5117662</v>
      </c>
    </row>
    <row r="50" spans="1:11" x14ac:dyDescent="0.25">
      <c r="A50" t="s">
        <v>60</v>
      </c>
      <c r="B50" s="189">
        <v>44044</v>
      </c>
      <c r="C50" t="s">
        <v>68</v>
      </c>
      <c r="D50" t="s">
        <v>101</v>
      </c>
      <c r="E50">
        <v>3501</v>
      </c>
      <c r="F50" t="str">
        <f t="shared" si="0"/>
        <v>Low Income Residential</v>
      </c>
      <c r="G50">
        <f t="shared" si="1"/>
        <v>5</v>
      </c>
      <c r="I50" s="193" t="s">
        <v>41</v>
      </c>
      <c r="J50" s="192">
        <v>2350670</v>
      </c>
      <c r="K50" s="192">
        <v>412856</v>
      </c>
    </row>
    <row r="51" spans="1:11" x14ac:dyDescent="0.25">
      <c r="A51" t="s">
        <v>60</v>
      </c>
      <c r="B51" s="189">
        <v>44044</v>
      </c>
      <c r="C51" t="s">
        <v>68</v>
      </c>
      <c r="D51" t="s">
        <v>54</v>
      </c>
      <c r="E51">
        <v>1401</v>
      </c>
      <c r="F51" t="str">
        <f t="shared" si="0"/>
        <v>Small C&amp;I</v>
      </c>
      <c r="G51">
        <f t="shared" si="1"/>
        <v>5</v>
      </c>
      <c r="I51" s="193" t="s">
        <v>38</v>
      </c>
      <c r="J51" s="192">
        <v>57654498</v>
      </c>
      <c r="K51" s="192">
        <v>11657104</v>
      </c>
    </row>
    <row r="52" spans="1:11" x14ac:dyDescent="0.25">
      <c r="A52" t="s">
        <v>60</v>
      </c>
      <c r="B52" s="189">
        <v>44044</v>
      </c>
      <c r="C52" t="s">
        <v>68</v>
      </c>
      <c r="D52" t="s">
        <v>55</v>
      </c>
      <c r="E52">
        <v>52</v>
      </c>
      <c r="F52" t="str">
        <f t="shared" si="0"/>
        <v>Medium C&amp;I</v>
      </c>
      <c r="G52">
        <f t="shared" si="1"/>
        <v>5</v>
      </c>
      <c r="I52" s="193" t="s">
        <v>40</v>
      </c>
      <c r="J52" s="192">
        <v>3156631</v>
      </c>
      <c r="K52" s="192">
        <v>1076550</v>
      </c>
    </row>
    <row r="53" spans="1:11" x14ac:dyDescent="0.25">
      <c r="A53" t="s">
        <v>60</v>
      </c>
      <c r="B53" s="189">
        <v>44044</v>
      </c>
      <c r="C53" t="s">
        <v>68</v>
      </c>
      <c r="D53" t="s">
        <v>56</v>
      </c>
      <c r="E53">
        <v>5</v>
      </c>
      <c r="F53" t="str">
        <f t="shared" si="0"/>
        <v>Large C&amp;I</v>
      </c>
      <c r="G53">
        <f t="shared" si="1"/>
        <v>5</v>
      </c>
      <c r="I53" s="191">
        <v>9</v>
      </c>
      <c r="J53" s="192"/>
      <c r="K53" s="192"/>
    </row>
    <row r="54" spans="1:11" x14ac:dyDescent="0.25">
      <c r="A54" t="s">
        <v>61</v>
      </c>
      <c r="B54" s="189">
        <v>44044</v>
      </c>
      <c r="C54" t="s">
        <v>67</v>
      </c>
      <c r="D54" t="s">
        <v>100</v>
      </c>
      <c r="E54">
        <v>4369945</v>
      </c>
      <c r="F54" t="str">
        <f t="shared" si="0"/>
        <v>Residential</v>
      </c>
      <c r="G54">
        <f t="shared" si="1"/>
        <v>6</v>
      </c>
      <c r="I54" s="193" t="s">
        <v>42</v>
      </c>
      <c r="J54" s="192">
        <v>13885359</v>
      </c>
      <c r="K54" s="192">
        <v>241854</v>
      </c>
    </row>
    <row r="55" spans="1:11" x14ac:dyDescent="0.25">
      <c r="A55" t="s">
        <v>61</v>
      </c>
      <c r="B55" s="189">
        <v>44044</v>
      </c>
      <c r="C55" t="s">
        <v>67</v>
      </c>
      <c r="D55" t="s">
        <v>101</v>
      </c>
      <c r="E55">
        <v>1009349</v>
      </c>
      <c r="F55" t="str">
        <f t="shared" si="0"/>
        <v>Low Income Residential</v>
      </c>
      <c r="G55">
        <f t="shared" si="1"/>
        <v>6</v>
      </c>
      <c r="I55" s="193" t="s">
        <v>39</v>
      </c>
      <c r="J55" s="192">
        <v>36294323</v>
      </c>
      <c r="K55" s="192">
        <v>5561080</v>
      </c>
    </row>
    <row r="56" spans="1:11" x14ac:dyDescent="0.25">
      <c r="A56" t="s">
        <v>61</v>
      </c>
      <c r="B56" s="189">
        <v>44044</v>
      </c>
      <c r="C56" t="s">
        <v>67</v>
      </c>
      <c r="D56" t="s">
        <v>54</v>
      </c>
      <c r="E56">
        <v>478550</v>
      </c>
      <c r="F56" t="str">
        <f t="shared" si="0"/>
        <v>Small C&amp;I</v>
      </c>
      <c r="G56">
        <f t="shared" si="1"/>
        <v>6</v>
      </c>
      <c r="I56" s="193" t="s">
        <v>41</v>
      </c>
      <c r="J56" s="192">
        <v>3314017</v>
      </c>
      <c r="K56" s="192">
        <v>545165</v>
      </c>
    </row>
    <row r="57" spans="1:11" x14ac:dyDescent="0.25">
      <c r="A57" t="s">
        <v>61</v>
      </c>
      <c r="B57" s="189">
        <v>44044</v>
      </c>
      <c r="C57" t="s">
        <v>67</v>
      </c>
      <c r="D57" t="s">
        <v>55</v>
      </c>
      <c r="E57">
        <v>461465</v>
      </c>
      <c r="F57" t="str">
        <f t="shared" si="0"/>
        <v>Medium C&amp;I</v>
      </c>
      <c r="G57">
        <f t="shared" si="1"/>
        <v>6</v>
      </c>
      <c r="I57" s="193" t="s">
        <v>38</v>
      </c>
      <c r="J57" s="192">
        <v>68066704</v>
      </c>
      <c r="K57" s="192">
        <v>14066598</v>
      </c>
    </row>
    <row r="58" spans="1:11" x14ac:dyDescent="0.25">
      <c r="A58" t="s">
        <v>61</v>
      </c>
      <c r="B58" s="189">
        <v>44044</v>
      </c>
      <c r="C58" t="s">
        <v>67</v>
      </c>
      <c r="D58" t="s">
        <v>56</v>
      </c>
      <c r="E58">
        <v>2200292</v>
      </c>
      <c r="F58" t="str">
        <f t="shared" si="0"/>
        <v>Large C&amp;I</v>
      </c>
      <c r="G58">
        <f t="shared" si="1"/>
        <v>6</v>
      </c>
      <c r="I58" s="193" t="s">
        <v>40</v>
      </c>
      <c r="J58" s="192">
        <v>4132618</v>
      </c>
      <c r="K58" s="192">
        <v>1524170</v>
      </c>
    </row>
    <row r="59" spans="1:11" x14ac:dyDescent="0.25">
      <c r="A59" t="s">
        <v>61</v>
      </c>
      <c r="B59" s="189">
        <v>44044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91">
        <v>17</v>
      </c>
      <c r="J59" s="192"/>
      <c r="K59" s="192"/>
    </row>
    <row r="60" spans="1:11" x14ac:dyDescent="0.25">
      <c r="A60" t="s">
        <v>61</v>
      </c>
      <c r="B60" s="189">
        <v>44044</v>
      </c>
      <c r="C60" t="s">
        <v>68</v>
      </c>
      <c r="D60" t="s">
        <v>100</v>
      </c>
      <c r="E60">
        <v>1006192</v>
      </c>
      <c r="F60" t="str">
        <f t="shared" si="0"/>
        <v>Residential</v>
      </c>
      <c r="G60">
        <f t="shared" si="1"/>
        <v>6</v>
      </c>
      <c r="I60" s="193" t="s">
        <v>39</v>
      </c>
      <c r="J60" s="192">
        <v>873</v>
      </c>
      <c r="K60" s="192">
        <v>128</v>
      </c>
    </row>
    <row r="61" spans="1:11" x14ac:dyDescent="0.25">
      <c r="A61" t="s">
        <v>61</v>
      </c>
      <c r="B61" s="189">
        <v>44044</v>
      </c>
      <c r="C61" t="s">
        <v>68</v>
      </c>
      <c r="D61" t="s">
        <v>101</v>
      </c>
      <c r="E61">
        <v>172695</v>
      </c>
      <c r="F61" t="str">
        <f t="shared" si="0"/>
        <v>Low Income Residential</v>
      </c>
      <c r="G61">
        <f t="shared" si="1"/>
        <v>6</v>
      </c>
      <c r="I61" s="193" t="s">
        <v>38</v>
      </c>
      <c r="J61" s="192">
        <v>29</v>
      </c>
      <c r="K61" s="192">
        <v>7</v>
      </c>
    </row>
    <row r="62" spans="1:11" x14ac:dyDescent="0.25">
      <c r="A62" t="s">
        <v>61</v>
      </c>
      <c r="B62" s="189">
        <v>44044</v>
      </c>
      <c r="C62" t="s">
        <v>68</v>
      </c>
      <c r="D62" t="s">
        <v>54</v>
      </c>
      <c r="E62">
        <v>240701</v>
      </c>
      <c r="F62" t="str">
        <f t="shared" si="0"/>
        <v>Small C&amp;I</v>
      </c>
      <c r="G62">
        <f t="shared" si="1"/>
        <v>6</v>
      </c>
      <c r="I62" s="191">
        <v>19</v>
      </c>
      <c r="J62" s="192"/>
      <c r="K62" s="192"/>
    </row>
    <row r="63" spans="1:11" x14ac:dyDescent="0.25">
      <c r="A63" t="s">
        <v>61</v>
      </c>
      <c r="B63" s="189">
        <v>44044</v>
      </c>
      <c r="C63" t="s">
        <v>68</v>
      </c>
      <c r="D63" t="s">
        <v>55</v>
      </c>
      <c r="E63">
        <v>60669</v>
      </c>
      <c r="F63" t="str">
        <f t="shared" si="0"/>
        <v>Medium C&amp;I</v>
      </c>
      <c r="G63">
        <f t="shared" si="1"/>
        <v>6</v>
      </c>
      <c r="I63" s="193" t="s">
        <v>42</v>
      </c>
      <c r="J63" s="192">
        <v>15</v>
      </c>
      <c r="K63" s="192"/>
    </row>
    <row r="64" spans="1:11" x14ac:dyDescent="0.25">
      <c r="A64" t="s">
        <v>61</v>
      </c>
      <c r="B64" s="189">
        <v>44044</v>
      </c>
      <c r="C64" t="s">
        <v>68</v>
      </c>
      <c r="D64" t="s">
        <v>56</v>
      </c>
      <c r="E64">
        <v>169070</v>
      </c>
      <c r="F64" t="str">
        <f t="shared" si="0"/>
        <v>Large C&amp;I</v>
      </c>
      <c r="G64">
        <f t="shared" si="1"/>
        <v>6</v>
      </c>
      <c r="I64" s="193" t="s">
        <v>39</v>
      </c>
      <c r="J64" s="192">
        <v>983</v>
      </c>
      <c r="K64" s="192">
        <v>171</v>
      </c>
    </row>
    <row r="65" spans="1:11" x14ac:dyDescent="0.25">
      <c r="A65" t="s">
        <v>61</v>
      </c>
      <c r="B65" s="189">
        <v>44044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93" t="s">
        <v>41</v>
      </c>
      <c r="J65" s="192">
        <v>42</v>
      </c>
      <c r="K65" s="192">
        <v>1</v>
      </c>
    </row>
    <row r="66" spans="1:11" x14ac:dyDescent="0.25">
      <c r="A66" t="s">
        <v>62</v>
      </c>
      <c r="B66" s="189">
        <v>44044</v>
      </c>
      <c r="C66" t="s">
        <v>67</v>
      </c>
      <c r="D66" t="s">
        <v>100</v>
      </c>
      <c r="E66">
        <v>6042261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93" t="s">
        <v>38</v>
      </c>
      <c r="J66" s="192">
        <v>2266</v>
      </c>
      <c r="K66" s="192">
        <v>557</v>
      </c>
    </row>
    <row r="67" spans="1:11" x14ac:dyDescent="0.25">
      <c r="A67" t="s">
        <v>62</v>
      </c>
      <c r="B67" s="189">
        <v>44044</v>
      </c>
      <c r="C67" t="s">
        <v>67</v>
      </c>
      <c r="D67" t="s">
        <v>101</v>
      </c>
      <c r="E67">
        <v>1511204</v>
      </c>
      <c r="F67" t="str">
        <f t="shared" si="2"/>
        <v>Low Income Residential</v>
      </c>
      <c r="G67">
        <f t="shared" si="3"/>
        <v>7</v>
      </c>
      <c r="I67" s="193" t="s">
        <v>40</v>
      </c>
      <c r="J67" s="192">
        <v>103</v>
      </c>
      <c r="K67" s="192">
        <v>30</v>
      </c>
    </row>
    <row r="68" spans="1:11" x14ac:dyDescent="0.25">
      <c r="A68" t="s">
        <v>62</v>
      </c>
      <c r="B68" s="189">
        <v>44044</v>
      </c>
      <c r="C68" t="s">
        <v>67</v>
      </c>
      <c r="D68" t="s">
        <v>54</v>
      </c>
      <c r="E68">
        <v>497437</v>
      </c>
      <c r="F68" t="str">
        <f t="shared" si="2"/>
        <v>Small C&amp;I</v>
      </c>
      <c r="G68">
        <f t="shared" si="3"/>
        <v>7</v>
      </c>
      <c r="I68" s="191">
        <v>20</v>
      </c>
      <c r="J68" s="192"/>
      <c r="K68" s="192"/>
    </row>
    <row r="69" spans="1:11" x14ac:dyDescent="0.25">
      <c r="A69" t="s">
        <v>62</v>
      </c>
      <c r="B69" s="189">
        <v>44044</v>
      </c>
      <c r="C69" t="s">
        <v>67</v>
      </c>
      <c r="D69" t="s">
        <v>55</v>
      </c>
      <c r="E69">
        <v>501882</v>
      </c>
      <c r="F69" t="str">
        <f t="shared" si="2"/>
        <v>Medium C&amp;I</v>
      </c>
      <c r="G69">
        <f t="shared" si="3"/>
        <v>7</v>
      </c>
      <c r="I69" s="193" t="s">
        <v>42</v>
      </c>
      <c r="J69" s="192">
        <v>6246586</v>
      </c>
      <c r="K69" s="192">
        <v>166355</v>
      </c>
    </row>
    <row r="70" spans="1:11" x14ac:dyDescent="0.25">
      <c r="A70" t="s">
        <v>62</v>
      </c>
      <c r="B70" s="189">
        <v>44044</v>
      </c>
      <c r="C70" t="s">
        <v>67</v>
      </c>
      <c r="D70" t="s">
        <v>56</v>
      </c>
      <c r="E70">
        <v>2633350</v>
      </c>
      <c r="F70" t="str">
        <f t="shared" si="2"/>
        <v>Large C&amp;I</v>
      </c>
      <c r="G70">
        <f t="shared" si="3"/>
        <v>7</v>
      </c>
      <c r="I70" s="193" t="s">
        <v>39</v>
      </c>
      <c r="J70" s="192">
        <v>1300571</v>
      </c>
      <c r="K70" s="192">
        <v>231262</v>
      </c>
    </row>
    <row r="71" spans="1:11" x14ac:dyDescent="0.25">
      <c r="A71" t="s">
        <v>62</v>
      </c>
      <c r="B71" s="189">
        <v>44044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93" t="s">
        <v>41</v>
      </c>
      <c r="J71" s="192">
        <v>1463711</v>
      </c>
      <c r="K71" s="192">
        <v>210487</v>
      </c>
    </row>
    <row r="72" spans="1:11" x14ac:dyDescent="0.25">
      <c r="A72" t="s">
        <v>62</v>
      </c>
      <c r="B72" s="189">
        <v>44044</v>
      </c>
      <c r="C72" t="s">
        <v>68</v>
      </c>
      <c r="D72" t="s">
        <v>100</v>
      </c>
      <c r="E72">
        <v>1403302</v>
      </c>
      <c r="F72" t="str">
        <f t="shared" si="2"/>
        <v>Residential</v>
      </c>
      <c r="G72">
        <f t="shared" si="3"/>
        <v>7</v>
      </c>
      <c r="I72" s="193" t="s">
        <v>38</v>
      </c>
      <c r="J72" s="192">
        <v>13976990</v>
      </c>
      <c r="K72" s="192">
        <v>3379718</v>
      </c>
    </row>
    <row r="73" spans="1:11" x14ac:dyDescent="0.25">
      <c r="A73" t="s">
        <v>62</v>
      </c>
      <c r="B73" s="189">
        <v>44044</v>
      </c>
      <c r="C73" t="s">
        <v>68</v>
      </c>
      <c r="D73" t="s">
        <v>101</v>
      </c>
      <c r="E73">
        <v>270724</v>
      </c>
      <c r="F73" t="str">
        <f t="shared" si="2"/>
        <v>Low Income Residential</v>
      </c>
      <c r="G73">
        <f t="shared" si="3"/>
        <v>7</v>
      </c>
      <c r="I73" s="193" t="s">
        <v>40</v>
      </c>
      <c r="J73" s="192">
        <v>1503053</v>
      </c>
      <c r="K73" s="192">
        <v>636679</v>
      </c>
    </row>
    <row r="74" spans="1:11" x14ac:dyDescent="0.25">
      <c r="A74" t="s">
        <v>62</v>
      </c>
      <c r="B74" s="189">
        <v>44044</v>
      </c>
      <c r="C74" t="s">
        <v>68</v>
      </c>
      <c r="D74" t="s">
        <v>54</v>
      </c>
      <c r="E74">
        <v>206919</v>
      </c>
      <c r="F74" t="str">
        <f t="shared" si="2"/>
        <v>Small C&amp;I</v>
      </c>
      <c r="G74">
        <f t="shared" si="3"/>
        <v>7</v>
      </c>
    </row>
    <row r="75" spans="1:11" x14ac:dyDescent="0.25">
      <c r="A75" t="s">
        <v>62</v>
      </c>
      <c r="B75" s="189">
        <v>44044</v>
      </c>
      <c r="C75" t="s">
        <v>68</v>
      </c>
      <c r="D75" t="s">
        <v>55</v>
      </c>
      <c r="E75">
        <v>71640</v>
      </c>
      <c r="F75" t="str">
        <f t="shared" si="2"/>
        <v>Medium C&amp;I</v>
      </c>
      <c r="G75">
        <f t="shared" si="3"/>
        <v>7</v>
      </c>
    </row>
    <row r="76" spans="1:11" x14ac:dyDescent="0.25">
      <c r="A76" t="s">
        <v>62</v>
      </c>
      <c r="B76" s="189">
        <v>44044</v>
      </c>
      <c r="C76" t="s">
        <v>68</v>
      </c>
      <c r="D76" t="s">
        <v>56</v>
      </c>
      <c r="E76">
        <v>28993</v>
      </c>
      <c r="F76" t="str">
        <f t="shared" si="2"/>
        <v>Large C&amp;I</v>
      </c>
      <c r="G76">
        <f t="shared" si="3"/>
        <v>7</v>
      </c>
    </row>
    <row r="77" spans="1:11" x14ac:dyDescent="0.25">
      <c r="A77" t="s">
        <v>62</v>
      </c>
      <c r="B77" s="189">
        <v>44044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</row>
    <row r="78" spans="1:11" x14ac:dyDescent="0.25">
      <c r="A78" t="s">
        <v>63</v>
      </c>
      <c r="B78" s="189">
        <v>44044</v>
      </c>
      <c r="C78" t="s">
        <v>67</v>
      </c>
      <c r="D78" t="s">
        <v>100</v>
      </c>
      <c r="E78">
        <v>57654498</v>
      </c>
      <c r="F78" t="str">
        <f t="shared" si="2"/>
        <v>Residential</v>
      </c>
      <c r="G78">
        <f t="shared" si="3"/>
        <v>8</v>
      </c>
    </row>
    <row r="79" spans="1:11" x14ac:dyDescent="0.25">
      <c r="A79" t="s">
        <v>63</v>
      </c>
      <c r="B79" s="189">
        <v>44044</v>
      </c>
      <c r="C79" t="s">
        <v>67</v>
      </c>
      <c r="D79" t="s">
        <v>101</v>
      </c>
      <c r="E79">
        <v>33773770</v>
      </c>
      <c r="F79" t="str">
        <f t="shared" si="2"/>
        <v>Low Income Residential</v>
      </c>
      <c r="G79">
        <f t="shared" si="3"/>
        <v>8</v>
      </c>
    </row>
    <row r="80" spans="1:11" x14ac:dyDescent="0.25">
      <c r="A80" t="s">
        <v>63</v>
      </c>
      <c r="B80" s="189">
        <v>44044</v>
      </c>
      <c r="C80" t="s">
        <v>67</v>
      </c>
      <c r="D80" t="s">
        <v>54</v>
      </c>
      <c r="E80">
        <v>3156631</v>
      </c>
      <c r="F80" t="str">
        <f t="shared" si="2"/>
        <v>Small C&amp;I</v>
      </c>
      <c r="G80">
        <f t="shared" si="3"/>
        <v>8</v>
      </c>
    </row>
    <row r="81" spans="1:7" x14ac:dyDescent="0.25">
      <c r="A81" t="s">
        <v>63</v>
      </c>
      <c r="B81" s="189">
        <v>44044</v>
      </c>
      <c r="C81" t="s">
        <v>67</v>
      </c>
      <c r="D81" t="s">
        <v>55</v>
      </c>
      <c r="E81">
        <v>2350670</v>
      </c>
      <c r="F81" t="str">
        <f t="shared" si="2"/>
        <v>Medium C&amp;I</v>
      </c>
      <c r="G81">
        <f t="shared" si="3"/>
        <v>8</v>
      </c>
    </row>
    <row r="82" spans="1:7" x14ac:dyDescent="0.25">
      <c r="A82" t="s">
        <v>63</v>
      </c>
      <c r="B82" s="189">
        <v>44044</v>
      </c>
      <c r="C82" t="s">
        <v>67</v>
      </c>
      <c r="D82" t="s">
        <v>56</v>
      </c>
      <c r="E82">
        <v>9051717</v>
      </c>
      <c r="F82" t="str">
        <f t="shared" si="2"/>
        <v>Large C&amp;I</v>
      </c>
      <c r="G82">
        <f t="shared" si="3"/>
        <v>8</v>
      </c>
    </row>
    <row r="83" spans="1:7" x14ac:dyDescent="0.25">
      <c r="A83" t="s">
        <v>63</v>
      </c>
      <c r="B83" s="189">
        <v>44044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</row>
    <row r="84" spans="1:7" x14ac:dyDescent="0.25">
      <c r="A84" t="s">
        <v>63</v>
      </c>
      <c r="B84" s="189">
        <v>44044</v>
      </c>
      <c r="C84" t="s">
        <v>68</v>
      </c>
      <c r="D84" t="s">
        <v>100</v>
      </c>
      <c r="E84">
        <v>11657104</v>
      </c>
      <c r="F84" t="str">
        <f t="shared" si="2"/>
        <v>Residential</v>
      </c>
      <c r="G84">
        <f t="shared" si="3"/>
        <v>8</v>
      </c>
    </row>
    <row r="85" spans="1:7" x14ac:dyDescent="0.25">
      <c r="A85" t="s">
        <v>63</v>
      </c>
      <c r="B85" s="189">
        <v>44044</v>
      </c>
      <c r="C85" t="s">
        <v>68</v>
      </c>
      <c r="D85" t="s">
        <v>101</v>
      </c>
      <c r="E85">
        <v>5117662</v>
      </c>
      <c r="F85" t="str">
        <f t="shared" si="2"/>
        <v>Low Income Residential</v>
      </c>
      <c r="G85">
        <f t="shared" si="3"/>
        <v>8</v>
      </c>
    </row>
    <row r="86" spans="1:7" x14ac:dyDescent="0.25">
      <c r="A86" t="s">
        <v>63</v>
      </c>
      <c r="B86" s="189">
        <v>44044</v>
      </c>
      <c r="C86" t="s">
        <v>68</v>
      </c>
      <c r="D86" t="s">
        <v>54</v>
      </c>
      <c r="E86">
        <v>1076550</v>
      </c>
      <c r="F86" t="str">
        <f t="shared" si="2"/>
        <v>Small C&amp;I</v>
      </c>
      <c r="G86">
        <f t="shared" si="3"/>
        <v>8</v>
      </c>
    </row>
    <row r="87" spans="1:7" x14ac:dyDescent="0.25">
      <c r="A87" t="s">
        <v>63</v>
      </c>
      <c r="B87" s="189">
        <v>44044</v>
      </c>
      <c r="C87" t="s">
        <v>68</v>
      </c>
      <c r="D87" t="s">
        <v>55</v>
      </c>
      <c r="E87">
        <v>412856</v>
      </c>
      <c r="F87" t="str">
        <f t="shared" si="2"/>
        <v>Medium C&amp;I</v>
      </c>
      <c r="G87">
        <f t="shared" si="3"/>
        <v>8</v>
      </c>
    </row>
    <row r="88" spans="1:7" x14ac:dyDescent="0.25">
      <c r="A88" t="s">
        <v>63</v>
      </c>
      <c r="B88" s="189">
        <v>44044</v>
      </c>
      <c r="C88" t="s">
        <v>68</v>
      </c>
      <c r="D88" t="s">
        <v>56</v>
      </c>
      <c r="E88">
        <v>43792</v>
      </c>
      <c r="F88" t="str">
        <f t="shared" si="2"/>
        <v>Large C&amp;I</v>
      </c>
      <c r="G88">
        <f t="shared" si="3"/>
        <v>8</v>
      </c>
    </row>
    <row r="89" spans="1:7" x14ac:dyDescent="0.25">
      <c r="A89" t="s">
        <v>63</v>
      </c>
      <c r="B89" s="189">
        <v>44044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</row>
    <row r="90" spans="1:7" x14ac:dyDescent="0.25">
      <c r="A90" t="s">
        <v>69</v>
      </c>
      <c r="B90" s="189">
        <v>44044</v>
      </c>
      <c r="C90" t="s">
        <v>67</v>
      </c>
      <c r="D90" t="s">
        <v>100</v>
      </c>
      <c r="E90">
        <v>68066704</v>
      </c>
      <c r="F90" t="str">
        <f t="shared" si="2"/>
        <v>Residential</v>
      </c>
      <c r="G90">
        <f t="shared" si="3"/>
        <v>9</v>
      </c>
    </row>
    <row r="91" spans="1:7" x14ac:dyDescent="0.25">
      <c r="A91" t="s">
        <v>69</v>
      </c>
      <c r="B91" s="189">
        <v>44044</v>
      </c>
      <c r="C91" t="s">
        <v>67</v>
      </c>
      <c r="D91" t="s">
        <v>101</v>
      </c>
      <c r="E91">
        <v>36294323</v>
      </c>
      <c r="F91" t="str">
        <f t="shared" si="2"/>
        <v>Low Income Residential</v>
      </c>
      <c r="G91">
        <f t="shared" si="3"/>
        <v>9</v>
      </c>
    </row>
    <row r="92" spans="1:7" x14ac:dyDescent="0.25">
      <c r="A92" t="s">
        <v>69</v>
      </c>
      <c r="B92" s="189">
        <v>44044</v>
      </c>
      <c r="C92" t="s">
        <v>67</v>
      </c>
      <c r="D92" t="s">
        <v>54</v>
      </c>
      <c r="E92">
        <v>4132618</v>
      </c>
      <c r="F92" t="str">
        <f t="shared" si="2"/>
        <v>Small C&amp;I</v>
      </c>
      <c r="G92">
        <f t="shared" si="3"/>
        <v>9</v>
      </c>
    </row>
    <row r="93" spans="1:7" x14ac:dyDescent="0.25">
      <c r="A93" t="s">
        <v>69</v>
      </c>
      <c r="B93" s="189">
        <v>44044</v>
      </c>
      <c r="C93" t="s">
        <v>67</v>
      </c>
      <c r="D93" t="s">
        <v>55</v>
      </c>
      <c r="E93">
        <v>3314017</v>
      </c>
      <c r="F93" t="str">
        <f t="shared" si="2"/>
        <v>Medium C&amp;I</v>
      </c>
      <c r="G93">
        <f t="shared" si="3"/>
        <v>9</v>
      </c>
    </row>
    <row r="94" spans="1:7" x14ac:dyDescent="0.25">
      <c r="A94" t="s">
        <v>69</v>
      </c>
      <c r="B94" s="189">
        <v>44044</v>
      </c>
      <c r="C94" t="s">
        <v>67</v>
      </c>
      <c r="D94" t="s">
        <v>56</v>
      </c>
      <c r="E94">
        <v>13885359</v>
      </c>
      <c r="F94" t="str">
        <f t="shared" si="2"/>
        <v>Large C&amp;I</v>
      </c>
      <c r="G94">
        <f t="shared" si="3"/>
        <v>9</v>
      </c>
    </row>
    <row r="95" spans="1:7" x14ac:dyDescent="0.25">
      <c r="A95" t="s">
        <v>69</v>
      </c>
      <c r="B95" s="189">
        <v>44044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</row>
    <row r="96" spans="1:7" x14ac:dyDescent="0.25">
      <c r="A96" t="s">
        <v>69</v>
      </c>
      <c r="B96" s="189">
        <v>44044</v>
      </c>
      <c r="C96" t="s">
        <v>68</v>
      </c>
      <c r="D96" t="s">
        <v>100</v>
      </c>
      <c r="E96">
        <v>14066598</v>
      </c>
      <c r="F96" t="str">
        <f t="shared" si="2"/>
        <v>Residential</v>
      </c>
      <c r="G96">
        <f t="shared" si="3"/>
        <v>9</v>
      </c>
    </row>
    <row r="97" spans="1:7" x14ac:dyDescent="0.25">
      <c r="A97" t="s">
        <v>69</v>
      </c>
      <c r="B97" s="189">
        <v>44044</v>
      </c>
      <c r="C97" t="s">
        <v>68</v>
      </c>
      <c r="D97" t="s">
        <v>101</v>
      </c>
      <c r="E97">
        <v>5561080</v>
      </c>
      <c r="F97" t="str">
        <f t="shared" si="2"/>
        <v>Low Income Residential</v>
      </c>
      <c r="G97">
        <f t="shared" si="3"/>
        <v>9</v>
      </c>
    </row>
    <row r="98" spans="1:7" x14ac:dyDescent="0.25">
      <c r="A98" t="s">
        <v>69</v>
      </c>
      <c r="B98" s="189">
        <v>44044</v>
      </c>
      <c r="C98" t="s">
        <v>68</v>
      </c>
      <c r="D98" t="s">
        <v>54</v>
      </c>
      <c r="E98">
        <v>1524170</v>
      </c>
      <c r="F98" t="str">
        <f t="shared" si="2"/>
        <v>Small C&amp;I</v>
      </c>
      <c r="G98">
        <f t="shared" si="3"/>
        <v>9</v>
      </c>
    </row>
    <row r="99" spans="1:7" x14ac:dyDescent="0.25">
      <c r="A99" t="s">
        <v>69</v>
      </c>
      <c r="B99" s="189">
        <v>44044</v>
      </c>
      <c r="C99" t="s">
        <v>68</v>
      </c>
      <c r="D99" t="s">
        <v>55</v>
      </c>
      <c r="E99">
        <v>545165</v>
      </c>
      <c r="F99" t="str">
        <f t="shared" si="2"/>
        <v>Medium C&amp;I</v>
      </c>
      <c r="G99">
        <f t="shared" si="3"/>
        <v>9</v>
      </c>
    </row>
    <row r="100" spans="1:7" x14ac:dyDescent="0.25">
      <c r="A100" t="s">
        <v>69</v>
      </c>
      <c r="B100" s="189">
        <v>44044</v>
      </c>
      <c r="C100" t="s">
        <v>68</v>
      </c>
      <c r="D100" t="s">
        <v>56</v>
      </c>
      <c r="E100">
        <v>241854</v>
      </c>
      <c r="F100" t="str">
        <f t="shared" si="2"/>
        <v>Large C&amp;I</v>
      </c>
      <c r="G100">
        <f t="shared" si="3"/>
        <v>9</v>
      </c>
    </row>
    <row r="101" spans="1:7" x14ac:dyDescent="0.25">
      <c r="A101" t="s">
        <v>69</v>
      </c>
      <c r="B101" s="189">
        <v>44044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</row>
    <row r="102" spans="1:7" x14ac:dyDescent="0.25">
      <c r="A102" t="s">
        <v>80</v>
      </c>
      <c r="B102" s="189">
        <v>44044</v>
      </c>
      <c r="C102" t="s">
        <v>67</v>
      </c>
      <c r="D102" t="s">
        <v>100</v>
      </c>
      <c r="E102">
        <v>29</v>
      </c>
      <c r="F102" t="str">
        <f t="shared" si="2"/>
        <v>Residential</v>
      </c>
      <c r="G102">
        <f t="shared" si="3"/>
        <v>17</v>
      </c>
    </row>
    <row r="103" spans="1:7" x14ac:dyDescent="0.25">
      <c r="A103" t="s">
        <v>80</v>
      </c>
      <c r="B103" s="189">
        <v>44044</v>
      </c>
      <c r="C103" t="s">
        <v>67</v>
      </c>
      <c r="D103" t="s">
        <v>101</v>
      </c>
      <c r="E103">
        <v>873</v>
      </c>
      <c r="F103" t="str">
        <f t="shared" si="2"/>
        <v>Low Income Residential</v>
      </c>
      <c r="G103">
        <f t="shared" si="3"/>
        <v>17</v>
      </c>
    </row>
    <row r="104" spans="1:7" x14ac:dyDescent="0.25">
      <c r="A104" t="s">
        <v>80</v>
      </c>
      <c r="B104" s="189">
        <v>44044</v>
      </c>
      <c r="C104" t="s">
        <v>68</v>
      </c>
      <c r="D104" t="s">
        <v>100</v>
      </c>
      <c r="E104">
        <v>7</v>
      </c>
      <c r="F104" t="str">
        <f t="shared" si="2"/>
        <v>Residential</v>
      </c>
      <c r="G104">
        <f t="shared" si="3"/>
        <v>17</v>
      </c>
    </row>
    <row r="105" spans="1:7" x14ac:dyDescent="0.25">
      <c r="A105" t="s">
        <v>80</v>
      </c>
      <c r="B105" s="189">
        <v>44044</v>
      </c>
      <c r="C105" t="s">
        <v>68</v>
      </c>
      <c r="D105" t="s">
        <v>101</v>
      </c>
      <c r="E105">
        <v>128</v>
      </c>
      <c r="F105" t="str">
        <f t="shared" si="2"/>
        <v>Low Income Residential</v>
      </c>
      <c r="G105">
        <f t="shared" si="3"/>
        <v>17</v>
      </c>
    </row>
    <row r="106" spans="1:7" x14ac:dyDescent="0.25">
      <c r="A106" t="s">
        <v>82</v>
      </c>
      <c r="B106" s="189">
        <v>44044</v>
      </c>
      <c r="C106" t="s">
        <v>67</v>
      </c>
      <c r="D106" t="s">
        <v>100</v>
      </c>
      <c r="E106">
        <v>2266</v>
      </c>
      <c r="F106" t="str">
        <f t="shared" si="2"/>
        <v>Residential</v>
      </c>
      <c r="G106">
        <f t="shared" si="3"/>
        <v>19</v>
      </c>
    </row>
    <row r="107" spans="1:7" x14ac:dyDescent="0.25">
      <c r="A107" t="s">
        <v>82</v>
      </c>
      <c r="B107" s="189">
        <v>44044</v>
      </c>
      <c r="C107" t="s">
        <v>67</v>
      </c>
      <c r="D107" t="s">
        <v>101</v>
      </c>
      <c r="E107">
        <v>983</v>
      </c>
      <c r="F107" t="str">
        <f t="shared" si="2"/>
        <v>Low Income Residential</v>
      </c>
      <c r="G107">
        <f t="shared" si="3"/>
        <v>19</v>
      </c>
    </row>
    <row r="108" spans="1:7" x14ac:dyDescent="0.25">
      <c r="A108" t="s">
        <v>82</v>
      </c>
      <c r="B108" s="189">
        <v>44044</v>
      </c>
      <c r="C108" t="s">
        <v>67</v>
      </c>
      <c r="D108" t="s">
        <v>54</v>
      </c>
      <c r="E108">
        <v>103</v>
      </c>
      <c r="F108" t="str">
        <f t="shared" si="2"/>
        <v>Small C&amp;I</v>
      </c>
      <c r="G108">
        <f t="shared" si="3"/>
        <v>19</v>
      </c>
    </row>
    <row r="109" spans="1:7" x14ac:dyDescent="0.25">
      <c r="A109" t="s">
        <v>82</v>
      </c>
      <c r="B109" s="189">
        <v>44044</v>
      </c>
      <c r="C109" t="s">
        <v>67</v>
      </c>
      <c r="D109" t="s">
        <v>55</v>
      </c>
      <c r="E109">
        <v>42</v>
      </c>
      <c r="F109" t="str">
        <f t="shared" si="2"/>
        <v>Medium C&amp;I</v>
      </c>
      <c r="G109">
        <f t="shared" si="3"/>
        <v>19</v>
      </c>
    </row>
    <row r="110" spans="1:7" x14ac:dyDescent="0.25">
      <c r="A110" t="s">
        <v>82</v>
      </c>
      <c r="B110" s="189">
        <v>44044</v>
      </c>
      <c r="C110" t="s">
        <v>67</v>
      </c>
      <c r="D110" t="s">
        <v>56</v>
      </c>
      <c r="E110">
        <v>15</v>
      </c>
      <c r="F110" t="str">
        <f t="shared" si="2"/>
        <v>Large C&amp;I</v>
      </c>
      <c r="G110">
        <f t="shared" si="3"/>
        <v>19</v>
      </c>
    </row>
    <row r="111" spans="1:7" x14ac:dyDescent="0.25">
      <c r="A111" t="s">
        <v>82</v>
      </c>
      <c r="B111" s="189">
        <v>44044</v>
      </c>
      <c r="C111" t="s">
        <v>68</v>
      </c>
      <c r="D111" t="s">
        <v>100</v>
      </c>
      <c r="E111">
        <v>557</v>
      </c>
      <c r="F111" t="str">
        <f t="shared" si="2"/>
        <v>Residential</v>
      </c>
      <c r="G111">
        <f t="shared" si="3"/>
        <v>19</v>
      </c>
    </row>
    <row r="112" spans="1:7" x14ac:dyDescent="0.25">
      <c r="A112" t="s">
        <v>82</v>
      </c>
      <c r="B112" s="189">
        <v>44044</v>
      </c>
      <c r="C112" t="s">
        <v>68</v>
      </c>
      <c r="D112" t="s">
        <v>101</v>
      </c>
      <c r="E112">
        <v>171</v>
      </c>
      <c r="F112" t="str">
        <f t="shared" si="2"/>
        <v>Low Income Residential</v>
      </c>
      <c r="G112">
        <f t="shared" si="3"/>
        <v>19</v>
      </c>
    </row>
    <row r="113" spans="1:7" x14ac:dyDescent="0.25">
      <c r="A113" t="s">
        <v>82</v>
      </c>
      <c r="B113" s="189">
        <v>44044</v>
      </c>
      <c r="C113" t="s">
        <v>68</v>
      </c>
      <c r="D113" t="s">
        <v>54</v>
      </c>
      <c r="E113">
        <v>30</v>
      </c>
      <c r="F113" t="str">
        <f t="shared" si="2"/>
        <v>Small C&amp;I</v>
      </c>
      <c r="G113">
        <f t="shared" si="3"/>
        <v>19</v>
      </c>
    </row>
    <row r="114" spans="1:7" x14ac:dyDescent="0.25">
      <c r="A114" t="s">
        <v>82</v>
      </c>
      <c r="B114" s="189">
        <v>44044</v>
      </c>
      <c r="C114" t="s">
        <v>68</v>
      </c>
      <c r="D114" t="s">
        <v>55</v>
      </c>
      <c r="E114">
        <v>1</v>
      </c>
      <c r="F114" t="str">
        <f t="shared" si="2"/>
        <v>Medium C&amp;I</v>
      </c>
      <c r="G114">
        <f t="shared" si="3"/>
        <v>19</v>
      </c>
    </row>
    <row r="115" spans="1:7" x14ac:dyDescent="0.25">
      <c r="A115" t="s">
        <v>348</v>
      </c>
      <c r="B115" s="189">
        <v>44044</v>
      </c>
      <c r="C115" t="s">
        <v>67</v>
      </c>
      <c r="D115" t="s">
        <v>100</v>
      </c>
      <c r="E115">
        <v>13976990</v>
      </c>
      <c r="F115" t="str">
        <f t="shared" si="2"/>
        <v>Residential</v>
      </c>
      <c r="G115">
        <f t="shared" si="3"/>
        <v>20</v>
      </c>
    </row>
    <row r="116" spans="1:7" x14ac:dyDescent="0.25">
      <c r="A116" t="s">
        <v>348</v>
      </c>
      <c r="B116" s="189">
        <v>44044</v>
      </c>
      <c r="C116" t="s">
        <v>67</v>
      </c>
      <c r="D116" t="s">
        <v>101</v>
      </c>
      <c r="E116">
        <v>1300571</v>
      </c>
      <c r="F116" t="str">
        <f t="shared" si="2"/>
        <v>Low Income Residential</v>
      </c>
      <c r="G116">
        <f t="shared" si="3"/>
        <v>20</v>
      </c>
    </row>
    <row r="117" spans="1:7" x14ac:dyDescent="0.25">
      <c r="A117" t="s">
        <v>348</v>
      </c>
      <c r="B117" s="189">
        <v>44044</v>
      </c>
      <c r="C117" t="s">
        <v>67</v>
      </c>
      <c r="D117" t="s">
        <v>54</v>
      </c>
      <c r="E117">
        <v>1503053</v>
      </c>
      <c r="F117" t="str">
        <f t="shared" si="2"/>
        <v>Small C&amp;I</v>
      </c>
      <c r="G117">
        <f t="shared" si="3"/>
        <v>20</v>
      </c>
    </row>
    <row r="118" spans="1:7" x14ac:dyDescent="0.25">
      <c r="A118" t="s">
        <v>348</v>
      </c>
      <c r="B118" s="189">
        <v>44044</v>
      </c>
      <c r="C118" t="s">
        <v>67</v>
      </c>
      <c r="D118" t="s">
        <v>55</v>
      </c>
      <c r="E118">
        <v>1463711</v>
      </c>
      <c r="F118" t="str">
        <f t="shared" si="2"/>
        <v>Medium C&amp;I</v>
      </c>
      <c r="G118">
        <f t="shared" si="3"/>
        <v>20</v>
      </c>
    </row>
    <row r="119" spans="1:7" x14ac:dyDescent="0.25">
      <c r="A119" t="s">
        <v>348</v>
      </c>
      <c r="B119" s="189">
        <v>44044</v>
      </c>
      <c r="C119" t="s">
        <v>67</v>
      </c>
      <c r="D119" t="s">
        <v>56</v>
      </c>
      <c r="E119">
        <v>6246586</v>
      </c>
      <c r="F119" t="str">
        <f t="shared" si="2"/>
        <v>Large C&amp;I</v>
      </c>
      <c r="G119">
        <f t="shared" si="3"/>
        <v>20</v>
      </c>
    </row>
    <row r="120" spans="1:7" x14ac:dyDescent="0.25">
      <c r="A120" t="s">
        <v>348</v>
      </c>
      <c r="B120" s="189">
        <v>44044</v>
      </c>
      <c r="C120" t="s">
        <v>67</v>
      </c>
      <c r="D120" t="s">
        <v>71</v>
      </c>
      <c r="E120">
        <v>124</v>
      </c>
      <c r="F120" t="str">
        <f t="shared" si="2"/>
        <v>HER</v>
      </c>
      <c r="G120">
        <f t="shared" si="3"/>
        <v>20</v>
      </c>
    </row>
    <row r="121" spans="1:7" x14ac:dyDescent="0.25">
      <c r="A121" t="s">
        <v>348</v>
      </c>
      <c r="B121" s="189">
        <v>44044</v>
      </c>
      <c r="C121" t="s">
        <v>68</v>
      </c>
      <c r="D121" t="s">
        <v>100</v>
      </c>
      <c r="E121">
        <v>3379718</v>
      </c>
      <c r="F121" t="str">
        <f t="shared" si="2"/>
        <v>Residential</v>
      </c>
      <c r="G121">
        <f t="shared" si="3"/>
        <v>20</v>
      </c>
    </row>
    <row r="122" spans="1:7" x14ac:dyDescent="0.25">
      <c r="A122" t="s">
        <v>348</v>
      </c>
      <c r="B122" s="189">
        <v>44044</v>
      </c>
      <c r="C122" t="s">
        <v>68</v>
      </c>
      <c r="D122" t="s">
        <v>101</v>
      </c>
      <c r="E122">
        <v>231262</v>
      </c>
      <c r="F122" t="str">
        <f t="shared" si="2"/>
        <v>Low Income Residential</v>
      </c>
      <c r="G122">
        <f t="shared" si="3"/>
        <v>20</v>
      </c>
    </row>
    <row r="123" spans="1:7" x14ac:dyDescent="0.25">
      <c r="A123" t="s">
        <v>348</v>
      </c>
      <c r="B123" s="189">
        <v>44044</v>
      </c>
      <c r="C123" t="s">
        <v>68</v>
      </c>
      <c r="D123" t="s">
        <v>54</v>
      </c>
      <c r="E123">
        <v>636679</v>
      </c>
      <c r="F123" t="str">
        <f t="shared" si="2"/>
        <v>Small C&amp;I</v>
      </c>
      <c r="G123">
        <f t="shared" si="3"/>
        <v>20</v>
      </c>
    </row>
    <row r="124" spans="1:7" x14ac:dyDescent="0.25">
      <c r="A124" t="s">
        <v>348</v>
      </c>
      <c r="B124" s="189">
        <v>44044</v>
      </c>
      <c r="C124" t="s">
        <v>68</v>
      </c>
      <c r="D124" t="s">
        <v>55</v>
      </c>
      <c r="E124">
        <v>210487</v>
      </c>
      <c r="F124" t="str">
        <f t="shared" si="2"/>
        <v>Medium C&amp;I</v>
      </c>
      <c r="G124">
        <f t="shared" si="3"/>
        <v>20</v>
      </c>
    </row>
    <row r="125" spans="1:7" x14ac:dyDescent="0.25">
      <c r="A125" t="s">
        <v>348</v>
      </c>
      <c r="B125" s="189">
        <v>44044</v>
      </c>
      <c r="C125" t="s">
        <v>68</v>
      </c>
      <c r="D125" t="s">
        <v>56</v>
      </c>
      <c r="E125">
        <v>166355</v>
      </c>
      <c r="F125" t="str">
        <f t="shared" si="2"/>
        <v>Large C&amp;I</v>
      </c>
      <c r="G125">
        <f t="shared" si="3"/>
        <v>20</v>
      </c>
    </row>
    <row r="126" spans="1:7" x14ac:dyDescent="0.25">
      <c r="A126" t="s">
        <v>348</v>
      </c>
      <c r="B126" s="189">
        <v>44044</v>
      </c>
      <c r="C126" t="s">
        <v>68</v>
      </c>
      <c r="D126" t="s">
        <v>71</v>
      </c>
      <c r="E126">
        <v>0</v>
      </c>
      <c r="F126" t="str">
        <f t="shared" si="2"/>
        <v>HER</v>
      </c>
      <c r="G126">
        <f t="shared" si="3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E3291"/>
  <sheetViews>
    <sheetView topLeftCell="O1" workbookViewId="0">
      <selection activeCell="AC7" sqref="AC7:AC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15.7109375" bestFit="1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140625" customWidth="1"/>
    <col min="18" max="18" width="2.7109375" style="195" customWidth="1"/>
    <col min="20" max="20" width="25.5703125" customWidth="1"/>
    <col min="21" max="21" width="2.7109375" style="195" customWidth="1"/>
    <col min="22" max="22" width="24.140625" bestFit="1" customWidth="1"/>
    <col min="23" max="23" width="17.85546875" bestFit="1" customWidth="1"/>
    <col min="24" max="29" width="10" bestFit="1" customWidth="1"/>
    <col min="30" max="31" width="9" bestFit="1" customWidth="1"/>
    <col min="32" max="34" width="8" bestFit="1" customWidth="1"/>
    <col min="35" max="35" width="9" bestFit="1" customWidth="1"/>
    <col min="36" max="36" width="8" bestFit="1" customWidth="1"/>
    <col min="37" max="37" width="8.7109375" bestFit="1" customWidth="1"/>
    <col min="38" max="39" width="8" bestFit="1" customWidth="1"/>
    <col min="40" max="40" width="21.28515625" bestFit="1" customWidth="1"/>
    <col min="41" max="41" width="23.7109375" bestFit="1" customWidth="1"/>
    <col min="42" max="42" width="12" bestFit="1" customWidth="1"/>
  </cols>
  <sheetData>
    <row r="1" spans="1:31" ht="15.75" thickBot="1" x14ac:dyDescent="0.3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90" t="s">
        <v>167</v>
      </c>
      <c r="W1" s="191">
        <v>5</v>
      </c>
      <c r="Y1" s="206" t="s">
        <v>102</v>
      </c>
      <c r="Z1" s="205"/>
      <c r="AA1" s="205"/>
      <c r="AB1" s="205"/>
      <c r="AC1" s="205"/>
      <c r="AD1" s="205"/>
      <c r="AE1" s="205"/>
    </row>
    <row r="2" spans="1:31" x14ac:dyDescent="0.2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>VLOOKUP(J2,S:T,2,FALSE)</f>
        <v>1-Residential</v>
      </c>
      <c r="S2" t="s">
        <v>117</v>
      </c>
      <c r="T2" t="s">
        <v>54</v>
      </c>
      <c r="V2" s="190" t="s">
        <v>172</v>
      </c>
      <c r="W2" t="s">
        <v>76</v>
      </c>
    </row>
    <row r="3" spans="1:31" x14ac:dyDescent="0.2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>VLOOKUP(J3,S:T,2,FALSE)</f>
        <v>1-Residential</v>
      </c>
      <c r="S3" t="s">
        <v>118</v>
      </c>
      <c r="T3" t="s">
        <v>54</v>
      </c>
    </row>
    <row r="4" spans="1:31" x14ac:dyDescent="0.2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>VLOOKUP(J4,S:T,2,FALSE)</f>
        <v>1-Residential</v>
      </c>
      <c r="S4" t="s">
        <v>128</v>
      </c>
      <c r="T4" t="s">
        <v>54</v>
      </c>
      <c r="V4" s="190" t="s">
        <v>307</v>
      </c>
      <c r="W4" s="190" t="s">
        <v>58</v>
      </c>
    </row>
    <row r="5" spans="1:31" x14ac:dyDescent="0.2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>VLOOKUP(J5,S:T,2,FALSE)</f>
        <v>2-Low Income Residential</v>
      </c>
      <c r="S5" t="s">
        <v>119</v>
      </c>
      <c r="T5" t="s">
        <v>54</v>
      </c>
      <c r="W5">
        <v>2020</v>
      </c>
    </row>
    <row r="6" spans="1:31" x14ac:dyDescent="0.2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>VLOOKUP(J6,S:T,2,FALSE)</f>
        <v>3-Small C&amp;I</v>
      </c>
      <c r="S6" t="s">
        <v>120</v>
      </c>
      <c r="T6" t="s">
        <v>54</v>
      </c>
      <c r="V6" s="190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</row>
    <row r="7" spans="1:31" x14ac:dyDescent="0.2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>VLOOKUP(J7,S:T,2,FALSE)</f>
        <v>3-Small C&amp;I</v>
      </c>
      <c r="S7" t="s">
        <v>121</v>
      </c>
      <c r="T7" t="s">
        <v>55</v>
      </c>
      <c r="V7" s="191" t="s">
        <v>100</v>
      </c>
      <c r="W7" s="192">
        <v>703388673</v>
      </c>
      <c r="X7" s="192">
        <v>589882936</v>
      </c>
      <c r="Y7" s="192">
        <v>555629617</v>
      </c>
      <c r="Z7" s="192">
        <v>559203829</v>
      </c>
      <c r="AA7" s="192">
        <v>489243902</v>
      </c>
      <c r="AB7" s="192">
        <v>545934262</v>
      </c>
      <c r="AC7" s="192">
        <v>780251146</v>
      </c>
    </row>
    <row r="8" spans="1:31" x14ac:dyDescent="0.2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>VLOOKUP(J8,S:T,2,FALSE)</f>
        <v>3-Small C&amp;I</v>
      </c>
      <c r="S8" t="s">
        <v>129</v>
      </c>
      <c r="T8" t="s">
        <v>55</v>
      </c>
      <c r="V8" s="191" t="s">
        <v>101</v>
      </c>
      <c r="W8" s="192">
        <v>86428875</v>
      </c>
      <c r="X8" s="192">
        <v>76521188</v>
      </c>
      <c r="Y8" s="192">
        <v>70248652</v>
      </c>
      <c r="Z8" s="192">
        <v>71960434</v>
      </c>
      <c r="AA8" s="192">
        <v>62314957</v>
      </c>
      <c r="AB8" s="192">
        <v>63939933</v>
      </c>
      <c r="AC8" s="192">
        <v>90470277</v>
      </c>
    </row>
    <row r="9" spans="1:31" x14ac:dyDescent="0.2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>VLOOKUP(J9,S:T,2,FALSE)</f>
        <v>3-Small C&amp;I</v>
      </c>
      <c r="S9" t="s">
        <v>130</v>
      </c>
      <c r="T9" t="s">
        <v>55</v>
      </c>
      <c r="V9" s="191" t="s">
        <v>54</v>
      </c>
      <c r="W9" s="192">
        <v>194655037</v>
      </c>
      <c r="X9" s="192">
        <v>179692973</v>
      </c>
      <c r="Y9" s="192">
        <v>172346262</v>
      </c>
      <c r="Z9" s="192">
        <v>151637299</v>
      </c>
      <c r="AA9" s="192">
        <v>130904386</v>
      </c>
      <c r="AB9" s="192">
        <v>137389661</v>
      </c>
      <c r="AC9" s="192">
        <v>177728505</v>
      </c>
    </row>
    <row r="10" spans="1:31" x14ac:dyDescent="0.2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>VLOOKUP(J10,S:T,2,FALSE)</f>
        <v>3-Small C&amp;I</v>
      </c>
      <c r="S10" t="s">
        <v>209</v>
      </c>
      <c r="T10" t="s">
        <v>56</v>
      </c>
      <c r="V10" s="191" t="s">
        <v>55</v>
      </c>
      <c r="W10" s="192">
        <v>239641780</v>
      </c>
      <c r="X10" s="192">
        <v>217282025</v>
      </c>
      <c r="Y10" s="192">
        <v>209848598</v>
      </c>
      <c r="Z10" s="192">
        <v>192360616</v>
      </c>
      <c r="AA10" s="192">
        <v>170674522</v>
      </c>
      <c r="AB10" s="192">
        <v>179943782</v>
      </c>
      <c r="AC10" s="192">
        <v>221946503</v>
      </c>
    </row>
    <row r="11" spans="1:31" x14ac:dyDescent="0.2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>VLOOKUP(J11,S:T,2,FALSE)</f>
        <v>3-Small C&amp;I</v>
      </c>
      <c r="S11" t="s">
        <v>272</v>
      </c>
      <c r="T11" t="s">
        <v>71</v>
      </c>
      <c r="V11" s="191" t="s">
        <v>56</v>
      </c>
      <c r="W11" s="192">
        <v>565017550</v>
      </c>
      <c r="X11" s="192">
        <v>516599306</v>
      </c>
      <c r="Y11" s="192">
        <v>497381719</v>
      </c>
      <c r="Z11" s="192">
        <v>483282765</v>
      </c>
      <c r="AA11" s="192">
        <v>445097844</v>
      </c>
      <c r="AB11" s="192">
        <v>482536676</v>
      </c>
      <c r="AC11" s="192">
        <v>539768902</v>
      </c>
    </row>
    <row r="12" spans="1:31" x14ac:dyDescent="0.2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>VLOOKUP(J12,S:T,2,FALSE)</f>
        <v>4-Medium C&amp;I</v>
      </c>
      <c r="S12" t="s">
        <v>123</v>
      </c>
      <c r="T12" t="s">
        <v>100</v>
      </c>
    </row>
    <row r="13" spans="1:31" x14ac:dyDescent="0.2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>VLOOKUP(J13,S:T,2,FALSE)</f>
        <v>4-Medium C&amp;I</v>
      </c>
      <c r="S13" t="s">
        <v>124</v>
      </c>
      <c r="T13" t="s">
        <v>101</v>
      </c>
    </row>
    <row r="14" spans="1:31" x14ac:dyDescent="0.2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>VLOOKUP(J14,S:T,2,FALSE)</f>
        <v>1-Residential</v>
      </c>
      <c r="S14" t="s">
        <v>204</v>
      </c>
      <c r="T14" t="s">
        <v>100</v>
      </c>
    </row>
    <row r="15" spans="1:31" x14ac:dyDescent="0.2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>VLOOKUP(J15,S:T,2,FALSE)</f>
        <v>3-Small C&amp;I</v>
      </c>
      <c r="S15" t="s">
        <v>125</v>
      </c>
      <c r="T15" t="s">
        <v>136</v>
      </c>
    </row>
    <row r="16" spans="1:31" x14ac:dyDescent="0.2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>VLOOKUP(J16,S:T,2,FALSE)</f>
        <v>3-Small C&amp;I</v>
      </c>
      <c r="S16" t="s">
        <v>290</v>
      </c>
      <c r="T16" t="s">
        <v>136</v>
      </c>
    </row>
    <row r="17" spans="1:20" x14ac:dyDescent="0.2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>VLOOKUP(J17,S:T,2,FALSE)</f>
        <v>3-Small C&amp;I</v>
      </c>
      <c r="S17" t="s">
        <v>132</v>
      </c>
      <c r="T17" t="s">
        <v>136</v>
      </c>
    </row>
    <row r="18" spans="1:20" x14ac:dyDescent="0.2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>VLOOKUP(J18,S:T,2,FALSE)</f>
        <v>Street</v>
      </c>
      <c r="S18" t="s">
        <v>126</v>
      </c>
      <c r="T18" t="s">
        <v>136</v>
      </c>
    </row>
    <row r="19" spans="1:20" x14ac:dyDescent="0.2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>VLOOKUP(J19,S:T,2,FALSE)</f>
        <v>Street</v>
      </c>
      <c r="S19" t="s">
        <v>127</v>
      </c>
      <c r="T19" t="s">
        <v>136</v>
      </c>
    </row>
    <row r="20" spans="1:20" x14ac:dyDescent="0.2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>VLOOKUP(J20,S:T,2,FALSE)</f>
        <v>Street</v>
      </c>
      <c r="S20" t="s">
        <v>280</v>
      </c>
      <c r="T20" t="s">
        <v>136</v>
      </c>
    </row>
    <row r="21" spans="1:20" x14ac:dyDescent="0.2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>VLOOKUP(J21,S:T,2,FALSE)</f>
        <v>Street</v>
      </c>
      <c r="S21" t="s">
        <v>134</v>
      </c>
      <c r="T21" t="s">
        <v>136</v>
      </c>
    </row>
    <row r="22" spans="1:20" x14ac:dyDescent="0.2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>VLOOKUP(J22,S:T,2,FALSE)</f>
        <v>Street</v>
      </c>
    </row>
    <row r="23" spans="1:20" x14ac:dyDescent="0.2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>VLOOKUP(J23,S:T,2,FALSE)</f>
        <v>Street</v>
      </c>
    </row>
    <row r="24" spans="1:20" x14ac:dyDescent="0.2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>VLOOKUP(J24,S:T,2,FALSE)</f>
        <v>4-Medium C&amp;I</v>
      </c>
    </row>
    <row r="25" spans="1:20" x14ac:dyDescent="0.2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>VLOOKUP(J25,S:T,2,FALSE)</f>
        <v>5-Large C&amp;I</v>
      </c>
    </row>
    <row r="26" spans="1:20" x14ac:dyDescent="0.2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>VLOOKUP(J26,S:T,2,FALSE)</f>
        <v>1-Residential</v>
      </c>
    </row>
    <row r="27" spans="1:20" x14ac:dyDescent="0.2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>VLOOKUP(J27,S:T,2,FALSE)</f>
        <v>3-Small C&amp;I</v>
      </c>
    </row>
    <row r="28" spans="1:20" x14ac:dyDescent="0.2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>VLOOKUP(J28,S:T,2,FALSE)</f>
        <v>3-Small C&amp;I</v>
      </c>
    </row>
    <row r="29" spans="1:20" x14ac:dyDescent="0.2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>VLOOKUP(J29,S:T,2,FALSE)</f>
        <v>3-Small C&amp;I</v>
      </c>
    </row>
    <row r="30" spans="1:20" x14ac:dyDescent="0.2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>VLOOKUP(J30,S:T,2,FALSE)</f>
        <v>3-Small C&amp;I</v>
      </c>
    </row>
    <row r="31" spans="1:20" x14ac:dyDescent="0.2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>VLOOKUP(J31,S:T,2,FALSE)</f>
        <v>4-Medium C&amp;I</v>
      </c>
    </row>
    <row r="32" spans="1:20" x14ac:dyDescent="0.2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>VLOOKUP(J32,S:T,2,FALSE)</f>
        <v>4-Medium C&amp;I</v>
      </c>
    </row>
    <row r="33" spans="1:17" x14ac:dyDescent="0.2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>VLOOKUP(J33,S:T,2,FALSE)</f>
        <v>1-Residential</v>
      </c>
    </row>
    <row r="34" spans="1:17" x14ac:dyDescent="0.2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>VLOOKUP(J34,S:T,2,FALSE)</f>
        <v>1-Residential</v>
      </c>
    </row>
    <row r="35" spans="1:17" x14ac:dyDescent="0.2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>VLOOKUP(J35,S:T,2,FALSE)</f>
        <v>3-Small C&amp;I</v>
      </c>
    </row>
    <row r="36" spans="1:17" x14ac:dyDescent="0.2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>VLOOKUP(J36,S:T,2,FALSE)</f>
        <v>3-Small C&amp;I</v>
      </c>
    </row>
    <row r="37" spans="1:17" x14ac:dyDescent="0.2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>VLOOKUP(J37,S:T,2,FALSE)</f>
        <v>Street</v>
      </c>
    </row>
    <row r="38" spans="1:17" x14ac:dyDescent="0.2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>VLOOKUP(J38,S:T,2,FALSE)</f>
        <v>Street</v>
      </c>
    </row>
    <row r="39" spans="1:17" x14ac:dyDescent="0.2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>VLOOKUP(J39,S:T,2,FALSE)</f>
        <v>Street</v>
      </c>
    </row>
    <row r="40" spans="1:17" x14ac:dyDescent="0.2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>VLOOKUP(J40,S:T,2,FALSE)</f>
        <v>4-Medium C&amp;I</v>
      </c>
    </row>
    <row r="41" spans="1:17" x14ac:dyDescent="0.2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>VLOOKUP(J41,S:T,2,FALSE)</f>
        <v>4-Medium C&amp;I</v>
      </c>
    </row>
    <row r="42" spans="1:17" x14ac:dyDescent="0.2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>VLOOKUP(J42,S:T,2,FALSE)</f>
        <v>5-Large C&amp;I</v>
      </c>
    </row>
    <row r="43" spans="1:17" x14ac:dyDescent="0.2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>VLOOKUP(J43,S:T,2,FALSE)</f>
        <v>5-Large C&amp;I</v>
      </c>
    </row>
    <row r="44" spans="1:17" x14ac:dyDescent="0.2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>VLOOKUP(J44,S:T,2,FALSE)</f>
        <v>1-Residential</v>
      </c>
    </row>
    <row r="45" spans="1:17" x14ac:dyDescent="0.2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>VLOOKUP(J45,S:T,2,FALSE)</f>
        <v>1-Residential</v>
      </c>
    </row>
    <row r="46" spans="1:17" x14ac:dyDescent="0.2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>VLOOKUP(J46,S:T,2,FALSE)</f>
        <v>5-Large C&amp;I</v>
      </c>
    </row>
    <row r="47" spans="1:17" x14ac:dyDescent="0.2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>VLOOKUP(J47,S:T,2,FALSE)</f>
        <v>2-Low Income Residential</v>
      </c>
    </row>
    <row r="48" spans="1:17" x14ac:dyDescent="0.2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>VLOOKUP(J48,S:T,2,FALSE)</f>
        <v>3-Small C&amp;I</v>
      </c>
    </row>
    <row r="49" spans="1:17" x14ac:dyDescent="0.2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>VLOOKUP(J49,S:T,2,FALSE)</f>
        <v>3-Small C&amp;I</v>
      </c>
    </row>
    <row r="50" spans="1:17" x14ac:dyDescent="0.2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>VLOOKUP(J50,S:T,2,FALSE)</f>
        <v>3-Small C&amp;I</v>
      </c>
    </row>
    <row r="51" spans="1:17" x14ac:dyDescent="0.2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>VLOOKUP(J51,S:T,2,FALSE)</f>
        <v>3-Small C&amp;I</v>
      </c>
    </row>
    <row r="52" spans="1:17" x14ac:dyDescent="0.2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>VLOOKUP(J52,S:T,2,FALSE)</f>
        <v>3-Small C&amp;I</v>
      </c>
    </row>
    <row r="53" spans="1:17" x14ac:dyDescent="0.2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>VLOOKUP(J53,S:T,2,FALSE)</f>
        <v>3-Small C&amp;I</v>
      </c>
    </row>
    <row r="54" spans="1:17" x14ac:dyDescent="0.2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>VLOOKUP(J54,S:T,2,FALSE)</f>
        <v>4-Medium C&amp;I</v>
      </c>
    </row>
    <row r="55" spans="1:17" x14ac:dyDescent="0.2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>VLOOKUP(J55,S:T,2,FALSE)</f>
        <v>3-Small C&amp;I</v>
      </c>
    </row>
    <row r="56" spans="1:17" x14ac:dyDescent="0.2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>VLOOKUP(J56,S:T,2,FALSE)</f>
        <v>3-Small C&amp;I</v>
      </c>
    </row>
    <row r="57" spans="1:17" x14ac:dyDescent="0.2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>VLOOKUP(J57,S:T,2,FALSE)</f>
        <v>Street</v>
      </c>
    </row>
    <row r="58" spans="1:17" x14ac:dyDescent="0.2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>VLOOKUP(J58,S:T,2,FALSE)</f>
        <v>Street</v>
      </c>
    </row>
    <row r="59" spans="1:17" x14ac:dyDescent="0.2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>VLOOKUP(J59,S:T,2,FALSE)</f>
        <v>Street</v>
      </c>
    </row>
    <row r="60" spans="1:17" x14ac:dyDescent="0.2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>VLOOKUP(J60,S:T,2,FALSE)</f>
        <v>Street</v>
      </c>
    </row>
    <row r="61" spans="1:17" x14ac:dyDescent="0.2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>VLOOKUP(J61,S:T,2,FALSE)</f>
        <v>Street</v>
      </c>
    </row>
    <row r="62" spans="1:17" x14ac:dyDescent="0.2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>VLOOKUP(J62,S:T,2,FALSE)</f>
        <v>Street</v>
      </c>
    </row>
    <row r="63" spans="1:17" x14ac:dyDescent="0.2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>VLOOKUP(J63,S:T,2,FALSE)</f>
        <v>Street</v>
      </c>
    </row>
    <row r="64" spans="1:17" x14ac:dyDescent="0.2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>VLOOKUP(J64,S:T,2,FALSE)</f>
        <v>OTHER</v>
      </c>
    </row>
    <row r="65" spans="1:17" x14ac:dyDescent="0.2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>VLOOKUP(J65,S:T,2,FALSE)</f>
        <v>5-Large C&amp;I</v>
      </c>
    </row>
    <row r="66" spans="1:17" x14ac:dyDescent="0.2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>VLOOKUP(J66,S:T,2,FALSE)</f>
        <v>1-Residential</v>
      </c>
    </row>
    <row r="67" spans="1:17" x14ac:dyDescent="0.2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>VLOOKUP(J67,S:T,2,FALSE)</f>
        <v>1-Residential</v>
      </c>
    </row>
    <row r="68" spans="1:17" x14ac:dyDescent="0.2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>VLOOKUP(J68,S:T,2,FALSE)</f>
        <v>1-Residential</v>
      </c>
    </row>
    <row r="69" spans="1:17" x14ac:dyDescent="0.2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>VLOOKUP(J69,S:T,2,FALSE)</f>
        <v>2-Low Income Residential</v>
      </c>
    </row>
    <row r="70" spans="1:17" x14ac:dyDescent="0.2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>VLOOKUP(J70,S:T,2,FALSE)</f>
        <v>2-Low Income Residential</v>
      </c>
    </row>
    <row r="71" spans="1:17" x14ac:dyDescent="0.2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>VLOOKUP(J71,S:T,2,FALSE)</f>
        <v>3-Small C&amp;I</v>
      </c>
    </row>
    <row r="72" spans="1:17" x14ac:dyDescent="0.2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>VLOOKUP(J72,S:T,2,FALSE)</f>
        <v>3-Small C&amp;I</v>
      </c>
    </row>
    <row r="73" spans="1:17" x14ac:dyDescent="0.2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>VLOOKUP(J73,S:T,2,FALSE)</f>
        <v>3-Small C&amp;I</v>
      </c>
    </row>
    <row r="74" spans="1:17" x14ac:dyDescent="0.2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>VLOOKUP(J74,S:T,2,FALSE)</f>
        <v>3-Small C&amp;I</v>
      </c>
    </row>
    <row r="75" spans="1:17" x14ac:dyDescent="0.2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>VLOOKUP(J75,S:T,2,FALSE)</f>
        <v>3-Small C&amp;I</v>
      </c>
    </row>
    <row r="76" spans="1:17" x14ac:dyDescent="0.2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>VLOOKUP(J76,S:T,2,FALSE)</f>
        <v>3-Small C&amp;I</v>
      </c>
    </row>
    <row r="77" spans="1:17" x14ac:dyDescent="0.2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>VLOOKUP(J77,S:T,2,FALSE)</f>
        <v>3-Small C&amp;I</v>
      </c>
    </row>
    <row r="78" spans="1:17" x14ac:dyDescent="0.2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>VLOOKUP(J78,S:T,2,FALSE)</f>
        <v>3-Small C&amp;I</v>
      </c>
    </row>
    <row r="79" spans="1:17" x14ac:dyDescent="0.2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>VLOOKUP(J79,S:T,2,FALSE)</f>
        <v>4-Medium C&amp;I</v>
      </c>
    </row>
    <row r="80" spans="1:17" x14ac:dyDescent="0.2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>VLOOKUP(J80,S:T,2,FALSE)</f>
        <v>1-Residential</v>
      </c>
    </row>
    <row r="81" spans="1:17" x14ac:dyDescent="0.2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>VLOOKUP(J81,S:T,2,FALSE)</f>
        <v>3-Small C&amp;I</v>
      </c>
    </row>
    <row r="82" spans="1:17" x14ac:dyDescent="0.2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>VLOOKUP(J82,S:T,2,FALSE)</f>
        <v>Street</v>
      </c>
    </row>
    <row r="83" spans="1:17" x14ac:dyDescent="0.2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>VLOOKUP(J83,S:T,2,FALSE)</f>
        <v>Street</v>
      </c>
    </row>
    <row r="84" spans="1:17" x14ac:dyDescent="0.2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>VLOOKUP(J84,S:T,2,FALSE)</f>
        <v>Street</v>
      </c>
    </row>
    <row r="85" spans="1:17" x14ac:dyDescent="0.2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>VLOOKUP(J85,S:T,2,FALSE)</f>
        <v>Street</v>
      </c>
    </row>
    <row r="86" spans="1:17" x14ac:dyDescent="0.2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>VLOOKUP(J86,S:T,2,FALSE)</f>
        <v>Street</v>
      </c>
    </row>
    <row r="87" spans="1:17" x14ac:dyDescent="0.2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>VLOOKUP(J87,S:T,2,FALSE)</f>
        <v>Street</v>
      </c>
    </row>
    <row r="88" spans="1:17" x14ac:dyDescent="0.2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>VLOOKUP(J88,S:T,2,FALSE)</f>
        <v>Street</v>
      </c>
    </row>
    <row r="89" spans="1:17" x14ac:dyDescent="0.2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>VLOOKUP(J89,S:T,2,FALSE)</f>
        <v>Street</v>
      </c>
    </row>
    <row r="90" spans="1:17" x14ac:dyDescent="0.2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>VLOOKUP(J90,S:T,2,FALSE)</f>
        <v>4-Medium C&amp;I</v>
      </c>
    </row>
    <row r="91" spans="1:17" x14ac:dyDescent="0.2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>VLOOKUP(J91,S:T,2,FALSE)</f>
        <v>4-Medium C&amp;I</v>
      </c>
    </row>
    <row r="92" spans="1:17" x14ac:dyDescent="0.2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>VLOOKUP(J92,S:T,2,FALSE)</f>
        <v>1-Residential</v>
      </c>
    </row>
    <row r="93" spans="1:17" x14ac:dyDescent="0.2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>VLOOKUP(J93,S:T,2,FALSE)</f>
        <v>1-Residential</v>
      </c>
    </row>
    <row r="94" spans="1:17" x14ac:dyDescent="0.2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>VLOOKUP(J94,S:T,2,FALSE)</f>
        <v>1-Residential</v>
      </c>
    </row>
    <row r="95" spans="1:17" x14ac:dyDescent="0.2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>VLOOKUP(J95,S:T,2,FALSE)</f>
        <v>1-Residential</v>
      </c>
    </row>
    <row r="96" spans="1:17" x14ac:dyDescent="0.2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>VLOOKUP(J96,S:T,2,FALSE)</f>
        <v>1-Residential</v>
      </c>
    </row>
    <row r="97" spans="1:17" x14ac:dyDescent="0.2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>VLOOKUP(J97,S:T,2,FALSE)</f>
        <v>5-Large C&amp;I</v>
      </c>
    </row>
    <row r="98" spans="1:17" x14ac:dyDescent="0.2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>VLOOKUP(J98,S:T,2,FALSE)</f>
        <v>5-Large C&amp;I</v>
      </c>
    </row>
    <row r="99" spans="1:17" x14ac:dyDescent="0.2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>VLOOKUP(J99,S:T,2,FALSE)</f>
        <v>2-Low Income Residential</v>
      </c>
    </row>
    <row r="100" spans="1:17" x14ac:dyDescent="0.2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>VLOOKUP(J100,S:T,2,FALSE)</f>
        <v>2-Low Income Residential</v>
      </c>
    </row>
    <row r="101" spans="1:17" x14ac:dyDescent="0.2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>VLOOKUP(J101,S:T,2,FALSE)</f>
        <v>3-Small C&amp;I</v>
      </c>
    </row>
    <row r="102" spans="1:17" x14ac:dyDescent="0.2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>VLOOKUP(J102,S:T,2,FALSE)</f>
        <v>3-Small C&amp;I</v>
      </c>
    </row>
    <row r="103" spans="1:17" x14ac:dyDescent="0.2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>VLOOKUP(J103,S:T,2,FALSE)</f>
        <v>3-Small C&amp;I</v>
      </c>
    </row>
    <row r="104" spans="1:17" x14ac:dyDescent="0.2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>VLOOKUP(J104,S:T,2,FALSE)</f>
        <v>4-Medium C&amp;I</v>
      </c>
    </row>
    <row r="105" spans="1:17" x14ac:dyDescent="0.2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>VLOOKUP(J105,S:T,2,FALSE)</f>
        <v>1-Residential</v>
      </c>
    </row>
    <row r="106" spans="1:17" x14ac:dyDescent="0.2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>VLOOKUP(J106,S:T,2,FALSE)</f>
        <v>Street</v>
      </c>
    </row>
    <row r="107" spans="1:17" x14ac:dyDescent="0.2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>VLOOKUP(J107,S:T,2,FALSE)</f>
        <v>Street</v>
      </c>
    </row>
    <row r="108" spans="1:17" x14ac:dyDescent="0.2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>VLOOKUP(J108,S:T,2,FALSE)</f>
        <v>Street</v>
      </c>
    </row>
    <row r="109" spans="1:17" x14ac:dyDescent="0.2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>VLOOKUP(J109,S:T,2,FALSE)</f>
        <v>4-Medium C&amp;I</v>
      </c>
    </row>
    <row r="110" spans="1:17" x14ac:dyDescent="0.2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>VLOOKUP(J110,S:T,2,FALSE)</f>
        <v>5-Large C&amp;I</v>
      </c>
    </row>
    <row r="111" spans="1:17" x14ac:dyDescent="0.2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>VLOOKUP(J111,S:T,2,FALSE)</f>
        <v>1-Residential</v>
      </c>
    </row>
    <row r="112" spans="1:17" x14ac:dyDescent="0.2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>VLOOKUP(J112,S:T,2,FALSE)</f>
        <v>1-Residential</v>
      </c>
    </row>
    <row r="113" spans="1:17" x14ac:dyDescent="0.2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>VLOOKUP(J113,S:T,2,FALSE)</f>
        <v>2-Low Income Residential</v>
      </c>
    </row>
    <row r="114" spans="1:17" x14ac:dyDescent="0.2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>VLOOKUP(J114,S:T,2,FALSE)</f>
        <v>3-Small C&amp;I</v>
      </c>
    </row>
    <row r="115" spans="1:17" x14ac:dyDescent="0.2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>VLOOKUP(J115,S:T,2,FALSE)</f>
        <v>3-Small C&amp;I</v>
      </c>
    </row>
    <row r="116" spans="1:17" x14ac:dyDescent="0.2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>VLOOKUP(J116,S:T,2,FALSE)</f>
        <v>3-Small C&amp;I</v>
      </c>
    </row>
    <row r="117" spans="1:17" x14ac:dyDescent="0.2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>VLOOKUP(J117,S:T,2,FALSE)</f>
        <v>3-Small C&amp;I</v>
      </c>
    </row>
    <row r="118" spans="1:17" x14ac:dyDescent="0.2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>VLOOKUP(J118,S:T,2,FALSE)</f>
        <v>3-Small C&amp;I</v>
      </c>
    </row>
    <row r="119" spans="1:17" x14ac:dyDescent="0.2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>VLOOKUP(J119,S:T,2,FALSE)</f>
        <v>3-Small C&amp;I</v>
      </c>
    </row>
    <row r="120" spans="1:17" x14ac:dyDescent="0.2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>VLOOKUP(J120,S:T,2,FALSE)</f>
        <v>Street</v>
      </c>
    </row>
    <row r="121" spans="1:17" x14ac:dyDescent="0.2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>VLOOKUP(J121,S:T,2,FALSE)</f>
        <v>Street</v>
      </c>
    </row>
    <row r="122" spans="1:17" x14ac:dyDescent="0.2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>VLOOKUP(J122,S:T,2,FALSE)</f>
        <v>1-Residential</v>
      </c>
    </row>
    <row r="123" spans="1:17" x14ac:dyDescent="0.2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>VLOOKUP(J123,S:T,2,FALSE)</f>
        <v>4-Medium C&amp;I</v>
      </c>
    </row>
    <row r="124" spans="1:17" x14ac:dyDescent="0.2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>VLOOKUP(J124,S:T,2,FALSE)</f>
        <v>4-Medium C&amp;I</v>
      </c>
    </row>
    <row r="125" spans="1:17" x14ac:dyDescent="0.2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>VLOOKUP(J125,S:T,2,FALSE)</f>
        <v>5-Large C&amp;I</v>
      </c>
    </row>
    <row r="126" spans="1:17" x14ac:dyDescent="0.2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>VLOOKUP(J126,S:T,2,FALSE)</f>
        <v>1-Residential</v>
      </c>
    </row>
    <row r="127" spans="1:17" x14ac:dyDescent="0.2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>VLOOKUP(J127,S:T,2,FALSE)</f>
        <v>5-Large C&amp;I</v>
      </c>
    </row>
    <row r="128" spans="1:17" x14ac:dyDescent="0.2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>VLOOKUP(J128,S:T,2,FALSE)</f>
        <v>2-Low Income Residential</v>
      </c>
    </row>
    <row r="129" spans="1:17" x14ac:dyDescent="0.2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>VLOOKUP(J129,S:T,2,FALSE)</f>
        <v>2-Low Income Residential</v>
      </c>
    </row>
    <row r="130" spans="1:17" x14ac:dyDescent="0.2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>VLOOKUP(J130,S:T,2,FALSE)</f>
        <v>3-Small C&amp;I</v>
      </c>
    </row>
    <row r="131" spans="1:17" x14ac:dyDescent="0.2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>VLOOKUP(J131,S:T,2,FALSE)</f>
        <v>3-Small C&amp;I</v>
      </c>
    </row>
    <row r="132" spans="1:17" x14ac:dyDescent="0.2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>VLOOKUP(J132,S:T,2,FALSE)</f>
        <v>3-Small C&amp;I</v>
      </c>
    </row>
    <row r="133" spans="1:17" x14ac:dyDescent="0.2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>VLOOKUP(J133,S:T,2,FALSE)</f>
        <v>3-Small C&amp;I</v>
      </c>
    </row>
    <row r="134" spans="1:17" x14ac:dyDescent="0.2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>VLOOKUP(J134,S:T,2,FALSE)</f>
        <v>3-Small C&amp;I</v>
      </c>
    </row>
    <row r="135" spans="1:17" x14ac:dyDescent="0.2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>VLOOKUP(J135,S:T,2,FALSE)</f>
        <v>3-Small C&amp;I</v>
      </c>
    </row>
    <row r="136" spans="1:17" x14ac:dyDescent="0.2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>VLOOKUP(J136,S:T,2,FALSE)</f>
        <v>4-Medium C&amp;I</v>
      </c>
    </row>
    <row r="137" spans="1:17" x14ac:dyDescent="0.2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>VLOOKUP(J137,S:T,2,FALSE)</f>
        <v>4-Medium C&amp;I</v>
      </c>
    </row>
    <row r="138" spans="1:17" x14ac:dyDescent="0.2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>VLOOKUP(J138,S:T,2,FALSE)</f>
        <v>3-Small C&amp;I</v>
      </c>
    </row>
    <row r="139" spans="1:17" x14ac:dyDescent="0.2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>VLOOKUP(J139,S:T,2,FALSE)</f>
        <v>4-Medium C&amp;I</v>
      </c>
    </row>
    <row r="140" spans="1:17" x14ac:dyDescent="0.2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>VLOOKUP(J140,S:T,2,FALSE)</f>
        <v>3-Small C&amp;I</v>
      </c>
    </row>
    <row r="141" spans="1:17" x14ac:dyDescent="0.2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>VLOOKUP(J141,S:T,2,FALSE)</f>
        <v>Street</v>
      </c>
    </row>
    <row r="142" spans="1:17" x14ac:dyDescent="0.2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>VLOOKUP(J142,S:T,2,FALSE)</f>
        <v>Street</v>
      </c>
    </row>
    <row r="143" spans="1:17" x14ac:dyDescent="0.2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>VLOOKUP(J143,S:T,2,FALSE)</f>
        <v>Street</v>
      </c>
    </row>
    <row r="144" spans="1:17" x14ac:dyDescent="0.2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>VLOOKUP(J144,S:T,2,FALSE)</f>
        <v>Street</v>
      </c>
    </row>
    <row r="145" spans="1:17" x14ac:dyDescent="0.2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>VLOOKUP(J145,S:T,2,FALSE)</f>
        <v>Street</v>
      </c>
    </row>
    <row r="146" spans="1:17" x14ac:dyDescent="0.2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>VLOOKUP(J146,S:T,2,FALSE)</f>
        <v>Street</v>
      </c>
    </row>
    <row r="147" spans="1:17" x14ac:dyDescent="0.2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>VLOOKUP(J147,S:T,2,FALSE)</f>
        <v>Street</v>
      </c>
    </row>
    <row r="148" spans="1:17" x14ac:dyDescent="0.2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>VLOOKUP(J148,S:T,2,FALSE)</f>
        <v>4-Medium C&amp;I</v>
      </c>
    </row>
    <row r="149" spans="1:17" x14ac:dyDescent="0.2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>VLOOKUP(J149,S:T,2,FALSE)</f>
        <v>1-Residential</v>
      </c>
    </row>
    <row r="150" spans="1:17" x14ac:dyDescent="0.2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>VLOOKUP(J150,S:T,2,FALSE)</f>
        <v>1-Residential</v>
      </c>
    </row>
    <row r="151" spans="1:17" x14ac:dyDescent="0.2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>VLOOKUP(J151,S:T,2,FALSE)</f>
        <v>1-Residential</v>
      </c>
    </row>
    <row r="152" spans="1:17" x14ac:dyDescent="0.2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>VLOOKUP(J152,S:T,2,FALSE)</f>
        <v>2-Low Income Residential</v>
      </c>
    </row>
    <row r="153" spans="1:17" x14ac:dyDescent="0.2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>VLOOKUP(J153,S:T,2,FALSE)</f>
        <v>2-Low Income Residential</v>
      </c>
    </row>
    <row r="154" spans="1:17" x14ac:dyDescent="0.2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>VLOOKUP(J154,S:T,2,FALSE)</f>
        <v>3-Small C&amp;I</v>
      </c>
    </row>
    <row r="155" spans="1:17" x14ac:dyDescent="0.2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>VLOOKUP(J155,S:T,2,FALSE)</f>
        <v>3-Small C&amp;I</v>
      </c>
    </row>
    <row r="156" spans="1:17" x14ac:dyDescent="0.2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>VLOOKUP(J156,S:T,2,FALSE)</f>
        <v>3-Small C&amp;I</v>
      </c>
    </row>
    <row r="157" spans="1:17" x14ac:dyDescent="0.2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>VLOOKUP(J157,S:T,2,FALSE)</f>
        <v>3-Small C&amp;I</v>
      </c>
    </row>
    <row r="158" spans="1:17" x14ac:dyDescent="0.2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>VLOOKUP(J158,S:T,2,FALSE)</f>
        <v>3-Small C&amp;I</v>
      </c>
    </row>
    <row r="159" spans="1:17" x14ac:dyDescent="0.2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>VLOOKUP(J159,S:T,2,FALSE)</f>
        <v>3-Small C&amp;I</v>
      </c>
    </row>
    <row r="160" spans="1:17" x14ac:dyDescent="0.2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>VLOOKUP(J160,S:T,2,FALSE)</f>
        <v>3-Small C&amp;I</v>
      </c>
    </row>
    <row r="161" spans="1:17" x14ac:dyDescent="0.2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>VLOOKUP(J161,S:T,2,FALSE)</f>
        <v>4-Medium C&amp;I</v>
      </c>
    </row>
    <row r="162" spans="1:17" x14ac:dyDescent="0.2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>VLOOKUP(J162,S:T,2,FALSE)</f>
        <v>4-Medium C&amp;I</v>
      </c>
    </row>
    <row r="163" spans="1:17" x14ac:dyDescent="0.2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>VLOOKUP(J163,S:T,2,FALSE)</f>
        <v>4-Medium C&amp;I</v>
      </c>
    </row>
    <row r="164" spans="1:17" x14ac:dyDescent="0.2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>VLOOKUP(J164,S:T,2,FALSE)</f>
        <v>2-Low Income Residential</v>
      </c>
    </row>
    <row r="165" spans="1:17" x14ac:dyDescent="0.2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>VLOOKUP(J165,S:T,2,FALSE)</f>
        <v>1-Residential</v>
      </c>
    </row>
    <row r="166" spans="1:17" x14ac:dyDescent="0.2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>VLOOKUP(J166,S:T,2,FALSE)</f>
        <v>3-Small C&amp;I</v>
      </c>
    </row>
    <row r="167" spans="1:17" x14ac:dyDescent="0.2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>VLOOKUP(J167,S:T,2,FALSE)</f>
        <v>3-Small C&amp;I</v>
      </c>
    </row>
    <row r="168" spans="1:17" x14ac:dyDescent="0.2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>VLOOKUP(J168,S:T,2,FALSE)</f>
        <v>Street</v>
      </c>
    </row>
    <row r="169" spans="1:17" x14ac:dyDescent="0.2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>VLOOKUP(J169,S:T,2,FALSE)</f>
        <v>Street</v>
      </c>
    </row>
    <row r="170" spans="1:17" x14ac:dyDescent="0.2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>VLOOKUP(J170,S:T,2,FALSE)</f>
        <v>Street</v>
      </c>
    </row>
    <row r="171" spans="1:17" x14ac:dyDescent="0.2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>VLOOKUP(J171,S:T,2,FALSE)</f>
        <v>Street</v>
      </c>
    </row>
    <row r="172" spans="1:17" x14ac:dyDescent="0.2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>VLOOKUP(J172,S:T,2,FALSE)</f>
        <v>Street</v>
      </c>
    </row>
    <row r="173" spans="1:17" x14ac:dyDescent="0.2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>VLOOKUP(J173,S:T,2,FALSE)</f>
        <v>OTHER</v>
      </c>
    </row>
    <row r="174" spans="1:17" x14ac:dyDescent="0.2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>VLOOKUP(J174,S:T,2,FALSE)</f>
        <v>3-Small C&amp;I</v>
      </c>
    </row>
    <row r="175" spans="1:17" x14ac:dyDescent="0.2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>VLOOKUP(J175,S:T,2,FALSE)</f>
        <v>3-Small C&amp;I</v>
      </c>
    </row>
    <row r="176" spans="1:17" x14ac:dyDescent="0.2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>VLOOKUP(J176,S:T,2,FALSE)</f>
        <v>3-Small C&amp;I</v>
      </c>
    </row>
    <row r="177" spans="1:17" x14ac:dyDescent="0.2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>VLOOKUP(J177,S:T,2,FALSE)</f>
        <v>3-Small C&amp;I</v>
      </c>
    </row>
    <row r="178" spans="1:17" x14ac:dyDescent="0.2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>VLOOKUP(J178,S:T,2,FALSE)</f>
        <v>3-Small C&amp;I</v>
      </c>
    </row>
    <row r="179" spans="1:17" x14ac:dyDescent="0.2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>VLOOKUP(J179,S:T,2,FALSE)</f>
        <v>3-Small C&amp;I</v>
      </c>
    </row>
    <row r="180" spans="1:17" x14ac:dyDescent="0.2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>VLOOKUP(J180,S:T,2,FALSE)</f>
        <v>3-Small C&amp;I</v>
      </c>
    </row>
    <row r="181" spans="1:17" x14ac:dyDescent="0.2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>VLOOKUP(J181,S:T,2,FALSE)</f>
        <v>3-Small C&amp;I</v>
      </c>
    </row>
    <row r="182" spans="1:17" x14ac:dyDescent="0.2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>VLOOKUP(J182,S:T,2,FALSE)</f>
        <v>4-Medium C&amp;I</v>
      </c>
    </row>
    <row r="183" spans="1:17" x14ac:dyDescent="0.2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>VLOOKUP(J183,S:T,2,FALSE)</f>
        <v>4-Medium C&amp;I</v>
      </c>
    </row>
    <row r="184" spans="1:17" x14ac:dyDescent="0.2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>VLOOKUP(J184,S:T,2,FALSE)</f>
        <v>5-Large C&amp;I</v>
      </c>
    </row>
    <row r="185" spans="1:17" x14ac:dyDescent="0.2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>VLOOKUP(J185,S:T,2,FALSE)</f>
        <v>1-Residential</v>
      </c>
    </row>
    <row r="186" spans="1:17" x14ac:dyDescent="0.2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>VLOOKUP(J186,S:T,2,FALSE)</f>
        <v>1-Residential</v>
      </c>
    </row>
    <row r="187" spans="1:17" x14ac:dyDescent="0.2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>VLOOKUP(J187,S:T,2,FALSE)</f>
        <v>3-Small C&amp;I</v>
      </c>
    </row>
    <row r="188" spans="1:17" x14ac:dyDescent="0.2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>VLOOKUP(J188,S:T,2,FALSE)</f>
        <v>Street</v>
      </c>
    </row>
    <row r="189" spans="1:17" x14ac:dyDescent="0.2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>VLOOKUP(J189,S:T,2,FALSE)</f>
        <v>Street</v>
      </c>
    </row>
    <row r="190" spans="1:17" x14ac:dyDescent="0.2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>VLOOKUP(J190,S:T,2,FALSE)</f>
        <v>Street</v>
      </c>
    </row>
    <row r="191" spans="1:17" x14ac:dyDescent="0.2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>VLOOKUP(J191,S:T,2,FALSE)</f>
        <v>Street</v>
      </c>
    </row>
    <row r="192" spans="1:17" x14ac:dyDescent="0.2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>VLOOKUP(J192,S:T,2,FALSE)</f>
        <v>Street</v>
      </c>
    </row>
    <row r="193" spans="1:17" x14ac:dyDescent="0.2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>VLOOKUP(J193,S:T,2,FALSE)</f>
        <v>3-Small C&amp;I</v>
      </c>
    </row>
    <row r="194" spans="1:17" x14ac:dyDescent="0.2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>VLOOKUP(J194,S:T,2,FALSE)</f>
        <v>3-Small C&amp;I</v>
      </c>
    </row>
    <row r="195" spans="1:17" x14ac:dyDescent="0.2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>VLOOKUP(J195,S:T,2,FALSE)</f>
        <v>3-Small C&amp;I</v>
      </c>
    </row>
    <row r="196" spans="1:17" x14ac:dyDescent="0.2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>VLOOKUP(J196,S:T,2,FALSE)</f>
        <v>3-Small C&amp;I</v>
      </c>
    </row>
    <row r="197" spans="1:17" x14ac:dyDescent="0.2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>VLOOKUP(J197,S:T,2,FALSE)</f>
        <v>3-Small C&amp;I</v>
      </c>
    </row>
    <row r="198" spans="1:17" x14ac:dyDescent="0.2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>VLOOKUP(J198,S:T,2,FALSE)</f>
        <v>4-Medium C&amp;I</v>
      </c>
    </row>
    <row r="199" spans="1:17" x14ac:dyDescent="0.2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>VLOOKUP(J199,S:T,2,FALSE)</f>
        <v>4-Medium C&amp;I</v>
      </c>
    </row>
    <row r="200" spans="1:17" x14ac:dyDescent="0.2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>VLOOKUP(J200,S:T,2,FALSE)</f>
        <v>4-Medium C&amp;I</v>
      </c>
    </row>
    <row r="201" spans="1:17" x14ac:dyDescent="0.2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>VLOOKUP(J201,S:T,2,FALSE)</f>
        <v>5-Large C&amp;I</v>
      </c>
    </row>
    <row r="202" spans="1:17" x14ac:dyDescent="0.2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>VLOOKUP(J202,S:T,2,FALSE)</f>
        <v>5-Large C&amp;I</v>
      </c>
    </row>
    <row r="203" spans="1:17" x14ac:dyDescent="0.2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>VLOOKUP(J203,S:T,2,FALSE)</f>
        <v>1-Residential</v>
      </c>
    </row>
    <row r="204" spans="1:17" x14ac:dyDescent="0.2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>VLOOKUP(J204,S:T,2,FALSE)</f>
        <v>1-Residential</v>
      </c>
    </row>
    <row r="205" spans="1:17" x14ac:dyDescent="0.2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>VLOOKUP(J205,S:T,2,FALSE)</f>
        <v>2-Low Income Residential</v>
      </c>
    </row>
    <row r="206" spans="1:17" x14ac:dyDescent="0.2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>VLOOKUP(J206,S:T,2,FALSE)</f>
        <v>Street</v>
      </c>
    </row>
    <row r="207" spans="1:17" x14ac:dyDescent="0.2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>VLOOKUP(J207,S:T,2,FALSE)</f>
        <v>Street</v>
      </c>
    </row>
    <row r="208" spans="1:17" x14ac:dyDescent="0.2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>VLOOKUP(J208,S:T,2,FALSE)</f>
        <v>Street</v>
      </c>
    </row>
    <row r="209" spans="1:17" x14ac:dyDescent="0.2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>VLOOKUP(J209,S:T,2,FALSE)</f>
        <v>3-Small C&amp;I</v>
      </c>
    </row>
    <row r="210" spans="1:17" x14ac:dyDescent="0.2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>VLOOKUP(J210,S:T,2,FALSE)</f>
        <v>3-Small C&amp;I</v>
      </c>
    </row>
    <row r="211" spans="1:17" x14ac:dyDescent="0.2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>VLOOKUP(J211,S:T,2,FALSE)</f>
        <v>3-Small C&amp;I</v>
      </c>
    </row>
    <row r="212" spans="1:17" x14ac:dyDescent="0.2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>VLOOKUP(J212,S:T,2,FALSE)</f>
        <v>3-Small C&amp;I</v>
      </c>
    </row>
    <row r="213" spans="1:17" x14ac:dyDescent="0.2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>VLOOKUP(J213,S:T,2,FALSE)</f>
        <v>3-Small C&amp;I</v>
      </c>
    </row>
    <row r="214" spans="1:17" x14ac:dyDescent="0.2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>VLOOKUP(J214,S:T,2,FALSE)</f>
        <v>3-Small C&amp;I</v>
      </c>
    </row>
    <row r="215" spans="1:17" x14ac:dyDescent="0.2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>VLOOKUP(J215,S:T,2,FALSE)</f>
        <v>4-Medium C&amp;I</v>
      </c>
    </row>
    <row r="216" spans="1:17" x14ac:dyDescent="0.2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>VLOOKUP(J216,S:T,2,FALSE)</f>
        <v>4-Medium C&amp;I</v>
      </c>
    </row>
    <row r="217" spans="1:17" x14ac:dyDescent="0.2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>VLOOKUP(J217,S:T,2,FALSE)</f>
        <v>5-Large C&amp;I</v>
      </c>
    </row>
    <row r="218" spans="1:17" x14ac:dyDescent="0.2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>VLOOKUP(J218,S:T,2,FALSE)</f>
        <v>1-Residential</v>
      </c>
    </row>
    <row r="219" spans="1:17" x14ac:dyDescent="0.2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>VLOOKUP(J219,S:T,2,FALSE)</f>
        <v>1-Residential</v>
      </c>
    </row>
    <row r="220" spans="1:17" x14ac:dyDescent="0.2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>VLOOKUP(J220,S:T,2,FALSE)</f>
        <v>2-Low Income Residential</v>
      </c>
    </row>
    <row r="221" spans="1:17" x14ac:dyDescent="0.2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>VLOOKUP(J221,S:T,2,FALSE)</f>
        <v>2-Low Income Residential</v>
      </c>
    </row>
    <row r="222" spans="1:17" x14ac:dyDescent="0.2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>VLOOKUP(J222,S:T,2,FALSE)</f>
        <v>2-Low Income Residential</v>
      </c>
    </row>
    <row r="223" spans="1:17" x14ac:dyDescent="0.2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>VLOOKUP(J223,S:T,2,FALSE)</f>
        <v>3-Small C&amp;I</v>
      </c>
    </row>
    <row r="224" spans="1:17" x14ac:dyDescent="0.2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>VLOOKUP(J224,S:T,2,FALSE)</f>
        <v>3-Small C&amp;I</v>
      </c>
    </row>
    <row r="225" spans="1:17" x14ac:dyDescent="0.2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>VLOOKUP(J225,S:T,2,FALSE)</f>
        <v>Street</v>
      </c>
    </row>
    <row r="226" spans="1:17" x14ac:dyDescent="0.2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>VLOOKUP(J226,S:T,2,FALSE)</f>
        <v>Street</v>
      </c>
    </row>
    <row r="227" spans="1:17" x14ac:dyDescent="0.2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>VLOOKUP(J227,S:T,2,FALSE)</f>
        <v>Street</v>
      </c>
    </row>
    <row r="228" spans="1:17" x14ac:dyDescent="0.2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>VLOOKUP(J228,S:T,2,FALSE)</f>
        <v>Street</v>
      </c>
    </row>
    <row r="229" spans="1:17" x14ac:dyDescent="0.2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>VLOOKUP(J229,S:T,2,FALSE)</f>
        <v>Street</v>
      </c>
    </row>
    <row r="230" spans="1:17" x14ac:dyDescent="0.2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>VLOOKUP(J230,S:T,2,FALSE)</f>
        <v>Street</v>
      </c>
    </row>
    <row r="231" spans="1:17" x14ac:dyDescent="0.2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>VLOOKUP(J231,S:T,2,FALSE)</f>
        <v>Street</v>
      </c>
    </row>
    <row r="232" spans="1:17" x14ac:dyDescent="0.2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>VLOOKUP(J232,S:T,2,FALSE)</f>
        <v>3-Small C&amp;I</v>
      </c>
    </row>
    <row r="233" spans="1:17" x14ac:dyDescent="0.2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>VLOOKUP(J233,S:T,2,FALSE)</f>
        <v>3-Small C&amp;I</v>
      </c>
    </row>
    <row r="234" spans="1:17" x14ac:dyDescent="0.2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>VLOOKUP(J234,S:T,2,FALSE)</f>
        <v>3-Small C&amp;I</v>
      </c>
    </row>
    <row r="235" spans="1:17" x14ac:dyDescent="0.2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>VLOOKUP(J235,S:T,2,FALSE)</f>
        <v>3-Small C&amp;I</v>
      </c>
    </row>
    <row r="236" spans="1:17" x14ac:dyDescent="0.2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>VLOOKUP(J236,S:T,2,FALSE)</f>
        <v>3-Small C&amp;I</v>
      </c>
    </row>
    <row r="237" spans="1:17" x14ac:dyDescent="0.2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>VLOOKUP(J237,S:T,2,FALSE)</f>
        <v>3-Small C&amp;I</v>
      </c>
    </row>
    <row r="238" spans="1:17" x14ac:dyDescent="0.2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>VLOOKUP(J238,S:T,2,FALSE)</f>
        <v>4-Medium C&amp;I</v>
      </c>
    </row>
    <row r="239" spans="1:17" x14ac:dyDescent="0.2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>VLOOKUP(J239,S:T,2,FALSE)</f>
        <v>4-Medium C&amp;I</v>
      </c>
    </row>
    <row r="240" spans="1:17" x14ac:dyDescent="0.2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>VLOOKUP(J240,S:T,2,FALSE)</f>
        <v>4-Medium C&amp;I</v>
      </c>
    </row>
    <row r="241" spans="1:17" x14ac:dyDescent="0.2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>VLOOKUP(J241,S:T,2,FALSE)</f>
        <v>4-Medium C&amp;I</v>
      </c>
    </row>
    <row r="242" spans="1:17" x14ac:dyDescent="0.2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>VLOOKUP(J242,S:T,2,FALSE)</f>
        <v>4-Medium C&amp;I</v>
      </c>
    </row>
    <row r="243" spans="1:17" x14ac:dyDescent="0.2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>VLOOKUP(J243,S:T,2,FALSE)</f>
        <v>4-Medium C&amp;I</v>
      </c>
    </row>
    <row r="244" spans="1:17" x14ac:dyDescent="0.2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>VLOOKUP(J244,S:T,2,FALSE)</f>
        <v>5-Large C&amp;I</v>
      </c>
    </row>
    <row r="245" spans="1:17" x14ac:dyDescent="0.2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>VLOOKUP(J245,S:T,2,FALSE)</f>
        <v>5-Large C&amp;I</v>
      </c>
    </row>
    <row r="246" spans="1:17" x14ac:dyDescent="0.2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>VLOOKUP(J246,S:T,2,FALSE)</f>
        <v>1-Residential</v>
      </c>
    </row>
    <row r="247" spans="1:17" x14ac:dyDescent="0.2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>VLOOKUP(J247,S:T,2,FALSE)</f>
        <v>2-Low Income Residential</v>
      </c>
    </row>
    <row r="248" spans="1:17" x14ac:dyDescent="0.2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>VLOOKUP(J248,S:T,2,FALSE)</f>
        <v>1-Residential</v>
      </c>
    </row>
    <row r="249" spans="1:17" x14ac:dyDescent="0.2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>VLOOKUP(J249,S:T,2,FALSE)</f>
        <v>3-Small C&amp;I</v>
      </c>
    </row>
    <row r="250" spans="1:17" x14ac:dyDescent="0.2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>VLOOKUP(J250,S:T,2,FALSE)</f>
        <v>Street</v>
      </c>
    </row>
    <row r="251" spans="1:17" x14ac:dyDescent="0.2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>VLOOKUP(J251,S:T,2,FALSE)</f>
        <v>Street</v>
      </c>
    </row>
    <row r="252" spans="1:17" x14ac:dyDescent="0.2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>VLOOKUP(J252,S:T,2,FALSE)</f>
        <v>Street</v>
      </c>
    </row>
    <row r="253" spans="1:17" x14ac:dyDescent="0.2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>VLOOKUP(J253,S:T,2,FALSE)</f>
        <v>Street</v>
      </c>
    </row>
    <row r="254" spans="1:17" x14ac:dyDescent="0.2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>VLOOKUP(J254,S:T,2,FALSE)</f>
        <v>Street</v>
      </c>
    </row>
    <row r="255" spans="1:17" x14ac:dyDescent="0.2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>VLOOKUP(J255,S:T,2,FALSE)</f>
        <v>3-Small C&amp;I</v>
      </c>
    </row>
    <row r="256" spans="1:17" x14ac:dyDescent="0.2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>VLOOKUP(J256,S:T,2,FALSE)</f>
        <v>3-Small C&amp;I</v>
      </c>
    </row>
    <row r="257" spans="1:17" x14ac:dyDescent="0.2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>VLOOKUP(J257,S:T,2,FALSE)</f>
        <v>4-Medium C&amp;I</v>
      </c>
    </row>
    <row r="258" spans="1:17" x14ac:dyDescent="0.2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>VLOOKUP(J258,S:T,2,FALSE)</f>
        <v>4-Medium C&amp;I</v>
      </c>
    </row>
    <row r="259" spans="1:17" x14ac:dyDescent="0.2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>VLOOKUP(J259,S:T,2,FALSE)</f>
        <v>4-Medium C&amp;I</v>
      </c>
    </row>
    <row r="260" spans="1:17" x14ac:dyDescent="0.2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>VLOOKUP(J260,S:T,2,FALSE)</f>
        <v>5-Large C&amp;I</v>
      </c>
    </row>
    <row r="261" spans="1:17" x14ac:dyDescent="0.2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>VLOOKUP(J261,S:T,2,FALSE)</f>
        <v>1-Residential</v>
      </c>
    </row>
    <row r="262" spans="1:17" x14ac:dyDescent="0.2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>VLOOKUP(J262,S:T,2,FALSE)</f>
        <v>1-Residential</v>
      </c>
    </row>
    <row r="263" spans="1:17" x14ac:dyDescent="0.2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>VLOOKUP(J263,S:T,2,FALSE)</f>
        <v>2-Low Income Residential</v>
      </c>
    </row>
    <row r="264" spans="1:17" x14ac:dyDescent="0.2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>VLOOKUP(J264,S:T,2,FALSE)</f>
        <v>1-Residential</v>
      </c>
    </row>
    <row r="265" spans="1:17" x14ac:dyDescent="0.2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>VLOOKUP(J265,S:T,2,FALSE)</f>
        <v>3-Small C&amp;I</v>
      </c>
    </row>
    <row r="266" spans="1:17" x14ac:dyDescent="0.2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>VLOOKUP(J266,S:T,2,FALSE)</f>
        <v>Street</v>
      </c>
    </row>
    <row r="267" spans="1:17" x14ac:dyDescent="0.2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>VLOOKUP(J267,S:T,2,FALSE)</f>
        <v>Street</v>
      </c>
    </row>
    <row r="268" spans="1:17" x14ac:dyDescent="0.2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>VLOOKUP(J268,S:T,2,FALSE)</f>
        <v>Street</v>
      </c>
    </row>
    <row r="269" spans="1:17" x14ac:dyDescent="0.2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>VLOOKUP(J269,S:T,2,FALSE)</f>
        <v>Street</v>
      </c>
    </row>
    <row r="270" spans="1:17" x14ac:dyDescent="0.2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>VLOOKUP(J270,S:T,2,FALSE)</f>
        <v>Street</v>
      </c>
    </row>
    <row r="271" spans="1:17" x14ac:dyDescent="0.2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>VLOOKUP(J271,S:T,2,FALSE)</f>
        <v>3-Small C&amp;I</v>
      </c>
    </row>
    <row r="272" spans="1:17" x14ac:dyDescent="0.2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>VLOOKUP(J272,S:T,2,FALSE)</f>
        <v>3-Small C&amp;I</v>
      </c>
    </row>
    <row r="273" spans="1:17" x14ac:dyDescent="0.2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>VLOOKUP(J273,S:T,2,FALSE)</f>
        <v>3-Small C&amp;I</v>
      </c>
    </row>
    <row r="274" spans="1:17" x14ac:dyDescent="0.2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>VLOOKUP(J274,S:T,2,FALSE)</f>
        <v>3-Small C&amp;I</v>
      </c>
    </row>
    <row r="275" spans="1:17" x14ac:dyDescent="0.2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>VLOOKUP(J275,S:T,2,FALSE)</f>
        <v>3-Small C&amp;I</v>
      </c>
    </row>
    <row r="276" spans="1:17" x14ac:dyDescent="0.2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>VLOOKUP(J276,S:T,2,FALSE)</f>
        <v>3-Small C&amp;I</v>
      </c>
    </row>
    <row r="277" spans="1:17" x14ac:dyDescent="0.2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>VLOOKUP(J277,S:T,2,FALSE)</f>
        <v>3-Small C&amp;I</v>
      </c>
    </row>
    <row r="278" spans="1:17" x14ac:dyDescent="0.2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>VLOOKUP(J278,S:T,2,FALSE)</f>
        <v>3-Small C&amp;I</v>
      </c>
    </row>
    <row r="279" spans="1:17" x14ac:dyDescent="0.2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>VLOOKUP(J279,S:T,2,FALSE)</f>
        <v>3-Small C&amp;I</v>
      </c>
    </row>
    <row r="280" spans="1:17" x14ac:dyDescent="0.2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>VLOOKUP(J280,S:T,2,FALSE)</f>
        <v>3-Small C&amp;I</v>
      </c>
    </row>
    <row r="281" spans="1:17" x14ac:dyDescent="0.2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>VLOOKUP(J281,S:T,2,FALSE)</f>
        <v>3-Small C&amp;I</v>
      </c>
    </row>
    <row r="282" spans="1:17" x14ac:dyDescent="0.2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>VLOOKUP(J282,S:T,2,FALSE)</f>
        <v>3-Small C&amp;I</v>
      </c>
    </row>
    <row r="283" spans="1:17" x14ac:dyDescent="0.2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>VLOOKUP(J283,S:T,2,FALSE)</f>
        <v>4-Medium C&amp;I</v>
      </c>
    </row>
    <row r="284" spans="1:17" x14ac:dyDescent="0.2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>VLOOKUP(J284,S:T,2,FALSE)</f>
        <v>4-Medium C&amp;I</v>
      </c>
    </row>
    <row r="285" spans="1:17" x14ac:dyDescent="0.2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>VLOOKUP(J285,S:T,2,FALSE)</f>
        <v>1-Residential</v>
      </c>
    </row>
    <row r="286" spans="1:17" x14ac:dyDescent="0.2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>VLOOKUP(J286,S:T,2,FALSE)</f>
        <v>1-Residential</v>
      </c>
    </row>
    <row r="287" spans="1:17" x14ac:dyDescent="0.2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>VLOOKUP(J287,S:T,2,FALSE)</f>
        <v>1-Residential</v>
      </c>
    </row>
    <row r="288" spans="1:17" x14ac:dyDescent="0.2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>VLOOKUP(J288,S:T,2,FALSE)</f>
        <v>1-Residential</v>
      </c>
    </row>
    <row r="289" spans="1:17" x14ac:dyDescent="0.2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>VLOOKUP(J289,S:T,2,FALSE)</f>
        <v>2-Low Income Residential</v>
      </c>
    </row>
    <row r="290" spans="1:17" x14ac:dyDescent="0.2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>VLOOKUP(J290,S:T,2,FALSE)</f>
        <v>2-Low Income Residential</v>
      </c>
    </row>
    <row r="291" spans="1:17" x14ac:dyDescent="0.2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>VLOOKUP(J291,S:T,2,FALSE)</f>
        <v>1-Residential</v>
      </c>
    </row>
    <row r="292" spans="1:17" x14ac:dyDescent="0.2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>VLOOKUP(J292,S:T,2,FALSE)</f>
        <v>1-Residential</v>
      </c>
    </row>
    <row r="293" spans="1:17" x14ac:dyDescent="0.2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>VLOOKUP(J293,S:T,2,FALSE)</f>
        <v>1-Residential</v>
      </c>
    </row>
    <row r="294" spans="1:17" x14ac:dyDescent="0.2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>VLOOKUP(J294,S:T,2,FALSE)</f>
        <v>Street</v>
      </c>
    </row>
    <row r="295" spans="1:17" x14ac:dyDescent="0.2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>VLOOKUP(J295,S:T,2,FALSE)</f>
        <v>Street</v>
      </c>
    </row>
    <row r="296" spans="1:17" x14ac:dyDescent="0.2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>VLOOKUP(J296,S:T,2,FALSE)</f>
        <v>3-Small C&amp;I</v>
      </c>
    </row>
    <row r="297" spans="1:17" x14ac:dyDescent="0.2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>VLOOKUP(J297,S:T,2,FALSE)</f>
        <v>3-Small C&amp;I</v>
      </c>
    </row>
    <row r="298" spans="1:17" x14ac:dyDescent="0.2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>VLOOKUP(J298,S:T,2,FALSE)</f>
        <v>3-Small C&amp;I</v>
      </c>
    </row>
    <row r="299" spans="1:17" x14ac:dyDescent="0.2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>VLOOKUP(J299,S:T,2,FALSE)</f>
        <v>3-Small C&amp;I</v>
      </c>
    </row>
    <row r="300" spans="1:17" x14ac:dyDescent="0.2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>VLOOKUP(J300,S:T,2,FALSE)</f>
        <v>3-Small C&amp;I</v>
      </c>
    </row>
    <row r="301" spans="1:17" x14ac:dyDescent="0.2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>VLOOKUP(J301,S:T,2,FALSE)</f>
        <v>3-Small C&amp;I</v>
      </c>
    </row>
    <row r="302" spans="1:17" x14ac:dyDescent="0.2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>VLOOKUP(J302,S:T,2,FALSE)</f>
        <v>3-Small C&amp;I</v>
      </c>
    </row>
    <row r="303" spans="1:17" x14ac:dyDescent="0.2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>VLOOKUP(J303,S:T,2,FALSE)</f>
        <v>3-Small C&amp;I</v>
      </c>
    </row>
    <row r="304" spans="1:17" x14ac:dyDescent="0.2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>VLOOKUP(J304,S:T,2,FALSE)</f>
        <v>3-Small C&amp;I</v>
      </c>
    </row>
    <row r="305" spans="1:17" x14ac:dyDescent="0.2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>VLOOKUP(J305,S:T,2,FALSE)</f>
        <v>4-Medium C&amp;I</v>
      </c>
    </row>
    <row r="306" spans="1:17" x14ac:dyDescent="0.2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>VLOOKUP(J306,S:T,2,FALSE)</f>
        <v>4-Medium C&amp;I</v>
      </c>
    </row>
    <row r="307" spans="1:17" x14ac:dyDescent="0.2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>VLOOKUP(J307,S:T,2,FALSE)</f>
        <v>5-Large C&amp;I</v>
      </c>
    </row>
    <row r="308" spans="1:17" x14ac:dyDescent="0.2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>VLOOKUP(J308,S:T,2,FALSE)</f>
        <v>1-Residential</v>
      </c>
    </row>
    <row r="309" spans="1:17" x14ac:dyDescent="0.2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>VLOOKUP(J309,S:T,2,FALSE)</f>
        <v>1-Residential</v>
      </c>
    </row>
    <row r="310" spans="1:17" x14ac:dyDescent="0.2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>VLOOKUP(J310,S:T,2,FALSE)</f>
        <v>1-Residential</v>
      </c>
    </row>
    <row r="311" spans="1:17" x14ac:dyDescent="0.2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>VLOOKUP(J311,S:T,2,FALSE)</f>
        <v>1-Residential</v>
      </c>
    </row>
    <row r="312" spans="1:17" x14ac:dyDescent="0.2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>VLOOKUP(J312,S:T,2,FALSE)</f>
        <v>1-Residential</v>
      </c>
    </row>
    <row r="313" spans="1:17" x14ac:dyDescent="0.2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>VLOOKUP(J313,S:T,2,FALSE)</f>
        <v>1-Residential</v>
      </c>
    </row>
    <row r="314" spans="1:17" x14ac:dyDescent="0.2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>VLOOKUP(J314,S:T,2,FALSE)</f>
        <v>1-Residential</v>
      </c>
    </row>
    <row r="315" spans="1:17" x14ac:dyDescent="0.2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>VLOOKUP(J315,S:T,2,FALSE)</f>
        <v>Street</v>
      </c>
    </row>
    <row r="316" spans="1:17" x14ac:dyDescent="0.2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>VLOOKUP(J316,S:T,2,FALSE)</f>
        <v>Street</v>
      </c>
    </row>
    <row r="317" spans="1:17" x14ac:dyDescent="0.2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>VLOOKUP(J317,S:T,2,FALSE)</f>
        <v>Street</v>
      </c>
    </row>
    <row r="318" spans="1:17" x14ac:dyDescent="0.2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>VLOOKUP(J318,S:T,2,FALSE)</f>
        <v>Street</v>
      </c>
    </row>
    <row r="319" spans="1:17" x14ac:dyDescent="0.2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>VLOOKUP(J319,S:T,2,FALSE)</f>
        <v>Street</v>
      </c>
    </row>
    <row r="320" spans="1:17" x14ac:dyDescent="0.2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>VLOOKUP(J320,S:T,2,FALSE)</f>
        <v>Street</v>
      </c>
    </row>
    <row r="321" spans="1:17" x14ac:dyDescent="0.2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>VLOOKUP(J321,S:T,2,FALSE)</f>
        <v>3-Small C&amp;I</v>
      </c>
    </row>
    <row r="322" spans="1:17" x14ac:dyDescent="0.2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>VLOOKUP(J322,S:T,2,FALSE)</f>
        <v>3-Small C&amp;I</v>
      </c>
    </row>
    <row r="323" spans="1:17" x14ac:dyDescent="0.2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>VLOOKUP(J323,S:T,2,FALSE)</f>
        <v>3-Small C&amp;I</v>
      </c>
    </row>
    <row r="324" spans="1:17" x14ac:dyDescent="0.2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>VLOOKUP(J324,S:T,2,FALSE)</f>
        <v>3-Small C&amp;I</v>
      </c>
    </row>
    <row r="325" spans="1:17" x14ac:dyDescent="0.2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>VLOOKUP(J325,S:T,2,FALSE)</f>
        <v>4-Medium C&amp;I</v>
      </c>
    </row>
    <row r="326" spans="1:17" x14ac:dyDescent="0.2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>VLOOKUP(J326,S:T,2,FALSE)</f>
        <v>5-Large C&amp;I</v>
      </c>
    </row>
    <row r="327" spans="1:17" x14ac:dyDescent="0.2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>VLOOKUP(J327,S:T,2,FALSE)</f>
        <v>5-Large C&amp;I</v>
      </c>
    </row>
    <row r="328" spans="1:17" x14ac:dyDescent="0.2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>VLOOKUP(J328,S:T,2,FALSE)</f>
        <v>1-Residential</v>
      </c>
    </row>
    <row r="329" spans="1:17" x14ac:dyDescent="0.2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>VLOOKUP(J329,S:T,2,FALSE)</f>
        <v>2-Low Income Residential</v>
      </c>
    </row>
    <row r="330" spans="1:17" x14ac:dyDescent="0.2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>VLOOKUP(J330,S:T,2,FALSE)</f>
        <v>2-Low Income Residential</v>
      </c>
    </row>
    <row r="331" spans="1:17" x14ac:dyDescent="0.2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>VLOOKUP(J331,S:T,2,FALSE)</f>
        <v>2-Low Income Residential</v>
      </c>
    </row>
    <row r="332" spans="1:17" x14ac:dyDescent="0.2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>VLOOKUP(J332,S:T,2,FALSE)</f>
        <v>2-Low Income Residential</v>
      </c>
    </row>
    <row r="333" spans="1:17" x14ac:dyDescent="0.2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>VLOOKUP(J333,S:T,2,FALSE)</f>
        <v>1-Residential</v>
      </c>
    </row>
    <row r="334" spans="1:17" x14ac:dyDescent="0.2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>VLOOKUP(J334,S:T,2,FALSE)</f>
        <v>3-Small C&amp;I</v>
      </c>
    </row>
    <row r="335" spans="1:17" x14ac:dyDescent="0.2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>VLOOKUP(J335,S:T,2,FALSE)</f>
        <v>Street</v>
      </c>
    </row>
    <row r="336" spans="1:17" x14ac:dyDescent="0.2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>VLOOKUP(J336,S:T,2,FALSE)</f>
        <v>Street</v>
      </c>
    </row>
    <row r="337" spans="1:17" x14ac:dyDescent="0.2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>VLOOKUP(J337,S:T,2,FALSE)</f>
        <v>Street</v>
      </c>
    </row>
    <row r="338" spans="1:17" x14ac:dyDescent="0.2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>VLOOKUP(J338,S:T,2,FALSE)</f>
        <v>Street</v>
      </c>
    </row>
    <row r="339" spans="1:17" x14ac:dyDescent="0.2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>VLOOKUP(J339,S:T,2,FALSE)</f>
        <v>Street</v>
      </c>
    </row>
    <row r="340" spans="1:17" x14ac:dyDescent="0.2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>VLOOKUP(J340,S:T,2,FALSE)</f>
        <v>Street</v>
      </c>
    </row>
    <row r="341" spans="1:17" x14ac:dyDescent="0.2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>VLOOKUP(J341,S:T,2,FALSE)</f>
        <v>Street</v>
      </c>
    </row>
    <row r="342" spans="1:17" x14ac:dyDescent="0.2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>VLOOKUP(J342,S:T,2,FALSE)</f>
        <v>Street</v>
      </c>
    </row>
    <row r="343" spans="1:17" x14ac:dyDescent="0.2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>VLOOKUP(J343,S:T,2,FALSE)</f>
        <v>1-Residential</v>
      </c>
    </row>
    <row r="344" spans="1:17" x14ac:dyDescent="0.2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>VLOOKUP(J344,S:T,2,FALSE)</f>
        <v>5-Large C&amp;I</v>
      </c>
    </row>
    <row r="345" spans="1:17" x14ac:dyDescent="0.2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>VLOOKUP(J345,S:T,2,FALSE)</f>
        <v>1-Residential</v>
      </c>
    </row>
    <row r="346" spans="1:17" x14ac:dyDescent="0.2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>VLOOKUP(J346,S:T,2,FALSE)</f>
        <v>1-Residential</v>
      </c>
    </row>
    <row r="347" spans="1:17" x14ac:dyDescent="0.2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>VLOOKUP(J347,S:T,2,FALSE)</f>
        <v>3-Small C&amp;I</v>
      </c>
    </row>
    <row r="348" spans="1:17" x14ac:dyDescent="0.2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>VLOOKUP(J348,S:T,2,FALSE)</f>
        <v>3-Small C&amp;I</v>
      </c>
    </row>
    <row r="349" spans="1:17" x14ac:dyDescent="0.2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>VLOOKUP(J349,S:T,2,FALSE)</f>
        <v>3-Small C&amp;I</v>
      </c>
    </row>
    <row r="350" spans="1:17" x14ac:dyDescent="0.2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>VLOOKUP(J350,S:T,2,FALSE)</f>
        <v>3-Small C&amp;I</v>
      </c>
    </row>
    <row r="351" spans="1:17" x14ac:dyDescent="0.2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>VLOOKUP(J351,S:T,2,FALSE)</f>
        <v>3-Small C&amp;I</v>
      </c>
    </row>
    <row r="352" spans="1:17" x14ac:dyDescent="0.2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>VLOOKUP(J352,S:T,2,FALSE)</f>
        <v>3-Small C&amp;I</v>
      </c>
    </row>
    <row r="353" spans="1:17" x14ac:dyDescent="0.2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>VLOOKUP(J353,S:T,2,FALSE)</f>
        <v>4-Medium C&amp;I</v>
      </c>
    </row>
    <row r="354" spans="1:17" x14ac:dyDescent="0.2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>VLOOKUP(J354,S:T,2,FALSE)</f>
        <v>4-Medium C&amp;I</v>
      </c>
    </row>
    <row r="355" spans="1:17" x14ac:dyDescent="0.2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>VLOOKUP(J355,S:T,2,FALSE)</f>
        <v>Street</v>
      </c>
    </row>
    <row r="356" spans="1:17" x14ac:dyDescent="0.2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>VLOOKUP(J356,S:T,2,FALSE)</f>
        <v>Street</v>
      </c>
    </row>
    <row r="357" spans="1:17" x14ac:dyDescent="0.2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>VLOOKUP(J357,S:T,2,FALSE)</f>
        <v>3-Small C&amp;I</v>
      </c>
    </row>
    <row r="358" spans="1:17" x14ac:dyDescent="0.2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>VLOOKUP(J358,S:T,2,FALSE)</f>
        <v>2-Low Income Residential</v>
      </c>
    </row>
    <row r="359" spans="1:17" x14ac:dyDescent="0.2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>VLOOKUP(J359,S:T,2,FALSE)</f>
        <v>3-Small C&amp;I</v>
      </c>
    </row>
    <row r="360" spans="1:17" x14ac:dyDescent="0.2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>VLOOKUP(J360,S:T,2,FALSE)</f>
        <v>3-Small C&amp;I</v>
      </c>
    </row>
    <row r="361" spans="1:17" x14ac:dyDescent="0.2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>VLOOKUP(J361,S:T,2,FALSE)</f>
        <v>1-Residential</v>
      </c>
    </row>
    <row r="362" spans="1:17" x14ac:dyDescent="0.2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>VLOOKUP(J362,S:T,2,FALSE)</f>
        <v>Street</v>
      </c>
    </row>
    <row r="363" spans="1:17" x14ac:dyDescent="0.2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>VLOOKUP(J363,S:T,2,FALSE)</f>
        <v>Street</v>
      </c>
    </row>
    <row r="364" spans="1:17" x14ac:dyDescent="0.2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>VLOOKUP(J364,S:T,2,FALSE)</f>
        <v>Street</v>
      </c>
    </row>
    <row r="365" spans="1:17" x14ac:dyDescent="0.2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>VLOOKUP(J365,S:T,2,FALSE)</f>
        <v>Street</v>
      </c>
    </row>
    <row r="366" spans="1:17" x14ac:dyDescent="0.2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>VLOOKUP(J366,S:T,2,FALSE)</f>
        <v>Street</v>
      </c>
    </row>
    <row r="367" spans="1:17" x14ac:dyDescent="0.2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>VLOOKUP(J367,S:T,2,FALSE)</f>
        <v>4-Medium C&amp;I</v>
      </c>
    </row>
    <row r="368" spans="1:17" x14ac:dyDescent="0.2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>VLOOKUP(J368,S:T,2,FALSE)</f>
        <v>4-Medium C&amp;I</v>
      </c>
    </row>
    <row r="369" spans="1:17" x14ac:dyDescent="0.2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>VLOOKUP(J369,S:T,2,FALSE)</f>
        <v>5-Large C&amp;I</v>
      </c>
    </row>
    <row r="370" spans="1:17" x14ac:dyDescent="0.2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>VLOOKUP(J370,S:T,2,FALSE)</f>
        <v>5-Large C&amp;I</v>
      </c>
    </row>
    <row r="371" spans="1:17" x14ac:dyDescent="0.2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>VLOOKUP(J371,S:T,2,FALSE)</f>
        <v>1-Residential</v>
      </c>
    </row>
    <row r="372" spans="1:17" x14ac:dyDescent="0.2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>VLOOKUP(J372,S:T,2,FALSE)</f>
        <v>1-Residential</v>
      </c>
    </row>
    <row r="373" spans="1:17" x14ac:dyDescent="0.2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>VLOOKUP(J373,S:T,2,FALSE)</f>
        <v>1-Residential</v>
      </c>
    </row>
    <row r="374" spans="1:17" x14ac:dyDescent="0.2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>VLOOKUP(J374,S:T,2,FALSE)</f>
        <v>3-Small C&amp;I</v>
      </c>
    </row>
    <row r="375" spans="1:17" x14ac:dyDescent="0.2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>VLOOKUP(J375,S:T,2,FALSE)</f>
        <v>3-Small C&amp;I</v>
      </c>
    </row>
    <row r="376" spans="1:17" x14ac:dyDescent="0.2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>VLOOKUP(J376,S:T,2,FALSE)</f>
        <v>3-Small C&amp;I</v>
      </c>
    </row>
    <row r="377" spans="1:17" x14ac:dyDescent="0.2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>VLOOKUP(J377,S:T,2,FALSE)</f>
        <v>3-Small C&amp;I</v>
      </c>
    </row>
    <row r="378" spans="1:17" x14ac:dyDescent="0.2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>VLOOKUP(J378,S:T,2,FALSE)</f>
        <v>3-Small C&amp;I</v>
      </c>
    </row>
    <row r="379" spans="1:17" x14ac:dyDescent="0.2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>VLOOKUP(J379,S:T,2,FALSE)</f>
        <v>3-Small C&amp;I</v>
      </c>
    </row>
    <row r="380" spans="1:17" x14ac:dyDescent="0.2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>VLOOKUP(J380,S:T,2,FALSE)</f>
        <v>3-Small C&amp;I</v>
      </c>
    </row>
    <row r="381" spans="1:17" x14ac:dyDescent="0.2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>VLOOKUP(J381,S:T,2,FALSE)</f>
        <v>4-Medium C&amp;I</v>
      </c>
    </row>
    <row r="382" spans="1:17" x14ac:dyDescent="0.2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>VLOOKUP(J382,S:T,2,FALSE)</f>
        <v>4-Medium C&amp;I</v>
      </c>
    </row>
    <row r="383" spans="1:17" x14ac:dyDescent="0.2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>VLOOKUP(J383,S:T,2,FALSE)</f>
        <v>4-Medium C&amp;I</v>
      </c>
    </row>
    <row r="384" spans="1:17" x14ac:dyDescent="0.2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>VLOOKUP(J384,S:T,2,FALSE)</f>
        <v>4-Medium C&amp;I</v>
      </c>
    </row>
    <row r="385" spans="1:17" x14ac:dyDescent="0.2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>VLOOKUP(J385,S:T,2,FALSE)</f>
        <v>Street</v>
      </c>
    </row>
    <row r="386" spans="1:17" x14ac:dyDescent="0.2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>VLOOKUP(J386,S:T,2,FALSE)</f>
        <v>Street</v>
      </c>
    </row>
    <row r="387" spans="1:17" x14ac:dyDescent="0.2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>VLOOKUP(J387,S:T,2,FALSE)</f>
        <v>Street</v>
      </c>
    </row>
    <row r="388" spans="1:17" x14ac:dyDescent="0.2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>VLOOKUP(J388,S:T,2,FALSE)</f>
        <v>1-Residential</v>
      </c>
    </row>
    <row r="389" spans="1:17" x14ac:dyDescent="0.2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>VLOOKUP(J389,S:T,2,FALSE)</f>
        <v>1-Residential</v>
      </c>
    </row>
    <row r="390" spans="1:17" x14ac:dyDescent="0.2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>VLOOKUP(J390,S:T,2,FALSE)</f>
        <v>1-Residential</v>
      </c>
    </row>
    <row r="391" spans="1:17" x14ac:dyDescent="0.2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>VLOOKUP(J391,S:T,2,FALSE)</f>
        <v>3-Small C&amp;I</v>
      </c>
    </row>
    <row r="392" spans="1:17" x14ac:dyDescent="0.2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>VLOOKUP(J392,S:T,2,FALSE)</f>
        <v>3-Small C&amp;I</v>
      </c>
    </row>
    <row r="393" spans="1:17" x14ac:dyDescent="0.2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>VLOOKUP(J393,S:T,2,FALSE)</f>
        <v>4-Medium C&amp;I</v>
      </c>
    </row>
    <row r="394" spans="1:17" x14ac:dyDescent="0.2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>VLOOKUP(J394,S:T,2,FALSE)</f>
        <v>4-Medium C&amp;I</v>
      </c>
    </row>
    <row r="395" spans="1:17" x14ac:dyDescent="0.2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>VLOOKUP(J395,S:T,2,FALSE)</f>
        <v>1-Residential</v>
      </c>
    </row>
    <row r="396" spans="1:17" x14ac:dyDescent="0.2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>VLOOKUP(J396,S:T,2,FALSE)</f>
        <v>Street</v>
      </c>
    </row>
    <row r="397" spans="1:17" x14ac:dyDescent="0.2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>VLOOKUP(J397,S:T,2,FALSE)</f>
        <v>Street</v>
      </c>
    </row>
    <row r="398" spans="1:17" x14ac:dyDescent="0.2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>VLOOKUP(J398,S:T,2,FALSE)</f>
        <v>Street</v>
      </c>
    </row>
    <row r="399" spans="1:17" x14ac:dyDescent="0.2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>VLOOKUP(J399,S:T,2,FALSE)</f>
        <v>Street</v>
      </c>
    </row>
    <row r="400" spans="1:17" x14ac:dyDescent="0.2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>VLOOKUP(J400,S:T,2,FALSE)</f>
        <v>Street</v>
      </c>
    </row>
    <row r="401" spans="1:17" x14ac:dyDescent="0.2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>VLOOKUP(J401,S:T,2,FALSE)</f>
        <v>Street</v>
      </c>
    </row>
    <row r="402" spans="1:17" x14ac:dyDescent="0.2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>VLOOKUP(J402,S:T,2,FALSE)</f>
        <v>4-Medium C&amp;I</v>
      </c>
    </row>
    <row r="403" spans="1:17" x14ac:dyDescent="0.2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>VLOOKUP(J403,S:T,2,FALSE)</f>
        <v>1-Residential</v>
      </c>
    </row>
    <row r="404" spans="1:17" x14ac:dyDescent="0.2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>VLOOKUP(J404,S:T,2,FALSE)</f>
        <v>5-Large C&amp;I</v>
      </c>
    </row>
    <row r="405" spans="1:17" x14ac:dyDescent="0.2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>VLOOKUP(J405,S:T,2,FALSE)</f>
        <v>5-Large C&amp;I</v>
      </c>
    </row>
    <row r="406" spans="1:17" x14ac:dyDescent="0.2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>VLOOKUP(J406,S:T,2,FALSE)</f>
        <v>5-Large C&amp;I</v>
      </c>
    </row>
    <row r="407" spans="1:17" x14ac:dyDescent="0.2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>VLOOKUP(J407,S:T,2,FALSE)</f>
        <v>1-Residential</v>
      </c>
    </row>
    <row r="408" spans="1:17" x14ac:dyDescent="0.2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>VLOOKUP(J408,S:T,2,FALSE)</f>
        <v>3-Small C&amp;I</v>
      </c>
    </row>
    <row r="409" spans="1:17" x14ac:dyDescent="0.2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>VLOOKUP(J409,S:T,2,FALSE)</f>
        <v>3-Small C&amp;I</v>
      </c>
    </row>
    <row r="410" spans="1:17" x14ac:dyDescent="0.2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>VLOOKUP(J410,S:T,2,FALSE)</f>
        <v>3-Small C&amp;I</v>
      </c>
    </row>
    <row r="411" spans="1:17" x14ac:dyDescent="0.2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>VLOOKUP(J411,S:T,2,FALSE)</f>
        <v>3-Small C&amp;I</v>
      </c>
    </row>
    <row r="412" spans="1:17" x14ac:dyDescent="0.2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>VLOOKUP(J412,S:T,2,FALSE)</f>
        <v>3-Small C&amp;I</v>
      </c>
    </row>
    <row r="413" spans="1:17" x14ac:dyDescent="0.2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>VLOOKUP(J413,S:T,2,FALSE)</f>
        <v>3-Small C&amp;I</v>
      </c>
    </row>
    <row r="414" spans="1:17" x14ac:dyDescent="0.2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>VLOOKUP(J414,S:T,2,FALSE)</f>
        <v>4-Medium C&amp;I</v>
      </c>
    </row>
    <row r="415" spans="1:17" x14ac:dyDescent="0.2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>VLOOKUP(J415,S:T,2,FALSE)</f>
        <v>2-Low Income Residential</v>
      </c>
    </row>
    <row r="416" spans="1:17" x14ac:dyDescent="0.2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>VLOOKUP(J416,S:T,2,FALSE)</f>
        <v>2-Low Income Residential</v>
      </c>
    </row>
    <row r="417" spans="1:17" x14ac:dyDescent="0.2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>VLOOKUP(J417,S:T,2,FALSE)</f>
        <v>OTHER</v>
      </c>
    </row>
    <row r="418" spans="1:17" x14ac:dyDescent="0.2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>VLOOKUP(J418,S:T,2,FALSE)</f>
        <v>Street</v>
      </c>
    </row>
    <row r="419" spans="1:17" x14ac:dyDescent="0.2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>VLOOKUP(J419,S:T,2,FALSE)</f>
        <v>Street</v>
      </c>
    </row>
    <row r="420" spans="1:17" x14ac:dyDescent="0.2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>VLOOKUP(J420,S:T,2,FALSE)</f>
        <v>4-Medium C&amp;I</v>
      </c>
    </row>
    <row r="421" spans="1:17" x14ac:dyDescent="0.2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>VLOOKUP(J421,S:T,2,FALSE)</f>
        <v>4-Medium C&amp;I</v>
      </c>
    </row>
    <row r="422" spans="1:17" x14ac:dyDescent="0.2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>VLOOKUP(J422,S:T,2,FALSE)</f>
        <v>1-Residential</v>
      </c>
    </row>
    <row r="423" spans="1:17" x14ac:dyDescent="0.2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>VLOOKUP(J423,S:T,2,FALSE)</f>
        <v>1-Residential</v>
      </c>
    </row>
    <row r="424" spans="1:17" x14ac:dyDescent="0.2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>VLOOKUP(J424,S:T,2,FALSE)</f>
        <v>1-Residential</v>
      </c>
    </row>
    <row r="425" spans="1:17" x14ac:dyDescent="0.2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>VLOOKUP(J425,S:T,2,FALSE)</f>
        <v>1-Residential</v>
      </c>
    </row>
    <row r="426" spans="1:17" x14ac:dyDescent="0.2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>VLOOKUP(J426,S:T,2,FALSE)</f>
        <v>3-Small C&amp;I</v>
      </c>
    </row>
    <row r="427" spans="1:17" x14ac:dyDescent="0.2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>VLOOKUP(J427,S:T,2,FALSE)</f>
        <v>3-Small C&amp;I</v>
      </c>
    </row>
    <row r="428" spans="1:17" x14ac:dyDescent="0.2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>VLOOKUP(J428,S:T,2,FALSE)</f>
        <v>3-Small C&amp;I</v>
      </c>
    </row>
    <row r="429" spans="1:17" x14ac:dyDescent="0.2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>VLOOKUP(J429,S:T,2,FALSE)</f>
        <v>3-Small C&amp;I</v>
      </c>
    </row>
    <row r="430" spans="1:17" x14ac:dyDescent="0.2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>VLOOKUP(J430,S:T,2,FALSE)</f>
        <v>3-Small C&amp;I</v>
      </c>
    </row>
    <row r="431" spans="1:17" x14ac:dyDescent="0.2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>VLOOKUP(J431,S:T,2,FALSE)</f>
        <v>4-Medium C&amp;I</v>
      </c>
    </row>
    <row r="432" spans="1:17" x14ac:dyDescent="0.2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>VLOOKUP(J432,S:T,2,FALSE)</f>
        <v>4-Medium C&amp;I</v>
      </c>
    </row>
    <row r="433" spans="1:17" x14ac:dyDescent="0.2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>VLOOKUP(J433,S:T,2,FALSE)</f>
        <v>4-Medium C&amp;I</v>
      </c>
    </row>
    <row r="434" spans="1:17" x14ac:dyDescent="0.2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>VLOOKUP(J434,S:T,2,FALSE)</f>
        <v>Street</v>
      </c>
    </row>
    <row r="435" spans="1:17" x14ac:dyDescent="0.2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>VLOOKUP(J435,S:T,2,FALSE)</f>
        <v>2-Low Income Residential</v>
      </c>
    </row>
    <row r="436" spans="1:17" x14ac:dyDescent="0.2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>VLOOKUP(J436,S:T,2,FALSE)</f>
        <v>2-Low Income Residential</v>
      </c>
    </row>
    <row r="437" spans="1:17" x14ac:dyDescent="0.2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>VLOOKUP(J437,S:T,2,FALSE)</f>
        <v>3-Small C&amp;I</v>
      </c>
    </row>
    <row r="438" spans="1:17" x14ac:dyDescent="0.2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>VLOOKUP(J438,S:T,2,FALSE)</f>
        <v>1-Residential</v>
      </c>
    </row>
    <row r="439" spans="1:17" x14ac:dyDescent="0.2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>VLOOKUP(J439,S:T,2,FALSE)</f>
        <v>Street</v>
      </c>
    </row>
    <row r="440" spans="1:17" x14ac:dyDescent="0.2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>VLOOKUP(J440,S:T,2,FALSE)</f>
        <v>Street</v>
      </c>
    </row>
    <row r="441" spans="1:17" x14ac:dyDescent="0.2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>VLOOKUP(J441,S:T,2,FALSE)</f>
        <v>Street</v>
      </c>
    </row>
    <row r="442" spans="1:17" x14ac:dyDescent="0.2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>VLOOKUP(J442,S:T,2,FALSE)</f>
        <v>Street</v>
      </c>
    </row>
    <row r="443" spans="1:17" x14ac:dyDescent="0.2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>VLOOKUP(J443,S:T,2,FALSE)</f>
        <v>Street</v>
      </c>
    </row>
    <row r="444" spans="1:17" x14ac:dyDescent="0.2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>VLOOKUP(J444,S:T,2,FALSE)</f>
        <v>Street</v>
      </c>
    </row>
    <row r="445" spans="1:17" x14ac:dyDescent="0.2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>VLOOKUP(J445,S:T,2,FALSE)</f>
        <v>4-Medium C&amp;I</v>
      </c>
    </row>
    <row r="446" spans="1:17" x14ac:dyDescent="0.2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>VLOOKUP(J446,S:T,2,FALSE)</f>
        <v>5-Large C&amp;I</v>
      </c>
    </row>
    <row r="447" spans="1:17" x14ac:dyDescent="0.2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>VLOOKUP(J447,S:T,2,FALSE)</f>
        <v>3-Small C&amp;I</v>
      </c>
    </row>
    <row r="448" spans="1:17" x14ac:dyDescent="0.2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>VLOOKUP(J448,S:T,2,FALSE)</f>
        <v>3-Small C&amp;I</v>
      </c>
    </row>
    <row r="449" spans="1:17" x14ac:dyDescent="0.2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>VLOOKUP(J449,S:T,2,FALSE)</f>
        <v>3-Small C&amp;I</v>
      </c>
    </row>
    <row r="450" spans="1:17" x14ac:dyDescent="0.2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>VLOOKUP(J450,S:T,2,FALSE)</f>
        <v>3-Small C&amp;I</v>
      </c>
    </row>
    <row r="451" spans="1:17" x14ac:dyDescent="0.2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>VLOOKUP(J451,S:T,2,FALSE)</f>
        <v>3-Small C&amp;I</v>
      </c>
    </row>
    <row r="452" spans="1:17" x14ac:dyDescent="0.2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>VLOOKUP(J452,S:T,2,FALSE)</f>
        <v>3-Small C&amp;I</v>
      </c>
    </row>
    <row r="453" spans="1:17" x14ac:dyDescent="0.2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>VLOOKUP(J453,S:T,2,FALSE)</f>
        <v>3-Small C&amp;I</v>
      </c>
    </row>
    <row r="454" spans="1:17" x14ac:dyDescent="0.2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>VLOOKUP(J454,S:T,2,FALSE)</f>
        <v>4-Medium C&amp;I</v>
      </c>
    </row>
    <row r="455" spans="1:17" x14ac:dyDescent="0.2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>VLOOKUP(J455,S:T,2,FALSE)</f>
        <v>Street</v>
      </c>
    </row>
    <row r="456" spans="1:17" x14ac:dyDescent="0.2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>VLOOKUP(J456,S:T,2,FALSE)</f>
        <v>4-Medium C&amp;I</v>
      </c>
    </row>
    <row r="457" spans="1:17" x14ac:dyDescent="0.2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>VLOOKUP(J457,S:T,2,FALSE)</f>
        <v>2-Low Income Residential</v>
      </c>
    </row>
    <row r="458" spans="1:17" x14ac:dyDescent="0.2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>VLOOKUP(J458,S:T,2,FALSE)</f>
        <v>1-Residential</v>
      </c>
    </row>
    <row r="459" spans="1:17" x14ac:dyDescent="0.2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>VLOOKUP(J459,S:T,2,FALSE)</f>
        <v>3-Small C&amp;I</v>
      </c>
    </row>
    <row r="460" spans="1:17" x14ac:dyDescent="0.2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>VLOOKUP(J460,S:T,2,FALSE)</f>
        <v>3-Small C&amp;I</v>
      </c>
    </row>
    <row r="461" spans="1:17" x14ac:dyDescent="0.2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>VLOOKUP(J461,S:T,2,FALSE)</f>
        <v>1-Residential</v>
      </c>
    </row>
    <row r="462" spans="1:17" x14ac:dyDescent="0.2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>VLOOKUP(J462,S:T,2,FALSE)</f>
        <v>Street</v>
      </c>
    </row>
    <row r="463" spans="1:17" x14ac:dyDescent="0.2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>VLOOKUP(J463,S:T,2,FALSE)</f>
        <v>Street</v>
      </c>
    </row>
    <row r="464" spans="1:17" x14ac:dyDescent="0.2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>VLOOKUP(J464,S:T,2,FALSE)</f>
        <v>Street</v>
      </c>
    </row>
    <row r="465" spans="1:17" x14ac:dyDescent="0.2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>VLOOKUP(J465,S:T,2,FALSE)</f>
        <v>1-Residential</v>
      </c>
    </row>
    <row r="466" spans="1:17" x14ac:dyDescent="0.2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>VLOOKUP(J466,S:T,2,FALSE)</f>
        <v>5-Large C&amp;I</v>
      </c>
    </row>
    <row r="467" spans="1:17" x14ac:dyDescent="0.2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>VLOOKUP(J467,S:T,2,FALSE)</f>
        <v>5-Large C&amp;I</v>
      </c>
    </row>
    <row r="468" spans="1:17" x14ac:dyDescent="0.2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>VLOOKUP(J468,S:T,2,FALSE)</f>
        <v>1-Residential</v>
      </c>
    </row>
    <row r="469" spans="1:17" x14ac:dyDescent="0.2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>VLOOKUP(J469,S:T,2,FALSE)</f>
        <v>1-Residential</v>
      </c>
    </row>
    <row r="470" spans="1:17" x14ac:dyDescent="0.2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>VLOOKUP(J470,S:T,2,FALSE)</f>
        <v>1-Residential</v>
      </c>
    </row>
    <row r="471" spans="1:17" x14ac:dyDescent="0.2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>VLOOKUP(J471,S:T,2,FALSE)</f>
        <v>1-Residential</v>
      </c>
    </row>
    <row r="472" spans="1:17" x14ac:dyDescent="0.2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>VLOOKUP(J472,S:T,2,FALSE)</f>
        <v>1-Residential</v>
      </c>
    </row>
    <row r="473" spans="1:17" x14ac:dyDescent="0.2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>VLOOKUP(J473,S:T,2,FALSE)</f>
        <v>3-Small C&amp;I</v>
      </c>
    </row>
    <row r="474" spans="1:17" x14ac:dyDescent="0.2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>VLOOKUP(J474,S:T,2,FALSE)</f>
        <v>3-Small C&amp;I</v>
      </c>
    </row>
    <row r="475" spans="1:17" x14ac:dyDescent="0.2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>VLOOKUP(J475,S:T,2,FALSE)</f>
        <v>3-Small C&amp;I</v>
      </c>
    </row>
    <row r="476" spans="1:17" x14ac:dyDescent="0.2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>VLOOKUP(J476,S:T,2,FALSE)</f>
        <v>3-Small C&amp;I</v>
      </c>
    </row>
    <row r="477" spans="1:17" x14ac:dyDescent="0.2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>VLOOKUP(J477,S:T,2,FALSE)</f>
        <v>3-Small C&amp;I</v>
      </c>
    </row>
    <row r="478" spans="1:17" x14ac:dyDescent="0.2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>VLOOKUP(J478,S:T,2,FALSE)</f>
        <v>3-Small C&amp;I</v>
      </c>
    </row>
    <row r="479" spans="1:17" x14ac:dyDescent="0.2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>VLOOKUP(J479,S:T,2,FALSE)</f>
        <v>3-Small C&amp;I</v>
      </c>
    </row>
    <row r="480" spans="1:17" x14ac:dyDescent="0.2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>VLOOKUP(J480,S:T,2,FALSE)</f>
        <v>3-Small C&amp;I</v>
      </c>
    </row>
    <row r="481" spans="1:17" x14ac:dyDescent="0.2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>VLOOKUP(J481,S:T,2,FALSE)</f>
        <v>3-Small C&amp;I</v>
      </c>
    </row>
    <row r="482" spans="1:17" x14ac:dyDescent="0.2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>VLOOKUP(J482,S:T,2,FALSE)</f>
        <v>3-Small C&amp;I</v>
      </c>
    </row>
    <row r="483" spans="1:17" x14ac:dyDescent="0.2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>VLOOKUP(J483,S:T,2,FALSE)</f>
        <v>4-Medium C&amp;I</v>
      </c>
    </row>
    <row r="484" spans="1:17" x14ac:dyDescent="0.2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>VLOOKUP(J484,S:T,2,FALSE)</f>
        <v>Street</v>
      </c>
    </row>
    <row r="485" spans="1:17" x14ac:dyDescent="0.2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>VLOOKUP(J485,S:T,2,FALSE)</f>
        <v>3-Small C&amp;I</v>
      </c>
    </row>
    <row r="486" spans="1:17" x14ac:dyDescent="0.2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>VLOOKUP(J486,S:T,2,FALSE)</f>
        <v>2-Low Income Residential</v>
      </c>
    </row>
    <row r="487" spans="1:17" x14ac:dyDescent="0.2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>VLOOKUP(J487,S:T,2,FALSE)</f>
        <v>2-Low Income Residential</v>
      </c>
    </row>
    <row r="488" spans="1:17" x14ac:dyDescent="0.2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>VLOOKUP(J488,S:T,2,FALSE)</f>
        <v>3-Small C&amp;I</v>
      </c>
    </row>
    <row r="489" spans="1:17" x14ac:dyDescent="0.2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>VLOOKUP(J489,S:T,2,FALSE)</f>
        <v>1-Residential</v>
      </c>
    </row>
    <row r="490" spans="1:17" x14ac:dyDescent="0.2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>VLOOKUP(J490,S:T,2,FALSE)</f>
        <v>Street</v>
      </c>
    </row>
    <row r="491" spans="1:17" x14ac:dyDescent="0.2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>VLOOKUP(J491,S:T,2,FALSE)</f>
        <v>Street</v>
      </c>
    </row>
    <row r="492" spans="1:17" x14ac:dyDescent="0.2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>VLOOKUP(J492,S:T,2,FALSE)</f>
        <v>Street</v>
      </c>
    </row>
    <row r="493" spans="1:17" x14ac:dyDescent="0.2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>VLOOKUP(J493,S:T,2,FALSE)</f>
        <v>Street</v>
      </c>
    </row>
    <row r="494" spans="1:17" x14ac:dyDescent="0.2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>VLOOKUP(J494,S:T,2,FALSE)</f>
        <v>4-Medium C&amp;I</v>
      </c>
    </row>
    <row r="495" spans="1:17" x14ac:dyDescent="0.2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>VLOOKUP(J495,S:T,2,FALSE)</f>
        <v>5-Large C&amp;I</v>
      </c>
    </row>
    <row r="496" spans="1:17" x14ac:dyDescent="0.2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>VLOOKUP(J496,S:T,2,FALSE)</f>
        <v>2-Low Income Residential</v>
      </c>
    </row>
    <row r="497" spans="1:17" x14ac:dyDescent="0.2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>VLOOKUP(J497,S:T,2,FALSE)</f>
        <v>3-Small C&amp;I</v>
      </c>
    </row>
    <row r="498" spans="1:17" x14ac:dyDescent="0.2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>VLOOKUP(J498,S:T,2,FALSE)</f>
        <v>3-Small C&amp;I</v>
      </c>
    </row>
    <row r="499" spans="1:17" x14ac:dyDescent="0.2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>VLOOKUP(J499,S:T,2,FALSE)</f>
        <v>3-Small C&amp;I</v>
      </c>
    </row>
    <row r="500" spans="1:17" x14ac:dyDescent="0.2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>VLOOKUP(J500,S:T,2,FALSE)</f>
        <v>3-Small C&amp;I</v>
      </c>
    </row>
    <row r="501" spans="1:17" x14ac:dyDescent="0.2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>VLOOKUP(J501,S:T,2,FALSE)</f>
        <v>3-Small C&amp;I</v>
      </c>
    </row>
    <row r="502" spans="1:17" x14ac:dyDescent="0.2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>VLOOKUP(J502,S:T,2,FALSE)</f>
        <v>3-Small C&amp;I</v>
      </c>
    </row>
    <row r="503" spans="1:17" x14ac:dyDescent="0.2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>VLOOKUP(J503,S:T,2,FALSE)</f>
        <v>Street</v>
      </c>
    </row>
    <row r="504" spans="1:17" x14ac:dyDescent="0.2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>VLOOKUP(J504,S:T,2,FALSE)</f>
        <v>2-Low Income Residential</v>
      </c>
    </row>
    <row r="505" spans="1:17" x14ac:dyDescent="0.2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>VLOOKUP(J505,S:T,2,FALSE)</f>
        <v>2-Low Income Residential</v>
      </c>
    </row>
    <row r="506" spans="1:17" x14ac:dyDescent="0.2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>VLOOKUP(J506,S:T,2,FALSE)</f>
        <v>2-Low Income Residential</v>
      </c>
    </row>
    <row r="507" spans="1:17" x14ac:dyDescent="0.2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>VLOOKUP(J507,S:T,2,FALSE)</f>
        <v>3-Small C&amp;I</v>
      </c>
    </row>
    <row r="508" spans="1:17" x14ac:dyDescent="0.2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>VLOOKUP(J508,S:T,2,FALSE)</f>
        <v>Street</v>
      </c>
    </row>
    <row r="509" spans="1:17" x14ac:dyDescent="0.2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>VLOOKUP(J509,S:T,2,FALSE)</f>
        <v>Street</v>
      </c>
    </row>
    <row r="510" spans="1:17" x14ac:dyDescent="0.2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>VLOOKUP(J510,S:T,2,FALSE)</f>
        <v>Street</v>
      </c>
    </row>
    <row r="511" spans="1:17" x14ac:dyDescent="0.2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>VLOOKUP(J511,S:T,2,FALSE)</f>
        <v>Street</v>
      </c>
    </row>
    <row r="512" spans="1:17" x14ac:dyDescent="0.2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>VLOOKUP(J512,S:T,2,FALSE)</f>
        <v>3-Small C&amp;I</v>
      </c>
    </row>
    <row r="513" spans="1:17" x14ac:dyDescent="0.2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>VLOOKUP(J513,S:T,2,FALSE)</f>
        <v>Street</v>
      </c>
    </row>
    <row r="514" spans="1:17" x14ac:dyDescent="0.2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>VLOOKUP(J514,S:T,2,FALSE)</f>
        <v>1-Residential</v>
      </c>
    </row>
    <row r="515" spans="1:17" x14ac:dyDescent="0.2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>VLOOKUP(J515,S:T,2,FALSE)</f>
        <v>1-Residential</v>
      </c>
    </row>
    <row r="516" spans="1:17" x14ac:dyDescent="0.2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>VLOOKUP(J516,S:T,2,FALSE)</f>
        <v>2-Low Income Residential</v>
      </c>
    </row>
    <row r="517" spans="1:17" x14ac:dyDescent="0.2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>VLOOKUP(J517,S:T,2,FALSE)</f>
        <v>2-Low Income Residential</v>
      </c>
    </row>
    <row r="518" spans="1:17" x14ac:dyDescent="0.2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>VLOOKUP(J518,S:T,2,FALSE)</f>
        <v>3-Small C&amp;I</v>
      </c>
    </row>
    <row r="519" spans="1:17" x14ac:dyDescent="0.2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>VLOOKUP(J519,S:T,2,FALSE)</f>
        <v>3-Small C&amp;I</v>
      </c>
    </row>
    <row r="520" spans="1:17" x14ac:dyDescent="0.2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>VLOOKUP(J520,S:T,2,FALSE)</f>
        <v>5-Large C&amp;I</v>
      </c>
    </row>
    <row r="521" spans="1:17" x14ac:dyDescent="0.2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>VLOOKUP(J521,S:T,2,FALSE)</f>
        <v>3-Small C&amp;I</v>
      </c>
    </row>
    <row r="522" spans="1:17" x14ac:dyDescent="0.2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>VLOOKUP(J522,S:T,2,FALSE)</f>
        <v>3-Small C&amp;I</v>
      </c>
    </row>
    <row r="523" spans="1:17" x14ac:dyDescent="0.2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>VLOOKUP(J523,S:T,2,FALSE)</f>
        <v>4-Medium C&amp;I</v>
      </c>
    </row>
    <row r="524" spans="1:17" x14ac:dyDescent="0.2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>VLOOKUP(J524,S:T,2,FALSE)</f>
        <v>Street</v>
      </c>
    </row>
    <row r="525" spans="1:17" x14ac:dyDescent="0.2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>VLOOKUP(J525,S:T,2,FALSE)</f>
        <v>3-Small C&amp;I</v>
      </c>
    </row>
    <row r="526" spans="1:17" x14ac:dyDescent="0.2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>VLOOKUP(J526,S:T,2,FALSE)</f>
        <v>Street</v>
      </c>
    </row>
    <row r="527" spans="1:17" x14ac:dyDescent="0.2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>VLOOKUP(J527,S:T,2,FALSE)</f>
        <v>Street</v>
      </c>
    </row>
    <row r="528" spans="1:17" x14ac:dyDescent="0.2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>VLOOKUP(J528,S:T,2,FALSE)</f>
        <v>3-Small C&amp;I</v>
      </c>
    </row>
    <row r="529" spans="1:17" x14ac:dyDescent="0.2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>VLOOKUP(J529,S:T,2,FALSE)</f>
        <v>3-Small C&amp;I</v>
      </c>
    </row>
    <row r="530" spans="1:17" x14ac:dyDescent="0.2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>VLOOKUP(J530,S:T,2,FALSE)</f>
        <v>2-Low Income Residential</v>
      </c>
    </row>
    <row r="531" spans="1:17" x14ac:dyDescent="0.2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>VLOOKUP(J531,S:T,2,FALSE)</f>
        <v>3-Small C&amp;I</v>
      </c>
    </row>
    <row r="532" spans="1:17" x14ac:dyDescent="0.2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>VLOOKUP(J532,S:T,2,FALSE)</f>
        <v>3-Small C&amp;I</v>
      </c>
    </row>
    <row r="533" spans="1:17" x14ac:dyDescent="0.2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>VLOOKUP(J533,S:T,2,FALSE)</f>
        <v>3-Small C&amp;I</v>
      </c>
    </row>
    <row r="534" spans="1:17" x14ac:dyDescent="0.2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>VLOOKUP(J534,S:T,2,FALSE)</f>
        <v>3-Small C&amp;I</v>
      </c>
    </row>
    <row r="535" spans="1:17" x14ac:dyDescent="0.2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>VLOOKUP(J535,S:T,2,FALSE)</f>
        <v>3-Small C&amp;I</v>
      </c>
    </row>
    <row r="536" spans="1:17" x14ac:dyDescent="0.2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>VLOOKUP(J536,S:T,2,FALSE)</f>
        <v>3-Small C&amp;I</v>
      </c>
    </row>
    <row r="537" spans="1:17" x14ac:dyDescent="0.2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>VLOOKUP(J537,S:T,2,FALSE)</f>
        <v>3-Small C&amp;I</v>
      </c>
    </row>
    <row r="538" spans="1:17" x14ac:dyDescent="0.2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>VLOOKUP(J538,S:T,2,FALSE)</f>
        <v>1-Residential</v>
      </c>
    </row>
    <row r="539" spans="1:17" x14ac:dyDescent="0.2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>VLOOKUP(J539,S:T,2,FALSE)</f>
        <v>1-Residential</v>
      </c>
    </row>
    <row r="540" spans="1:17" x14ac:dyDescent="0.2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>VLOOKUP(J540,S:T,2,FALSE)</f>
        <v>3-Small C&amp;I</v>
      </c>
    </row>
    <row r="541" spans="1:17" x14ac:dyDescent="0.2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>VLOOKUP(J541,S:T,2,FALSE)</f>
        <v>5-Large C&amp;I</v>
      </c>
    </row>
    <row r="542" spans="1:17" x14ac:dyDescent="0.2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>VLOOKUP(J542,S:T,2,FALSE)</f>
        <v>1-Residential</v>
      </c>
    </row>
    <row r="543" spans="1:17" x14ac:dyDescent="0.2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>VLOOKUP(J543,S:T,2,FALSE)</f>
        <v>4-Medium C&amp;I</v>
      </c>
    </row>
    <row r="544" spans="1:17" x14ac:dyDescent="0.2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>VLOOKUP(J544,S:T,2,FALSE)</f>
        <v>4-Medium C&amp;I</v>
      </c>
    </row>
    <row r="545" spans="1:17" x14ac:dyDescent="0.2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>VLOOKUP(J545,S:T,2,FALSE)</f>
        <v>4-Medium C&amp;I</v>
      </c>
    </row>
    <row r="546" spans="1:17" x14ac:dyDescent="0.2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>VLOOKUP(J546,S:T,2,FALSE)</f>
        <v>Street</v>
      </c>
    </row>
    <row r="547" spans="1:17" x14ac:dyDescent="0.2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>VLOOKUP(J547,S:T,2,FALSE)</f>
        <v>3-Small C&amp;I</v>
      </c>
    </row>
    <row r="548" spans="1:17" x14ac:dyDescent="0.2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>VLOOKUP(J548,S:T,2,FALSE)</f>
        <v>Street</v>
      </c>
    </row>
    <row r="549" spans="1:17" x14ac:dyDescent="0.2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>VLOOKUP(J549,S:T,2,FALSE)</f>
        <v>Street</v>
      </c>
    </row>
    <row r="550" spans="1:17" x14ac:dyDescent="0.2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>VLOOKUP(J550,S:T,2,FALSE)</f>
        <v>3-Small C&amp;I</v>
      </c>
    </row>
    <row r="551" spans="1:17" x14ac:dyDescent="0.2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>VLOOKUP(J551,S:T,2,FALSE)</f>
        <v>3-Small C&amp;I</v>
      </c>
    </row>
    <row r="552" spans="1:17" x14ac:dyDescent="0.2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>VLOOKUP(J552,S:T,2,FALSE)</f>
        <v>1-Residential</v>
      </c>
    </row>
    <row r="553" spans="1:17" x14ac:dyDescent="0.2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>VLOOKUP(J553,S:T,2,FALSE)</f>
        <v>1-Residential</v>
      </c>
    </row>
    <row r="554" spans="1:17" x14ac:dyDescent="0.2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>VLOOKUP(J554,S:T,2,FALSE)</f>
        <v>4-Medium C&amp;I</v>
      </c>
    </row>
    <row r="555" spans="1:17" x14ac:dyDescent="0.2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>VLOOKUP(J555,S:T,2,FALSE)</f>
        <v>OTHER</v>
      </c>
    </row>
    <row r="556" spans="1:17" x14ac:dyDescent="0.2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>VLOOKUP(J556,S:T,2,FALSE)</f>
        <v>5-Large C&amp;I</v>
      </c>
    </row>
    <row r="557" spans="1:17" x14ac:dyDescent="0.2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>VLOOKUP(J557,S:T,2,FALSE)</f>
        <v>4-Medium C&amp;I</v>
      </c>
    </row>
    <row r="558" spans="1:17" x14ac:dyDescent="0.2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>VLOOKUP(J558,S:T,2,FALSE)</f>
        <v>4-Medium C&amp;I</v>
      </c>
    </row>
    <row r="559" spans="1:17" x14ac:dyDescent="0.2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>VLOOKUP(J559,S:T,2,FALSE)</f>
        <v>4-Medium C&amp;I</v>
      </c>
    </row>
    <row r="560" spans="1:17" x14ac:dyDescent="0.2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>VLOOKUP(J560,S:T,2,FALSE)</f>
        <v>4-Medium C&amp;I</v>
      </c>
    </row>
    <row r="561" spans="1:17" x14ac:dyDescent="0.2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>VLOOKUP(J561,S:T,2,FALSE)</f>
        <v>4-Medium C&amp;I</v>
      </c>
    </row>
    <row r="562" spans="1:17" x14ac:dyDescent="0.2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>VLOOKUP(J562,S:T,2,FALSE)</f>
        <v>5-Large C&amp;I</v>
      </c>
    </row>
    <row r="563" spans="1:17" x14ac:dyDescent="0.2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>VLOOKUP(J563,S:T,2,FALSE)</f>
        <v>Street</v>
      </c>
    </row>
    <row r="564" spans="1:17" x14ac:dyDescent="0.2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>VLOOKUP(J564,S:T,2,FALSE)</f>
        <v>Street</v>
      </c>
    </row>
    <row r="565" spans="1:17" x14ac:dyDescent="0.2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>VLOOKUP(J565,S:T,2,FALSE)</f>
        <v>Street</v>
      </c>
    </row>
    <row r="566" spans="1:17" x14ac:dyDescent="0.2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>VLOOKUP(J566,S:T,2,FALSE)</f>
        <v>3-Small C&amp;I</v>
      </c>
    </row>
    <row r="567" spans="1:17" x14ac:dyDescent="0.2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>VLOOKUP(J567,S:T,2,FALSE)</f>
        <v>2-Low Income Residential</v>
      </c>
    </row>
    <row r="568" spans="1:17" x14ac:dyDescent="0.2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>VLOOKUP(J568,S:T,2,FALSE)</f>
        <v>3-Small C&amp;I</v>
      </c>
    </row>
    <row r="569" spans="1:17" x14ac:dyDescent="0.2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>VLOOKUP(J569,S:T,2,FALSE)</f>
        <v>3-Small C&amp;I</v>
      </c>
    </row>
    <row r="570" spans="1:17" x14ac:dyDescent="0.2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>VLOOKUP(J570,S:T,2,FALSE)</f>
        <v>3-Small C&amp;I</v>
      </c>
    </row>
    <row r="571" spans="1:17" x14ac:dyDescent="0.2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>VLOOKUP(J571,S:T,2,FALSE)</f>
        <v>3-Small C&amp;I</v>
      </c>
    </row>
    <row r="572" spans="1:17" x14ac:dyDescent="0.2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>VLOOKUP(J572,S:T,2,FALSE)</f>
        <v>3-Small C&amp;I</v>
      </c>
    </row>
    <row r="573" spans="1:17" x14ac:dyDescent="0.2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>VLOOKUP(J573,S:T,2,FALSE)</f>
        <v>3-Small C&amp;I</v>
      </c>
    </row>
    <row r="574" spans="1:17" x14ac:dyDescent="0.2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>VLOOKUP(J574,S:T,2,FALSE)</f>
        <v>2-Low Income Residential</v>
      </c>
    </row>
    <row r="575" spans="1:17" x14ac:dyDescent="0.2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>VLOOKUP(J575,S:T,2,FALSE)</f>
        <v>3-Small C&amp;I</v>
      </c>
    </row>
    <row r="576" spans="1:17" x14ac:dyDescent="0.2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>VLOOKUP(J576,S:T,2,FALSE)</f>
        <v>1-Residential</v>
      </c>
    </row>
    <row r="577" spans="1:17" x14ac:dyDescent="0.2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>VLOOKUP(J577,S:T,2,FALSE)</f>
        <v>3-Small C&amp;I</v>
      </c>
    </row>
    <row r="578" spans="1:17" x14ac:dyDescent="0.2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>VLOOKUP(J578,S:T,2,FALSE)</f>
        <v>5-Large C&amp;I</v>
      </c>
    </row>
    <row r="579" spans="1:17" x14ac:dyDescent="0.2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>VLOOKUP(J579,S:T,2,FALSE)</f>
        <v>1-Residential</v>
      </c>
    </row>
    <row r="580" spans="1:17" x14ac:dyDescent="0.2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>VLOOKUP(J580,S:T,2,FALSE)</f>
        <v>4-Medium C&amp;I</v>
      </c>
    </row>
    <row r="581" spans="1:17" x14ac:dyDescent="0.2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>VLOOKUP(J581,S:T,2,FALSE)</f>
        <v>4-Medium C&amp;I</v>
      </c>
    </row>
    <row r="582" spans="1:17" x14ac:dyDescent="0.2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>VLOOKUP(J582,S:T,2,FALSE)</f>
        <v>Street</v>
      </c>
    </row>
    <row r="583" spans="1:17" x14ac:dyDescent="0.2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>VLOOKUP(J583,S:T,2,FALSE)</f>
        <v>Street</v>
      </c>
    </row>
    <row r="584" spans="1:17" x14ac:dyDescent="0.2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>VLOOKUP(J584,S:T,2,FALSE)</f>
        <v>Street</v>
      </c>
    </row>
    <row r="585" spans="1:17" x14ac:dyDescent="0.2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>VLOOKUP(J585,S:T,2,FALSE)</f>
        <v>Street</v>
      </c>
    </row>
    <row r="586" spans="1:17" x14ac:dyDescent="0.2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>VLOOKUP(J586,S:T,2,FALSE)</f>
        <v>3-Small C&amp;I</v>
      </c>
    </row>
    <row r="587" spans="1:17" x14ac:dyDescent="0.2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>VLOOKUP(J587,S:T,2,FALSE)</f>
        <v>3-Small C&amp;I</v>
      </c>
    </row>
    <row r="588" spans="1:17" x14ac:dyDescent="0.2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>VLOOKUP(J588,S:T,2,FALSE)</f>
        <v>2-Low Income Residential</v>
      </c>
    </row>
    <row r="589" spans="1:17" x14ac:dyDescent="0.2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>VLOOKUP(J589,S:T,2,FALSE)</f>
        <v>3-Small C&amp;I</v>
      </c>
    </row>
    <row r="590" spans="1:17" x14ac:dyDescent="0.2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>VLOOKUP(J590,S:T,2,FALSE)</f>
        <v>3-Small C&amp;I</v>
      </c>
    </row>
    <row r="591" spans="1:17" x14ac:dyDescent="0.2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>VLOOKUP(J591,S:T,2,FALSE)</f>
        <v>2-Low Income Residential</v>
      </c>
    </row>
    <row r="592" spans="1:17" x14ac:dyDescent="0.2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>VLOOKUP(J592,S:T,2,FALSE)</f>
        <v>3-Small C&amp;I</v>
      </c>
    </row>
    <row r="593" spans="1:17" x14ac:dyDescent="0.2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>VLOOKUP(J593,S:T,2,FALSE)</f>
        <v>3-Small C&amp;I</v>
      </c>
    </row>
    <row r="594" spans="1:17" x14ac:dyDescent="0.2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>VLOOKUP(J594,S:T,2,FALSE)</f>
        <v>2-Low Income Residential</v>
      </c>
    </row>
    <row r="595" spans="1:17" x14ac:dyDescent="0.2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>VLOOKUP(J595,S:T,2,FALSE)</f>
        <v>3-Small C&amp;I</v>
      </c>
    </row>
    <row r="596" spans="1:17" x14ac:dyDescent="0.2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>VLOOKUP(J596,S:T,2,FALSE)</f>
        <v>1-Residential</v>
      </c>
    </row>
    <row r="597" spans="1:17" x14ac:dyDescent="0.2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>VLOOKUP(J597,S:T,2,FALSE)</f>
        <v>1-Residential</v>
      </c>
    </row>
    <row r="598" spans="1:17" x14ac:dyDescent="0.2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>VLOOKUP(J598,S:T,2,FALSE)</f>
        <v>5-Large C&amp;I</v>
      </c>
    </row>
    <row r="599" spans="1:17" x14ac:dyDescent="0.2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>VLOOKUP(J599,S:T,2,FALSE)</f>
        <v>1-Residential</v>
      </c>
    </row>
    <row r="600" spans="1:17" x14ac:dyDescent="0.2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>VLOOKUP(J600,S:T,2,FALSE)</f>
        <v>4-Medium C&amp;I</v>
      </c>
    </row>
    <row r="601" spans="1:17" x14ac:dyDescent="0.2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>VLOOKUP(J601,S:T,2,FALSE)</f>
        <v>4-Medium C&amp;I</v>
      </c>
    </row>
    <row r="602" spans="1:17" x14ac:dyDescent="0.2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>VLOOKUP(J602,S:T,2,FALSE)</f>
        <v>4-Medium C&amp;I</v>
      </c>
    </row>
    <row r="603" spans="1:17" x14ac:dyDescent="0.2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>VLOOKUP(J603,S:T,2,FALSE)</f>
        <v>5-Large C&amp;I</v>
      </c>
    </row>
    <row r="604" spans="1:17" x14ac:dyDescent="0.2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>VLOOKUP(J604,S:T,2,FALSE)</f>
        <v>Street</v>
      </c>
    </row>
    <row r="605" spans="1:17" x14ac:dyDescent="0.2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>VLOOKUP(J605,S:T,2,FALSE)</f>
        <v>Street</v>
      </c>
    </row>
    <row r="606" spans="1:17" x14ac:dyDescent="0.2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>VLOOKUP(J606,S:T,2,FALSE)</f>
        <v>Street</v>
      </c>
    </row>
    <row r="607" spans="1:17" x14ac:dyDescent="0.2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>VLOOKUP(J607,S:T,2,FALSE)</f>
        <v>3-Small C&amp;I</v>
      </c>
    </row>
    <row r="608" spans="1:17" x14ac:dyDescent="0.2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>VLOOKUP(J608,S:T,2,FALSE)</f>
        <v>Street</v>
      </c>
    </row>
    <row r="609" spans="1:17" x14ac:dyDescent="0.2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>VLOOKUP(J609,S:T,2,FALSE)</f>
        <v>Street</v>
      </c>
    </row>
    <row r="610" spans="1:17" x14ac:dyDescent="0.2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>VLOOKUP(J610,S:T,2,FALSE)</f>
        <v>Street</v>
      </c>
    </row>
    <row r="611" spans="1:17" x14ac:dyDescent="0.2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>VLOOKUP(J611,S:T,2,FALSE)</f>
        <v>1-Residential</v>
      </c>
    </row>
    <row r="612" spans="1:17" x14ac:dyDescent="0.2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>VLOOKUP(J612,S:T,2,FALSE)</f>
        <v>3-Small C&amp;I</v>
      </c>
    </row>
    <row r="613" spans="1:17" x14ac:dyDescent="0.2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>VLOOKUP(J613,S:T,2,FALSE)</f>
        <v>2-Low Income Residential</v>
      </c>
    </row>
    <row r="614" spans="1:17" x14ac:dyDescent="0.2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>VLOOKUP(J614,S:T,2,FALSE)</f>
        <v>3-Small C&amp;I</v>
      </c>
    </row>
    <row r="615" spans="1:17" x14ac:dyDescent="0.2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>VLOOKUP(J615,S:T,2,FALSE)</f>
        <v>3-Small C&amp;I</v>
      </c>
    </row>
    <row r="616" spans="1:17" x14ac:dyDescent="0.2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>VLOOKUP(J616,S:T,2,FALSE)</f>
        <v>3-Small C&amp;I</v>
      </c>
    </row>
    <row r="617" spans="1:17" x14ac:dyDescent="0.2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>VLOOKUP(J617,S:T,2,FALSE)</f>
        <v>2-Low Income Residential</v>
      </c>
    </row>
    <row r="618" spans="1:17" x14ac:dyDescent="0.2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>VLOOKUP(J618,S:T,2,FALSE)</f>
        <v>3-Small C&amp;I</v>
      </c>
    </row>
    <row r="619" spans="1:17" x14ac:dyDescent="0.2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>VLOOKUP(J619,S:T,2,FALSE)</f>
        <v>1-Residential</v>
      </c>
    </row>
    <row r="620" spans="1:17" x14ac:dyDescent="0.2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>VLOOKUP(J620,S:T,2,FALSE)</f>
        <v>3-Small C&amp;I</v>
      </c>
    </row>
    <row r="621" spans="1:17" x14ac:dyDescent="0.2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>VLOOKUP(J621,S:T,2,FALSE)</f>
        <v>2-Low Income Residential</v>
      </c>
    </row>
    <row r="622" spans="1:17" x14ac:dyDescent="0.2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>VLOOKUP(J622,S:T,2,FALSE)</f>
        <v>1-Residential</v>
      </c>
    </row>
    <row r="623" spans="1:17" x14ac:dyDescent="0.2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>VLOOKUP(J623,S:T,2,FALSE)</f>
        <v>4-Medium C&amp;I</v>
      </c>
    </row>
    <row r="624" spans="1:17" x14ac:dyDescent="0.2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>VLOOKUP(J624,S:T,2,FALSE)</f>
        <v>Street</v>
      </c>
    </row>
    <row r="625" spans="1:17" x14ac:dyDescent="0.2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>VLOOKUP(J625,S:T,2,FALSE)</f>
        <v>Street</v>
      </c>
    </row>
    <row r="626" spans="1:17" x14ac:dyDescent="0.2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>VLOOKUP(J626,S:T,2,FALSE)</f>
        <v>Street</v>
      </c>
    </row>
    <row r="627" spans="1:17" x14ac:dyDescent="0.2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>VLOOKUP(J627,S:T,2,FALSE)</f>
        <v>Street</v>
      </c>
    </row>
    <row r="628" spans="1:17" x14ac:dyDescent="0.2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>VLOOKUP(J628,S:T,2,FALSE)</f>
        <v>3-Small C&amp;I</v>
      </c>
    </row>
    <row r="629" spans="1:17" x14ac:dyDescent="0.2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>VLOOKUP(J629,S:T,2,FALSE)</f>
        <v>3-Small C&amp;I</v>
      </c>
    </row>
    <row r="630" spans="1:17" x14ac:dyDescent="0.2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>VLOOKUP(J630,S:T,2,FALSE)</f>
        <v>Street</v>
      </c>
    </row>
    <row r="631" spans="1:17" x14ac:dyDescent="0.2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>VLOOKUP(J631,S:T,2,FALSE)</f>
        <v>Street</v>
      </c>
    </row>
    <row r="632" spans="1:17" x14ac:dyDescent="0.2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>VLOOKUP(J632,S:T,2,FALSE)</f>
        <v>Street</v>
      </c>
    </row>
    <row r="633" spans="1:17" x14ac:dyDescent="0.2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>VLOOKUP(J633,S:T,2,FALSE)</f>
        <v>1-Residential</v>
      </c>
    </row>
    <row r="634" spans="1:17" x14ac:dyDescent="0.2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>VLOOKUP(J634,S:T,2,FALSE)</f>
        <v>3-Small C&amp;I</v>
      </c>
    </row>
    <row r="635" spans="1:17" x14ac:dyDescent="0.2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>VLOOKUP(J635,S:T,2,FALSE)</f>
        <v>3-Small C&amp;I</v>
      </c>
    </row>
    <row r="636" spans="1:17" x14ac:dyDescent="0.2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>VLOOKUP(J636,S:T,2,FALSE)</f>
        <v>2-Low Income Residential</v>
      </c>
    </row>
    <row r="637" spans="1:17" x14ac:dyDescent="0.2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>VLOOKUP(J637,S:T,2,FALSE)</f>
        <v>3-Small C&amp;I</v>
      </c>
    </row>
    <row r="638" spans="1:17" x14ac:dyDescent="0.2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>VLOOKUP(J638,S:T,2,FALSE)</f>
        <v>3-Small C&amp;I</v>
      </c>
    </row>
    <row r="639" spans="1:17" x14ac:dyDescent="0.2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>VLOOKUP(J639,S:T,2,FALSE)</f>
        <v>3-Small C&amp;I</v>
      </c>
    </row>
    <row r="640" spans="1:17" x14ac:dyDescent="0.2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>VLOOKUP(J640,S:T,2,FALSE)</f>
        <v>3-Small C&amp;I</v>
      </c>
    </row>
    <row r="641" spans="1:17" x14ac:dyDescent="0.2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>VLOOKUP(J641,S:T,2,FALSE)</f>
        <v>3-Small C&amp;I</v>
      </c>
    </row>
    <row r="642" spans="1:17" x14ac:dyDescent="0.2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>VLOOKUP(J642,S:T,2,FALSE)</f>
        <v>3-Small C&amp;I</v>
      </c>
    </row>
    <row r="643" spans="1:17" x14ac:dyDescent="0.2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>VLOOKUP(J643,S:T,2,FALSE)</f>
        <v>1-Residential</v>
      </c>
    </row>
    <row r="644" spans="1:17" x14ac:dyDescent="0.2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>VLOOKUP(J644,S:T,2,FALSE)</f>
        <v>1-Residential</v>
      </c>
    </row>
    <row r="645" spans="1:17" x14ac:dyDescent="0.2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>VLOOKUP(J645,S:T,2,FALSE)</f>
        <v>3-Small C&amp;I</v>
      </c>
    </row>
    <row r="646" spans="1:17" x14ac:dyDescent="0.2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>VLOOKUP(J646,S:T,2,FALSE)</f>
        <v>1-Residential</v>
      </c>
    </row>
    <row r="647" spans="1:17" x14ac:dyDescent="0.2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>VLOOKUP(J647,S:T,2,FALSE)</f>
        <v>1-Residential</v>
      </c>
    </row>
    <row r="648" spans="1:17" x14ac:dyDescent="0.2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>VLOOKUP(J648,S:T,2,FALSE)</f>
        <v>4-Medium C&amp;I</v>
      </c>
    </row>
    <row r="649" spans="1:17" x14ac:dyDescent="0.2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>VLOOKUP(J649,S:T,2,FALSE)</f>
        <v>1-Residential</v>
      </c>
    </row>
    <row r="650" spans="1:17" x14ac:dyDescent="0.2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>VLOOKUP(J650,S:T,2,FALSE)</f>
        <v>5-Large C&amp;I</v>
      </c>
    </row>
    <row r="651" spans="1:17" x14ac:dyDescent="0.2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>VLOOKUP(J651,S:T,2,FALSE)</f>
        <v>1-Residential</v>
      </c>
    </row>
    <row r="652" spans="1:17" x14ac:dyDescent="0.2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>VLOOKUP(J652,S:T,2,FALSE)</f>
        <v>1-Residential</v>
      </c>
    </row>
    <row r="653" spans="1:17" x14ac:dyDescent="0.2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>VLOOKUP(J653,S:T,2,FALSE)</f>
        <v>4-Medium C&amp;I</v>
      </c>
    </row>
    <row r="654" spans="1:17" x14ac:dyDescent="0.2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>VLOOKUP(J654,S:T,2,FALSE)</f>
        <v>4-Medium C&amp;I</v>
      </c>
    </row>
    <row r="655" spans="1:17" x14ac:dyDescent="0.2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>VLOOKUP(J655,S:T,2,FALSE)</f>
        <v>Street</v>
      </c>
    </row>
    <row r="656" spans="1:17" x14ac:dyDescent="0.2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>VLOOKUP(J656,S:T,2,FALSE)</f>
        <v>Street</v>
      </c>
    </row>
    <row r="657" spans="1:17" x14ac:dyDescent="0.2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>VLOOKUP(J657,S:T,2,FALSE)</f>
        <v>Street</v>
      </c>
    </row>
    <row r="658" spans="1:17" x14ac:dyDescent="0.2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>VLOOKUP(J658,S:T,2,FALSE)</f>
        <v>Street</v>
      </c>
    </row>
    <row r="659" spans="1:17" x14ac:dyDescent="0.2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>VLOOKUP(J659,S:T,2,FALSE)</f>
        <v>Street</v>
      </c>
    </row>
    <row r="660" spans="1:17" x14ac:dyDescent="0.2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>VLOOKUP(J660,S:T,2,FALSE)</f>
        <v>Street</v>
      </c>
    </row>
    <row r="661" spans="1:17" x14ac:dyDescent="0.2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>VLOOKUP(J661,S:T,2,FALSE)</f>
        <v>Street</v>
      </c>
    </row>
    <row r="662" spans="1:17" x14ac:dyDescent="0.2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>VLOOKUP(J662,S:T,2,FALSE)</f>
        <v>Street</v>
      </c>
    </row>
    <row r="663" spans="1:17" x14ac:dyDescent="0.2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>VLOOKUP(J663,S:T,2,FALSE)</f>
        <v>Street</v>
      </c>
    </row>
    <row r="664" spans="1:17" x14ac:dyDescent="0.2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>VLOOKUP(J664,S:T,2,FALSE)</f>
        <v>Street</v>
      </c>
    </row>
    <row r="665" spans="1:17" x14ac:dyDescent="0.2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>VLOOKUP(J665,S:T,2,FALSE)</f>
        <v>1-Residential</v>
      </c>
    </row>
    <row r="666" spans="1:17" x14ac:dyDescent="0.2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>VLOOKUP(J666,S:T,2,FALSE)</f>
        <v>3-Small C&amp;I</v>
      </c>
    </row>
    <row r="667" spans="1:17" x14ac:dyDescent="0.2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>VLOOKUP(J667,S:T,2,FALSE)</f>
        <v>3-Small C&amp;I</v>
      </c>
    </row>
    <row r="668" spans="1:17" x14ac:dyDescent="0.2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>VLOOKUP(J668,S:T,2,FALSE)</f>
        <v>1-Residential</v>
      </c>
    </row>
    <row r="669" spans="1:17" x14ac:dyDescent="0.2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>VLOOKUP(J669,S:T,2,FALSE)</f>
        <v>3-Small C&amp;I</v>
      </c>
    </row>
    <row r="670" spans="1:17" x14ac:dyDescent="0.2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>VLOOKUP(J670,S:T,2,FALSE)</f>
        <v>3-Small C&amp;I</v>
      </c>
    </row>
    <row r="671" spans="1:17" x14ac:dyDescent="0.2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>VLOOKUP(J671,S:T,2,FALSE)</f>
        <v>1-Residential</v>
      </c>
    </row>
    <row r="672" spans="1:17" x14ac:dyDescent="0.2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>VLOOKUP(J672,S:T,2,FALSE)</f>
        <v>5-Large C&amp;I</v>
      </c>
    </row>
    <row r="673" spans="1:17" x14ac:dyDescent="0.2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>VLOOKUP(J673,S:T,2,FALSE)</f>
        <v>5-Large C&amp;I</v>
      </c>
    </row>
    <row r="674" spans="1:17" x14ac:dyDescent="0.2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>VLOOKUP(J674,S:T,2,FALSE)</f>
        <v>4-Medium C&amp;I</v>
      </c>
    </row>
    <row r="675" spans="1:17" x14ac:dyDescent="0.2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>VLOOKUP(J675,S:T,2,FALSE)</f>
        <v>4-Medium C&amp;I</v>
      </c>
    </row>
    <row r="676" spans="1:17" x14ac:dyDescent="0.2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>VLOOKUP(J676,S:T,2,FALSE)</f>
        <v>4-Medium C&amp;I</v>
      </c>
    </row>
    <row r="677" spans="1:17" x14ac:dyDescent="0.2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>VLOOKUP(J677,S:T,2,FALSE)</f>
        <v>Street</v>
      </c>
    </row>
    <row r="678" spans="1:17" x14ac:dyDescent="0.2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>VLOOKUP(J678,S:T,2,FALSE)</f>
        <v>Street</v>
      </c>
    </row>
    <row r="679" spans="1:17" x14ac:dyDescent="0.2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>VLOOKUP(J679,S:T,2,FALSE)</f>
        <v>Street</v>
      </c>
    </row>
    <row r="680" spans="1:17" x14ac:dyDescent="0.2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>VLOOKUP(J680,S:T,2,FALSE)</f>
        <v>3-Small C&amp;I</v>
      </c>
    </row>
    <row r="681" spans="1:17" x14ac:dyDescent="0.2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>VLOOKUP(J681,S:T,2,FALSE)</f>
        <v>Street</v>
      </c>
    </row>
    <row r="682" spans="1:17" x14ac:dyDescent="0.2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>VLOOKUP(J682,S:T,2,FALSE)</f>
        <v>3-Small C&amp;I</v>
      </c>
    </row>
    <row r="683" spans="1:17" x14ac:dyDescent="0.2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>VLOOKUP(J683,S:T,2,FALSE)</f>
        <v>3-Small C&amp;I</v>
      </c>
    </row>
    <row r="684" spans="1:17" x14ac:dyDescent="0.2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>VLOOKUP(J684,S:T,2,FALSE)</f>
        <v>3-Small C&amp;I</v>
      </c>
    </row>
    <row r="685" spans="1:17" x14ac:dyDescent="0.2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>VLOOKUP(J685,S:T,2,FALSE)</f>
        <v>1-Residential</v>
      </c>
    </row>
    <row r="686" spans="1:17" x14ac:dyDescent="0.2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>VLOOKUP(J686,S:T,2,FALSE)</f>
        <v>3-Small C&amp;I</v>
      </c>
    </row>
    <row r="687" spans="1:17" x14ac:dyDescent="0.2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>VLOOKUP(J687,S:T,2,FALSE)</f>
        <v>4-Medium C&amp;I</v>
      </c>
    </row>
    <row r="688" spans="1:17" x14ac:dyDescent="0.2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>VLOOKUP(J688,S:T,2,FALSE)</f>
        <v>2-Low Income Residential</v>
      </c>
    </row>
    <row r="689" spans="1:17" x14ac:dyDescent="0.2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>VLOOKUP(J689,S:T,2,FALSE)</f>
        <v>2-Low Income Residential</v>
      </c>
    </row>
    <row r="690" spans="1:17" x14ac:dyDescent="0.2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>VLOOKUP(J690,S:T,2,FALSE)</f>
        <v>2-Low Income Residential</v>
      </c>
    </row>
    <row r="691" spans="1:17" x14ac:dyDescent="0.2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>VLOOKUP(J691,S:T,2,FALSE)</f>
        <v>1-Residential</v>
      </c>
    </row>
    <row r="692" spans="1:17" x14ac:dyDescent="0.2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>VLOOKUP(J692,S:T,2,FALSE)</f>
        <v>4-Medium C&amp;I</v>
      </c>
    </row>
    <row r="693" spans="1:17" x14ac:dyDescent="0.2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>VLOOKUP(J693,S:T,2,FALSE)</f>
        <v>4-Medium C&amp;I</v>
      </c>
    </row>
    <row r="694" spans="1:17" x14ac:dyDescent="0.2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>VLOOKUP(J694,S:T,2,FALSE)</f>
        <v>5-Large C&amp;I</v>
      </c>
    </row>
    <row r="695" spans="1:17" x14ac:dyDescent="0.2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>VLOOKUP(J695,S:T,2,FALSE)</f>
        <v>3-Small C&amp;I</v>
      </c>
    </row>
    <row r="696" spans="1:17" x14ac:dyDescent="0.2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>VLOOKUP(J696,S:T,2,FALSE)</f>
        <v>1-Residential</v>
      </c>
    </row>
    <row r="697" spans="1:17" x14ac:dyDescent="0.2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>VLOOKUP(J697,S:T,2,FALSE)</f>
        <v>Street</v>
      </c>
    </row>
    <row r="698" spans="1:17" x14ac:dyDescent="0.2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>VLOOKUP(J698,S:T,2,FALSE)</f>
        <v>Street</v>
      </c>
    </row>
    <row r="699" spans="1:17" x14ac:dyDescent="0.2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>VLOOKUP(J699,S:T,2,FALSE)</f>
        <v>Street</v>
      </c>
    </row>
    <row r="700" spans="1:17" x14ac:dyDescent="0.2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>VLOOKUP(J700,S:T,2,FALSE)</f>
        <v>Street</v>
      </c>
    </row>
    <row r="701" spans="1:17" x14ac:dyDescent="0.2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>VLOOKUP(J701,S:T,2,FALSE)</f>
        <v>Street</v>
      </c>
    </row>
    <row r="702" spans="1:17" x14ac:dyDescent="0.2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>VLOOKUP(J702,S:T,2,FALSE)</f>
        <v>1-Residential</v>
      </c>
    </row>
    <row r="703" spans="1:17" x14ac:dyDescent="0.2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>VLOOKUP(J703,S:T,2,FALSE)</f>
        <v>3-Small C&amp;I</v>
      </c>
    </row>
    <row r="704" spans="1:17" x14ac:dyDescent="0.2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>VLOOKUP(J704,S:T,2,FALSE)</f>
        <v>3-Small C&amp;I</v>
      </c>
    </row>
    <row r="705" spans="1:17" x14ac:dyDescent="0.2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>VLOOKUP(J705,S:T,2,FALSE)</f>
        <v>3-Small C&amp;I</v>
      </c>
    </row>
    <row r="706" spans="1:17" x14ac:dyDescent="0.2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>VLOOKUP(J706,S:T,2,FALSE)</f>
        <v>3-Small C&amp;I</v>
      </c>
    </row>
    <row r="707" spans="1:17" x14ac:dyDescent="0.2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>VLOOKUP(J707,S:T,2,FALSE)</f>
        <v>4-Medium C&amp;I</v>
      </c>
    </row>
    <row r="708" spans="1:17" x14ac:dyDescent="0.2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>VLOOKUP(J708,S:T,2,FALSE)</f>
        <v>4-Medium C&amp;I</v>
      </c>
    </row>
    <row r="709" spans="1:17" x14ac:dyDescent="0.2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>VLOOKUP(J709,S:T,2,FALSE)</f>
        <v>4-Medium C&amp;I</v>
      </c>
    </row>
    <row r="710" spans="1:17" x14ac:dyDescent="0.2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>VLOOKUP(J710,S:T,2,FALSE)</f>
        <v>4-Medium C&amp;I</v>
      </c>
    </row>
    <row r="711" spans="1:17" x14ac:dyDescent="0.2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>VLOOKUP(J711,S:T,2,FALSE)</f>
        <v>3-Small C&amp;I</v>
      </c>
    </row>
    <row r="712" spans="1:17" x14ac:dyDescent="0.2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>VLOOKUP(J712,S:T,2,FALSE)</f>
        <v>Street</v>
      </c>
    </row>
    <row r="713" spans="1:17" x14ac:dyDescent="0.2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>VLOOKUP(J713,S:T,2,FALSE)</f>
        <v>Street</v>
      </c>
    </row>
    <row r="714" spans="1:17" x14ac:dyDescent="0.2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>VLOOKUP(J714,S:T,2,FALSE)</f>
        <v>Street</v>
      </c>
    </row>
    <row r="715" spans="1:17" x14ac:dyDescent="0.2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>VLOOKUP(J715,S:T,2,FALSE)</f>
        <v>3-Small C&amp;I</v>
      </c>
    </row>
    <row r="716" spans="1:17" x14ac:dyDescent="0.2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>VLOOKUP(J716,S:T,2,FALSE)</f>
        <v>1-Residential</v>
      </c>
    </row>
    <row r="717" spans="1:17" x14ac:dyDescent="0.2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>VLOOKUP(J717,S:T,2,FALSE)</f>
        <v>1-Residential</v>
      </c>
    </row>
    <row r="718" spans="1:17" x14ac:dyDescent="0.2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>VLOOKUP(J718,S:T,2,FALSE)</f>
        <v>1-Residential</v>
      </c>
    </row>
    <row r="719" spans="1:17" x14ac:dyDescent="0.2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>VLOOKUP(J719,S:T,2,FALSE)</f>
        <v>3-Small C&amp;I</v>
      </c>
    </row>
    <row r="720" spans="1:17" x14ac:dyDescent="0.2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>VLOOKUP(J720,S:T,2,FALSE)</f>
        <v>3-Small C&amp;I</v>
      </c>
    </row>
    <row r="721" spans="1:17" x14ac:dyDescent="0.2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>VLOOKUP(J721,S:T,2,FALSE)</f>
        <v>2-Low Income Residential</v>
      </c>
    </row>
    <row r="722" spans="1:17" x14ac:dyDescent="0.2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>VLOOKUP(J722,S:T,2,FALSE)</f>
        <v>2-Low Income Residential</v>
      </c>
    </row>
    <row r="723" spans="1:17" x14ac:dyDescent="0.2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>VLOOKUP(J723,S:T,2,FALSE)</f>
        <v>1-Residential</v>
      </c>
    </row>
    <row r="724" spans="1:17" x14ac:dyDescent="0.2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>VLOOKUP(J724,S:T,2,FALSE)</f>
        <v>1-Residential</v>
      </c>
    </row>
    <row r="725" spans="1:17" x14ac:dyDescent="0.2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>VLOOKUP(J725,S:T,2,FALSE)</f>
        <v>4-Medium C&amp;I</v>
      </c>
    </row>
    <row r="726" spans="1:17" x14ac:dyDescent="0.2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>VLOOKUP(J726,S:T,2,FALSE)</f>
        <v>3-Small C&amp;I</v>
      </c>
    </row>
    <row r="727" spans="1:17" x14ac:dyDescent="0.2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>VLOOKUP(J727,S:T,2,FALSE)</f>
        <v>1-Residential</v>
      </c>
    </row>
    <row r="728" spans="1:17" x14ac:dyDescent="0.2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>VLOOKUP(J728,S:T,2,FALSE)</f>
        <v>Street</v>
      </c>
    </row>
    <row r="729" spans="1:17" x14ac:dyDescent="0.2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>VLOOKUP(J729,S:T,2,FALSE)</f>
        <v>Street</v>
      </c>
    </row>
    <row r="730" spans="1:17" x14ac:dyDescent="0.2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>VLOOKUP(J730,S:T,2,FALSE)</f>
        <v>Street</v>
      </c>
    </row>
    <row r="731" spans="1:17" x14ac:dyDescent="0.2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>VLOOKUP(J731,S:T,2,FALSE)</f>
        <v>Street</v>
      </c>
    </row>
    <row r="732" spans="1:17" x14ac:dyDescent="0.2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>VLOOKUP(J732,S:T,2,FALSE)</f>
        <v>Street</v>
      </c>
    </row>
    <row r="733" spans="1:17" x14ac:dyDescent="0.2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>VLOOKUP(J733,S:T,2,FALSE)</f>
        <v>3-Small C&amp;I</v>
      </c>
    </row>
    <row r="734" spans="1:17" x14ac:dyDescent="0.2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>VLOOKUP(J734,S:T,2,FALSE)</f>
        <v>Street</v>
      </c>
    </row>
    <row r="735" spans="1:17" x14ac:dyDescent="0.2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>VLOOKUP(J735,S:T,2,FALSE)</f>
        <v>Street</v>
      </c>
    </row>
    <row r="736" spans="1:17" x14ac:dyDescent="0.2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>VLOOKUP(J736,S:T,2,FALSE)</f>
        <v>Street</v>
      </c>
    </row>
    <row r="737" spans="1:17" x14ac:dyDescent="0.2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>VLOOKUP(J737,S:T,2,FALSE)</f>
        <v>Street</v>
      </c>
    </row>
    <row r="738" spans="1:17" x14ac:dyDescent="0.2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>VLOOKUP(J738,S:T,2,FALSE)</f>
        <v>3-Small C&amp;I</v>
      </c>
    </row>
    <row r="739" spans="1:17" x14ac:dyDescent="0.2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>VLOOKUP(J739,S:T,2,FALSE)</f>
        <v>3-Small C&amp;I</v>
      </c>
    </row>
    <row r="740" spans="1:17" x14ac:dyDescent="0.2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>VLOOKUP(J740,S:T,2,FALSE)</f>
        <v>3-Small C&amp;I</v>
      </c>
    </row>
    <row r="741" spans="1:17" x14ac:dyDescent="0.2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>VLOOKUP(J741,S:T,2,FALSE)</f>
        <v>3-Small C&amp;I</v>
      </c>
    </row>
    <row r="742" spans="1:17" x14ac:dyDescent="0.2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>VLOOKUP(J742,S:T,2,FALSE)</f>
        <v>3-Small C&amp;I</v>
      </c>
    </row>
    <row r="743" spans="1:17" x14ac:dyDescent="0.2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>VLOOKUP(J743,S:T,2,FALSE)</f>
        <v>2-Low Income Residential</v>
      </c>
    </row>
    <row r="744" spans="1:17" x14ac:dyDescent="0.2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>VLOOKUP(J744,S:T,2,FALSE)</f>
        <v>1-Residential</v>
      </c>
    </row>
    <row r="745" spans="1:17" x14ac:dyDescent="0.2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>VLOOKUP(J745,S:T,2,FALSE)</f>
        <v>4-Medium C&amp;I</v>
      </c>
    </row>
    <row r="746" spans="1:17" x14ac:dyDescent="0.2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>VLOOKUP(J746,S:T,2,FALSE)</f>
        <v>4-Medium C&amp;I</v>
      </c>
    </row>
    <row r="747" spans="1:17" x14ac:dyDescent="0.2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>VLOOKUP(J747,S:T,2,FALSE)</f>
        <v>5-Large C&amp;I</v>
      </c>
    </row>
    <row r="748" spans="1:17" x14ac:dyDescent="0.2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>VLOOKUP(J748,S:T,2,FALSE)</f>
        <v>3-Small C&amp;I</v>
      </c>
    </row>
    <row r="749" spans="1:17" x14ac:dyDescent="0.2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>VLOOKUP(J749,S:T,2,FALSE)</f>
        <v>3-Small C&amp;I</v>
      </c>
    </row>
    <row r="750" spans="1:17" x14ac:dyDescent="0.2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>VLOOKUP(J750,S:T,2,FALSE)</f>
        <v>2-Low Income Residential</v>
      </c>
    </row>
    <row r="751" spans="1:17" x14ac:dyDescent="0.2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>VLOOKUP(J751,S:T,2,FALSE)</f>
        <v>1-Residential</v>
      </c>
    </row>
    <row r="752" spans="1:17" x14ac:dyDescent="0.2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>VLOOKUP(J752,S:T,2,FALSE)</f>
        <v>1-Residential</v>
      </c>
    </row>
    <row r="753" spans="1:17" x14ac:dyDescent="0.2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>VLOOKUP(J753,S:T,2,FALSE)</f>
        <v>1-Residential</v>
      </c>
    </row>
    <row r="754" spans="1:17" x14ac:dyDescent="0.2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>VLOOKUP(J754,S:T,2,FALSE)</f>
        <v>3-Small C&amp;I</v>
      </c>
    </row>
    <row r="755" spans="1:17" x14ac:dyDescent="0.2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>VLOOKUP(J755,S:T,2,FALSE)</f>
        <v>Street</v>
      </c>
    </row>
    <row r="756" spans="1:17" x14ac:dyDescent="0.2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>VLOOKUP(J756,S:T,2,FALSE)</f>
        <v>Street</v>
      </c>
    </row>
    <row r="757" spans="1:17" x14ac:dyDescent="0.2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>VLOOKUP(J757,S:T,2,FALSE)</f>
        <v>Street</v>
      </c>
    </row>
    <row r="758" spans="1:17" x14ac:dyDescent="0.2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>VLOOKUP(J758,S:T,2,FALSE)</f>
        <v>Street</v>
      </c>
    </row>
    <row r="759" spans="1:17" x14ac:dyDescent="0.2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>VLOOKUP(J759,S:T,2,FALSE)</f>
        <v>Street</v>
      </c>
    </row>
    <row r="760" spans="1:17" x14ac:dyDescent="0.2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>VLOOKUP(J760,S:T,2,FALSE)</f>
        <v>Street</v>
      </c>
    </row>
    <row r="761" spans="1:17" x14ac:dyDescent="0.2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>VLOOKUP(J761,S:T,2,FALSE)</f>
        <v>Street</v>
      </c>
    </row>
    <row r="762" spans="1:17" x14ac:dyDescent="0.2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>VLOOKUP(J762,S:T,2,FALSE)</f>
        <v>Street</v>
      </c>
    </row>
    <row r="763" spans="1:17" x14ac:dyDescent="0.2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>VLOOKUP(J763,S:T,2,FALSE)</f>
        <v>3-Small C&amp;I</v>
      </c>
    </row>
    <row r="764" spans="1:17" x14ac:dyDescent="0.2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>VLOOKUP(J764,S:T,2,FALSE)</f>
        <v>3-Small C&amp;I</v>
      </c>
    </row>
    <row r="765" spans="1:17" x14ac:dyDescent="0.2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>VLOOKUP(J765,S:T,2,FALSE)</f>
        <v>3-Small C&amp;I</v>
      </c>
    </row>
    <row r="766" spans="1:17" x14ac:dyDescent="0.2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>VLOOKUP(J766,S:T,2,FALSE)</f>
        <v>3-Small C&amp;I</v>
      </c>
    </row>
    <row r="767" spans="1:17" x14ac:dyDescent="0.2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>VLOOKUP(J767,S:T,2,FALSE)</f>
        <v>1-Residential</v>
      </c>
    </row>
    <row r="768" spans="1:17" x14ac:dyDescent="0.2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>VLOOKUP(J768,S:T,2,FALSE)</f>
        <v>1-Residential</v>
      </c>
    </row>
    <row r="769" spans="1:17" x14ac:dyDescent="0.2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>VLOOKUP(J769,S:T,2,FALSE)</f>
        <v>3-Small C&amp;I</v>
      </c>
    </row>
    <row r="770" spans="1:17" x14ac:dyDescent="0.2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>VLOOKUP(J770,S:T,2,FALSE)</f>
        <v>3-Small C&amp;I</v>
      </c>
    </row>
    <row r="771" spans="1:17" x14ac:dyDescent="0.2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>VLOOKUP(J771,S:T,2,FALSE)</f>
        <v>2-Low Income Residential</v>
      </c>
    </row>
    <row r="772" spans="1:17" x14ac:dyDescent="0.2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>VLOOKUP(J772,S:T,2,FALSE)</f>
        <v>2-Low Income Residential</v>
      </c>
    </row>
    <row r="773" spans="1:17" x14ac:dyDescent="0.2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>VLOOKUP(J773,S:T,2,FALSE)</f>
        <v>1-Residential</v>
      </c>
    </row>
    <row r="774" spans="1:17" x14ac:dyDescent="0.2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>VLOOKUP(J774,S:T,2,FALSE)</f>
        <v>4-Medium C&amp;I</v>
      </c>
    </row>
    <row r="775" spans="1:17" x14ac:dyDescent="0.2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>VLOOKUP(J775,S:T,2,FALSE)</f>
        <v>4-Medium C&amp;I</v>
      </c>
    </row>
    <row r="776" spans="1:17" x14ac:dyDescent="0.2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>VLOOKUP(J776,S:T,2,FALSE)</f>
        <v>4-Medium C&amp;I</v>
      </c>
    </row>
    <row r="777" spans="1:17" x14ac:dyDescent="0.2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>VLOOKUP(J777,S:T,2,FALSE)</f>
        <v>4-Medium C&amp;I</v>
      </c>
    </row>
    <row r="778" spans="1:17" x14ac:dyDescent="0.2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>VLOOKUP(J778,S:T,2,FALSE)</f>
        <v>5-Large C&amp;I</v>
      </c>
    </row>
    <row r="779" spans="1:17" x14ac:dyDescent="0.2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>VLOOKUP(J779,S:T,2,FALSE)</f>
        <v>5-Large C&amp;I</v>
      </c>
    </row>
    <row r="780" spans="1:17" x14ac:dyDescent="0.2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>VLOOKUP(J780,S:T,2,FALSE)</f>
        <v>1-Residential</v>
      </c>
    </row>
    <row r="781" spans="1:17" x14ac:dyDescent="0.2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>VLOOKUP(J781,S:T,2,FALSE)</f>
        <v>1-Residential</v>
      </c>
    </row>
    <row r="782" spans="1:17" x14ac:dyDescent="0.2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>VLOOKUP(J782,S:T,2,FALSE)</f>
        <v>3-Small C&amp;I</v>
      </c>
    </row>
    <row r="783" spans="1:17" x14ac:dyDescent="0.2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>VLOOKUP(J783,S:T,2,FALSE)</f>
        <v>Street</v>
      </c>
    </row>
    <row r="784" spans="1:17" x14ac:dyDescent="0.2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>VLOOKUP(J784,S:T,2,FALSE)</f>
        <v>Street</v>
      </c>
    </row>
    <row r="785" spans="1:17" x14ac:dyDescent="0.2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>VLOOKUP(J785,S:T,2,FALSE)</f>
        <v>3-Small C&amp;I</v>
      </c>
    </row>
    <row r="786" spans="1:17" x14ac:dyDescent="0.2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>VLOOKUP(J786,S:T,2,FALSE)</f>
        <v>Street</v>
      </c>
    </row>
    <row r="787" spans="1:17" x14ac:dyDescent="0.2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>VLOOKUP(J787,S:T,2,FALSE)</f>
        <v>Street</v>
      </c>
    </row>
    <row r="788" spans="1:17" x14ac:dyDescent="0.2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>VLOOKUP(J788,S:T,2,FALSE)</f>
        <v>1-Residential</v>
      </c>
    </row>
    <row r="789" spans="1:17" x14ac:dyDescent="0.2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>VLOOKUP(J789,S:T,2,FALSE)</f>
        <v>1-Residential</v>
      </c>
    </row>
    <row r="790" spans="1:17" x14ac:dyDescent="0.2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>VLOOKUP(J790,S:T,2,FALSE)</f>
        <v>3-Small C&amp;I</v>
      </c>
    </row>
    <row r="791" spans="1:17" x14ac:dyDescent="0.2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>VLOOKUP(J791,S:T,2,FALSE)</f>
        <v>3-Small C&amp;I</v>
      </c>
    </row>
    <row r="792" spans="1:17" x14ac:dyDescent="0.2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>VLOOKUP(J792,S:T,2,FALSE)</f>
        <v>4-Medium C&amp;I</v>
      </c>
    </row>
    <row r="793" spans="1:17" x14ac:dyDescent="0.2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>VLOOKUP(J793,S:T,2,FALSE)</f>
        <v>1-Residential</v>
      </c>
    </row>
    <row r="794" spans="1:17" x14ac:dyDescent="0.2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>VLOOKUP(J794,S:T,2,FALSE)</f>
        <v>3-Small C&amp;I</v>
      </c>
    </row>
    <row r="795" spans="1:17" x14ac:dyDescent="0.2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>VLOOKUP(J795,S:T,2,FALSE)</f>
        <v>3-Small C&amp;I</v>
      </c>
    </row>
    <row r="796" spans="1:17" x14ac:dyDescent="0.2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>VLOOKUP(J796,S:T,2,FALSE)</f>
        <v>4-Medium C&amp;I</v>
      </c>
    </row>
    <row r="797" spans="1:17" x14ac:dyDescent="0.2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>VLOOKUP(J797,S:T,2,FALSE)</f>
        <v>4-Medium C&amp;I</v>
      </c>
    </row>
    <row r="798" spans="1:17" x14ac:dyDescent="0.2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>VLOOKUP(J798,S:T,2,FALSE)</f>
        <v>5-Large C&amp;I</v>
      </c>
    </row>
    <row r="799" spans="1:17" x14ac:dyDescent="0.2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>VLOOKUP(J799,S:T,2,FALSE)</f>
        <v>5-Large C&amp;I</v>
      </c>
    </row>
    <row r="800" spans="1:17" x14ac:dyDescent="0.2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>VLOOKUP(J800,S:T,2,FALSE)</f>
        <v>1-Residential</v>
      </c>
    </row>
    <row r="801" spans="1:17" x14ac:dyDescent="0.2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>VLOOKUP(J801,S:T,2,FALSE)</f>
        <v>OTHER</v>
      </c>
    </row>
    <row r="802" spans="1:17" x14ac:dyDescent="0.2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>VLOOKUP(J802,S:T,2,FALSE)</f>
        <v>3-Small C&amp;I</v>
      </c>
    </row>
    <row r="803" spans="1:17" x14ac:dyDescent="0.2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>VLOOKUP(J803,S:T,2,FALSE)</f>
        <v>2-Low Income Residential</v>
      </c>
    </row>
    <row r="804" spans="1:17" x14ac:dyDescent="0.2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>VLOOKUP(J804,S:T,2,FALSE)</f>
        <v>Street</v>
      </c>
    </row>
    <row r="805" spans="1:17" x14ac:dyDescent="0.2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>VLOOKUP(J805,S:T,2,FALSE)</f>
        <v>Street</v>
      </c>
    </row>
    <row r="806" spans="1:17" x14ac:dyDescent="0.2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>VLOOKUP(J806,S:T,2,FALSE)</f>
        <v>Street</v>
      </c>
    </row>
    <row r="807" spans="1:17" x14ac:dyDescent="0.2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>VLOOKUP(J807,S:T,2,FALSE)</f>
        <v>Street</v>
      </c>
    </row>
    <row r="808" spans="1:17" x14ac:dyDescent="0.2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>VLOOKUP(J808,S:T,2,FALSE)</f>
        <v>3-Small C&amp;I</v>
      </c>
    </row>
    <row r="809" spans="1:17" x14ac:dyDescent="0.2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>VLOOKUP(J809,S:T,2,FALSE)</f>
        <v>Street</v>
      </c>
    </row>
    <row r="810" spans="1:17" x14ac:dyDescent="0.2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>VLOOKUP(J810,S:T,2,FALSE)</f>
        <v>Street</v>
      </c>
    </row>
    <row r="811" spans="1:17" x14ac:dyDescent="0.2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>VLOOKUP(J811,S:T,2,FALSE)</f>
        <v>3-Small C&amp;I</v>
      </c>
    </row>
    <row r="812" spans="1:17" x14ac:dyDescent="0.2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>VLOOKUP(J812,S:T,2,FALSE)</f>
        <v>3-Small C&amp;I</v>
      </c>
    </row>
    <row r="813" spans="1:17" x14ac:dyDescent="0.2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>VLOOKUP(J813,S:T,2,FALSE)</f>
        <v>1-Residential</v>
      </c>
    </row>
    <row r="814" spans="1:17" x14ac:dyDescent="0.2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>VLOOKUP(J814,S:T,2,FALSE)</f>
        <v>3-Small C&amp;I</v>
      </c>
    </row>
    <row r="815" spans="1:17" x14ac:dyDescent="0.2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>VLOOKUP(J815,S:T,2,FALSE)</f>
        <v>3-Small C&amp;I</v>
      </c>
    </row>
    <row r="816" spans="1:17" x14ac:dyDescent="0.2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>VLOOKUP(J816,S:T,2,FALSE)</f>
        <v>3-Small C&amp;I</v>
      </c>
    </row>
    <row r="817" spans="1:17" x14ac:dyDescent="0.2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>VLOOKUP(J817,S:T,2,FALSE)</f>
        <v>3-Small C&amp;I</v>
      </c>
    </row>
    <row r="818" spans="1:17" x14ac:dyDescent="0.2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>VLOOKUP(J818,S:T,2,FALSE)</f>
        <v>4-Medium C&amp;I</v>
      </c>
    </row>
    <row r="819" spans="1:17" x14ac:dyDescent="0.2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>VLOOKUP(J819,S:T,2,FALSE)</f>
        <v>4-Medium C&amp;I</v>
      </c>
    </row>
    <row r="820" spans="1:17" x14ac:dyDescent="0.2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>VLOOKUP(J820,S:T,2,FALSE)</f>
        <v>5-Large C&amp;I</v>
      </c>
    </row>
    <row r="821" spans="1:17" x14ac:dyDescent="0.2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>VLOOKUP(J821,S:T,2,FALSE)</f>
        <v>5-Large C&amp;I</v>
      </c>
    </row>
    <row r="822" spans="1:17" x14ac:dyDescent="0.2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>VLOOKUP(J822,S:T,2,FALSE)</f>
        <v>1-Residential</v>
      </c>
    </row>
    <row r="823" spans="1:17" x14ac:dyDescent="0.2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>VLOOKUP(J823,S:T,2,FALSE)</f>
        <v>3-Small C&amp;I</v>
      </c>
    </row>
    <row r="824" spans="1:17" x14ac:dyDescent="0.2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>VLOOKUP(J824,S:T,2,FALSE)</f>
        <v>3-Small C&amp;I</v>
      </c>
    </row>
    <row r="825" spans="1:17" x14ac:dyDescent="0.2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>VLOOKUP(J825,S:T,2,FALSE)</f>
        <v>2-Low Income Residential</v>
      </c>
    </row>
    <row r="826" spans="1:17" x14ac:dyDescent="0.2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>VLOOKUP(J826,S:T,2,FALSE)</f>
        <v>2-Low Income Residential</v>
      </c>
    </row>
    <row r="827" spans="1:17" x14ac:dyDescent="0.2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>VLOOKUP(J827,S:T,2,FALSE)</f>
        <v>3-Small C&amp;I</v>
      </c>
    </row>
    <row r="828" spans="1:17" x14ac:dyDescent="0.2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>VLOOKUP(J828,S:T,2,FALSE)</f>
        <v>3-Small C&amp;I</v>
      </c>
    </row>
    <row r="829" spans="1:17" x14ac:dyDescent="0.2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>VLOOKUP(J829,S:T,2,FALSE)</f>
        <v>Street</v>
      </c>
    </row>
    <row r="830" spans="1:17" x14ac:dyDescent="0.2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>VLOOKUP(J830,S:T,2,FALSE)</f>
        <v>Street</v>
      </c>
    </row>
    <row r="831" spans="1:17" x14ac:dyDescent="0.2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>VLOOKUP(J831,S:T,2,FALSE)</f>
        <v>Street</v>
      </c>
    </row>
    <row r="832" spans="1:17" x14ac:dyDescent="0.2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>VLOOKUP(J832,S:T,2,FALSE)</f>
        <v>3-Small C&amp;I</v>
      </c>
    </row>
    <row r="833" spans="1:17" x14ac:dyDescent="0.2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>VLOOKUP(J833,S:T,2,FALSE)</f>
        <v>3-Small C&amp;I</v>
      </c>
    </row>
    <row r="834" spans="1:17" x14ac:dyDescent="0.2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>VLOOKUP(J834,S:T,2,FALSE)</f>
        <v>Street</v>
      </c>
    </row>
    <row r="835" spans="1:17" x14ac:dyDescent="0.2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>VLOOKUP(J835,S:T,2,FALSE)</f>
        <v>3-Small C&amp;I</v>
      </c>
    </row>
    <row r="836" spans="1:17" x14ac:dyDescent="0.2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>VLOOKUP(J836,S:T,2,FALSE)</f>
        <v>3-Small C&amp;I</v>
      </c>
    </row>
    <row r="837" spans="1:17" x14ac:dyDescent="0.2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>VLOOKUP(J837,S:T,2,FALSE)</f>
        <v>1-Residential</v>
      </c>
    </row>
    <row r="838" spans="1:17" x14ac:dyDescent="0.2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>VLOOKUP(J838,S:T,2,FALSE)</f>
        <v>3-Small C&amp;I</v>
      </c>
    </row>
    <row r="839" spans="1:17" x14ac:dyDescent="0.2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>VLOOKUP(J839,S:T,2,FALSE)</f>
        <v>3-Small C&amp;I</v>
      </c>
    </row>
    <row r="840" spans="1:17" x14ac:dyDescent="0.2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>VLOOKUP(J840,S:T,2,FALSE)</f>
        <v>3-Small C&amp;I</v>
      </c>
    </row>
    <row r="841" spans="1:17" x14ac:dyDescent="0.2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>VLOOKUP(J841,S:T,2,FALSE)</f>
        <v>3-Small C&amp;I</v>
      </c>
    </row>
    <row r="842" spans="1:17" x14ac:dyDescent="0.2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>VLOOKUP(J842,S:T,2,FALSE)</f>
        <v>3-Small C&amp;I</v>
      </c>
    </row>
    <row r="843" spans="1:17" x14ac:dyDescent="0.2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>VLOOKUP(J843,S:T,2,FALSE)</f>
        <v>5-Large C&amp;I</v>
      </c>
    </row>
    <row r="844" spans="1:17" x14ac:dyDescent="0.2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>VLOOKUP(J844,S:T,2,FALSE)</f>
        <v>4-Medium C&amp;I</v>
      </c>
    </row>
    <row r="845" spans="1:17" x14ac:dyDescent="0.2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>VLOOKUP(J845,S:T,2,FALSE)</f>
        <v>4-Medium C&amp;I</v>
      </c>
    </row>
    <row r="846" spans="1:17" x14ac:dyDescent="0.2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>VLOOKUP(J846,S:T,2,FALSE)</f>
        <v>3-Small C&amp;I</v>
      </c>
    </row>
    <row r="847" spans="1:17" x14ac:dyDescent="0.2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>VLOOKUP(J847,S:T,2,FALSE)</f>
        <v>3-Small C&amp;I</v>
      </c>
    </row>
    <row r="848" spans="1:17" x14ac:dyDescent="0.2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>VLOOKUP(J848,S:T,2,FALSE)</f>
        <v>3-Small C&amp;I</v>
      </c>
    </row>
    <row r="849" spans="1:17" x14ac:dyDescent="0.2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>VLOOKUP(J849,S:T,2,FALSE)</f>
        <v>4-Medium C&amp;I</v>
      </c>
    </row>
    <row r="850" spans="1:17" x14ac:dyDescent="0.2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>VLOOKUP(J850,S:T,2,FALSE)</f>
        <v>5-Large C&amp;I</v>
      </c>
    </row>
    <row r="851" spans="1:17" x14ac:dyDescent="0.2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>VLOOKUP(J851,S:T,2,FALSE)</f>
        <v>1-Residential</v>
      </c>
    </row>
    <row r="852" spans="1:17" x14ac:dyDescent="0.2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>VLOOKUP(J852,S:T,2,FALSE)</f>
        <v>4-Medium C&amp;I</v>
      </c>
    </row>
    <row r="853" spans="1:17" x14ac:dyDescent="0.2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>VLOOKUP(J853,S:T,2,FALSE)</f>
        <v>4-Medium C&amp;I</v>
      </c>
    </row>
    <row r="854" spans="1:17" x14ac:dyDescent="0.2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>VLOOKUP(J854,S:T,2,FALSE)</f>
        <v>4-Medium C&amp;I</v>
      </c>
    </row>
    <row r="855" spans="1:17" x14ac:dyDescent="0.2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>VLOOKUP(J855,S:T,2,FALSE)</f>
        <v>3-Small C&amp;I</v>
      </c>
    </row>
    <row r="856" spans="1:17" x14ac:dyDescent="0.2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>VLOOKUP(J856,S:T,2,FALSE)</f>
        <v>3-Small C&amp;I</v>
      </c>
    </row>
    <row r="857" spans="1:17" x14ac:dyDescent="0.2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>VLOOKUP(J857,S:T,2,FALSE)</f>
        <v>3-Small C&amp;I</v>
      </c>
    </row>
    <row r="858" spans="1:17" x14ac:dyDescent="0.2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>VLOOKUP(J858,S:T,2,FALSE)</f>
        <v>3-Small C&amp;I</v>
      </c>
    </row>
    <row r="859" spans="1:17" x14ac:dyDescent="0.2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>VLOOKUP(J859,S:T,2,FALSE)</f>
        <v>3-Small C&amp;I</v>
      </c>
    </row>
    <row r="860" spans="1:17" x14ac:dyDescent="0.2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>VLOOKUP(J860,S:T,2,FALSE)</f>
        <v>3-Small C&amp;I</v>
      </c>
    </row>
    <row r="861" spans="1:17" x14ac:dyDescent="0.2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>VLOOKUP(J861,S:T,2,FALSE)</f>
        <v>Street</v>
      </c>
    </row>
    <row r="862" spans="1:17" x14ac:dyDescent="0.2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>VLOOKUP(J862,S:T,2,FALSE)</f>
        <v>Street</v>
      </c>
    </row>
    <row r="863" spans="1:17" x14ac:dyDescent="0.2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>VLOOKUP(J863,S:T,2,FALSE)</f>
        <v>Street</v>
      </c>
    </row>
    <row r="864" spans="1:17" x14ac:dyDescent="0.2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>VLOOKUP(J864,S:T,2,FALSE)</f>
        <v>Street</v>
      </c>
    </row>
    <row r="865" spans="1:17" x14ac:dyDescent="0.2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>VLOOKUP(J865,S:T,2,FALSE)</f>
        <v>Street</v>
      </c>
    </row>
    <row r="866" spans="1:17" x14ac:dyDescent="0.2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>VLOOKUP(J866,S:T,2,FALSE)</f>
        <v>Street</v>
      </c>
    </row>
    <row r="867" spans="1:17" x14ac:dyDescent="0.2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>VLOOKUP(J867,S:T,2,FALSE)</f>
        <v>Street</v>
      </c>
    </row>
    <row r="868" spans="1:17" x14ac:dyDescent="0.2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>VLOOKUP(J868,S:T,2,FALSE)</f>
        <v>Street</v>
      </c>
    </row>
    <row r="869" spans="1:17" x14ac:dyDescent="0.2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>VLOOKUP(J869,S:T,2,FALSE)</f>
        <v>Street</v>
      </c>
    </row>
    <row r="870" spans="1:17" x14ac:dyDescent="0.2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>VLOOKUP(J870,S:T,2,FALSE)</f>
        <v>4-Medium C&amp;I</v>
      </c>
    </row>
    <row r="871" spans="1:17" x14ac:dyDescent="0.2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>VLOOKUP(J871,S:T,2,FALSE)</f>
        <v>1-Residential</v>
      </c>
    </row>
    <row r="872" spans="1:17" x14ac:dyDescent="0.2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>VLOOKUP(J872,S:T,2,FALSE)</f>
        <v>1-Residential</v>
      </c>
    </row>
    <row r="873" spans="1:17" x14ac:dyDescent="0.2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>VLOOKUP(J873,S:T,2,FALSE)</f>
        <v>1-Residential</v>
      </c>
    </row>
    <row r="874" spans="1:17" x14ac:dyDescent="0.2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>VLOOKUP(J874,S:T,2,FALSE)</f>
        <v>1-Residential</v>
      </c>
    </row>
    <row r="875" spans="1:17" x14ac:dyDescent="0.2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>VLOOKUP(J875,S:T,2,FALSE)</f>
        <v>2-Low Income Residential</v>
      </c>
    </row>
    <row r="876" spans="1:17" x14ac:dyDescent="0.2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>VLOOKUP(J876,S:T,2,FALSE)</f>
        <v>2-Low Income Residential</v>
      </c>
    </row>
    <row r="877" spans="1:17" x14ac:dyDescent="0.2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>VLOOKUP(J877,S:T,2,FALSE)</f>
        <v>1-Residential</v>
      </c>
    </row>
    <row r="878" spans="1:17" x14ac:dyDescent="0.2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>VLOOKUP(J878,S:T,2,FALSE)</f>
        <v>1-Residential</v>
      </c>
    </row>
    <row r="879" spans="1:17" x14ac:dyDescent="0.2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>VLOOKUP(J879,S:T,2,FALSE)</f>
        <v>5-Large C&amp;I</v>
      </c>
    </row>
    <row r="880" spans="1:17" x14ac:dyDescent="0.2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>VLOOKUP(J880,S:T,2,FALSE)</f>
        <v>5-Large C&amp;I</v>
      </c>
    </row>
    <row r="881" spans="1:17" x14ac:dyDescent="0.2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>VLOOKUP(J881,S:T,2,FALSE)</f>
        <v>3-Small C&amp;I</v>
      </c>
    </row>
    <row r="882" spans="1:17" x14ac:dyDescent="0.2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>VLOOKUP(J882,S:T,2,FALSE)</f>
        <v>3-Small C&amp;I</v>
      </c>
    </row>
    <row r="883" spans="1:17" x14ac:dyDescent="0.2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>VLOOKUP(J883,S:T,2,FALSE)</f>
        <v>3-Small C&amp;I</v>
      </c>
    </row>
    <row r="884" spans="1:17" x14ac:dyDescent="0.2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>VLOOKUP(J884,S:T,2,FALSE)</f>
        <v>3-Small C&amp;I</v>
      </c>
    </row>
    <row r="885" spans="1:17" x14ac:dyDescent="0.2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>VLOOKUP(J885,S:T,2,FALSE)</f>
        <v>4-Medium C&amp;I</v>
      </c>
    </row>
    <row r="886" spans="1:17" x14ac:dyDescent="0.2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>VLOOKUP(J886,S:T,2,FALSE)</f>
        <v>4-Medium C&amp;I</v>
      </c>
    </row>
    <row r="887" spans="1:17" x14ac:dyDescent="0.2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>VLOOKUP(J887,S:T,2,FALSE)</f>
        <v>3-Small C&amp;I</v>
      </c>
    </row>
    <row r="888" spans="1:17" x14ac:dyDescent="0.2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>VLOOKUP(J888,S:T,2,FALSE)</f>
        <v>3-Small C&amp;I</v>
      </c>
    </row>
    <row r="889" spans="1:17" x14ac:dyDescent="0.2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>VLOOKUP(J889,S:T,2,FALSE)</f>
        <v>Street</v>
      </c>
    </row>
    <row r="890" spans="1:17" x14ac:dyDescent="0.2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>VLOOKUP(J890,S:T,2,FALSE)</f>
        <v>5-Large C&amp;I</v>
      </c>
    </row>
    <row r="891" spans="1:17" x14ac:dyDescent="0.2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>VLOOKUP(J891,S:T,2,FALSE)</f>
        <v>1-Residential</v>
      </c>
    </row>
    <row r="892" spans="1:17" x14ac:dyDescent="0.2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>VLOOKUP(J892,S:T,2,FALSE)</f>
        <v>1-Residential</v>
      </c>
    </row>
    <row r="893" spans="1:17" x14ac:dyDescent="0.2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>VLOOKUP(J893,S:T,2,FALSE)</f>
        <v>1-Residential</v>
      </c>
    </row>
    <row r="894" spans="1:17" x14ac:dyDescent="0.2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>VLOOKUP(J894,S:T,2,FALSE)</f>
        <v>1-Residential</v>
      </c>
    </row>
    <row r="895" spans="1:17" x14ac:dyDescent="0.2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>VLOOKUP(J895,S:T,2,FALSE)</f>
        <v>2-Low Income Residential</v>
      </c>
    </row>
    <row r="896" spans="1:17" x14ac:dyDescent="0.2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>VLOOKUP(J896,S:T,2,FALSE)</f>
        <v>2-Low Income Residential</v>
      </c>
    </row>
    <row r="897" spans="1:17" x14ac:dyDescent="0.2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>VLOOKUP(J897,S:T,2,FALSE)</f>
        <v>2-Low Income Residential</v>
      </c>
    </row>
    <row r="898" spans="1:17" x14ac:dyDescent="0.2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>VLOOKUP(J898,S:T,2,FALSE)</f>
        <v>1-Residential</v>
      </c>
    </row>
    <row r="899" spans="1:17" x14ac:dyDescent="0.2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>VLOOKUP(J899,S:T,2,FALSE)</f>
        <v>4-Medium C&amp;I</v>
      </c>
    </row>
    <row r="900" spans="1:17" x14ac:dyDescent="0.2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>VLOOKUP(J900,S:T,2,FALSE)</f>
        <v>3-Small C&amp;I</v>
      </c>
    </row>
    <row r="901" spans="1:17" x14ac:dyDescent="0.2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>VLOOKUP(J901,S:T,2,FALSE)</f>
        <v>3-Small C&amp;I</v>
      </c>
    </row>
    <row r="902" spans="1:17" x14ac:dyDescent="0.2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>VLOOKUP(J902,S:T,2,FALSE)</f>
        <v>3-Small C&amp;I</v>
      </c>
    </row>
    <row r="903" spans="1:17" x14ac:dyDescent="0.2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>VLOOKUP(J903,S:T,2,FALSE)</f>
        <v>OTHER</v>
      </c>
    </row>
    <row r="904" spans="1:17" x14ac:dyDescent="0.2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>VLOOKUP(J904,S:T,2,FALSE)</f>
        <v>3-Small C&amp;I</v>
      </c>
    </row>
    <row r="905" spans="1:17" x14ac:dyDescent="0.2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>VLOOKUP(J905,S:T,2,FALSE)</f>
        <v>3-Small C&amp;I</v>
      </c>
    </row>
    <row r="906" spans="1:17" x14ac:dyDescent="0.2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>VLOOKUP(J906,S:T,2,FALSE)</f>
        <v>3-Small C&amp;I</v>
      </c>
    </row>
    <row r="907" spans="1:17" x14ac:dyDescent="0.2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>VLOOKUP(J907,S:T,2,FALSE)</f>
        <v>3-Small C&amp;I</v>
      </c>
    </row>
    <row r="908" spans="1:17" x14ac:dyDescent="0.2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>VLOOKUP(J908,S:T,2,FALSE)</f>
        <v>4-Medium C&amp;I</v>
      </c>
    </row>
    <row r="909" spans="1:17" x14ac:dyDescent="0.2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>VLOOKUP(J909,S:T,2,FALSE)</f>
        <v>4-Medium C&amp;I</v>
      </c>
    </row>
    <row r="910" spans="1:17" x14ac:dyDescent="0.2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>VLOOKUP(J910,S:T,2,FALSE)</f>
        <v>3-Small C&amp;I</v>
      </c>
    </row>
    <row r="911" spans="1:17" x14ac:dyDescent="0.2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>VLOOKUP(J911,S:T,2,FALSE)</f>
        <v>3-Small C&amp;I</v>
      </c>
    </row>
    <row r="912" spans="1:17" x14ac:dyDescent="0.2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>VLOOKUP(J912,S:T,2,FALSE)</f>
        <v>Street</v>
      </c>
    </row>
    <row r="913" spans="1:17" x14ac:dyDescent="0.2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>VLOOKUP(J913,S:T,2,FALSE)</f>
        <v>Street</v>
      </c>
    </row>
    <row r="914" spans="1:17" x14ac:dyDescent="0.2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>VLOOKUP(J914,S:T,2,FALSE)</f>
        <v>Street</v>
      </c>
    </row>
    <row r="915" spans="1:17" x14ac:dyDescent="0.2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>VLOOKUP(J915,S:T,2,FALSE)</f>
        <v>Street</v>
      </c>
    </row>
    <row r="916" spans="1:17" x14ac:dyDescent="0.2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>VLOOKUP(J916,S:T,2,FALSE)</f>
        <v>Street</v>
      </c>
    </row>
    <row r="917" spans="1:17" x14ac:dyDescent="0.2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>VLOOKUP(J917,S:T,2,FALSE)</f>
        <v>5-Large C&amp;I</v>
      </c>
    </row>
    <row r="918" spans="1:17" x14ac:dyDescent="0.2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>VLOOKUP(J918,S:T,2,FALSE)</f>
        <v>1-Residential</v>
      </c>
    </row>
    <row r="919" spans="1:17" x14ac:dyDescent="0.2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>VLOOKUP(J919,S:T,2,FALSE)</f>
        <v>1-Residential</v>
      </c>
    </row>
    <row r="920" spans="1:17" x14ac:dyDescent="0.2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>VLOOKUP(J920,S:T,2,FALSE)</f>
        <v>1-Residential</v>
      </c>
    </row>
    <row r="921" spans="1:17" x14ac:dyDescent="0.2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>VLOOKUP(J921,S:T,2,FALSE)</f>
        <v>1-Residential</v>
      </c>
    </row>
    <row r="922" spans="1:17" x14ac:dyDescent="0.2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>VLOOKUP(J922,S:T,2,FALSE)</f>
        <v>3-Small C&amp;I</v>
      </c>
    </row>
    <row r="923" spans="1:17" x14ac:dyDescent="0.2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>VLOOKUP(J923,S:T,2,FALSE)</f>
        <v>3-Small C&amp;I</v>
      </c>
    </row>
    <row r="924" spans="1:17" x14ac:dyDescent="0.2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>VLOOKUP(J924,S:T,2,FALSE)</f>
        <v>3-Small C&amp;I</v>
      </c>
    </row>
    <row r="925" spans="1:17" x14ac:dyDescent="0.2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>VLOOKUP(J925,S:T,2,FALSE)</f>
        <v>Street</v>
      </c>
    </row>
    <row r="926" spans="1:17" x14ac:dyDescent="0.2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>VLOOKUP(J926,S:T,2,FALSE)</f>
        <v>Street</v>
      </c>
    </row>
    <row r="927" spans="1:17" x14ac:dyDescent="0.2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>VLOOKUP(J927,S:T,2,FALSE)</f>
        <v>Street</v>
      </c>
    </row>
    <row r="928" spans="1:17" x14ac:dyDescent="0.2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>VLOOKUP(J928,S:T,2,FALSE)</f>
        <v>Street</v>
      </c>
    </row>
    <row r="929" spans="1:17" x14ac:dyDescent="0.2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>VLOOKUP(J929,S:T,2,FALSE)</f>
        <v>Street</v>
      </c>
    </row>
    <row r="930" spans="1:17" x14ac:dyDescent="0.2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>VLOOKUP(J930,S:T,2,FALSE)</f>
        <v>Street</v>
      </c>
    </row>
    <row r="931" spans="1:17" x14ac:dyDescent="0.2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>VLOOKUP(J931,S:T,2,FALSE)</f>
        <v>Street</v>
      </c>
    </row>
    <row r="932" spans="1:17" x14ac:dyDescent="0.2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>VLOOKUP(J932,S:T,2,FALSE)</f>
        <v>Street</v>
      </c>
    </row>
    <row r="933" spans="1:17" x14ac:dyDescent="0.2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>VLOOKUP(J933,S:T,2,FALSE)</f>
        <v>1-Residential</v>
      </c>
    </row>
    <row r="934" spans="1:17" x14ac:dyDescent="0.2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>VLOOKUP(J934,S:T,2,FALSE)</f>
        <v>1-Residential</v>
      </c>
    </row>
    <row r="935" spans="1:17" x14ac:dyDescent="0.2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>VLOOKUP(J935,S:T,2,FALSE)</f>
        <v>1-Residential</v>
      </c>
    </row>
    <row r="936" spans="1:17" x14ac:dyDescent="0.2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>VLOOKUP(J936,S:T,2,FALSE)</f>
        <v>1-Residential</v>
      </c>
    </row>
    <row r="937" spans="1:17" x14ac:dyDescent="0.2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>VLOOKUP(J937,S:T,2,FALSE)</f>
        <v>2-Low Income Residential</v>
      </c>
    </row>
    <row r="938" spans="1:17" x14ac:dyDescent="0.2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>VLOOKUP(J938,S:T,2,FALSE)</f>
        <v>2-Low Income Residential</v>
      </c>
    </row>
    <row r="939" spans="1:17" x14ac:dyDescent="0.2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>VLOOKUP(J939,S:T,2,FALSE)</f>
        <v>5-Large C&amp;I</v>
      </c>
    </row>
    <row r="940" spans="1:17" x14ac:dyDescent="0.2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>VLOOKUP(J940,S:T,2,FALSE)</f>
        <v>4-Medium C&amp;I</v>
      </c>
    </row>
    <row r="941" spans="1:17" x14ac:dyDescent="0.2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>VLOOKUP(J941,S:T,2,FALSE)</f>
        <v>3-Small C&amp;I</v>
      </c>
    </row>
    <row r="942" spans="1:17" x14ac:dyDescent="0.2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>VLOOKUP(J942,S:T,2,FALSE)</f>
        <v>3-Small C&amp;I</v>
      </c>
    </row>
    <row r="943" spans="1:17" x14ac:dyDescent="0.2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>VLOOKUP(J943,S:T,2,FALSE)</f>
        <v>3-Small C&amp;I</v>
      </c>
    </row>
    <row r="944" spans="1:17" x14ac:dyDescent="0.2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>VLOOKUP(J944,S:T,2,FALSE)</f>
        <v>3-Small C&amp;I</v>
      </c>
    </row>
    <row r="945" spans="1:17" x14ac:dyDescent="0.2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>VLOOKUP(J945,S:T,2,FALSE)</f>
        <v>3-Small C&amp;I</v>
      </c>
    </row>
    <row r="946" spans="1:17" x14ac:dyDescent="0.2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>VLOOKUP(J946,S:T,2,FALSE)</f>
        <v>3-Small C&amp;I</v>
      </c>
    </row>
    <row r="947" spans="1:17" x14ac:dyDescent="0.2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>VLOOKUP(J947,S:T,2,FALSE)</f>
        <v>3-Small C&amp;I</v>
      </c>
    </row>
    <row r="948" spans="1:17" x14ac:dyDescent="0.2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>VLOOKUP(J948,S:T,2,FALSE)</f>
        <v>3-Small C&amp;I</v>
      </c>
    </row>
    <row r="949" spans="1:17" x14ac:dyDescent="0.2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>VLOOKUP(J949,S:T,2,FALSE)</f>
        <v>4-Medium C&amp;I</v>
      </c>
    </row>
    <row r="950" spans="1:17" x14ac:dyDescent="0.2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>VLOOKUP(J950,S:T,2,FALSE)</f>
        <v>Street</v>
      </c>
    </row>
    <row r="951" spans="1:17" x14ac:dyDescent="0.2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>VLOOKUP(J951,S:T,2,FALSE)</f>
        <v>Street</v>
      </c>
    </row>
    <row r="952" spans="1:17" x14ac:dyDescent="0.2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>VLOOKUP(J952,S:T,2,FALSE)</f>
        <v>Street</v>
      </c>
    </row>
    <row r="953" spans="1:17" x14ac:dyDescent="0.2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>VLOOKUP(J953,S:T,2,FALSE)</f>
        <v>Street</v>
      </c>
    </row>
    <row r="954" spans="1:17" x14ac:dyDescent="0.2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>VLOOKUP(J954,S:T,2,FALSE)</f>
        <v>Street</v>
      </c>
    </row>
    <row r="955" spans="1:17" x14ac:dyDescent="0.2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>VLOOKUP(J955,S:T,2,FALSE)</f>
        <v>3-Small C&amp;I</v>
      </c>
    </row>
    <row r="956" spans="1:17" x14ac:dyDescent="0.2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>VLOOKUP(J956,S:T,2,FALSE)</f>
        <v>4-Medium C&amp;I</v>
      </c>
    </row>
    <row r="957" spans="1:17" x14ac:dyDescent="0.2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>VLOOKUP(J957,S:T,2,FALSE)</f>
        <v>4-Medium C&amp;I</v>
      </c>
    </row>
    <row r="958" spans="1:17" x14ac:dyDescent="0.2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>VLOOKUP(J958,S:T,2,FALSE)</f>
        <v>3-Small C&amp;I</v>
      </c>
    </row>
    <row r="959" spans="1:17" x14ac:dyDescent="0.2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>VLOOKUP(J959,S:T,2,FALSE)</f>
        <v>3-Small C&amp;I</v>
      </c>
    </row>
    <row r="960" spans="1:17" x14ac:dyDescent="0.2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>VLOOKUP(J960,S:T,2,FALSE)</f>
        <v>1-Residential</v>
      </c>
    </row>
    <row r="961" spans="1:17" x14ac:dyDescent="0.2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>VLOOKUP(J961,S:T,2,FALSE)</f>
        <v>1-Residential</v>
      </c>
    </row>
    <row r="962" spans="1:17" x14ac:dyDescent="0.2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>VLOOKUP(J962,S:T,2,FALSE)</f>
        <v>1-Residential</v>
      </c>
    </row>
    <row r="963" spans="1:17" x14ac:dyDescent="0.2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>VLOOKUP(J963,S:T,2,FALSE)</f>
        <v>2-Low Income Residential</v>
      </c>
    </row>
    <row r="964" spans="1:17" x14ac:dyDescent="0.2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>VLOOKUP(J964,S:T,2,FALSE)</f>
        <v>2-Low Income Residential</v>
      </c>
    </row>
    <row r="965" spans="1:17" x14ac:dyDescent="0.2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>VLOOKUP(J965,S:T,2,FALSE)</f>
        <v>1-Residential</v>
      </c>
    </row>
    <row r="966" spans="1:17" x14ac:dyDescent="0.2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>VLOOKUP(J966,S:T,2,FALSE)</f>
        <v>1-Residential</v>
      </c>
    </row>
    <row r="967" spans="1:17" x14ac:dyDescent="0.2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>VLOOKUP(J967,S:T,2,FALSE)</f>
        <v>5-Large C&amp;I</v>
      </c>
    </row>
    <row r="968" spans="1:17" x14ac:dyDescent="0.2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>VLOOKUP(J968,S:T,2,FALSE)</f>
        <v>3-Small C&amp;I</v>
      </c>
    </row>
    <row r="969" spans="1:17" x14ac:dyDescent="0.2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>VLOOKUP(J969,S:T,2,FALSE)</f>
        <v>3-Small C&amp;I</v>
      </c>
    </row>
    <row r="970" spans="1:17" x14ac:dyDescent="0.2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>VLOOKUP(J970,S:T,2,FALSE)</f>
        <v>3-Small C&amp;I</v>
      </c>
    </row>
    <row r="971" spans="1:17" x14ac:dyDescent="0.2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>VLOOKUP(J971,S:T,2,FALSE)</f>
        <v>3-Small C&amp;I</v>
      </c>
    </row>
    <row r="972" spans="1:17" x14ac:dyDescent="0.2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>VLOOKUP(J972,S:T,2,FALSE)</f>
        <v>3-Small C&amp;I</v>
      </c>
    </row>
    <row r="973" spans="1:17" x14ac:dyDescent="0.2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>VLOOKUP(J973,S:T,2,FALSE)</f>
        <v>4-Medium C&amp;I</v>
      </c>
    </row>
    <row r="974" spans="1:17" x14ac:dyDescent="0.2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>VLOOKUP(J974,S:T,2,FALSE)</f>
        <v>3-Small C&amp;I</v>
      </c>
    </row>
    <row r="975" spans="1:17" x14ac:dyDescent="0.2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>VLOOKUP(J975,S:T,2,FALSE)</f>
        <v>Street</v>
      </c>
    </row>
    <row r="976" spans="1:17" x14ac:dyDescent="0.2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>VLOOKUP(J976,S:T,2,FALSE)</f>
        <v>1-Residential</v>
      </c>
    </row>
    <row r="977" spans="1:17" x14ac:dyDescent="0.2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>VLOOKUP(J977,S:T,2,FALSE)</f>
        <v>2-Low Income Residential</v>
      </c>
    </row>
    <row r="978" spans="1:17" x14ac:dyDescent="0.2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>VLOOKUP(J978,S:T,2,FALSE)</f>
        <v>4-Medium C&amp;I</v>
      </c>
    </row>
    <row r="979" spans="1:17" x14ac:dyDescent="0.2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>VLOOKUP(J979,S:T,2,FALSE)</f>
        <v>4-Medium C&amp;I</v>
      </c>
    </row>
    <row r="980" spans="1:17" x14ac:dyDescent="0.2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>VLOOKUP(J980,S:T,2,FALSE)</f>
        <v>4-Medium C&amp;I</v>
      </c>
    </row>
    <row r="981" spans="1:17" x14ac:dyDescent="0.2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>VLOOKUP(J981,S:T,2,FALSE)</f>
        <v>4-Medium C&amp;I</v>
      </c>
    </row>
    <row r="982" spans="1:17" x14ac:dyDescent="0.2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>VLOOKUP(J982,S:T,2,FALSE)</f>
        <v>3-Small C&amp;I</v>
      </c>
    </row>
    <row r="983" spans="1:17" x14ac:dyDescent="0.2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>VLOOKUP(J983,S:T,2,FALSE)</f>
        <v>3-Small C&amp;I</v>
      </c>
    </row>
    <row r="984" spans="1:17" x14ac:dyDescent="0.2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>VLOOKUP(J984,S:T,2,FALSE)</f>
        <v>3-Small C&amp;I</v>
      </c>
    </row>
    <row r="985" spans="1:17" x14ac:dyDescent="0.2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>VLOOKUP(J985,S:T,2,FALSE)</f>
        <v>3-Small C&amp;I</v>
      </c>
    </row>
    <row r="986" spans="1:17" x14ac:dyDescent="0.2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>VLOOKUP(J986,S:T,2,FALSE)</f>
        <v>3-Small C&amp;I</v>
      </c>
    </row>
    <row r="987" spans="1:17" x14ac:dyDescent="0.2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>VLOOKUP(J987,S:T,2,FALSE)</f>
        <v>3-Small C&amp;I</v>
      </c>
    </row>
    <row r="988" spans="1:17" x14ac:dyDescent="0.2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>VLOOKUP(J988,S:T,2,FALSE)</f>
        <v>3-Small C&amp;I</v>
      </c>
    </row>
    <row r="989" spans="1:17" x14ac:dyDescent="0.2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>VLOOKUP(J989,S:T,2,FALSE)</f>
        <v>3-Small C&amp;I</v>
      </c>
    </row>
    <row r="990" spans="1:17" x14ac:dyDescent="0.2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>VLOOKUP(J990,S:T,2,FALSE)</f>
        <v>4-Medium C&amp;I</v>
      </c>
    </row>
    <row r="991" spans="1:17" x14ac:dyDescent="0.2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>VLOOKUP(J991,S:T,2,FALSE)</f>
        <v>Street</v>
      </c>
    </row>
    <row r="992" spans="1:17" x14ac:dyDescent="0.2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>VLOOKUP(J992,S:T,2,FALSE)</f>
        <v>Street</v>
      </c>
    </row>
    <row r="993" spans="1:17" x14ac:dyDescent="0.2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>VLOOKUP(J993,S:T,2,FALSE)</f>
        <v>Street</v>
      </c>
    </row>
    <row r="994" spans="1:17" x14ac:dyDescent="0.2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>VLOOKUP(J994,S:T,2,FALSE)</f>
        <v>Street</v>
      </c>
    </row>
    <row r="995" spans="1:17" x14ac:dyDescent="0.2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>VLOOKUP(J995,S:T,2,FALSE)</f>
        <v>3-Small C&amp;I</v>
      </c>
    </row>
    <row r="996" spans="1:17" x14ac:dyDescent="0.2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>VLOOKUP(J996,S:T,2,FALSE)</f>
        <v>2-Low Income Residential</v>
      </c>
    </row>
    <row r="997" spans="1:17" x14ac:dyDescent="0.2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>VLOOKUP(J997,S:T,2,FALSE)</f>
        <v>2-Low Income Residential</v>
      </c>
    </row>
    <row r="998" spans="1:17" x14ac:dyDescent="0.2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>VLOOKUP(J998,S:T,2,FALSE)</f>
        <v>4-Medium C&amp;I</v>
      </c>
    </row>
    <row r="999" spans="1:17" x14ac:dyDescent="0.2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>VLOOKUP(J999,S:T,2,FALSE)</f>
        <v>5-Large C&amp;I</v>
      </c>
    </row>
    <row r="1000" spans="1:17" x14ac:dyDescent="0.2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>VLOOKUP(J1000,S:T,2,FALSE)</f>
        <v>5-Large C&amp;I</v>
      </c>
    </row>
    <row r="1001" spans="1:17" x14ac:dyDescent="0.2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>VLOOKUP(J1001,S:T,2,FALSE)</f>
        <v>5-Large C&amp;I</v>
      </c>
    </row>
    <row r="1002" spans="1:17" x14ac:dyDescent="0.2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>VLOOKUP(J1002,S:T,2,FALSE)</f>
        <v>4-Medium C&amp;I</v>
      </c>
    </row>
    <row r="1003" spans="1:17" x14ac:dyDescent="0.2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>VLOOKUP(J1003,S:T,2,FALSE)</f>
        <v>3-Small C&amp;I</v>
      </c>
    </row>
    <row r="1004" spans="1:17" x14ac:dyDescent="0.2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>VLOOKUP(J1004,S:T,2,FALSE)</f>
        <v>3-Small C&amp;I</v>
      </c>
    </row>
    <row r="1005" spans="1:17" x14ac:dyDescent="0.2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>VLOOKUP(J1005,S:T,2,FALSE)</f>
        <v>3-Small C&amp;I</v>
      </c>
    </row>
    <row r="1006" spans="1:17" x14ac:dyDescent="0.2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>VLOOKUP(J1006,S:T,2,FALSE)</f>
        <v>3-Small C&amp;I</v>
      </c>
    </row>
    <row r="1007" spans="1:17" x14ac:dyDescent="0.2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>VLOOKUP(J1007,S:T,2,FALSE)</f>
        <v>3-Small C&amp;I</v>
      </c>
    </row>
    <row r="1008" spans="1:17" x14ac:dyDescent="0.2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>VLOOKUP(J1008,S:T,2,FALSE)</f>
        <v>3-Small C&amp;I</v>
      </c>
    </row>
    <row r="1009" spans="1:17" x14ac:dyDescent="0.2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>VLOOKUP(J1009,S:T,2,FALSE)</f>
        <v>Street</v>
      </c>
    </row>
    <row r="1010" spans="1:17" x14ac:dyDescent="0.2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>VLOOKUP(J1010,S:T,2,FALSE)</f>
        <v>Street</v>
      </c>
    </row>
    <row r="1011" spans="1:17" x14ac:dyDescent="0.2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>VLOOKUP(J1011,S:T,2,FALSE)</f>
        <v>Street</v>
      </c>
    </row>
    <row r="1012" spans="1:17" x14ac:dyDescent="0.2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>VLOOKUP(J1012,S:T,2,FALSE)</f>
        <v>Street</v>
      </c>
    </row>
    <row r="1013" spans="1:17" x14ac:dyDescent="0.2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>VLOOKUP(J1013,S:T,2,FALSE)</f>
        <v>Street</v>
      </c>
    </row>
    <row r="1014" spans="1:17" x14ac:dyDescent="0.2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>VLOOKUP(J1014,S:T,2,FALSE)</f>
        <v>Street</v>
      </c>
    </row>
    <row r="1015" spans="1:17" x14ac:dyDescent="0.2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>VLOOKUP(J1015,S:T,2,FALSE)</f>
        <v>Street</v>
      </c>
    </row>
    <row r="1016" spans="1:17" x14ac:dyDescent="0.2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>VLOOKUP(J1016,S:T,2,FALSE)</f>
        <v>4-Medium C&amp;I</v>
      </c>
    </row>
    <row r="1017" spans="1:17" x14ac:dyDescent="0.2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>VLOOKUP(J1017,S:T,2,FALSE)</f>
        <v>3-Small C&amp;I</v>
      </c>
    </row>
    <row r="1018" spans="1:17" x14ac:dyDescent="0.2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>VLOOKUP(J1018,S:T,2,FALSE)</f>
        <v>3-Small C&amp;I</v>
      </c>
    </row>
    <row r="1019" spans="1:17" x14ac:dyDescent="0.2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>VLOOKUP(J1019,S:T,2,FALSE)</f>
        <v>3-Small C&amp;I</v>
      </c>
    </row>
    <row r="1020" spans="1:17" x14ac:dyDescent="0.2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>VLOOKUP(J1020,S:T,2,FALSE)</f>
        <v>4-Medium C&amp;I</v>
      </c>
    </row>
    <row r="1021" spans="1:17" x14ac:dyDescent="0.2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>VLOOKUP(J1021,S:T,2,FALSE)</f>
        <v>3-Small C&amp;I</v>
      </c>
    </row>
    <row r="1022" spans="1:17" x14ac:dyDescent="0.2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>VLOOKUP(J1022,S:T,2,FALSE)</f>
        <v>3-Small C&amp;I</v>
      </c>
    </row>
    <row r="1023" spans="1:17" x14ac:dyDescent="0.2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>VLOOKUP(J1023,S:T,2,FALSE)</f>
        <v>3-Small C&amp;I</v>
      </c>
    </row>
    <row r="1024" spans="1:17" x14ac:dyDescent="0.2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>VLOOKUP(J1024,S:T,2,FALSE)</f>
        <v>1-Residential</v>
      </c>
    </row>
    <row r="1025" spans="1:17" x14ac:dyDescent="0.2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>VLOOKUP(J1025,S:T,2,FALSE)</f>
        <v>3-Small C&amp;I</v>
      </c>
    </row>
    <row r="1026" spans="1:17" x14ac:dyDescent="0.2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>VLOOKUP(J1026,S:T,2,FALSE)</f>
        <v>3-Small C&amp;I</v>
      </c>
    </row>
    <row r="1027" spans="1:17" x14ac:dyDescent="0.2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>VLOOKUP(J1027,S:T,2,FALSE)</f>
        <v>3-Small C&amp;I</v>
      </c>
    </row>
    <row r="1028" spans="1:17" x14ac:dyDescent="0.2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>VLOOKUP(J1028,S:T,2,FALSE)</f>
        <v>4-Medium C&amp;I</v>
      </c>
    </row>
    <row r="1029" spans="1:17" x14ac:dyDescent="0.2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>VLOOKUP(J1029,S:T,2,FALSE)</f>
        <v>5-Large C&amp;I</v>
      </c>
    </row>
    <row r="1030" spans="1:17" x14ac:dyDescent="0.2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>VLOOKUP(J1030,S:T,2,FALSE)</f>
        <v>1-Residential</v>
      </c>
    </row>
    <row r="1031" spans="1:17" x14ac:dyDescent="0.2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>VLOOKUP(J1031,S:T,2,FALSE)</f>
        <v>Street</v>
      </c>
    </row>
    <row r="1032" spans="1:17" x14ac:dyDescent="0.2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>VLOOKUP(J1032,S:T,2,FALSE)</f>
        <v>Street</v>
      </c>
    </row>
    <row r="1033" spans="1:17" x14ac:dyDescent="0.2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>VLOOKUP(J1033,S:T,2,FALSE)</f>
        <v>Street</v>
      </c>
    </row>
    <row r="1034" spans="1:17" x14ac:dyDescent="0.2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>VLOOKUP(J1034,S:T,2,FALSE)</f>
        <v>Street</v>
      </c>
    </row>
    <row r="1035" spans="1:17" x14ac:dyDescent="0.2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>VLOOKUP(J1035,S:T,2,FALSE)</f>
        <v>Street</v>
      </c>
    </row>
    <row r="1036" spans="1:17" x14ac:dyDescent="0.2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>VLOOKUP(J1036,S:T,2,FALSE)</f>
        <v>Street</v>
      </c>
    </row>
    <row r="1037" spans="1:17" x14ac:dyDescent="0.2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>VLOOKUP(J1037,S:T,2,FALSE)</f>
        <v>Street</v>
      </c>
    </row>
    <row r="1038" spans="1:17" x14ac:dyDescent="0.2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>VLOOKUP(J1038,S:T,2,FALSE)</f>
        <v>Street</v>
      </c>
    </row>
    <row r="1039" spans="1:17" x14ac:dyDescent="0.2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>VLOOKUP(J1039,S:T,2,FALSE)</f>
        <v>Street</v>
      </c>
    </row>
    <row r="1040" spans="1:17" x14ac:dyDescent="0.2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>VLOOKUP(J1040,S:T,2,FALSE)</f>
        <v>Street</v>
      </c>
    </row>
    <row r="1041" spans="1:17" x14ac:dyDescent="0.2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>VLOOKUP(J1041,S:T,2,FALSE)</f>
        <v>Street</v>
      </c>
    </row>
    <row r="1042" spans="1:17" x14ac:dyDescent="0.2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>VLOOKUP(J1042,S:T,2,FALSE)</f>
        <v>Street</v>
      </c>
    </row>
    <row r="1043" spans="1:17" x14ac:dyDescent="0.2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>VLOOKUP(J1043,S:T,2,FALSE)</f>
        <v>4-Medium C&amp;I</v>
      </c>
    </row>
    <row r="1044" spans="1:17" x14ac:dyDescent="0.2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>VLOOKUP(J1044,S:T,2,FALSE)</f>
        <v>3-Small C&amp;I</v>
      </c>
    </row>
    <row r="1045" spans="1:17" x14ac:dyDescent="0.2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>VLOOKUP(J1045,S:T,2,FALSE)</f>
        <v>3-Small C&amp;I</v>
      </c>
    </row>
    <row r="1046" spans="1:17" x14ac:dyDescent="0.2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>VLOOKUP(J1046,S:T,2,FALSE)</f>
        <v>3-Small C&amp;I</v>
      </c>
    </row>
    <row r="1047" spans="1:17" x14ac:dyDescent="0.2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>VLOOKUP(J1047,S:T,2,FALSE)</f>
        <v>3-Small C&amp;I</v>
      </c>
    </row>
    <row r="1048" spans="1:17" x14ac:dyDescent="0.2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>VLOOKUP(J1048,S:T,2,FALSE)</f>
        <v>3-Small C&amp;I</v>
      </c>
    </row>
    <row r="1049" spans="1:17" x14ac:dyDescent="0.2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>VLOOKUP(J1049,S:T,2,FALSE)</f>
        <v>3-Small C&amp;I</v>
      </c>
    </row>
    <row r="1050" spans="1:17" x14ac:dyDescent="0.2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>VLOOKUP(J1050,S:T,2,FALSE)</f>
        <v>3-Small C&amp;I</v>
      </c>
    </row>
    <row r="1051" spans="1:17" x14ac:dyDescent="0.2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>VLOOKUP(J1051,S:T,2,FALSE)</f>
        <v>1-Residential</v>
      </c>
    </row>
    <row r="1052" spans="1:17" x14ac:dyDescent="0.2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>VLOOKUP(J1052,S:T,2,FALSE)</f>
        <v>1-Residential</v>
      </c>
    </row>
    <row r="1053" spans="1:17" x14ac:dyDescent="0.2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>VLOOKUP(J1053,S:T,2,FALSE)</f>
        <v>1-Residential</v>
      </c>
    </row>
    <row r="1054" spans="1:17" x14ac:dyDescent="0.2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>VLOOKUP(J1054,S:T,2,FALSE)</f>
        <v>1-Residential</v>
      </c>
    </row>
    <row r="1055" spans="1:17" x14ac:dyDescent="0.2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>VLOOKUP(J1055,S:T,2,FALSE)</f>
        <v>1-Residential</v>
      </c>
    </row>
    <row r="1056" spans="1:17" x14ac:dyDescent="0.2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>VLOOKUP(J1056,S:T,2,FALSE)</f>
        <v>3-Small C&amp;I</v>
      </c>
    </row>
    <row r="1057" spans="1:17" x14ac:dyDescent="0.2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>VLOOKUP(J1057,S:T,2,FALSE)</f>
        <v>5-Large C&amp;I</v>
      </c>
    </row>
    <row r="1058" spans="1:17" x14ac:dyDescent="0.2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>VLOOKUP(J1058,S:T,2,FALSE)</f>
        <v>Street</v>
      </c>
    </row>
    <row r="1059" spans="1:17" x14ac:dyDescent="0.2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>VLOOKUP(J1059,S:T,2,FALSE)</f>
        <v>3-Small C&amp;I</v>
      </c>
    </row>
    <row r="1060" spans="1:17" x14ac:dyDescent="0.2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>VLOOKUP(J1060,S:T,2,FALSE)</f>
        <v>3-Small C&amp;I</v>
      </c>
    </row>
    <row r="1061" spans="1:17" x14ac:dyDescent="0.2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>VLOOKUP(J1061,S:T,2,FALSE)</f>
        <v>Street</v>
      </c>
    </row>
    <row r="1062" spans="1:17" x14ac:dyDescent="0.2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>VLOOKUP(J1062,S:T,2,FALSE)</f>
        <v>Street</v>
      </c>
    </row>
    <row r="1063" spans="1:17" x14ac:dyDescent="0.2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>VLOOKUP(J1063,S:T,2,FALSE)</f>
        <v>Street</v>
      </c>
    </row>
    <row r="1064" spans="1:17" x14ac:dyDescent="0.2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>VLOOKUP(J1064,S:T,2,FALSE)</f>
        <v>Street</v>
      </c>
    </row>
    <row r="1065" spans="1:17" x14ac:dyDescent="0.2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>VLOOKUP(J1065,S:T,2,FALSE)</f>
        <v>Street</v>
      </c>
    </row>
    <row r="1066" spans="1:17" x14ac:dyDescent="0.2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>VLOOKUP(J1066,S:T,2,FALSE)</f>
        <v>Street</v>
      </c>
    </row>
    <row r="1067" spans="1:17" x14ac:dyDescent="0.2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>VLOOKUP(J1067,S:T,2,FALSE)</f>
        <v>4-Medium C&amp;I</v>
      </c>
    </row>
    <row r="1068" spans="1:17" x14ac:dyDescent="0.2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>VLOOKUP(J1068,S:T,2,FALSE)</f>
        <v>3-Small C&amp;I</v>
      </c>
    </row>
    <row r="1069" spans="1:17" x14ac:dyDescent="0.2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>VLOOKUP(J1069,S:T,2,FALSE)</f>
        <v>3-Small C&amp;I</v>
      </c>
    </row>
    <row r="1070" spans="1:17" x14ac:dyDescent="0.2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>VLOOKUP(J1070,S:T,2,FALSE)</f>
        <v>3-Small C&amp;I</v>
      </c>
    </row>
    <row r="1071" spans="1:17" x14ac:dyDescent="0.2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>VLOOKUP(J1071,S:T,2,FALSE)</f>
        <v>3-Small C&amp;I</v>
      </c>
    </row>
    <row r="1072" spans="1:17" x14ac:dyDescent="0.2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>VLOOKUP(J1072,S:T,2,FALSE)</f>
        <v>3-Small C&amp;I</v>
      </c>
    </row>
    <row r="1073" spans="1:17" x14ac:dyDescent="0.2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>VLOOKUP(J1073,S:T,2,FALSE)</f>
        <v>3-Small C&amp;I</v>
      </c>
    </row>
    <row r="1074" spans="1:17" x14ac:dyDescent="0.2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>VLOOKUP(J1074,S:T,2,FALSE)</f>
        <v>3-Small C&amp;I</v>
      </c>
    </row>
    <row r="1075" spans="1:17" x14ac:dyDescent="0.2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>VLOOKUP(J1075,S:T,2,FALSE)</f>
        <v>3-Small C&amp;I</v>
      </c>
    </row>
    <row r="1076" spans="1:17" x14ac:dyDescent="0.2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>VLOOKUP(J1076,S:T,2,FALSE)</f>
        <v>1-Residential</v>
      </c>
    </row>
    <row r="1077" spans="1:17" x14ac:dyDescent="0.2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>VLOOKUP(J1077,S:T,2,FALSE)</f>
        <v>2-Low Income Residential</v>
      </c>
    </row>
    <row r="1078" spans="1:17" x14ac:dyDescent="0.2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>VLOOKUP(J1078,S:T,2,FALSE)</f>
        <v>3-Small C&amp;I</v>
      </c>
    </row>
    <row r="1079" spans="1:17" x14ac:dyDescent="0.2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>VLOOKUP(J1079,S:T,2,FALSE)</f>
        <v>4-Medium C&amp;I</v>
      </c>
    </row>
    <row r="1080" spans="1:17" x14ac:dyDescent="0.2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>VLOOKUP(J1080,S:T,2,FALSE)</f>
        <v>5-Large C&amp;I</v>
      </c>
    </row>
    <row r="1081" spans="1:17" x14ac:dyDescent="0.2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>VLOOKUP(J1081,S:T,2,FALSE)</f>
        <v>1-Residential</v>
      </c>
    </row>
    <row r="1082" spans="1:17" x14ac:dyDescent="0.2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>VLOOKUP(J1082,S:T,2,FALSE)</f>
        <v>Street</v>
      </c>
    </row>
    <row r="1083" spans="1:17" x14ac:dyDescent="0.2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>VLOOKUP(J1083,S:T,2,FALSE)</f>
        <v>Street</v>
      </c>
    </row>
    <row r="1084" spans="1:17" x14ac:dyDescent="0.2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>VLOOKUP(J1084,S:T,2,FALSE)</f>
        <v>Street</v>
      </c>
    </row>
    <row r="1085" spans="1:17" x14ac:dyDescent="0.2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>VLOOKUP(J1085,S:T,2,FALSE)</f>
        <v>5-Large C&amp;I</v>
      </c>
    </row>
    <row r="1086" spans="1:17" x14ac:dyDescent="0.2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>VLOOKUP(J1086,S:T,2,FALSE)</f>
        <v>4-Medium C&amp;I</v>
      </c>
    </row>
    <row r="1087" spans="1:17" x14ac:dyDescent="0.2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>VLOOKUP(J1087,S:T,2,FALSE)</f>
        <v>3-Small C&amp;I</v>
      </c>
    </row>
    <row r="1088" spans="1:17" x14ac:dyDescent="0.2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>VLOOKUP(J1088,S:T,2,FALSE)</f>
        <v>4-Medium C&amp;I</v>
      </c>
    </row>
    <row r="1089" spans="1:17" x14ac:dyDescent="0.2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>VLOOKUP(J1089,S:T,2,FALSE)</f>
        <v>4-Medium C&amp;I</v>
      </c>
    </row>
    <row r="1090" spans="1:17" x14ac:dyDescent="0.2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>VLOOKUP(J1090,S:T,2,FALSE)</f>
        <v>4-Medium C&amp;I</v>
      </c>
    </row>
    <row r="1091" spans="1:17" x14ac:dyDescent="0.2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>VLOOKUP(J1091,S:T,2,FALSE)</f>
        <v>3-Small C&amp;I</v>
      </c>
    </row>
    <row r="1092" spans="1:17" x14ac:dyDescent="0.2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>VLOOKUP(J1092,S:T,2,FALSE)</f>
        <v>3-Small C&amp;I</v>
      </c>
    </row>
    <row r="1093" spans="1:17" x14ac:dyDescent="0.2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>VLOOKUP(J1093,S:T,2,FALSE)</f>
        <v>3-Small C&amp;I</v>
      </c>
    </row>
    <row r="1094" spans="1:17" x14ac:dyDescent="0.2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>VLOOKUP(J1094,S:T,2,FALSE)</f>
        <v>3-Small C&amp;I</v>
      </c>
    </row>
    <row r="1095" spans="1:17" x14ac:dyDescent="0.2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>VLOOKUP(J1095,S:T,2,FALSE)</f>
        <v>1-Residential</v>
      </c>
    </row>
    <row r="1096" spans="1:17" x14ac:dyDescent="0.2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>VLOOKUP(J1096,S:T,2,FALSE)</f>
        <v>1-Residential</v>
      </c>
    </row>
    <row r="1097" spans="1:17" x14ac:dyDescent="0.2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>VLOOKUP(J1097,S:T,2,FALSE)</f>
        <v>1-Residential</v>
      </c>
    </row>
    <row r="1098" spans="1:17" x14ac:dyDescent="0.2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>VLOOKUP(J1098,S:T,2,FALSE)</f>
        <v>2-Low Income Residential</v>
      </c>
    </row>
    <row r="1099" spans="1:17" x14ac:dyDescent="0.2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>VLOOKUP(J1099,S:T,2,FALSE)</f>
        <v>3-Small C&amp;I</v>
      </c>
    </row>
    <row r="1100" spans="1:17" x14ac:dyDescent="0.2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>VLOOKUP(J1100,S:T,2,FALSE)</f>
        <v>3-Small C&amp;I</v>
      </c>
    </row>
    <row r="1101" spans="1:17" x14ac:dyDescent="0.2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>VLOOKUP(J1101,S:T,2,FALSE)</f>
        <v>3-Small C&amp;I</v>
      </c>
    </row>
    <row r="1102" spans="1:17" x14ac:dyDescent="0.2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>VLOOKUP(J1102,S:T,2,FALSE)</f>
        <v>4-Medium C&amp;I</v>
      </c>
    </row>
    <row r="1103" spans="1:17" x14ac:dyDescent="0.2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>VLOOKUP(J1103,S:T,2,FALSE)</f>
        <v>5-Large C&amp;I</v>
      </c>
    </row>
    <row r="1104" spans="1:17" x14ac:dyDescent="0.2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>VLOOKUP(J1104,S:T,2,FALSE)</f>
        <v>Street</v>
      </c>
    </row>
    <row r="1105" spans="1:17" x14ac:dyDescent="0.2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>VLOOKUP(J1105,S:T,2,FALSE)</f>
        <v>Street</v>
      </c>
    </row>
    <row r="1106" spans="1:17" x14ac:dyDescent="0.2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>VLOOKUP(J1106,S:T,2,FALSE)</f>
        <v>4-Medium C&amp;I</v>
      </c>
    </row>
    <row r="1107" spans="1:17" x14ac:dyDescent="0.2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>VLOOKUP(J1107,S:T,2,FALSE)</f>
        <v>3-Small C&amp;I</v>
      </c>
    </row>
    <row r="1108" spans="1:17" x14ac:dyDescent="0.2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>VLOOKUP(J1108,S:T,2,FALSE)</f>
        <v>3-Small C&amp;I</v>
      </c>
    </row>
    <row r="1109" spans="1:17" x14ac:dyDescent="0.2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>VLOOKUP(J1109,S:T,2,FALSE)</f>
        <v>4-Medium C&amp;I</v>
      </c>
    </row>
    <row r="1110" spans="1:17" x14ac:dyDescent="0.2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>VLOOKUP(J1110,S:T,2,FALSE)</f>
        <v>3-Small C&amp;I</v>
      </c>
    </row>
    <row r="1111" spans="1:17" x14ac:dyDescent="0.2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>VLOOKUP(J1111,S:T,2,FALSE)</f>
        <v>1-Residential</v>
      </c>
    </row>
    <row r="1112" spans="1:17" x14ac:dyDescent="0.2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>VLOOKUP(J1112,S:T,2,FALSE)</f>
        <v>2-Low Income Residential</v>
      </c>
    </row>
    <row r="1113" spans="1:17" x14ac:dyDescent="0.2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>VLOOKUP(J1113,S:T,2,FALSE)</f>
        <v>2-Low Income Residential</v>
      </c>
    </row>
    <row r="1114" spans="1:17" x14ac:dyDescent="0.2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>VLOOKUP(J1114,S:T,2,FALSE)</f>
        <v>2-Low Income Residential</v>
      </c>
    </row>
    <row r="1115" spans="1:17" x14ac:dyDescent="0.2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>VLOOKUP(J1115,S:T,2,FALSE)</f>
        <v>3-Small C&amp;I</v>
      </c>
    </row>
    <row r="1116" spans="1:17" x14ac:dyDescent="0.2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>VLOOKUP(J1116,S:T,2,FALSE)</f>
        <v>4-Medium C&amp;I</v>
      </c>
    </row>
    <row r="1117" spans="1:17" x14ac:dyDescent="0.2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>VLOOKUP(J1117,S:T,2,FALSE)</f>
        <v>5-Large C&amp;I</v>
      </c>
    </row>
    <row r="1118" spans="1:17" x14ac:dyDescent="0.2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>VLOOKUP(J1118,S:T,2,FALSE)</f>
        <v>Street</v>
      </c>
    </row>
    <row r="1119" spans="1:17" x14ac:dyDescent="0.2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>VLOOKUP(J1119,S:T,2,FALSE)</f>
        <v>Street</v>
      </c>
    </row>
    <row r="1120" spans="1:17" x14ac:dyDescent="0.2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>VLOOKUP(J1120,S:T,2,FALSE)</f>
        <v>Street</v>
      </c>
    </row>
    <row r="1121" spans="1:17" x14ac:dyDescent="0.2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>VLOOKUP(J1121,S:T,2,FALSE)</f>
        <v>3-Small C&amp;I</v>
      </c>
    </row>
    <row r="1122" spans="1:17" x14ac:dyDescent="0.2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>VLOOKUP(J1122,S:T,2,FALSE)</f>
        <v>Street</v>
      </c>
    </row>
    <row r="1123" spans="1:17" x14ac:dyDescent="0.2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>VLOOKUP(J1123,S:T,2,FALSE)</f>
        <v>Street</v>
      </c>
    </row>
    <row r="1124" spans="1:17" x14ac:dyDescent="0.2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>VLOOKUP(J1124,S:T,2,FALSE)</f>
        <v>3-Small C&amp;I</v>
      </c>
    </row>
    <row r="1125" spans="1:17" x14ac:dyDescent="0.2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>VLOOKUP(J1125,S:T,2,FALSE)</f>
        <v>4-Medium C&amp;I</v>
      </c>
    </row>
    <row r="1126" spans="1:17" x14ac:dyDescent="0.2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>VLOOKUP(J1126,S:T,2,FALSE)</f>
        <v>3-Small C&amp;I</v>
      </c>
    </row>
    <row r="1127" spans="1:17" x14ac:dyDescent="0.2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>VLOOKUP(J1127,S:T,2,FALSE)</f>
        <v>3-Small C&amp;I</v>
      </c>
    </row>
    <row r="1128" spans="1:17" x14ac:dyDescent="0.2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>VLOOKUP(J1128,S:T,2,FALSE)</f>
        <v>1-Residential</v>
      </c>
    </row>
    <row r="1129" spans="1:17" x14ac:dyDescent="0.2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>VLOOKUP(J1129,S:T,2,FALSE)</f>
        <v>1-Residential</v>
      </c>
    </row>
    <row r="1130" spans="1:17" x14ac:dyDescent="0.2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>VLOOKUP(J1130,S:T,2,FALSE)</f>
        <v>2-Low Income Residential</v>
      </c>
    </row>
    <row r="1131" spans="1:17" x14ac:dyDescent="0.2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>VLOOKUP(J1131,S:T,2,FALSE)</f>
        <v>2-Low Income Residential</v>
      </c>
    </row>
    <row r="1132" spans="1:17" x14ac:dyDescent="0.2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>VLOOKUP(J1132,S:T,2,FALSE)</f>
        <v>2-Low Income Residential</v>
      </c>
    </row>
    <row r="1133" spans="1:17" x14ac:dyDescent="0.2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>VLOOKUP(J1133,S:T,2,FALSE)</f>
        <v>2-Low Income Residential</v>
      </c>
    </row>
    <row r="1134" spans="1:17" x14ac:dyDescent="0.2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>VLOOKUP(J1134,S:T,2,FALSE)</f>
        <v>3-Small C&amp;I</v>
      </c>
    </row>
    <row r="1135" spans="1:17" x14ac:dyDescent="0.2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>VLOOKUP(J1135,S:T,2,FALSE)</f>
        <v>3-Small C&amp;I</v>
      </c>
    </row>
    <row r="1136" spans="1:17" x14ac:dyDescent="0.2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>VLOOKUP(J1136,S:T,2,FALSE)</f>
        <v>4-Medium C&amp;I</v>
      </c>
    </row>
    <row r="1137" spans="1:17" x14ac:dyDescent="0.2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>VLOOKUP(J1137,S:T,2,FALSE)</f>
        <v>4-Medium C&amp;I</v>
      </c>
    </row>
    <row r="1138" spans="1:17" x14ac:dyDescent="0.2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>VLOOKUP(J1138,S:T,2,FALSE)</f>
        <v>4-Medium C&amp;I</v>
      </c>
    </row>
    <row r="1139" spans="1:17" x14ac:dyDescent="0.2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>VLOOKUP(J1139,S:T,2,FALSE)</f>
        <v>Street</v>
      </c>
    </row>
    <row r="1140" spans="1:17" x14ac:dyDescent="0.2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>VLOOKUP(J1140,S:T,2,FALSE)</f>
        <v>Street</v>
      </c>
    </row>
    <row r="1141" spans="1:17" x14ac:dyDescent="0.2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>VLOOKUP(J1141,S:T,2,FALSE)</f>
        <v>3-Small C&amp;I</v>
      </c>
    </row>
    <row r="1142" spans="1:17" x14ac:dyDescent="0.2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>VLOOKUP(J1142,S:T,2,FALSE)</f>
        <v>Street</v>
      </c>
    </row>
    <row r="1143" spans="1:17" x14ac:dyDescent="0.2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>VLOOKUP(J1143,S:T,2,FALSE)</f>
        <v>5-Large C&amp;I</v>
      </c>
    </row>
    <row r="1144" spans="1:17" x14ac:dyDescent="0.2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>VLOOKUP(J1144,S:T,2,FALSE)</f>
        <v>3-Small C&amp;I</v>
      </c>
    </row>
    <row r="1145" spans="1:17" x14ac:dyDescent="0.2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>VLOOKUP(J1145,S:T,2,FALSE)</f>
        <v>3-Small C&amp;I</v>
      </c>
    </row>
    <row r="1146" spans="1:17" x14ac:dyDescent="0.2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>VLOOKUP(J1146,S:T,2,FALSE)</f>
        <v>4-Medium C&amp;I</v>
      </c>
    </row>
    <row r="1147" spans="1:17" x14ac:dyDescent="0.2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>VLOOKUP(J1147,S:T,2,FALSE)</f>
        <v>4-Medium C&amp;I</v>
      </c>
    </row>
    <row r="1148" spans="1:17" x14ac:dyDescent="0.2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>VLOOKUP(J1148,S:T,2,FALSE)</f>
        <v>4-Medium C&amp;I</v>
      </c>
    </row>
    <row r="1149" spans="1:17" x14ac:dyDescent="0.2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>VLOOKUP(J1149,S:T,2,FALSE)</f>
        <v>3-Small C&amp;I</v>
      </c>
    </row>
    <row r="1150" spans="1:17" x14ac:dyDescent="0.2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>VLOOKUP(J1150,S:T,2,FALSE)</f>
        <v>3-Small C&amp;I</v>
      </c>
    </row>
    <row r="1151" spans="1:17" x14ac:dyDescent="0.2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>VLOOKUP(J1151,S:T,2,FALSE)</f>
        <v>3-Small C&amp;I</v>
      </c>
    </row>
    <row r="1152" spans="1:17" x14ac:dyDescent="0.2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>VLOOKUP(J1152,S:T,2,FALSE)</f>
        <v>1-Residential</v>
      </c>
    </row>
    <row r="1153" spans="1:17" x14ac:dyDescent="0.2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>VLOOKUP(J1153,S:T,2,FALSE)</f>
        <v>1-Residential</v>
      </c>
    </row>
    <row r="1154" spans="1:17" x14ac:dyDescent="0.2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>VLOOKUP(J1154,S:T,2,FALSE)</f>
        <v>2-Low Income Residential</v>
      </c>
    </row>
    <row r="1155" spans="1:17" x14ac:dyDescent="0.2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>VLOOKUP(J1155,S:T,2,FALSE)</f>
        <v>OTHER</v>
      </c>
    </row>
    <row r="1156" spans="1:17" x14ac:dyDescent="0.2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>VLOOKUP(J1156,S:T,2,FALSE)</f>
        <v>1-Residential</v>
      </c>
    </row>
    <row r="1157" spans="1:17" x14ac:dyDescent="0.2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>VLOOKUP(J1157,S:T,2,FALSE)</f>
        <v>Street</v>
      </c>
    </row>
    <row r="1158" spans="1:17" x14ac:dyDescent="0.2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>VLOOKUP(J1158,S:T,2,FALSE)</f>
        <v>Street</v>
      </c>
    </row>
    <row r="1159" spans="1:17" x14ac:dyDescent="0.2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>VLOOKUP(J1159,S:T,2,FALSE)</f>
        <v>Street</v>
      </c>
    </row>
    <row r="1160" spans="1:17" x14ac:dyDescent="0.2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>VLOOKUP(J1160,S:T,2,FALSE)</f>
        <v>Street</v>
      </c>
    </row>
    <row r="1161" spans="1:17" x14ac:dyDescent="0.2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>VLOOKUP(J1161,S:T,2,FALSE)</f>
        <v>3-Small C&amp;I</v>
      </c>
    </row>
    <row r="1162" spans="1:17" x14ac:dyDescent="0.2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>VLOOKUP(J1162,S:T,2,FALSE)</f>
        <v>Street</v>
      </c>
    </row>
    <row r="1163" spans="1:17" x14ac:dyDescent="0.2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>VLOOKUP(J1163,S:T,2,FALSE)</f>
        <v>Street</v>
      </c>
    </row>
    <row r="1164" spans="1:17" x14ac:dyDescent="0.2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>VLOOKUP(J1164,S:T,2,FALSE)</f>
        <v>4-Medium C&amp;I</v>
      </c>
    </row>
    <row r="1165" spans="1:17" x14ac:dyDescent="0.2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>VLOOKUP(J1165,S:T,2,FALSE)</f>
        <v>3-Small C&amp;I</v>
      </c>
    </row>
    <row r="1166" spans="1:17" x14ac:dyDescent="0.2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>VLOOKUP(J1166,S:T,2,FALSE)</f>
        <v>4-Medium C&amp;I</v>
      </c>
    </row>
    <row r="1167" spans="1:17" x14ac:dyDescent="0.2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>VLOOKUP(J1167,S:T,2,FALSE)</f>
        <v>3-Small C&amp;I</v>
      </c>
    </row>
    <row r="1168" spans="1:17" x14ac:dyDescent="0.2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>VLOOKUP(J1168,S:T,2,FALSE)</f>
        <v>3-Small C&amp;I</v>
      </c>
    </row>
    <row r="1169" spans="1:17" x14ac:dyDescent="0.2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>VLOOKUP(J1169,S:T,2,FALSE)</f>
        <v>1-Residential</v>
      </c>
    </row>
    <row r="1170" spans="1:17" x14ac:dyDescent="0.2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>VLOOKUP(J1170,S:T,2,FALSE)</f>
        <v>1-Residential</v>
      </c>
    </row>
    <row r="1171" spans="1:17" x14ac:dyDescent="0.2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>VLOOKUP(J1171,S:T,2,FALSE)</f>
        <v>3-Small C&amp;I</v>
      </c>
    </row>
    <row r="1172" spans="1:17" x14ac:dyDescent="0.2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>VLOOKUP(J1172,S:T,2,FALSE)</f>
        <v>1-Residential</v>
      </c>
    </row>
    <row r="1173" spans="1:17" x14ac:dyDescent="0.2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>VLOOKUP(J1173,S:T,2,FALSE)</f>
        <v>1-Residential</v>
      </c>
    </row>
    <row r="1174" spans="1:17" x14ac:dyDescent="0.2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>VLOOKUP(J1174,S:T,2,FALSE)</f>
        <v>2-Low Income Residential</v>
      </c>
    </row>
    <row r="1175" spans="1:17" x14ac:dyDescent="0.2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>VLOOKUP(J1175,S:T,2,FALSE)</f>
        <v>2-Low Income Residential</v>
      </c>
    </row>
    <row r="1176" spans="1:17" x14ac:dyDescent="0.2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>VLOOKUP(J1176,S:T,2,FALSE)</f>
        <v>3-Small C&amp;I</v>
      </c>
    </row>
    <row r="1177" spans="1:17" x14ac:dyDescent="0.2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>VLOOKUP(J1177,S:T,2,FALSE)</f>
        <v>5-Large C&amp;I</v>
      </c>
    </row>
    <row r="1178" spans="1:17" x14ac:dyDescent="0.2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>VLOOKUP(J1178,S:T,2,FALSE)</f>
        <v>5-Large C&amp;I</v>
      </c>
    </row>
    <row r="1179" spans="1:17" x14ac:dyDescent="0.2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>VLOOKUP(J1179,S:T,2,FALSE)</f>
        <v>1-Residential</v>
      </c>
    </row>
    <row r="1180" spans="1:17" x14ac:dyDescent="0.2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>VLOOKUP(J1180,S:T,2,FALSE)</f>
        <v>1-Residential</v>
      </c>
    </row>
    <row r="1181" spans="1:17" x14ac:dyDescent="0.2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>VLOOKUP(J1181,S:T,2,FALSE)</f>
        <v>1-Residential</v>
      </c>
    </row>
    <row r="1182" spans="1:17" x14ac:dyDescent="0.2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>VLOOKUP(J1182,S:T,2,FALSE)</f>
        <v>1-Residential</v>
      </c>
    </row>
    <row r="1183" spans="1:17" x14ac:dyDescent="0.2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>VLOOKUP(J1183,S:T,2,FALSE)</f>
        <v>1-Residential</v>
      </c>
    </row>
    <row r="1184" spans="1:17" x14ac:dyDescent="0.2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>VLOOKUP(J1184,S:T,2,FALSE)</f>
        <v>Street</v>
      </c>
    </row>
    <row r="1185" spans="1:17" x14ac:dyDescent="0.2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>VLOOKUP(J1185,S:T,2,FALSE)</f>
        <v>3-Small C&amp;I</v>
      </c>
    </row>
    <row r="1186" spans="1:17" x14ac:dyDescent="0.2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>VLOOKUP(J1186,S:T,2,FALSE)</f>
        <v>Street</v>
      </c>
    </row>
    <row r="1187" spans="1:17" x14ac:dyDescent="0.2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>VLOOKUP(J1187,S:T,2,FALSE)</f>
        <v>Street</v>
      </c>
    </row>
    <row r="1188" spans="1:17" x14ac:dyDescent="0.2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>VLOOKUP(J1188,S:T,2,FALSE)</f>
        <v>Street</v>
      </c>
    </row>
    <row r="1189" spans="1:17" x14ac:dyDescent="0.2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>VLOOKUP(J1189,S:T,2,FALSE)</f>
        <v>OTHER</v>
      </c>
    </row>
    <row r="1190" spans="1:17" x14ac:dyDescent="0.2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>VLOOKUP(J1190,S:T,2,FALSE)</f>
        <v>3-Small C&amp;I</v>
      </c>
    </row>
    <row r="1191" spans="1:17" x14ac:dyDescent="0.2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>VLOOKUP(J1191,S:T,2,FALSE)</f>
        <v>3-Small C&amp;I</v>
      </c>
    </row>
    <row r="1192" spans="1:17" x14ac:dyDescent="0.2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>VLOOKUP(J1192,S:T,2,FALSE)</f>
        <v>3-Small C&amp;I</v>
      </c>
    </row>
    <row r="1193" spans="1:17" x14ac:dyDescent="0.2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>VLOOKUP(J1193,S:T,2,FALSE)</f>
        <v>3-Small C&amp;I</v>
      </c>
    </row>
    <row r="1194" spans="1:17" x14ac:dyDescent="0.2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>VLOOKUP(J1194,S:T,2,FALSE)</f>
        <v>3-Small C&amp;I</v>
      </c>
    </row>
    <row r="1195" spans="1:17" x14ac:dyDescent="0.2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>VLOOKUP(J1195,S:T,2,FALSE)</f>
        <v>3-Small C&amp;I</v>
      </c>
    </row>
    <row r="1196" spans="1:17" x14ac:dyDescent="0.2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>VLOOKUP(J1196,S:T,2,FALSE)</f>
        <v>4-Medium C&amp;I</v>
      </c>
    </row>
    <row r="1197" spans="1:17" x14ac:dyDescent="0.2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>VLOOKUP(J1197,S:T,2,FALSE)</f>
        <v>5-Large C&amp;I</v>
      </c>
    </row>
    <row r="1198" spans="1:17" x14ac:dyDescent="0.2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>VLOOKUP(J1198,S:T,2,FALSE)</f>
        <v>4-Medium C&amp;I</v>
      </c>
    </row>
    <row r="1199" spans="1:17" x14ac:dyDescent="0.2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>VLOOKUP(J1199,S:T,2,FALSE)</f>
        <v>5-Large C&amp;I</v>
      </c>
    </row>
    <row r="1200" spans="1:17" x14ac:dyDescent="0.2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>VLOOKUP(J1200,S:T,2,FALSE)</f>
        <v>4-Medium C&amp;I</v>
      </c>
    </row>
    <row r="1201" spans="1:17" x14ac:dyDescent="0.2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>VLOOKUP(J1201,S:T,2,FALSE)</f>
        <v>Street</v>
      </c>
    </row>
    <row r="1202" spans="1:17" x14ac:dyDescent="0.2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>VLOOKUP(J1202,S:T,2,FALSE)</f>
        <v>Street</v>
      </c>
    </row>
    <row r="1203" spans="1:17" x14ac:dyDescent="0.2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>VLOOKUP(J1203,S:T,2,FALSE)</f>
        <v>Street</v>
      </c>
    </row>
    <row r="1204" spans="1:17" x14ac:dyDescent="0.2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>VLOOKUP(J1204,S:T,2,FALSE)</f>
        <v>Street</v>
      </c>
    </row>
    <row r="1205" spans="1:17" x14ac:dyDescent="0.2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>VLOOKUP(J1205,S:T,2,FALSE)</f>
        <v>Street</v>
      </c>
    </row>
    <row r="1206" spans="1:17" x14ac:dyDescent="0.2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>VLOOKUP(J1206,S:T,2,FALSE)</f>
        <v>Street</v>
      </c>
    </row>
    <row r="1207" spans="1:17" x14ac:dyDescent="0.2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>VLOOKUP(J1207,S:T,2,FALSE)</f>
        <v>3-Small C&amp;I</v>
      </c>
    </row>
    <row r="1208" spans="1:17" x14ac:dyDescent="0.2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>VLOOKUP(J1208,S:T,2,FALSE)</f>
        <v>3-Small C&amp;I</v>
      </c>
    </row>
    <row r="1209" spans="1:17" x14ac:dyDescent="0.2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>VLOOKUP(J1209,S:T,2,FALSE)</f>
        <v>Street</v>
      </c>
    </row>
    <row r="1210" spans="1:17" x14ac:dyDescent="0.2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>VLOOKUP(J1210,S:T,2,FALSE)</f>
        <v>1-Residential</v>
      </c>
    </row>
    <row r="1211" spans="1:17" x14ac:dyDescent="0.2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>VLOOKUP(J1211,S:T,2,FALSE)</f>
        <v>2-Low Income Residential</v>
      </c>
    </row>
    <row r="1212" spans="1:17" x14ac:dyDescent="0.2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>VLOOKUP(J1212,S:T,2,FALSE)</f>
        <v>3-Small C&amp;I</v>
      </c>
    </row>
    <row r="1213" spans="1:17" x14ac:dyDescent="0.2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>VLOOKUP(J1213,S:T,2,FALSE)</f>
        <v>3-Small C&amp;I</v>
      </c>
    </row>
    <row r="1214" spans="1:17" x14ac:dyDescent="0.2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>VLOOKUP(J1214,S:T,2,FALSE)</f>
        <v>3-Small C&amp;I</v>
      </c>
    </row>
    <row r="1215" spans="1:17" x14ac:dyDescent="0.2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>VLOOKUP(J1215,S:T,2,FALSE)</f>
        <v>3-Small C&amp;I</v>
      </c>
    </row>
    <row r="1216" spans="1:17" x14ac:dyDescent="0.2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>VLOOKUP(J1216,S:T,2,FALSE)</f>
        <v>3-Small C&amp;I</v>
      </c>
    </row>
    <row r="1217" spans="1:17" x14ac:dyDescent="0.2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>VLOOKUP(J1217,S:T,2,FALSE)</f>
        <v>3-Small C&amp;I</v>
      </c>
    </row>
    <row r="1218" spans="1:17" x14ac:dyDescent="0.2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>VLOOKUP(J1218,S:T,2,FALSE)</f>
        <v>3-Small C&amp;I</v>
      </c>
    </row>
    <row r="1219" spans="1:17" x14ac:dyDescent="0.2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>VLOOKUP(J1219,S:T,2,FALSE)</f>
        <v>3-Small C&amp;I</v>
      </c>
    </row>
    <row r="1220" spans="1:17" x14ac:dyDescent="0.2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>VLOOKUP(J1220,S:T,2,FALSE)</f>
        <v>4-Medium C&amp;I</v>
      </c>
    </row>
    <row r="1221" spans="1:17" x14ac:dyDescent="0.2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>VLOOKUP(J1221,S:T,2,FALSE)</f>
        <v>4-Medium C&amp;I</v>
      </c>
    </row>
    <row r="1222" spans="1:17" x14ac:dyDescent="0.2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>VLOOKUP(J1222,S:T,2,FALSE)</f>
        <v>Street</v>
      </c>
    </row>
    <row r="1223" spans="1:17" x14ac:dyDescent="0.2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>VLOOKUP(J1223,S:T,2,FALSE)</f>
        <v>3-Small C&amp;I</v>
      </c>
    </row>
    <row r="1224" spans="1:17" x14ac:dyDescent="0.2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>VLOOKUP(J1224,S:T,2,FALSE)</f>
        <v>Street</v>
      </c>
    </row>
    <row r="1225" spans="1:17" x14ac:dyDescent="0.2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>VLOOKUP(J1225,S:T,2,FALSE)</f>
        <v>Street</v>
      </c>
    </row>
    <row r="1226" spans="1:17" x14ac:dyDescent="0.2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>VLOOKUP(J1226,S:T,2,FALSE)</f>
        <v>2-Low Income Residential</v>
      </c>
    </row>
    <row r="1227" spans="1:17" x14ac:dyDescent="0.2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>VLOOKUP(J1227,S:T,2,FALSE)</f>
        <v>1-Residential</v>
      </c>
    </row>
    <row r="1228" spans="1:17" x14ac:dyDescent="0.2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>VLOOKUP(J1228,S:T,2,FALSE)</f>
        <v>OTHER</v>
      </c>
    </row>
    <row r="1229" spans="1:17" x14ac:dyDescent="0.2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>VLOOKUP(J1229,S:T,2,FALSE)</f>
        <v>3-Small C&amp;I</v>
      </c>
    </row>
    <row r="1230" spans="1:17" x14ac:dyDescent="0.2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>VLOOKUP(J1230,S:T,2,FALSE)</f>
        <v>3-Small C&amp;I</v>
      </c>
    </row>
    <row r="1231" spans="1:17" x14ac:dyDescent="0.2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>VLOOKUP(J1231,S:T,2,FALSE)</f>
        <v>1-Residential</v>
      </c>
    </row>
    <row r="1232" spans="1:17" x14ac:dyDescent="0.2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>VLOOKUP(J1232,S:T,2,FALSE)</f>
        <v>3-Small C&amp;I</v>
      </c>
    </row>
    <row r="1233" spans="1:17" x14ac:dyDescent="0.2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>VLOOKUP(J1233,S:T,2,FALSE)</f>
        <v>3-Small C&amp;I</v>
      </c>
    </row>
    <row r="1234" spans="1:17" x14ac:dyDescent="0.2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>VLOOKUP(J1234,S:T,2,FALSE)</f>
        <v>3-Small C&amp;I</v>
      </c>
    </row>
    <row r="1235" spans="1:17" x14ac:dyDescent="0.2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>VLOOKUP(J1235,S:T,2,FALSE)</f>
        <v>4-Medium C&amp;I</v>
      </c>
    </row>
    <row r="1236" spans="1:17" x14ac:dyDescent="0.2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>VLOOKUP(J1236,S:T,2,FALSE)</f>
        <v>1-Residential</v>
      </c>
    </row>
    <row r="1237" spans="1:17" x14ac:dyDescent="0.2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>VLOOKUP(J1237,S:T,2,FALSE)</f>
        <v>4-Medium C&amp;I</v>
      </c>
    </row>
    <row r="1238" spans="1:17" x14ac:dyDescent="0.2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>VLOOKUP(J1238,S:T,2,FALSE)</f>
        <v>4-Medium C&amp;I</v>
      </c>
    </row>
    <row r="1239" spans="1:17" x14ac:dyDescent="0.2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>VLOOKUP(J1239,S:T,2,FALSE)</f>
        <v>1-Residential</v>
      </c>
    </row>
    <row r="1240" spans="1:17" x14ac:dyDescent="0.2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>VLOOKUP(J1240,S:T,2,FALSE)</f>
        <v>1-Residential</v>
      </c>
    </row>
    <row r="1241" spans="1:17" x14ac:dyDescent="0.2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>VLOOKUP(J1241,S:T,2,FALSE)</f>
        <v>Street</v>
      </c>
    </row>
    <row r="1242" spans="1:17" x14ac:dyDescent="0.2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>VLOOKUP(J1242,S:T,2,FALSE)</f>
        <v>Street</v>
      </c>
    </row>
    <row r="1243" spans="1:17" x14ac:dyDescent="0.2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>VLOOKUP(J1243,S:T,2,FALSE)</f>
        <v>Street</v>
      </c>
    </row>
    <row r="1244" spans="1:17" x14ac:dyDescent="0.2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>VLOOKUP(J1244,S:T,2,FALSE)</f>
        <v>Street</v>
      </c>
    </row>
    <row r="1245" spans="1:17" x14ac:dyDescent="0.2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>VLOOKUP(J1245,S:T,2,FALSE)</f>
        <v>Street</v>
      </c>
    </row>
    <row r="1246" spans="1:17" x14ac:dyDescent="0.2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>VLOOKUP(J1246,S:T,2,FALSE)</f>
        <v>2-Low Income Residential</v>
      </c>
    </row>
    <row r="1247" spans="1:17" x14ac:dyDescent="0.2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>VLOOKUP(J1247,S:T,2,FALSE)</f>
        <v>1-Residential</v>
      </c>
    </row>
    <row r="1248" spans="1:17" x14ac:dyDescent="0.2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>VLOOKUP(J1248,S:T,2,FALSE)</f>
        <v>3-Small C&amp;I</v>
      </c>
    </row>
    <row r="1249" spans="1:17" x14ac:dyDescent="0.2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>VLOOKUP(J1249,S:T,2,FALSE)</f>
        <v>3-Small C&amp;I</v>
      </c>
    </row>
    <row r="1250" spans="1:17" x14ac:dyDescent="0.2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>VLOOKUP(J1250,S:T,2,FALSE)</f>
        <v>3-Small C&amp;I</v>
      </c>
    </row>
    <row r="1251" spans="1:17" x14ac:dyDescent="0.2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>VLOOKUP(J1251,S:T,2,FALSE)</f>
        <v>3-Small C&amp;I</v>
      </c>
    </row>
    <row r="1252" spans="1:17" x14ac:dyDescent="0.2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>VLOOKUP(J1252,S:T,2,FALSE)</f>
        <v>3-Small C&amp;I</v>
      </c>
    </row>
    <row r="1253" spans="1:17" x14ac:dyDescent="0.2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>VLOOKUP(J1253,S:T,2,FALSE)</f>
        <v>3-Small C&amp;I</v>
      </c>
    </row>
    <row r="1254" spans="1:17" x14ac:dyDescent="0.2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>VLOOKUP(J1254,S:T,2,FALSE)</f>
        <v>3-Small C&amp;I</v>
      </c>
    </row>
    <row r="1255" spans="1:17" x14ac:dyDescent="0.2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>VLOOKUP(J1255,S:T,2,FALSE)</f>
        <v>3-Small C&amp;I</v>
      </c>
    </row>
    <row r="1256" spans="1:17" x14ac:dyDescent="0.2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>VLOOKUP(J1256,S:T,2,FALSE)</f>
        <v>3-Small C&amp;I</v>
      </c>
    </row>
    <row r="1257" spans="1:17" x14ac:dyDescent="0.2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>VLOOKUP(J1257,S:T,2,FALSE)</f>
        <v>3-Small C&amp;I</v>
      </c>
    </row>
    <row r="1258" spans="1:17" x14ac:dyDescent="0.2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>VLOOKUP(J1258,S:T,2,FALSE)</f>
        <v>1-Residential</v>
      </c>
    </row>
    <row r="1259" spans="1:17" x14ac:dyDescent="0.2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>VLOOKUP(J1259,S:T,2,FALSE)</f>
        <v>4-Medium C&amp;I</v>
      </c>
    </row>
    <row r="1260" spans="1:17" x14ac:dyDescent="0.2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>VLOOKUP(J1260,S:T,2,FALSE)</f>
        <v>5-Large C&amp;I</v>
      </c>
    </row>
    <row r="1261" spans="1:17" x14ac:dyDescent="0.2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>VLOOKUP(J1261,S:T,2,FALSE)</f>
        <v>5-Large C&amp;I</v>
      </c>
    </row>
    <row r="1262" spans="1:17" x14ac:dyDescent="0.2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>VLOOKUP(J1262,S:T,2,FALSE)</f>
        <v>4-Medium C&amp;I</v>
      </c>
    </row>
    <row r="1263" spans="1:17" x14ac:dyDescent="0.2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>VLOOKUP(J1263,S:T,2,FALSE)</f>
        <v>4-Medium C&amp;I</v>
      </c>
    </row>
    <row r="1264" spans="1:17" x14ac:dyDescent="0.2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>VLOOKUP(J1264,S:T,2,FALSE)</f>
        <v>Street</v>
      </c>
    </row>
    <row r="1265" spans="1:17" x14ac:dyDescent="0.2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>VLOOKUP(J1265,S:T,2,FALSE)</f>
        <v>Street</v>
      </c>
    </row>
    <row r="1266" spans="1:17" x14ac:dyDescent="0.2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>VLOOKUP(J1266,S:T,2,FALSE)</f>
        <v>Street</v>
      </c>
    </row>
    <row r="1267" spans="1:17" x14ac:dyDescent="0.2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>VLOOKUP(J1267,S:T,2,FALSE)</f>
        <v>2-Low Income Residential</v>
      </c>
    </row>
    <row r="1268" spans="1:17" x14ac:dyDescent="0.2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>VLOOKUP(J1268,S:T,2,FALSE)</f>
        <v>1-Residential</v>
      </c>
    </row>
    <row r="1269" spans="1:17" x14ac:dyDescent="0.2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>VLOOKUP(J1269,S:T,2,FALSE)</f>
        <v>3-Small C&amp;I</v>
      </c>
    </row>
    <row r="1270" spans="1:17" x14ac:dyDescent="0.2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>VLOOKUP(J1270,S:T,2,FALSE)</f>
        <v>3-Small C&amp;I</v>
      </c>
    </row>
    <row r="1271" spans="1:17" x14ac:dyDescent="0.2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>VLOOKUP(J1271,S:T,2,FALSE)</f>
        <v>3-Small C&amp;I</v>
      </c>
    </row>
    <row r="1272" spans="1:17" x14ac:dyDescent="0.2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>VLOOKUP(J1272,S:T,2,FALSE)</f>
        <v>4-Medium C&amp;I</v>
      </c>
    </row>
    <row r="1273" spans="1:17" x14ac:dyDescent="0.2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>VLOOKUP(J1273,S:T,2,FALSE)</f>
        <v>5-Large C&amp;I</v>
      </c>
    </row>
    <row r="1274" spans="1:17" x14ac:dyDescent="0.2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>VLOOKUP(J1274,S:T,2,FALSE)</f>
        <v>5-Large C&amp;I</v>
      </c>
    </row>
    <row r="1275" spans="1:17" x14ac:dyDescent="0.2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>VLOOKUP(J1275,S:T,2,FALSE)</f>
        <v>1-Residential</v>
      </c>
    </row>
    <row r="1276" spans="1:17" x14ac:dyDescent="0.2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>VLOOKUP(J1276,S:T,2,FALSE)</f>
        <v>1-Residential</v>
      </c>
    </row>
    <row r="1277" spans="1:17" x14ac:dyDescent="0.2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>VLOOKUP(J1277,S:T,2,FALSE)</f>
        <v>1-Residential</v>
      </c>
    </row>
    <row r="1278" spans="1:17" x14ac:dyDescent="0.2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>VLOOKUP(J1278,S:T,2,FALSE)</f>
        <v>1-Residential</v>
      </c>
    </row>
    <row r="1279" spans="1:17" x14ac:dyDescent="0.2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>VLOOKUP(J1279,S:T,2,FALSE)</f>
        <v>Street</v>
      </c>
    </row>
    <row r="1280" spans="1:17" x14ac:dyDescent="0.2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>VLOOKUP(J1280,S:T,2,FALSE)</f>
        <v>Street</v>
      </c>
    </row>
    <row r="1281" spans="1:17" x14ac:dyDescent="0.2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>VLOOKUP(J1281,S:T,2,FALSE)</f>
        <v>Street</v>
      </c>
    </row>
    <row r="1282" spans="1:17" x14ac:dyDescent="0.2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>VLOOKUP(J1282,S:T,2,FALSE)</f>
        <v>Street</v>
      </c>
    </row>
    <row r="1283" spans="1:17" x14ac:dyDescent="0.2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>VLOOKUP(J1283,S:T,2,FALSE)</f>
        <v>Street</v>
      </c>
    </row>
    <row r="1284" spans="1:17" x14ac:dyDescent="0.2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>VLOOKUP(J1284,S:T,2,FALSE)</f>
        <v>Street</v>
      </c>
    </row>
    <row r="1285" spans="1:17" x14ac:dyDescent="0.2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>VLOOKUP(J1285,S:T,2,FALSE)</f>
        <v>Street</v>
      </c>
    </row>
    <row r="1286" spans="1:17" x14ac:dyDescent="0.2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>VLOOKUP(J1286,S:T,2,FALSE)</f>
        <v>Street</v>
      </c>
    </row>
    <row r="1287" spans="1:17" x14ac:dyDescent="0.2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>VLOOKUP(J1287,S:T,2,FALSE)</f>
        <v>2-Low Income Residential</v>
      </c>
    </row>
    <row r="1288" spans="1:17" x14ac:dyDescent="0.2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>VLOOKUP(J1288,S:T,2,FALSE)</f>
        <v>2-Low Income Residential</v>
      </c>
    </row>
    <row r="1289" spans="1:17" x14ac:dyDescent="0.2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>VLOOKUP(J1289,S:T,2,FALSE)</f>
        <v>2-Low Income Residential</v>
      </c>
    </row>
    <row r="1290" spans="1:17" x14ac:dyDescent="0.2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>VLOOKUP(J1290,S:T,2,FALSE)</f>
        <v>1-Residential</v>
      </c>
    </row>
    <row r="1291" spans="1:17" x14ac:dyDescent="0.2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>VLOOKUP(J1291,S:T,2,FALSE)</f>
        <v>3-Small C&amp;I</v>
      </c>
    </row>
    <row r="1292" spans="1:17" x14ac:dyDescent="0.2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>VLOOKUP(J1292,S:T,2,FALSE)</f>
        <v>3-Small C&amp;I</v>
      </c>
    </row>
    <row r="1293" spans="1:17" x14ac:dyDescent="0.2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>VLOOKUP(J1293,S:T,2,FALSE)</f>
        <v>3-Small C&amp;I</v>
      </c>
    </row>
    <row r="1294" spans="1:17" x14ac:dyDescent="0.2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>VLOOKUP(J1294,S:T,2,FALSE)</f>
        <v>3-Small C&amp;I</v>
      </c>
    </row>
    <row r="1295" spans="1:17" x14ac:dyDescent="0.2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>VLOOKUP(J1295,S:T,2,FALSE)</f>
        <v>3-Small C&amp;I</v>
      </c>
    </row>
    <row r="1296" spans="1:17" x14ac:dyDescent="0.2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>VLOOKUP(J1296,S:T,2,FALSE)</f>
        <v>3-Small C&amp;I</v>
      </c>
    </row>
    <row r="1297" spans="1:17" x14ac:dyDescent="0.2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>VLOOKUP(J1297,S:T,2,FALSE)</f>
        <v>3-Small C&amp;I</v>
      </c>
    </row>
    <row r="1298" spans="1:17" x14ac:dyDescent="0.2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>VLOOKUP(J1298,S:T,2,FALSE)</f>
        <v>3-Small C&amp;I</v>
      </c>
    </row>
    <row r="1299" spans="1:17" x14ac:dyDescent="0.2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>VLOOKUP(J1299,S:T,2,FALSE)</f>
        <v>1-Residential</v>
      </c>
    </row>
    <row r="1300" spans="1:17" x14ac:dyDescent="0.2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>VLOOKUP(J1300,S:T,2,FALSE)</f>
        <v>3-Small C&amp;I</v>
      </c>
    </row>
    <row r="1301" spans="1:17" x14ac:dyDescent="0.2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>VLOOKUP(J1301,S:T,2,FALSE)</f>
        <v>4-Medium C&amp;I</v>
      </c>
    </row>
    <row r="1302" spans="1:17" x14ac:dyDescent="0.2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>VLOOKUP(J1302,S:T,2,FALSE)</f>
        <v>4-Medium C&amp;I</v>
      </c>
    </row>
    <row r="1303" spans="1:17" x14ac:dyDescent="0.2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>VLOOKUP(J1303,S:T,2,FALSE)</f>
        <v>4-Medium C&amp;I</v>
      </c>
    </row>
    <row r="1304" spans="1:17" x14ac:dyDescent="0.2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>VLOOKUP(J1304,S:T,2,FALSE)</f>
        <v>5-Large C&amp;I</v>
      </c>
    </row>
    <row r="1305" spans="1:17" x14ac:dyDescent="0.2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>VLOOKUP(J1305,S:T,2,FALSE)</f>
        <v>1-Residential</v>
      </c>
    </row>
    <row r="1306" spans="1:17" x14ac:dyDescent="0.2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>VLOOKUP(J1306,S:T,2,FALSE)</f>
        <v>1-Residential</v>
      </c>
    </row>
    <row r="1307" spans="1:17" x14ac:dyDescent="0.2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>VLOOKUP(J1307,S:T,2,FALSE)</f>
        <v>1-Residential</v>
      </c>
    </row>
    <row r="1308" spans="1:17" x14ac:dyDescent="0.2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>VLOOKUP(J1308,S:T,2,FALSE)</f>
        <v>1-Residential</v>
      </c>
    </row>
    <row r="1309" spans="1:17" x14ac:dyDescent="0.2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>VLOOKUP(J1309,S:T,2,FALSE)</f>
        <v>4-Medium C&amp;I</v>
      </c>
    </row>
    <row r="1310" spans="1:17" x14ac:dyDescent="0.2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>VLOOKUP(J1310,S:T,2,FALSE)</f>
        <v>Street</v>
      </c>
    </row>
    <row r="1311" spans="1:17" x14ac:dyDescent="0.2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>VLOOKUP(J1311,S:T,2,FALSE)</f>
        <v>Street</v>
      </c>
    </row>
    <row r="1312" spans="1:17" x14ac:dyDescent="0.2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>VLOOKUP(J1312,S:T,2,FALSE)</f>
        <v>3-Small C&amp;I</v>
      </c>
    </row>
    <row r="1313" spans="1:17" x14ac:dyDescent="0.2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>VLOOKUP(J1313,S:T,2,FALSE)</f>
        <v>Street</v>
      </c>
    </row>
    <row r="1314" spans="1:17" x14ac:dyDescent="0.2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>VLOOKUP(J1314,S:T,2,FALSE)</f>
        <v>2-Low Income Residential</v>
      </c>
    </row>
    <row r="1315" spans="1:17" x14ac:dyDescent="0.2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>VLOOKUP(J1315,S:T,2,FALSE)</f>
        <v>3-Small C&amp;I</v>
      </c>
    </row>
    <row r="1316" spans="1:17" x14ac:dyDescent="0.2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>VLOOKUP(J1316,S:T,2,FALSE)</f>
        <v>3-Small C&amp;I</v>
      </c>
    </row>
    <row r="1317" spans="1:17" x14ac:dyDescent="0.2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>VLOOKUP(J1317,S:T,2,FALSE)</f>
        <v>3-Small C&amp;I</v>
      </c>
    </row>
    <row r="1318" spans="1:17" x14ac:dyDescent="0.2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>VLOOKUP(J1318,S:T,2,FALSE)</f>
        <v>3-Small C&amp;I</v>
      </c>
    </row>
    <row r="1319" spans="1:17" x14ac:dyDescent="0.2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>VLOOKUP(J1319,S:T,2,FALSE)</f>
        <v>3-Small C&amp;I</v>
      </c>
    </row>
    <row r="1320" spans="1:17" x14ac:dyDescent="0.2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>VLOOKUP(J1320,S:T,2,FALSE)</f>
        <v>3-Small C&amp;I</v>
      </c>
    </row>
    <row r="1321" spans="1:17" x14ac:dyDescent="0.2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>VLOOKUP(J1321,S:T,2,FALSE)</f>
        <v>3-Small C&amp;I</v>
      </c>
    </row>
    <row r="1322" spans="1:17" x14ac:dyDescent="0.2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>VLOOKUP(J1322,S:T,2,FALSE)</f>
        <v>3-Small C&amp;I</v>
      </c>
    </row>
    <row r="1323" spans="1:17" x14ac:dyDescent="0.2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>VLOOKUP(J1323,S:T,2,FALSE)</f>
        <v>3-Small C&amp;I</v>
      </c>
    </row>
    <row r="1324" spans="1:17" x14ac:dyDescent="0.2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>VLOOKUP(J1324,S:T,2,FALSE)</f>
        <v>3-Small C&amp;I</v>
      </c>
    </row>
    <row r="1325" spans="1:17" x14ac:dyDescent="0.2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>VLOOKUP(J1325,S:T,2,FALSE)</f>
        <v>4-Medium C&amp;I</v>
      </c>
    </row>
    <row r="1326" spans="1:17" x14ac:dyDescent="0.2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>VLOOKUP(J1326,S:T,2,FALSE)</f>
        <v>4-Medium C&amp;I</v>
      </c>
    </row>
    <row r="1327" spans="1:17" x14ac:dyDescent="0.2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>VLOOKUP(J1327,S:T,2,FALSE)</f>
        <v>5-Large C&amp;I</v>
      </c>
    </row>
    <row r="1328" spans="1:17" x14ac:dyDescent="0.2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>VLOOKUP(J1328,S:T,2,FALSE)</f>
        <v>1-Residential</v>
      </c>
    </row>
    <row r="1329" spans="1:17" x14ac:dyDescent="0.2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>VLOOKUP(J1329,S:T,2,FALSE)</f>
        <v>1-Residential</v>
      </c>
    </row>
    <row r="1330" spans="1:17" x14ac:dyDescent="0.2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>VLOOKUP(J1330,S:T,2,FALSE)</f>
        <v>4-Medium C&amp;I</v>
      </c>
    </row>
    <row r="1331" spans="1:17" x14ac:dyDescent="0.2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>VLOOKUP(J1331,S:T,2,FALSE)</f>
        <v>4-Medium C&amp;I</v>
      </c>
    </row>
    <row r="1332" spans="1:17" x14ac:dyDescent="0.2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>VLOOKUP(J1332,S:T,2,FALSE)</f>
        <v>Street</v>
      </c>
    </row>
    <row r="1333" spans="1:17" x14ac:dyDescent="0.2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>VLOOKUP(J1333,S:T,2,FALSE)</f>
        <v>Street</v>
      </c>
    </row>
    <row r="1334" spans="1:17" x14ac:dyDescent="0.2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>VLOOKUP(J1334,S:T,2,FALSE)</f>
        <v>Street</v>
      </c>
    </row>
    <row r="1335" spans="1:17" x14ac:dyDescent="0.2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>VLOOKUP(J1335,S:T,2,FALSE)</f>
        <v>Street</v>
      </c>
    </row>
    <row r="1336" spans="1:17" x14ac:dyDescent="0.2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>VLOOKUP(J1336,S:T,2,FALSE)</f>
        <v>Street</v>
      </c>
    </row>
    <row r="1337" spans="1:17" x14ac:dyDescent="0.2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>VLOOKUP(J1337,S:T,2,FALSE)</f>
        <v>Street</v>
      </c>
    </row>
    <row r="1338" spans="1:17" x14ac:dyDescent="0.2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>VLOOKUP(J1338,S:T,2,FALSE)</f>
        <v>3-Small C&amp;I</v>
      </c>
    </row>
    <row r="1339" spans="1:17" x14ac:dyDescent="0.2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>VLOOKUP(J1339,S:T,2,FALSE)</f>
        <v>3-Small C&amp;I</v>
      </c>
    </row>
    <row r="1340" spans="1:17" x14ac:dyDescent="0.2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>VLOOKUP(J1340,S:T,2,FALSE)</f>
        <v>Street</v>
      </c>
    </row>
    <row r="1341" spans="1:17" x14ac:dyDescent="0.2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>VLOOKUP(J1341,S:T,2,FALSE)</f>
        <v>Street</v>
      </c>
    </row>
    <row r="1342" spans="1:17" x14ac:dyDescent="0.2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>VLOOKUP(J1342,S:T,2,FALSE)</f>
        <v>Street</v>
      </c>
    </row>
    <row r="1343" spans="1:17" x14ac:dyDescent="0.2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>VLOOKUP(J1343,S:T,2,FALSE)</f>
        <v>2-Low Income Residential</v>
      </c>
    </row>
    <row r="1344" spans="1:17" x14ac:dyDescent="0.2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>VLOOKUP(J1344,S:T,2,FALSE)</f>
        <v>2-Low Income Residential</v>
      </c>
    </row>
    <row r="1345" spans="1:17" x14ac:dyDescent="0.2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>VLOOKUP(J1345,S:T,2,FALSE)</f>
        <v>2-Low Income Residential</v>
      </c>
    </row>
    <row r="1346" spans="1:17" x14ac:dyDescent="0.2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>VLOOKUP(J1346,S:T,2,FALSE)</f>
        <v>2-Low Income Residential</v>
      </c>
    </row>
    <row r="1347" spans="1:17" x14ac:dyDescent="0.2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>VLOOKUP(J1347,S:T,2,FALSE)</f>
        <v>1-Residential</v>
      </c>
    </row>
    <row r="1348" spans="1:17" x14ac:dyDescent="0.2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>VLOOKUP(J1348,S:T,2,FALSE)</f>
        <v>3-Small C&amp;I</v>
      </c>
    </row>
    <row r="1349" spans="1:17" x14ac:dyDescent="0.2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>VLOOKUP(J1349,S:T,2,FALSE)</f>
        <v>3-Small C&amp;I</v>
      </c>
    </row>
    <row r="1350" spans="1:17" x14ac:dyDescent="0.2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>VLOOKUP(J1350,S:T,2,FALSE)</f>
        <v>4-Medium C&amp;I</v>
      </c>
    </row>
    <row r="1351" spans="1:17" x14ac:dyDescent="0.2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>VLOOKUP(J1351,S:T,2,FALSE)</f>
        <v>5-Large C&amp;I</v>
      </c>
    </row>
    <row r="1352" spans="1:17" x14ac:dyDescent="0.2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>VLOOKUP(J1352,S:T,2,FALSE)</f>
        <v>5-Large C&amp;I</v>
      </c>
    </row>
    <row r="1353" spans="1:17" x14ac:dyDescent="0.2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>VLOOKUP(J1353,S:T,2,FALSE)</f>
        <v>1-Residential</v>
      </c>
    </row>
    <row r="1354" spans="1:17" x14ac:dyDescent="0.2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>VLOOKUP(J1354,S:T,2,FALSE)</f>
        <v>1-Residential</v>
      </c>
    </row>
    <row r="1355" spans="1:17" x14ac:dyDescent="0.2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>VLOOKUP(J1355,S:T,2,FALSE)</f>
        <v>1-Residential</v>
      </c>
    </row>
    <row r="1356" spans="1:17" x14ac:dyDescent="0.2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>VLOOKUP(J1356,S:T,2,FALSE)</f>
        <v>4-Medium C&amp;I</v>
      </c>
    </row>
    <row r="1357" spans="1:17" x14ac:dyDescent="0.2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>VLOOKUP(J1357,S:T,2,FALSE)</f>
        <v>4-Medium C&amp;I</v>
      </c>
    </row>
    <row r="1358" spans="1:17" x14ac:dyDescent="0.2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>VLOOKUP(J1358,S:T,2,FALSE)</f>
        <v>1-Residential</v>
      </c>
    </row>
    <row r="1359" spans="1:17" x14ac:dyDescent="0.2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>VLOOKUP(J1359,S:T,2,FALSE)</f>
        <v>3-Small C&amp;I</v>
      </c>
    </row>
    <row r="1360" spans="1:17" x14ac:dyDescent="0.2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>VLOOKUP(J1360,S:T,2,FALSE)</f>
        <v>3-Small C&amp;I</v>
      </c>
    </row>
    <row r="1361" spans="1:17" x14ac:dyDescent="0.2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>VLOOKUP(J1361,S:T,2,FALSE)</f>
        <v>4-Medium C&amp;I</v>
      </c>
    </row>
    <row r="1362" spans="1:17" x14ac:dyDescent="0.2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>VLOOKUP(J1362,S:T,2,FALSE)</f>
        <v>5-Large C&amp;I</v>
      </c>
    </row>
    <row r="1363" spans="1:17" x14ac:dyDescent="0.2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>VLOOKUP(J1363,S:T,2,FALSE)</f>
        <v>3-Small C&amp;I</v>
      </c>
    </row>
    <row r="1364" spans="1:17" x14ac:dyDescent="0.2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>VLOOKUP(J1364,S:T,2,FALSE)</f>
        <v>3-Small C&amp;I</v>
      </c>
    </row>
    <row r="1365" spans="1:17" x14ac:dyDescent="0.2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>VLOOKUP(J1365,S:T,2,FALSE)</f>
        <v>4-Medium C&amp;I</v>
      </c>
    </row>
    <row r="1366" spans="1:17" x14ac:dyDescent="0.2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>VLOOKUP(J1366,S:T,2,FALSE)</f>
        <v>4-Medium C&amp;I</v>
      </c>
    </row>
    <row r="1367" spans="1:17" x14ac:dyDescent="0.2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>VLOOKUP(J1367,S:T,2,FALSE)</f>
        <v>4-Medium C&amp;I</v>
      </c>
    </row>
    <row r="1368" spans="1:17" x14ac:dyDescent="0.2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>VLOOKUP(J1368,S:T,2,FALSE)</f>
        <v>Street</v>
      </c>
    </row>
    <row r="1369" spans="1:17" x14ac:dyDescent="0.2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>VLOOKUP(J1369,S:T,2,FALSE)</f>
        <v>Street</v>
      </c>
    </row>
    <row r="1370" spans="1:17" x14ac:dyDescent="0.2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>VLOOKUP(J1370,S:T,2,FALSE)</f>
        <v>Street</v>
      </c>
    </row>
    <row r="1371" spans="1:17" x14ac:dyDescent="0.2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>VLOOKUP(J1371,S:T,2,FALSE)</f>
        <v>1-Residential</v>
      </c>
    </row>
    <row r="1372" spans="1:17" x14ac:dyDescent="0.2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>VLOOKUP(J1372,S:T,2,FALSE)</f>
        <v>1-Residential</v>
      </c>
    </row>
    <row r="1373" spans="1:17" x14ac:dyDescent="0.2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>VLOOKUP(J1373,S:T,2,FALSE)</f>
        <v>2-Low Income Residential</v>
      </c>
    </row>
    <row r="1374" spans="1:17" x14ac:dyDescent="0.2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>VLOOKUP(J1374,S:T,2,FALSE)</f>
        <v>Street</v>
      </c>
    </row>
    <row r="1375" spans="1:17" x14ac:dyDescent="0.2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>VLOOKUP(J1375,S:T,2,FALSE)</f>
        <v>Street</v>
      </c>
    </row>
    <row r="1376" spans="1:17" x14ac:dyDescent="0.2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>VLOOKUP(J1376,S:T,2,FALSE)</f>
        <v>Street</v>
      </c>
    </row>
    <row r="1377" spans="1:17" x14ac:dyDescent="0.2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>VLOOKUP(J1377,S:T,2,FALSE)</f>
        <v>3-Small C&amp;I</v>
      </c>
    </row>
    <row r="1378" spans="1:17" x14ac:dyDescent="0.2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>VLOOKUP(J1378,S:T,2,FALSE)</f>
        <v>1-Residential</v>
      </c>
    </row>
    <row r="1379" spans="1:17" x14ac:dyDescent="0.2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>VLOOKUP(J1379,S:T,2,FALSE)</f>
        <v>3-Small C&amp;I</v>
      </c>
    </row>
    <row r="1380" spans="1:17" x14ac:dyDescent="0.2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>VLOOKUP(J1380,S:T,2,FALSE)</f>
        <v>4-Medium C&amp;I</v>
      </c>
    </row>
    <row r="1381" spans="1:17" x14ac:dyDescent="0.2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>VLOOKUP(J1381,S:T,2,FALSE)</f>
        <v>4-Medium C&amp;I</v>
      </c>
    </row>
    <row r="1382" spans="1:17" x14ac:dyDescent="0.2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>VLOOKUP(J1382,S:T,2,FALSE)</f>
        <v>3-Small C&amp;I</v>
      </c>
    </row>
    <row r="1383" spans="1:17" x14ac:dyDescent="0.2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>VLOOKUP(J1383,S:T,2,FALSE)</f>
        <v>4-Medium C&amp;I</v>
      </c>
    </row>
    <row r="1384" spans="1:17" x14ac:dyDescent="0.2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>VLOOKUP(J1384,S:T,2,FALSE)</f>
        <v>4-Medium C&amp;I</v>
      </c>
    </row>
    <row r="1385" spans="1:17" x14ac:dyDescent="0.2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>VLOOKUP(J1385,S:T,2,FALSE)</f>
        <v>4-Medium C&amp;I</v>
      </c>
    </row>
    <row r="1386" spans="1:17" x14ac:dyDescent="0.2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>VLOOKUP(J1386,S:T,2,FALSE)</f>
        <v>5-Large C&amp;I</v>
      </c>
    </row>
    <row r="1387" spans="1:17" x14ac:dyDescent="0.2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>VLOOKUP(J1387,S:T,2,FALSE)</f>
        <v>1-Residential</v>
      </c>
    </row>
    <row r="1388" spans="1:17" x14ac:dyDescent="0.2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>VLOOKUP(J1388,S:T,2,FALSE)</f>
        <v>1-Residential</v>
      </c>
    </row>
    <row r="1389" spans="1:17" x14ac:dyDescent="0.2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>VLOOKUP(J1389,S:T,2,FALSE)</f>
        <v>2-Low Income Residential</v>
      </c>
    </row>
    <row r="1390" spans="1:17" x14ac:dyDescent="0.2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>VLOOKUP(J1390,S:T,2,FALSE)</f>
        <v>2-Low Income Residential</v>
      </c>
    </row>
    <row r="1391" spans="1:17" x14ac:dyDescent="0.2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>VLOOKUP(J1391,S:T,2,FALSE)</f>
        <v>Street</v>
      </c>
    </row>
    <row r="1392" spans="1:17" x14ac:dyDescent="0.2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>VLOOKUP(J1392,S:T,2,FALSE)</f>
        <v>Street</v>
      </c>
    </row>
    <row r="1393" spans="1:17" x14ac:dyDescent="0.2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>VLOOKUP(J1393,S:T,2,FALSE)</f>
        <v>2-Low Income Residential</v>
      </c>
    </row>
    <row r="1394" spans="1:17" x14ac:dyDescent="0.2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>VLOOKUP(J1394,S:T,2,FALSE)</f>
        <v>2-Low Income Residential</v>
      </c>
    </row>
    <row r="1395" spans="1:17" x14ac:dyDescent="0.2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>VLOOKUP(J1395,S:T,2,FALSE)</f>
        <v>3-Small C&amp;I</v>
      </c>
    </row>
    <row r="1396" spans="1:17" x14ac:dyDescent="0.2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>VLOOKUP(J1396,S:T,2,FALSE)</f>
        <v>3-Small C&amp;I</v>
      </c>
    </row>
    <row r="1397" spans="1:17" x14ac:dyDescent="0.2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>VLOOKUP(J1397,S:T,2,FALSE)</f>
        <v>3-Small C&amp;I</v>
      </c>
    </row>
    <row r="1398" spans="1:17" x14ac:dyDescent="0.2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>VLOOKUP(J1398,S:T,2,FALSE)</f>
        <v>3-Small C&amp;I</v>
      </c>
    </row>
    <row r="1399" spans="1:17" x14ac:dyDescent="0.2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>VLOOKUP(J1399,S:T,2,FALSE)</f>
        <v>3-Small C&amp;I</v>
      </c>
    </row>
    <row r="1400" spans="1:17" x14ac:dyDescent="0.2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>VLOOKUP(J1400,S:T,2,FALSE)</f>
        <v>4-Medium C&amp;I</v>
      </c>
    </row>
    <row r="1401" spans="1:17" x14ac:dyDescent="0.2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>VLOOKUP(J1401,S:T,2,FALSE)</f>
        <v>Street</v>
      </c>
    </row>
    <row r="1402" spans="1:17" x14ac:dyDescent="0.2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>VLOOKUP(J1402,S:T,2,FALSE)</f>
        <v>3-Small C&amp;I</v>
      </c>
    </row>
    <row r="1403" spans="1:17" x14ac:dyDescent="0.2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>VLOOKUP(J1403,S:T,2,FALSE)</f>
        <v>3-Small C&amp;I</v>
      </c>
    </row>
    <row r="1404" spans="1:17" x14ac:dyDescent="0.2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>VLOOKUP(J1404,S:T,2,FALSE)</f>
        <v>3-Small C&amp;I</v>
      </c>
    </row>
    <row r="1405" spans="1:17" x14ac:dyDescent="0.2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>VLOOKUP(J1405,S:T,2,FALSE)</f>
        <v>Street</v>
      </c>
    </row>
    <row r="1406" spans="1:17" x14ac:dyDescent="0.2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>VLOOKUP(J1406,S:T,2,FALSE)</f>
        <v>Street</v>
      </c>
    </row>
    <row r="1407" spans="1:17" x14ac:dyDescent="0.2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>VLOOKUP(J1407,S:T,2,FALSE)</f>
        <v>1-Residential</v>
      </c>
    </row>
    <row r="1408" spans="1:17" x14ac:dyDescent="0.2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>VLOOKUP(J1408,S:T,2,FALSE)</f>
        <v>1-Residential</v>
      </c>
    </row>
    <row r="1409" spans="1:17" x14ac:dyDescent="0.2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>VLOOKUP(J1409,S:T,2,FALSE)</f>
        <v>1-Residential</v>
      </c>
    </row>
    <row r="1410" spans="1:17" x14ac:dyDescent="0.2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>VLOOKUP(J1410,S:T,2,FALSE)</f>
        <v>2-Low Income Residential</v>
      </c>
    </row>
    <row r="1411" spans="1:17" x14ac:dyDescent="0.2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>VLOOKUP(J1411,S:T,2,FALSE)</f>
        <v>3-Small C&amp;I</v>
      </c>
    </row>
    <row r="1412" spans="1:17" x14ac:dyDescent="0.2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>VLOOKUP(J1412,S:T,2,FALSE)</f>
        <v>3-Small C&amp;I</v>
      </c>
    </row>
    <row r="1413" spans="1:17" x14ac:dyDescent="0.2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>VLOOKUP(J1413,S:T,2,FALSE)</f>
        <v>3-Small C&amp;I</v>
      </c>
    </row>
    <row r="1414" spans="1:17" x14ac:dyDescent="0.2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>VLOOKUP(J1414,S:T,2,FALSE)</f>
        <v>3-Small C&amp;I</v>
      </c>
    </row>
    <row r="1415" spans="1:17" x14ac:dyDescent="0.2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>VLOOKUP(J1415,S:T,2,FALSE)</f>
        <v>3-Small C&amp;I</v>
      </c>
    </row>
    <row r="1416" spans="1:17" x14ac:dyDescent="0.2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>VLOOKUP(J1416,S:T,2,FALSE)</f>
        <v>4-Medium C&amp;I</v>
      </c>
    </row>
    <row r="1417" spans="1:17" x14ac:dyDescent="0.2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>VLOOKUP(J1417,S:T,2,FALSE)</f>
        <v>3-Small C&amp;I</v>
      </c>
    </row>
    <row r="1418" spans="1:17" x14ac:dyDescent="0.2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>VLOOKUP(J1418,S:T,2,FALSE)</f>
        <v>3-Small C&amp;I</v>
      </c>
    </row>
    <row r="1419" spans="1:17" x14ac:dyDescent="0.2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>VLOOKUP(J1419,S:T,2,FALSE)</f>
        <v>3-Small C&amp;I</v>
      </c>
    </row>
    <row r="1420" spans="1:17" x14ac:dyDescent="0.2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>VLOOKUP(J1420,S:T,2,FALSE)</f>
        <v>4-Medium C&amp;I</v>
      </c>
    </row>
    <row r="1421" spans="1:17" x14ac:dyDescent="0.2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>VLOOKUP(J1421,S:T,2,FALSE)</f>
        <v>3-Small C&amp;I</v>
      </c>
    </row>
    <row r="1422" spans="1:17" x14ac:dyDescent="0.2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>VLOOKUP(J1422,S:T,2,FALSE)</f>
        <v>Street</v>
      </c>
    </row>
    <row r="1423" spans="1:17" x14ac:dyDescent="0.2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>VLOOKUP(J1423,S:T,2,FALSE)</f>
        <v>1-Residential</v>
      </c>
    </row>
    <row r="1424" spans="1:17" x14ac:dyDescent="0.2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>VLOOKUP(J1424,S:T,2,FALSE)</f>
        <v>1-Residential</v>
      </c>
    </row>
    <row r="1425" spans="1:17" x14ac:dyDescent="0.2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>VLOOKUP(J1425,S:T,2,FALSE)</f>
        <v>1-Residential</v>
      </c>
    </row>
    <row r="1426" spans="1:17" x14ac:dyDescent="0.2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>VLOOKUP(J1426,S:T,2,FALSE)</f>
        <v>1-Residential</v>
      </c>
    </row>
    <row r="1427" spans="1:17" x14ac:dyDescent="0.2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>VLOOKUP(J1427,S:T,2,FALSE)</f>
        <v>2-Low Income Residential</v>
      </c>
    </row>
    <row r="1428" spans="1:17" x14ac:dyDescent="0.2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>VLOOKUP(J1428,S:T,2,FALSE)</f>
        <v>2-Low Income Residential</v>
      </c>
    </row>
    <row r="1429" spans="1:17" x14ac:dyDescent="0.2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>VLOOKUP(J1429,S:T,2,FALSE)</f>
        <v>2-Low Income Residential</v>
      </c>
    </row>
    <row r="1430" spans="1:17" x14ac:dyDescent="0.2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>VLOOKUP(J1430,S:T,2,FALSE)</f>
        <v>Street</v>
      </c>
    </row>
    <row r="1431" spans="1:17" x14ac:dyDescent="0.2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>VLOOKUP(J1431,S:T,2,FALSE)</f>
        <v>3-Small C&amp;I</v>
      </c>
    </row>
    <row r="1432" spans="1:17" x14ac:dyDescent="0.2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>VLOOKUP(J1432,S:T,2,FALSE)</f>
        <v>3-Small C&amp;I</v>
      </c>
    </row>
    <row r="1433" spans="1:17" x14ac:dyDescent="0.2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>VLOOKUP(J1433,S:T,2,FALSE)</f>
        <v>3-Small C&amp;I</v>
      </c>
    </row>
    <row r="1434" spans="1:17" x14ac:dyDescent="0.2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>VLOOKUP(J1434,S:T,2,FALSE)</f>
        <v>3-Small C&amp;I</v>
      </c>
    </row>
    <row r="1435" spans="1:17" x14ac:dyDescent="0.2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>VLOOKUP(J1435,S:T,2,FALSE)</f>
        <v>3-Small C&amp;I</v>
      </c>
    </row>
    <row r="1436" spans="1:17" x14ac:dyDescent="0.2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>VLOOKUP(J1436,S:T,2,FALSE)</f>
        <v>3-Small C&amp;I</v>
      </c>
    </row>
    <row r="1437" spans="1:17" x14ac:dyDescent="0.2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>VLOOKUP(J1437,S:T,2,FALSE)</f>
        <v>3-Small C&amp;I</v>
      </c>
    </row>
    <row r="1438" spans="1:17" x14ac:dyDescent="0.2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>VLOOKUP(J1438,S:T,2,FALSE)</f>
        <v>3-Small C&amp;I</v>
      </c>
    </row>
    <row r="1439" spans="1:17" x14ac:dyDescent="0.2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>VLOOKUP(J1439,S:T,2,FALSE)</f>
        <v>4-Medium C&amp;I</v>
      </c>
    </row>
    <row r="1440" spans="1:17" x14ac:dyDescent="0.2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>VLOOKUP(J1440,S:T,2,FALSE)</f>
        <v>3-Small C&amp;I</v>
      </c>
    </row>
    <row r="1441" spans="1:17" x14ac:dyDescent="0.2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>VLOOKUP(J1441,S:T,2,FALSE)</f>
        <v>3-Small C&amp;I</v>
      </c>
    </row>
    <row r="1442" spans="1:17" x14ac:dyDescent="0.2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>VLOOKUP(J1442,S:T,2,FALSE)</f>
        <v>4-Medium C&amp;I</v>
      </c>
    </row>
    <row r="1443" spans="1:17" x14ac:dyDescent="0.2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>VLOOKUP(J1443,S:T,2,FALSE)</f>
        <v>3-Small C&amp;I</v>
      </c>
    </row>
    <row r="1444" spans="1:17" x14ac:dyDescent="0.2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>VLOOKUP(J1444,S:T,2,FALSE)</f>
        <v>Street</v>
      </c>
    </row>
    <row r="1445" spans="1:17" x14ac:dyDescent="0.2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>VLOOKUP(J1445,S:T,2,FALSE)</f>
        <v>Street</v>
      </c>
    </row>
    <row r="1446" spans="1:17" x14ac:dyDescent="0.2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>VLOOKUP(J1446,S:T,2,FALSE)</f>
        <v>Street</v>
      </c>
    </row>
    <row r="1447" spans="1:17" x14ac:dyDescent="0.2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>VLOOKUP(J1447,S:T,2,FALSE)</f>
        <v>Street</v>
      </c>
    </row>
    <row r="1448" spans="1:17" x14ac:dyDescent="0.2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>VLOOKUP(J1448,S:T,2,FALSE)</f>
        <v>Street</v>
      </c>
    </row>
    <row r="1449" spans="1:17" x14ac:dyDescent="0.2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>VLOOKUP(J1449,S:T,2,FALSE)</f>
        <v>Street</v>
      </c>
    </row>
    <row r="1450" spans="1:17" x14ac:dyDescent="0.2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>VLOOKUP(J1450,S:T,2,FALSE)</f>
        <v>5-Large C&amp;I</v>
      </c>
    </row>
    <row r="1451" spans="1:17" x14ac:dyDescent="0.2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>VLOOKUP(J1451,S:T,2,FALSE)</f>
        <v>1-Residential</v>
      </c>
    </row>
    <row r="1452" spans="1:17" x14ac:dyDescent="0.2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>VLOOKUP(J1452,S:T,2,FALSE)</f>
        <v>Street</v>
      </c>
    </row>
    <row r="1453" spans="1:17" x14ac:dyDescent="0.2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>VLOOKUP(J1453,S:T,2,FALSE)</f>
        <v>Street</v>
      </c>
    </row>
    <row r="1454" spans="1:17" x14ac:dyDescent="0.2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>VLOOKUP(J1454,S:T,2,FALSE)</f>
        <v>Street</v>
      </c>
    </row>
    <row r="1455" spans="1:17" x14ac:dyDescent="0.2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>VLOOKUP(J1455,S:T,2,FALSE)</f>
        <v>Street</v>
      </c>
    </row>
    <row r="1456" spans="1:17" x14ac:dyDescent="0.2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>VLOOKUP(J1456,S:T,2,FALSE)</f>
        <v>Street</v>
      </c>
    </row>
    <row r="1457" spans="1:17" x14ac:dyDescent="0.2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>VLOOKUP(J1457,S:T,2,FALSE)</f>
        <v>3-Small C&amp;I</v>
      </c>
    </row>
    <row r="1458" spans="1:17" x14ac:dyDescent="0.2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>VLOOKUP(J1458,S:T,2,FALSE)</f>
        <v>3-Small C&amp;I</v>
      </c>
    </row>
    <row r="1459" spans="1:17" x14ac:dyDescent="0.2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>VLOOKUP(J1459,S:T,2,FALSE)</f>
        <v>1-Residential</v>
      </c>
    </row>
    <row r="1460" spans="1:17" x14ac:dyDescent="0.2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>VLOOKUP(J1460,S:T,2,FALSE)</f>
        <v>1-Residential</v>
      </c>
    </row>
    <row r="1461" spans="1:17" x14ac:dyDescent="0.2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>VLOOKUP(J1461,S:T,2,FALSE)</f>
        <v>1-Residential</v>
      </c>
    </row>
    <row r="1462" spans="1:17" x14ac:dyDescent="0.2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>VLOOKUP(J1462,S:T,2,FALSE)</f>
        <v>3-Small C&amp;I</v>
      </c>
    </row>
    <row r="1463" spans="1:17" x14ac:dyDescent="0.2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>VLOOKUP(J1463,S:T,2,FALSE)</f>
        <v>3-Small C&amp;I</v>
      </c>
    </row>
    <row r="1464" spans="1:17" x14ac:dyDescent="0.2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>VLOOKUP(J1464,S:T,2,FALSE)</f>
        <v>OTHER</v>
      </c>
    </row>
    <row r="1465" spans="1:17" x14ac:dyDescent="0.2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>VLOOKUP(J1465,S:T,2,FALSE)</f>
        <v>3-Small C&amp;I</v>
      </c>
    </row>
    <row r="1466" spans="1:17" x14ac:dyDescent="0.2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>VLOOKUP(J1466,S:T,2,FALSE)</f>
        <v>3-Small C&amp;I</v>
      </c>
    </row>
    <row r="1467" spans="1:17" x14ac:dyDescent="0.2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>VLOOKUP(J1467,S:T,2,FALSE)</f>
        <v>4-Medium C&amp;I</v>
      </c>
    </row>
    <row r="1468" spans="1:17" x14ac:dyDescent="0.2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>VLOOKUP(J1468,S:T,2,FALSE)</f>
        <v>4-Medium C&amp;I</v>
      </c>
    </row>
    <row r="1469" spans="1:17" x14ac:dyDescent="0.2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>VLOOKUP(J1469,S:T,2,FALSE)</f>
        <v>4-Medium C&amp;I</v>
      </c>
    </row>
    <row r="1470" spans="1:17" x14ac:dyDescent="0.2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>VLOOKUP(J1470,S:T,2,FALSE)</f>
        <v>4-Medium C&amp;I</v>
      </c>
    </row>
    <row r="1471" spans="1:17" x14ac:dyDescent="0.2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>VLOOKUP(J1471,S:T,2,FALSE)</f>
        <v>3-Small C&amp;I</v>
      </c>
    </row>
    <row r="1472" spans="1:17" x14ac:dyDescent="0.2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>VLOOKUP(J1472,S:T,2,FALSE)</f>
        <v>Street</v>
      </c>
    </row>
    <row r="1473" spans="1:17" x14ac:dyDescent="0.2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>VLOOKUP(J1473,S:T,2,FALSE)</f>
        <v>Street</v>
      </c>
    </row>
    <row r="1474" spans="1:17" x14ac:dyDescent="0.2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>VLOOKUP(J1474,S:T,2,FALSE)</f>
        <v>Street</v>
      </c>
    </row>
    <row r="1475" spans="1:17" x14ac:dyDescent="0.2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>VLOOKUP(J1475,S:T,2,FALSE)</f>
        <v>Street</v>
      </c>
    </row>
    <row r="1476" spans="1:17" x14ac:dyDescent="0.2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>VLOOKUP(J1476,S:T,2,FALSE)</f>
        <v>5-Large C&amp;I</v>
      </c>
    </row>
    <row r="1477" spans="1:17" x14ac:dyDescent="0.2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>VLOOKUP(J1477,S:T,2,FALSE)</f>
        <v>5-Large C&amp;I</v>
      </c>
    </row>
    <row r="1478" spans="1:17" x14ac:dyDescent="0.2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>VLOOKUP(J1478,S:T,2,FALSE)</f>
        <v>5-Large C&amp;I</v>
      </c>
    </row>
    <row r="1479" spans="1:17" x14ac:dyDescent="0.2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>VLOOKUP(J1479,S:T,2,FALSE)</f>
        <v>1-Residential</v>
      </c>
    </row>
    <row r="1480" spans="1:17" x14ac:dyDescent="0.2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>VLOOKUP(J1480,S:T,2,FALSE)</f>
        <v>1-Residential</v>
      </c>
    </row>
    <row r="1481" spans="1:17" x14ac:dyDescent="0.2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>VLOOKUP(J1481,S:T,2,FALSE)</f>
        <v>1-Residential</v>
      </c>
    </row>
    <row r="1482" spans="1:17" x14ac:dyDescent="0.2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>VLOOKUP(J1482,S:T,2,FALSE)</f>
        <v>1-Residential</v>
      </c>
    </row>
    <row r="1483" spans="1:17" x14ac:dyDescent="0.2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>VLOOKUP(J1483,S:T,2,FALSE)</f>
        <v>2-Low Income Residential</v>
      </c>
    </row>
    <row r="1484" spans="1:17" x14ac:dyDescent="0.2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>VLOOKUP(J1484,S:T,2,FALSE)</f>
        <v>2-Low Income Residential</v>
      </c>
    </row>
    <row r="1485" spans="1:17" x14ac:dyDescent="0.2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>VLOOKUP(J1485,S:T,2,FALSE)</f>
        <v>Street</v>
      </c>
    </row>
    <row r="1486" spans="1:17" x14ac:dyDescent="0.2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>VLOOKUP(J1486,S:T,2,FALSE)</f>
        <v>Street</v>
      </c>
    </row>
    <row r="1487" spans="1:17" x14ac:dyDescent="0.2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>VLOOKUP(J1487,S:T,2,FALSE)</f>
        <v>3-Small C&amp;I</v>
      </c>
    </row>
    <row r="1488" spans="1:17" x14ac:dyDescent="0.2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>VLOOKUP(J1488,S:T,2,FALSE)</f>
        <v>3-Small C&amp;I</v>
      </c>
    </row>
    <row r="1489" spans="1:17" x14ac:dyDescent="0.2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>VLOOKUP(J1489,S:T,2,FALSE)</f>
        <v>3-Small C&amp;I</v>
      </c>
    </row>
    <row r="1490" spans="1:17" x14ac:dyDescent="0.2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>VLOOKUP(J1490,S:T,2,FALSE)</f>
        <v>1-Residential</v>
      </c>
    </row>
    <row r="1491" spans="1:17" x14ac:dyDescent="0.2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>VLOOKUP(J1491,S:T,2,FALSE)</f>
        <v>1-Residential</v>
      </c>
    </row>
    <row r="1492" spans="1:17" x14ac:dyDescent="0.2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>VLOOKUP(J1492,S:T,2,FALSE)</f>
        <v>3-Small C&amp;I</v>
      </c>
    </row>
    <row r="1493" spans="1:17" x14ac:dyDescent="0.2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>VLOOKUP(J1493,S:T,2,FALSE)</f>
        <v>3-Small C&amp;I</v>
      </c>
    </row>
    <row r="1494" spans="1:17" x14ac:dyDescent="0.2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>VLOOKUP(J1494,S:T,2,FALSE)</f>
        <v>4-Medium C&amp;I</v>
      </c>
    </row>
    <row r="1495" spans="1:17" x14ac:dyDescent="0.2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>VLOOKUP(J1495,S:T,2,FALSE)</f>
        <v>4-Medium C&amp;I</v>
      </c>
    </row>
    <row r="1496" spans="1:17" x14ac:dyDescent="0.2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>VLOOKUP(J1496,S:T,2,FALSE)</f>
        <v>4-Medium C&amp;I</v>
      </c>
    </row>
    <row r="1497" spans="1:17" x14ac:dyDescent="0.2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>VLOOKUP(J1497,S:T,2,FALSE)</f>
        <v>5-Large C&amp;I</v>
      </c>
    </row>
    <row r="1498" spans="1:17" x14ac:dyDescent="0.2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>VLOOKUP(J1498,S:T,2,FALSE)</f>
        <v>3-Small C&amp;I</v>
      </c>
    </row>
    <row r="1499" spans="1:17" x14ac:dyDescent="0.2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>VLOOKUP(J1499,S:T,2,FALSE)</f>
        <v>4-Medium C&amp;I</v>
      </c>
    </row>
    <row r="1500" spans="1:17" x14ac:dyDescent="0.2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>VLOOKUP(J1500,S:T,2,FALSE)</f>
        <v>Street</v>
      </c>
    </row>
    <row r="1501" spans="1:17" x14ac:dyDescent="0.2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>VLOOKUP(J1501,S:T,2,FALSE)</f>
        <v>Street</v>
      </c>
    </row>
    <row r="1502" spans="1:17" x14ac:dyDescent="0.2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>VLOOKUP(J1502,S:T,2,FALSE)</f>
        <v>Street</v>
      </c>
    </row>
    <row r="1503" spans="1:17" x14ac:dyDescent="0.2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>VLOOKUP(J1503,S:T,2,FALSE)</f>
        <v>1-Residential</v>
      </c>
    </row>
    <row r="1504" spans="1:17" x14ac:dyDescent="0.2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>VLOOKUP(J1504,S:T,2,FALSE)</f>
        <v>2-Low Income Residential</v>
      </c>
    </row>
    <row r="1505" spans="1:17" x14ac:dyDescent="0.2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>VLOOKUP(J1505,S:T,2,FALSE)</f>
        <v>Street</v>
      </c>
    </row>
    <row r="1506" spans="1:17" x14ac:dyDescent="0.2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>VLOOKUP(J1506,S:T,2,FALSE)</f>
        <v>Street</v>
      </c>
    </row>
    <row r="1507" spans="1:17" x14ac:dyDescent="0.2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>VLOOKUP(J1507,S:T,2,FALSE)</f>
        <v>3-Small C&amp;I</v>
      </c>
    </row>
    <row r="1508" spans="1:17" x14ac:dyDescent="0.2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>VLOOKUP(J1508,S:T,2,FALSE)</f>
        <v>3-Small C&amp;I</v>
      </c>
    </row>
    <row r="1509" spans="1:17" x14ac:dyDescent="0.2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>VLOOKUP(J1509,S:T,2,FALSE)</f>
        <v>3-Small C&amp;I</v>
      </c>
    </row>
    <row r="1510" spans="1:17" x14ac:dyDescent="0.2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>VLOOKUP(J1510,S:T,2,FALSE)</f>
        <v>3-Small C&amp;I</v>
      </c>
    </row>
    <row r="1511" spans="1:17" x14ac:dyDescent="0.2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>VLOOKUP(J1511,S:T,2,FALSE)</f>
        <v>3-Small C&amp;I</v>
      </c>
    </row>
    <row r="1512" spans="1:17" x14ac:dyDescent="0.2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>VLOOKUP(J1512,S:T,2,FALSE)</f>
        <v>3-Small C&amp;I</v>
      </c>
    </row>
    <row r="1513" spans="1:17" x14ac:dyDescent="0.2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>VLOOKUP(J1513,S:T,2,FALSE)</f>
        <v>3-Small C&amp;I</v>
      </c>
    </row>
    <row r="1514" spans="1:17" x14ac:dyDescent="0.2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>VLOOKUP(J1514,S:T,2,FALSE)</f>
        <v>4-Medium C&amp;I</v>
      </c>
    </row>
    <row r="1515" spans="1:17" x14ac:dyDescent="0.2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>VLOOKUP(J1515,S:T,2,FALSE)</f>
        <v>3-Small C&amp;I</v>
      </c>
    </row>
    <row r="1516" spans="1:17" x14ac:dyDescent="0.2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>VLOOKUP(J1516,S:T,2,FALSE)</f>
        <v>3-Small C&amp;I</v>
      </c>
    </row>
    <row r="1517" spans="1:17" x14ac:dyDescent="0.2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>VLOOKUP(J1517,S:T,2,FALSE)</f>
        <v>3-Small C&amp;I</v>
      </c>
    </row>
    <row r="1518" spans="1:17" x14ac:dyDescent="0.2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>VLOOKUP(J1518,S:T,2,FALSE)</f>
        <v>3-Small C&amp;I</v>
      </c>
    </row>
    <row r="1519" spans="1:17" x14ac:dyDescent="0.2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>VLOOKUP(J1519,S:T,2,FALSE)</f>
        <v>Street</v>
      </c>
    </row>
    <row r="1520" spans="1:17" x14ac:dyDescent="0.2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>VLOOKUP(J1520,S:T,2,FALSE)</f>
        <v>Street</v>
      </c>
    </row>
    <row r="1521" spans="1:17" x14ac:dyDescent="0.2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>VLOOKUP(J1521,S:T,2,FALSE)</f>
        <v>Street</v>
      </c>
    </row>
    <row r="1522" spans="1:17" x14ac:dyDescent="0.2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>VLOOKUP(J1522,S:T,2,FALSE)</f>
        <v>Street</v>
      </c>
    </row>
    <row r="1523" spans="1:17" x14ac:dyDescent="0.2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>VLOOKUP(J1523,S:T,2,FALSE)</f>
        <v>5-Large C&amp;I</v>
      </c>
    </row>
    <row r="1524" spans="1:17" x14ac:dyDescent="0.2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>VLOOKUP(J1524,S:T,2,FALSE)</f>
        <v>5-Large C&amp;I</v>
      </c>
    </row>
    <row r="1525" spans="1:17" x14ac:dyDescent="0.2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>VLOOKUP(J1525,S:T,2,FALSE)</f>
        <v>1-Residential</v>
      </c>
    </row>
    <row r="1526" spans="1:17" x14ac:dyDescent="0.2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>VLOOKUP(J1526,S:T,2,FALSE)</f>
        <v>1-Residential</v>
      </c>
    </row>
    <row r="1527" spans="1:17" x14ac:dyDescent="0.2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>VLOOKUP(J1527,S:T,2,FALSE)</f>
        <v>1-Residential</v>
      </c>
    </row>
    <row r="1528" spans="1:17" x14ac:dyDescent="0.2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>VLOOKUP(J1528,S:T,2,FALSE)</f>
        <v>Street</v>
      </c>
    </row>
    <row r="1529" spans="1:17" x14ac:dyDescent="0.2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>VLOOKUP(J1529,S:T,2,FALSE)</f>
        <v>3-Small C&amp;I</v>
      </c>
    </row>
    <row r="1530" spans="1:17" x14ac:dyDescent="0.2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>VLOOKUP(J1530,S:T,2,FALSE)</f>
        <v>1-Residential</v>
      </c>
    </row>
    <row r="1531" spans="1:17" x14ac:dyDescent="0.2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>VLOOKUP(J1531,S:T,2,FALSE)</f>
        <v>1-Residential</v>
      </c>
    </row>
    <row r="1532" spans="1:17" x14ac:dyDescent="0.2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>VLOOKUP(J1532,S:T,2,FALSE)</f>
        <v>3-Small C&amp;I</v>
      </c>
    </row>
    <row r="1533" spans="1:17" x14ac:dyDescent="0.2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>VLOOKUP(J1533,S:T,2,FALSE)</f>
        <v>3-Small C&amp;I</v>
      </c>
    </row>
    <row r="1534" spans="1:17" x14ac:dyDescent="0.2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>VLOOKUP(J1534,S:T,2,FALSE)</f>
        <v>2-Low Income Residential</v>
      </c>
    </row>
    <row r="1535" spans="1:17" x14ac:dyDescent="0.2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>VLOOKUP(J1535,S:T,2,FALSE)</f>
        <v>5-Large C&amp;I</v>
      </c>
    </row>
    <row r="1536" spans="1:17" x14ac:dyDescent="0.2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>VLOOKUP(J1536,S:T,2,FALSE)</f>
        <v>4-Medium C&amp;I</v>
      </c>
    </row>
    <row r="1537" spans="1:17" x14ac:dyDescent="0.2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>VLOOKUP(J1537,S:T,2,FALSE)</f>
        <v>1-Residential</v>
      </c>
    </row>
    <row r="1538" spans="1:17" x14ac:dyDescent="0.2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>VLOOKUP(J1538,S:T,2,FALSE)</f>
        <v>1-Residential</v>
      </c>
    </row>
    <row r="1539" spans="1:17" x14ac:dyDescent="0.2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>VLOOKUP(J1539,S:T,2,FALSE)</f>
        <v>1-Residential</v>
      </c>
    </row>
    <row r="1540" spans="1:17" x14ac:dyDescent="0.2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>VLOOKUP(J1540,S:T,2,FALSE)</f>
        <v>1-Residential</v>
      </c>
    </row>
    <row r="1541" spans="1:17" x14ac:dyDescent="0.2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>VLOOKUP(J1541,S:T,2,FALSE)</f>
        <v>1-Residential</v>
      </c>
    </row>
    <row r="1542" spans="1:17" x14ac:dyDescent="0.2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>VLOOKUP(J1542,S:T,2,FALSE)</f>
        <v>Street</v>
      </c>
    </row>
    <row r="1543" spans="1:17" x14ac:dyDescent="0.2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>VLOOKUP(J1543,S:T,2,FALSE)</f>
        <v>Street</v>
      </c>
    </row>
    <row r="1544" spans="1:17" x14ac:dyDescent="0.2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>VLOOKUP(J1544,S:T,2,FALSE)</f>
        <v>Street</v>
      </c>
    </row>
    <row r="1545" spans="1:17" x14ac:dyDescent="0.2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>VLOOKUP(J1545,S:T,2,FALSE)</f>
        <v>Street</v>
      </c>
    </row>
    <row r="1546" spans="1:17" x14ac:dyDescent="0.2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>VLOOKUP(J1546,S:T,2,FALSE)</f>
        <v>Street</v>
      </c>
    </row>
    <row r="1547" spans="1:17" x14ac:dyDescent="0.2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>VLOOKUP(J1547,S:T,2,FALSE)</f>
        <v>3-Small C&amp;I</v>
      </c>
    </row>
    <row r="1548" spans="1:17" x14ac:dyDescent="0.2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>VLOOKUP(J1548,S:T,2,FALSE)</f>
        <v>3-Small C&amp;I</v>
      </c>
    </row>
    <row r="1549" spans="1:17" x14ac:dyDescent="0.2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>VLOOKUP(J1549,S:T,2,FALSE)</f>
        <v>3-Small C&amp;I</v>
      </c>
    </row>
    <row r="1550" spans="1:17" x14ac:dyDescent="0.2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>VLOOKUP(J1550,S:T,2,FALSE)</f>
        <v>3-Small C&amp;I</v>
      </c>
    </row>
    <row r="1551" spans="1:17" x14ac:dyDescent="0.2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>VLOOKUP(J1551,S:T,2,FALSE)</f>
        <v>4-Medium C&amp;I</v>
      </c>
    </row>
    <row r="1552" spans="1:17" x14ac:dyDescent="0.2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>VLOOKUP(J1552,S:T,2,FALSE)</f>
        <v>1-Residential</v>
      </c>
    </row>
    <row r="1553" spans="1:17" x14ac:dyDescent="0.2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>VLOOKUP(J1553,S:T,2,FALSE)</f>
        <v>3-Small C&amp;I</v>
      </c>
    </row>
    <row r="1554" spans="1:17" x14ac:dyDescent="0.2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>VLOOKUP(J1554,S:T,2,FALSE)</f>
        <v>2-Low Income Residential</v>
      </c>
    </row>
    <row r="1555" spans="1:17" x14ac:dyDescent="0.2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>VLOOKUP(J1555,S:T,2,FALSE)</f>
        <v>OTHER</v>
      </c>
    </row>
    <row r="1556" spans="1:17" x14ac:dyDescent="0.2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>VLOOKUP(J1556,S:T,2,FALSE)</f>
        <v>3-Small C&amp;I</v>
      </c>
    </row>
    <row r="1557" spans="1:17" x14ac:dyDescent="0.2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>VLOOKUP(J1557,S:T,2,FALSE)</f>
        <v>3-Small C&amp;I</v>
      </c>
    </row>
    <row r="1558" spans="1:17" x14ac:dyDescent="0.2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>VLOOKUP(J1558,S:T,2,FALSE)</f>
        <v>4-Medium C&amp;I</v>
      </c>
    </row>
    <row r="1559" spans="1:17" x14ac:dyDescent="0.2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>VLOOKUP(J1559,S:T,2,FALSE)</f>
        <v>1-Residential</v>
      </c>
    </row>
    <row r="1560" spans="1:17" x14ac:dyDescent="0.2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>VLOOKUP(J1560,S:T,2,FALSE)</f>
        <v>3-Small C&amp;I</v>
      </c>
    </row>
    <row r="1561" spans="1:17" x14ac:dyDescent="0.2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>VLOOKUP(J1561,S:T,2,FALSE)</f>
        <v>3-Small C&amp;I</v>
      </c>
    </row>
    <row r="1562" spans="1:17" x14ac:dyDescent="0.2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>VLOOKUP(J1562,S:T,2,FALSE)</f>
        <v>2-Low Income Residential</v>
      </c>
    </row>
    <row r="1563" spans="1:17" x14ac:dyDescent="0.2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>VLOOKUP(J1563,S:T,2,FALSE)</f>
        <v>2-Low Income Residential</v>
      </c>
    </row>
    <row r="1564" spans="1:17" x14ac:dyDescent="0.2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>VLOOKUP(J1564,S:T,2,FALSE)</f>
        <v>4-Medium C&amp;I</v>
      </c>
    </row>
    <row r="1565" spans="1:17" x14ac:dyDescent="0.2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>VLOOKUP(J1565,S:T,2,FALSE)</f>
        <v>4-Medium C&amp;I</v>
      </c>
    </row>
    <row r="1566" spans="1:17" x14ac:dyDescent="0.2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>VLOOKUP(J1566,S:T,2,FALSE)</f>
        <v>5-Large C&amp;I</v>
      </c>
    </row>
    <row r="1567" spans="1:17" x14ac:dyDescent="0.2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>VLOOKUP(J1567,S:T,2,FALSE)</f>
        <v>1-Residential</v>
      </c>
    </row>
    <row r="1568" spans="1:17" x14ac:dyDescent="0.2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>VLOOKUP(J1568,S:T,2,FALSE)</f>
        <v>5-Large C&amp;I</v>
      </c>
    </row>
    <row r="1569" spans="1:17" x14ac:dyDescent="0.2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>VLOOKUP(J1569,S:T,2,FALSE)</f>
        <v>5-Large C&amp;I</v>
      </c>
    </row>
    <row r="1570" spans="1:17" x14ac:dyDescent="0.2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>VLOOKUP(J1570,S:T,2,FALSE)</f>
        <v>1-Residential</v>
      </c>
    </row>
    <row r="1571" spans="1:17" x14ac:dyDescent="0.2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>VLOOKUP(J1571,S:T,2,FALSE)</f>
        <v>1-Residential</v>
      </c>
    </row>
    <row r="1572" spans="1:17" x14ac:dyDescent="0.2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>VLOOKUP(J1572,S:T,2,FALSE)</f>
        <v>1-Residential</v>
      </c>
    </row>
    <row r="1573" spans="1:17" x14ac:dyDescent="0.2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>VLOOKUP(J1573,S:T,2,FALSE)</f>
        <v>3-Small C&amp;I</v>
      </c>
    </row>
    <row r="1574" spans="1:17" x14ac:dyDescent="0.2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>VLOOKUP(J1574,S:T,2,FALSE)</f>
        <v>Street</v>
      </c>
    </row>
    <row r="1575" spans="1:17" x14ac:dyDescent="0.2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>VLOOKUP(J1575,S:T,2,FALSE)</f>
        <v>Street</v>
      </c>
    </row>
    <row r="1576" spans="1:17" x14ac:dyDescent="0.2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>VLOOKUP(J1576,S:T,2,FALSE)</f>
        <v>Street</v>
      </c>
    </row>
    <row r="1577" spans="1:17" x14ac:dyDescent="0.2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>VLOOKUP(J1577,S:T,2,FALSE)</f>
        <v>Street</v>
      </c>
    </row>
    <row r="1578" spans="1:17" x14ac:dyDescent="0.2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>VLOOKUP(J1578,S:T,2,FALSE)</f>
        <v>Street</v>
      </c>
    </row>
    <row r="1579" spans="1:17" x14ac:dyDescent="0.2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>VLOOKUP(J1579,S:T,2,FALSE)</f>
        <v>Street</v>
      </c>
    </row>
    <row r="1580" spans="1:17" x14ac:dyDescent="0.2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>VLOOKUP(J1580,S:T,2,FALSE)</f>
        <v>Street</v>
      </c>
    </row>
    <row r="1581" spans="1:17" x14ac:dyDescent="0.2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>VLOOKUP(J1581,S:T,2,FALSE)</f>
        <v>Street</v>
      </c>
    </row>
    <row r="1582" spans="1:17" x14ac:dyDescent="0.2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>VLOOKUP(J1582,S:T,2,FALSE)</f>
        <v>3-Small C&amp;I</v>
      </c>
    </row>
    <row r="1583" spans="1:17" x14ac:dyDescent="0.2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>VLOOKUP(J1583,S:T,2,FALSE)</f>
        <v>4-Medium C&amp;I</v>
      </c>
    </row>
    <row r="1584" spans="1:17" x14ac:dyDescent="0.2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>VLOOKUP(J1584,S:T,2,FALSE)</f>
        <v>3-Small C&amp;I</v>
      </c>
    </row>
    <row r="1585" spans="1:17" x14ac:dyDescent="0.2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>VLOOKUP(J1585,S:T,2,FALSE)</f>
        <v>3-Small C&amp;I</v>
      </c>
    </row>
    <row r="1586" spans="1:17" x14ac:dyDescent="0.2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>VLOOKUP(J1586,S:T,2,FALSE)</f>
        <v>2-Low Income Residential</v>
      </c>
    </row>
    <row r="1587" spans="1:17" x14ac:dyDescent="0.2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>VLOOKUP(J1587,S:T,2,FALSE)</f>
        <v>2-Low Income Residential</v>
      </c>
    </row>
    <row r="1588" spans="1:17" x14ac:dyDescent="0.2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>VLOOKUP(J1588,S:T,2,FALSE)</f>
        <v>2-Low Income Residential</v>
      </c>
    </row>
    <row r="1589" spans="1:17" x14ac:dyDescent="0.2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>VLOOKUP(J1589,S:T,2,FALSE)</f>
        <v>4-Medium C&amp;I</v>
      </c>
    </row>
    <row r="1590" spans="1:17" x14ac:dyDescent="0.2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>VLOOKUP(J1590,S:T,2,FALSE)</f>
        <v>4-Medium C&amp;I</v>
      </c>
    </row>
    <row r="1591" spans="1:17" x14ac:dyDescent="0.2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>VLOOKUP(J1591,S:T,2,FALSE)</f>
        <v>4-Medium C&amp;I</v>
      </c>
    </row>
    <row r="1592" spans="1:17" x14ac:dyDescent="0.2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>VLOOKUP(J1592,S:T,2,FALSE)</f>
        <v>1-Residential</v>
      </c>
    </row>
    <row r="1593" spans="1:17" x14ac:dyDescent="0.2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>VLOOKUP(J1593,S:T,2,FALSE)</f>
        <v>3-Small C&amp;I</v>
      </c>
    </row>
    <row r="1594" spans="1:17" x14ac:dyDescent="0.2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>VLOOKUP(J1594,S:T,2,FALSE)</f>
        <v>3-Small C&amp;I</v>
      </c>
    </row>
    <row r="1595" spans="1:17" x14ac:dyDescent="0.2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>VLOOKUP(J1595,S:T,2,FALSE)</f>
        <v>Street</v>
      </c>
    </row>
    <row r="1596" spans="1:17" x14ac:dyDescent="0.2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>VLOOKUP(J1596,S:T,2,FALSE)</f>
        <v>Street</v>
      </c>
    </row>
    <row r="1597" spans="1:17" x14ac:dyDescent="0.2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>VLOOKUP(J1597,S:T,2,FALSE)</f>
        <v>Street</v>
      </c>
    </row>
    <row r="1598" spans="1:17" x14ac:dyDescent="0.2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>VLOOKUP(J1598,S:T,2,FALSE)</f>
        <v>Street</v>
      </c>
    </row>
    <row r="1599" spans="1:17" x14ac:dyDescent="0.2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>VLOOKUP(J1599,S:T,2,FALSE)</f>
        <v>Street</v>
      </c>
    </row>
    <row r="1600" spans="1:17" x14ac:dyDescent="0.2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>VLOOKUP(J1600,S:T,2,FALSE)</f>
        <v>3-Small C&amp;I</v>
      </c>
    </row>
    <row r="1601" spans="1:17" x14ac:dyDescent="0.2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>VLOOKUP(J1601,S:T,2,FALSE)</f>
        <v>4-Medium C&amp;I</v>
      </c>
    </row>
    <row r="1602" spans="1:17" x14ac:dyDescent="0.2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>VLOOKUP(J1602,S:T,2,FALSE)</f>
        <v>4-Medium C&amp;I</v>
      </c>
    </row>
    <row r="1603" spans="1:17" x14ac:dyDescent="0.2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>VLOOKUP(J1603,S:T,2,FALSE)</f>
        <v>4-Medium C&amp;I</v>
      </c>
    </row>
    <row r="1604" spans="1:17" x14ac:dyDescent="0.2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>VLOOKUP(J1604,S:T,2,FALSE)</f>
        <v>1-Residential</v>
      </c>
    </row>
    <row r="1605" spans="1:17" x14ac:dyDescent="0.2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>VLOOKUP(J1605,S:T,2,FALSE)</f>
        <v>3-Small C&amp;I</v>
      </c>
    </row>
    <row r="1606" spans="1:17" x14ac:dyDescent="0.2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>VLOOKUP(J1606,S:T,2,FALSE)</f>
        <v>3-Small C&amp;I</v>
      </c>
    </row>
    <row r="1607" spans="1:17" x14ac:dyDescent="0.2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>VLOOKUP(J1607,S:T,2,FALSE)</f>
        <v>1-Residential</v>
      </c>
    </row>
    <row r="1608" spans="1:17" x14ac:dyDescent="0.2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>VLOOKUP(J1608,S:T,2,FALSE)</f>
        <v>5-Large C&amp;I</v>
      </c>
    </row>
    <row r="1609" spans="1:17" x14ac:dyDescent="0.2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>VLOOKUP(J1609,S:T,2,FALSE)</f>
        <v>4-Medium C&amp;I</v>
      </c>
    </row>
    <row r="1610" spans="1:17" x14ac:dyDescent="0.2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>VLOOKUP(J1610,S:T,2,FALSE)</f>
        <v>1-Residential</v>
      </c>
    </row>
    <row r="1611" spans="1:17" x14ac:dyDescent="0.2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>VLOOKUP(J1611,S:T,2,FALSE)</f>
        <v>3-Small C&amp;I</v>
      </c>
    </row>
    <row r="1612" spans="1:17" x14ac:dyDescent="0.2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>VLOOKUP(J1612,S:T,2,FALSE)</f>
        <v>3-Small C&amp;I</v>
      </c>
    </row>
    <row r="1613" spans="1:17" x14ac:dyDescent="0.2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>VLOOKUP(J1613,S:T,2,FALSE)</f>
        <v>3-Small C&amp;I</v>
      </c>
    </row>
    <row r="1614" spans="1:17" x14ac:dyDescent="0.2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>VLOOKUP(J1614,S:T,2,FALSE)</f>
        <v>Street</v>
      </c>
    </row>
    <row r="1615" spans="1:17" x14ac:dyDescent="0.2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>VLOOKUP(J1615,S:T,2,FALSE)</f>
        <v>Street</v>
      </c>
    </row>
    <row r="1616" spans="1:17" x14ac:dyDescent="0.2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>VLOOKUP(J1616,S:T,2,FALSE)</f>
        <v>Street</v>
      </c>
    </row>
    <row r="1617" spans="1:17" x14ac:dyDescent="0.2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>VLOOKUP(J1617,S:T,2,FALSE)</f>
        <v>Street</v>
      </c>
    </row>
    <row r="1618" spans="1:17" x14ac:dyDescent="0.2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>VLOOKUP(J1618,S:T,2,FALSE)</f>
        <v>Street</v>
      </c>
    </row>
    <row r="1619" spans="1:17" x14ac:dyDescent="0.2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>VLOOKUP(J1619,S:T,2,FALSE)</f>
        <v>Street</v>
      </c>
    </row>
    <row r="1620" spans="1:17" x14ac:dyDescent="0.2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>VLOOKUP(J1620,S:T,2,FALSE)</f>
        <v>Street</v>
      </c>
    </row>
    <row r="1621" spans="1:17" x14ac:dyDescent="0.2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>VLOOKUP(J1621,S:T,2,FALSE)</f>
        <v>Street</v>
      </c>
    </row>
    <row r="1622" spans="1:17" x14ac:dyDescent="0.2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>VLOOKUP(J1622,S:T,2,FALSE)</f>
        <v>Street</v>
      </c>
    </row>
    <row r="1623" spans="1:17" x14ac:dyDescent="0.2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>VLOOKUP(J1623,S:T,2,FALSE)</f>
        <v>Street</v>
      </c>
    </row>
    <row r="1624" spans="1:17" x14ac:dyDescent="0.2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>VLOOKUP(J1624,S:T,2,FALSE)</f>
        <v>3-Small C&amp;I</v>
      </c>
    </row>
    <row r="1625" spans="1:17" x14ac:dyDescent="0.2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>VLOOKUP(J1625,S:T,2,FALSE)</f>
        <v>3-Small C&amp;I</v>
      </c>
    </row>
    <row r="1626" spans="1:17" x14ac:dyDescent="0.2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>VLOOKUP(J1626,S:T,2,FALSE)</f>
        <v>3-Small C&amp;I</v>
      </c>
    </row>
    <row r="1627" spans="1:17" x14ac:dyDescent="0.2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>VLOOKUP(J1627,S:T,2,FALSE)</f>
        <v>4-Medium C&amp;I</v>
      </c>
    </row>
    <row r="1628" spans="1:17" x14ac:dyDescent="0.2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>VLOOKUP(J1628,S:T,2,FALSE)</f>
        <v>2-Low Income Residential</v>
      </c>
    </row>
    <row r="1629" spans="1:17" x14ac:dyDescent="0.2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>VLOOKUP(J1629,S:T,2,FALSE)</f>
        <v>3-Small C&amp;I</v>
      </c>
    </row>
    <row r="1630" spans="1:17" x14ac:dyDescent="0.2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>VLOOKUP(J1630,S:T,2,FALSE)</f>
        <v>3-Small C&amp;I</v>
      </c>
    </row>
    <row r="1631" spans="1:17" x14ac:dyDescent="0.2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>VLOOKUP(J1631,S:T,2,FALSE)</f>
        <v>3-Small C&amp;I</v>
      </c>
    </row>
    <row r="1632" spans="1:17" x14ac:dyDescent="0.2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>VLOOKUP(J1632,S:T,2,FALSE)</f>
        <v>1-Residential</v>
      </c>
    </row>
    <row r="1633" spans="1:17" x14ac:dyDescent="0.2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>VLOOKUP(J1633,S:T,2,FALSE)</f>
        <v>3-Small C&amp;I</v>
      </c>
    </row>
    <row r="1634" spans="1:17" x14ac:dyDescent="0.2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>VLOOKUP(J1634,S:T,2,FALSE)</f>
        <v>3-Small C&amp;I</v>
      </c>
    </row>
    <row r="1635" spans="1:17" x14ac:dyDescent="0.2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>VLOOKUP(J1635,S:T,2,FALSE)</f>
        <v>1-Residential</v>
      </c>
    </row>
    <row r="1636" spans="1:17" x14ac:dyDescent="0.2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>VLOOKUP(J1636,S:T,2,FALSE)</f>
        <v>3-Small C&amp;I</v>
      </c>
    </row>
    <row r="1637" spans="1:17" x14ac:dyDescent="0.2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>VLOOKUP(J1637,S:T,2,FALSE)</f>
        <v>Street</v>
      </c>
    </row>
    <row r="1638" spans="1:17" x14ac:dyDescent="0.2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>VLOOKUP(J1638,S:T,2,FALSE)</f>
        <v>Street</v>
      </c>
    </row>
    <row r="1639" spans="1:17" x14ac:dyDescent="0.2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>VLOOKUP(J1639,S:T,2,FALSE)</f>
        <v>Street</v>
      </c>
    </row>
    <row r="1640" spans="1:17" x14ac:dyDescent="0.2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>VLOOKUP(J1640,S:T,2,FALSE)</f>
        <v>Street</v>
      </c>
    </row>
    <row r="1641" spans="1:17" x14ac:dyDescent="0.2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>VLOOKUP(J1641,S:T,2,FALSE)</f>
        <v>Street</v>
      </c>
    </row>
    <row r="1642" spans="1:17" x14ac:dyDescent="0.2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>VLOOKUP(J1642,S:T,2,FALSE)</f>
        <v>4-Medium C&amp;I</v>
      </c>
    </row>
    <row r="1643" spans="1:17" x14ac:dyDescent="0.2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>VLOOKUP(J1643,S:T,2,FALSE)</f>
        <v>1-Residential</v>
      </c>
    </row>
    <row r="1644" spans="1:17" x14ac:dyDescent="0.2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>VLOOKUP(J1644,S:T,2,FALSE)</f>
        <v>3-Small C&amp;I</v>
      </c>
    </row>
    <row r="1645" spans="1:17" x14ac:dyDescent="0.2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>VLOOKUP(J1645,S:T,2,FALSE)</f>
        <v>3-Small C&amp;I</v>
      </c>
    </row>
    <row r="1646" spans="1:17" x14ac:dyDescent="0.2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>VLOOKUP(J1646,S:T,2,FALSE)</f>
        <v>3-Small C&amp;I</v>
      </c>
    </row>
    <row r="1647" spans="1:17" x14ac:dyDescent="0.2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>VLOOKUP(J1647,S:T,2,FALSE)</f>
        <v>3-Small C&amp;I</v>
      </c>
    </row>
    <row r="1648" spans="1:17" x14ac:dyDescent="0.2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>VLOOKUP(J1648,S:T,2,FALSE)</f>
        <v>3-Small C&amp;I</v>
      </c>
    </row>
    <row r="1649" spans="1:17" x14ac:dyDescent="0.2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>VLOOKUP(J1649,S:T,2,FALSE)</f>
        <v>3-Small C&amp;I</v>
      </c>
    </row>
    <row r="1650" spans="1:17" x14ac:dyDescent="0.2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>VLOOKUP(J1650,S:T,2,FALSE)</f>
        <v>1-Residential</v>
      </c>
    </row>
    <row r="1651" spans="1:17" x14ac:dyDescent="0.2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>VLOOKUP(J1651,S:T,2,FALSE)</f>
        <v>3-Small C&amp;I</v>
      </c>
    </row>
    <row r="1652" spans="1:17" x14ac:dyDescent="0.2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>VLOOKUP(J1652,S:T,2,FALSE)</f>
        <v>1-Residential</v>
      </c>
    </row>
    <row r="1653" spans="1:17" x14ac:dyDescent="0.2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>VLOOKUP(J1653,S:T,2,FALSE)</f>
        <v>3-Small C&amp;I</v>
      </c>
    </row>
    <row r="1654" spans="1:17" x14ac:dyDescent="0.2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>VLOOKUP(J1654,S:T,2,FALSE)</f>
        <v>2-Low Income Residential</v>
      </c>
    </row>
    <row r="1655" spans="1:17" x14ac:dyDescent="0.2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>VLOOKUP(J1655,S:T,2,FALSE)</f>
        <v>5-Large C&amp;I</v>
      </c>
    </row>
    <row r="1656" spans="1:17" x14ac:dyDescent="0.2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>VLOOKUP(J1656,S:T,2,FALSE)</f>
        <v>4-Medium C&amp;I</v>
      </c>
    </row>
    <row r="1657" spans="1:17" x14ac:dyDescent="0.2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>VLOOKUP(J1657,S:T,2,FALSE)</f>
        <v>4-Medium C&amp;I</v>
      </c>
    </row>
    <row r="1658" spans="1:17" x14ac:dyDescent="0.2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>VLOOKUP(J1658,S:T,2,FALSE)</f>
        <v>4-Medium C&amp;I</v>
      </c>
    </row>
    <row r="1659" spans="1:17" x14ac:dyDescent="0.2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>VLOOKUP(J1659,S:T,2,FALSE)</f>
        <v>1-Residential</v>
      </c>
    </row>
    <row r="1660" spans="1:17" x14ac:dyDescent="0.2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>VLOOKUP(J1660,S:T,2,FALSE)</f>
        <v>5-Large C&amp;I</v>
      </c>
    </row>
    <row r="1661" spans="1:17" x14ac:dyDescent="0.2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>VLOOKUP(J1661,S:T,2,FALSE)</f>
        <v>1-Residential</v>
      </c>
    </row>
    <row r="1662" spans="1:17" x14ac:dyDescent="0.2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>VLOOKUP(J1662,S:T,2,FALSE)</f>
        <v>1-Residential</v>
      </c>
    </row>
    <row r="1663" spans="1:17" x14ac:dyDescent="0.2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>VLOOKUP(J1663,S:T,2,FALSE)</f>
        <v>3-Small C&amp;I</v>
      </c>
    </row>
    <row r="1664" spans="1:17" x14ac:dyDescent="0.2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>VLOOKUP(J1664,S:T,2,FALSE)</f>
        <v>3-Small C&amp;I</v>
      </c>
    </row>
    <row r="1665" spans="1:17" x14ac:dyDescent="0.2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>VLOOKUP(J1665,S:T,2,FALSE)</f>
        <v>Street</v>
      </c>
    </row>
    <row r="1666" spans="1:17" x14ac:dyDescent="0.2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>VLOOKUP(J1666,S:T,2,FALSE)</f>
        <v>Street</v>
      </c>
    </row>
    <row r="1667" spans="1:17" x14ac:dyDescent="0.2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>VLOOKUP(J1667,S:T,2,FALSE)</f>
        <v>Street</v>
      </c>
    </row>
    <row r="1668" spans="1:17" x14ac:dyDescent="0.2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>VLOOKUP(J1668,S:T,2,FALSE)</f>
        <v>3-Small C&amp;I</v>
      </c>
    </row>
    <row r="1669" spans="1:17" x14ac:dyDescent="0.2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>VLOOKUP(J1669,S:T,2,FALSE)</f>
        <v>4-Medium C&amp;I</v>
      </c>
    </row>
    <row r="1670" spans="1:17" x14ac:dyDescent="0.2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>VLOOKUP(J1670,S:T,2,FALSE)</f>
        <v>3-Small C&amp;I</v>
      </c>
    </row>
    <row r="1671" spans="1:17" x14ac:dyDescent="0.2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>VLOOKUP(J1671,S:T,2,FALSE)</f>
        <v>3-Small C&amp;I</v>
      </c>
    </row>
    <row r="1672" spans="1:17" x14ac:dyDescent="0.2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>VLOOKUP(J1672,S:T,2,FALSE)</f>
        <v>3-Small C&amp;I</v>
      </c>
    </row>
    <row r="1673" spans="1:17" x14ac:dyDescent="0.2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>VLOOKUP(J1673,S:T,2,FALSE)</f>
        <v>3-Small C&amp;I</v>
      </c>
    </row>
    <row r="1674" spans="1:17" x14ac:dyDescent="0.2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>VLOOKUP(J1674,S:T,2,FALSE)</f>
        <v>3-Small C&amp;I</v>
      </c>
    </row>
    <row r="1675" spans="1:17" x14ac:dyDescent="0.2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>VLOOKUP(J1675,S:T,2,FALSE)</f>
        <v>2-Low Income Residential</v>
      </c>
    </row>
    <row r="1676" spans="1:17" x14ac:dyDescent="0.2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>VLOOKUP(J1676,S:T,2,FALSE)</f>
        <v>2-Low Income Residential</v>
      </c>
    </row>
    <row r="1677" spans="1:17" x14ac:dyDescent="0.2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>VLOOKUP(J1677,S:T,2,FALSE)</f>
        <v>5-Large C&amp;I</v>
      </c>
    </row>
    <row r="1678" spans="1:17" x14ac:dyDescent="0.2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>VLOOKUP(J1678,S:T,2,FALSE)</f>
        <v>5-Large C&amp;I</v>
      </c>
    </row>
    <row r="1679" spans="1:17" x14ac:dyDescent="0.2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>VLOOKUP(J1679,S:T,2,FALSE)</f>
        <v>5-Large C&amp;I</v>
      </c>
    </row>
    <row r="1680" spans="1:17" x14ac:dyDescent="0.2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>VLOOKUP(J1680,S:T,2,FALSE)</f>
        <v>3-Small C&amp;I</v>
      </c>
    </row>
    <row r="1681" spans="1:17" x14ac:dyDescent="0.2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>VLOOKUP(J1681,S:T,2,FALSE)</f>
        <v>3-Small C&amp;I</v>
      </c>
    </row>
    <row r="1682" spans="1:17" x14ac:dyDescent="0.2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>VLOOKUP(J1682,S:T,2,FALSE)</f>
        <v>3-Small C&amp;I</v>
      </c>
    </row>
    <row r="1683" spans="1:17" x14ac:dyDescent="0.2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>VLOOKUP(J1683,S:T,2,FALSE)</f>
        <v>Street</v>
      </c>
    </row>
    <row r="1684" spans="1:17" x14ac:dyDescent="0.2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>VLOOKUP(J1684,S:T,2,FALSE)</f>
        <v>Street</v>
      </c>
    </row>
    <row r="1685" spans="1:17" x14ac:dyDescent="0.2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>VLOOKUP(J1685,S:T,2,FALSE)</f>
        <v>Street</v>
      </c>
    </row>
    <row r="1686" spans="1:17" x14ac:dyDescent="0.2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>VLOOKUP(J1686,S:T,2,FALSE)</f>
        <v>Street</v>
      </c>
    </row>
    <row r="1687" spans="1:17" x14ac:dyDescent="0.2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>VLOOKUP(J1687,S:T,2,FALSE)</f>
        <v>3-Small C&amp;I</v>
      </c>
    </row>
    <row r="1688" spans="1:17" x14ac:dyDescent="0.2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>VLOOKUP(J1688,S:T,2,FALSE)</f>
        <v>3-Small C&amp;I</v>
      </c>
    </row>
    <row r="1689" spans="1:17" x14ac:dyDescent="0.2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>VLOOKUP(J1689,S:T,2,FALSE)</f>
        <v>3-Small C&amp;I</v>
      </c>
    </row>
    <row r="1690" spans="1:17" x14ac:dyDescent="0.2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>VLOOKUP(J1690,S:T,2,FALSE)</f>
        <v>2-Low Income Residential</v>
      </c>
    </row>
    <row r="1691" spans="1:17" x14ac:dyDescent="0.2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>VLOOKUP(J1691,S:T,2,FALSE)</f>
        <v>3-Small C&amp;I</v>
      </c>
    </row>
    <row r="1692" spans="1:17" x14ac:dyDescent="0.2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>VLOOKUP(J1692,S:T,2,FALSE)</f>
        <v>1-Residential</v>
      </c>
    </row>
    <row r="1693" spans="1:17" x14ac:dyDescent="0.2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>VLOOKUP(J1693,S:T,2,FALSE)</f>
        <v>3-Small C&amp;I</v>
      </c>
    </row>
    <row r="1694" spans="1:17" x14ac:dyDescent="0.2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>VLOOKUP(J1694,S:T,2,FALSE)</f>
        <v>3-Small C&amp;I</v>
      </c>
    </row>
    <row r="1695" spans="1:17" x14ac:dyDescent="0.2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>VLOOKUP(J1695,S:T,2,FALSE)</f>
        <v>4-Medium C&amp;I</v>
      </c>
    </row>
    <row r="1696" spans="1:17" x14ac:dyDescent="0.2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>VLOOKUP(J1696,S:T,2,FALSE)</f>
        <v>1-Residential</v>
      </c>
    </row>
    <row r="1697" spans="1:17" x14ac:dyDescent="0.2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>VLOOKUP(J1697,S:T,2,FALSE)</f>
        <v>OTHER</v>
      </c>
    </row>
    <row r="1698" spans="1:17" x14ac:dyDescent="0.2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>VLOOKUP(J1698,S:T,2,FALSE)</f>
        <v>2-Low Income Residential</v>
      </c>
    </row>
    <row r="1699" spans="1:17" x14ac:dyDescent="0.2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>VLOOKUP(J1699,S:T,2,FALSE)</f>
        <v>2-Low Income Residential</v>
      </c>
    </row>
    <row r="1700" spans="1:17" x14ac:dyDescent="0.2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>VLOOKUP(J1700,S:T,2,FALSE)</f>
        <v>5-Large C&amp;I</v>
      </c>
    </row>
    <row r="1701" spans="1:17" x14ac:dyDescent="0.2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>VLOOKUP(J1701,S:T,2,FALSE)</f>
        <v>3-Small C&amp;I</v>
      </c>
    </row>
    <row r="1702" spans="1:17" x14ac:dyDescent="0.2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>VLOOKUP(J1702,S:T,2,FALSE)</f>
        <v>1-Residential</v>
      </c>
    </row>
    <row r="1703" spans="1:17" x14ac:dyDescent="0.2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>VLOOKUP(J1703,S:T,2,FALSE)</f>
        <v>Street</v>
      </c>
    </row>
    <row r="1704" spans="1:17" x14ac:dyDescent="0.2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>VLOOKUP(J1704,S:T,2,FALSE)</f>
        <v>Street</v>
      </c>
    </row>
    <row r="1705" spans="1:17" x14ac:dyDescent="0.2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>VLOOKUP(J1705,S:T,2,FALSE)</f>
        <v>Street</v>
      </c>
    </row>
    <row r="1706" spans="1:17" x14ac:dyDescent="0.2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>VLOOKUP(J1706,S:T,2,FALSE)</f>
        <v>5-Large C&amp;I</v>
      </c>
    </row>
    <row r="1707" spans="1:17" x14ac:dyDescent="0.2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>VLOOKUP(J1707,S:T,2,FALSE)</f>
        <v>Street</v>
      </c>
    </row>
    <row r="1708" spans="1:17" x14ac:dyDescent="0.2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>VLOOKUP(J1708,S:T,2,FALSE)</f>
        <v>Street</v>
      </c>
    </row>
    <row r="1709" spans="1:17" x14ac:dyDescent="0.2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>VLOOKUP(J1709,S:T,2,FALSE)</f>
        <v>3-Small C&amp;I</v>
      </c>
    </row>
    <row r="1710" spans="1:17" x14ac:dyDescent="0.2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>VLOOKUP(J1710,S:T,2,FALSE)</f>
        <v>1-Residential</v>
      </c>
    </row>
    <row r="1711" spans="1:17" x14ac:dyDescent="0.2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>VLOOKUP(J1711,S:T,2,FALSE)</f>
        <v>3-Small C&amp;I</v>
      </c>
    </row>
    <row r="1712" spans="1:17" x14ac:dyDescent="0.2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>VLOOKUP(J1712,S:T,2,FALSE)</f>
        <v>3-Small C&amp;I</v>
      </c>
    </row>
    <row r="1713" spans="1:17" x14ac:dyDescent="0.2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>VLOOKUP(J1713,S:T,2,FALSE)</f>
        <v>4-Medium C&amp;I</v>
      </c>
    </row>
    <row r="1714" spans="1:17" x14ac:dyDescent="0.2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>VLOOKUP(J1714,S:T,2,FALSE)</f>
        <v>4-Medium C&amp;I</v>
      </c>
    </row>
    <row r="1715" spans="1:17" x14ac:dyDescent="0.2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>VLOOKUP(J1715,S:T,2,FALSE)</f>
        <v>Street</v>
      </c>
    </row>
    <row r="1716" spans="1:17" x14ac:dyDescent="0.2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>VLOOKUP(J1716,S:T,2,FALSE)</f>
        <v>Street</v>
      </c>
    </row>
    <row r="1717" spans="1:17" x14ac:dyDescent="0.2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>VLOOKUP(J1717,S:T,2,FALSE)</f>
        <v>5-Large C&amp;I</v>
      </c>
    </row>
    <row r="1718" spans="1:17" x14ac:dyDescent="0.2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>VLOOKUP(J1718,S:T,2,FALSE)</f>
        <v>1-Residential</v>
      </c>
    </row>
    <row r="1719" spans="1:17" x14ac:dyDescent="0.2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>VLOOKUP(J1719,S:T,2,FALSE)</f>
        <v>1-Residential</v>
      </c>
    </row>
    <row r="1720" spans="1:17" x14ac:dyDescent="0.2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>VLOOKUP(J1720,S:T,2,FALSE)</f>
        <v>1-Residential</v>
      </c>
    </row>
    <row r="1721" spans="1:17" x14ac:dyDescent="0.2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>VLOOKUP(J1721,S:T,2,FALSE)</f>
        <v>Street</v>
      </c>
    </row>
    <row r="1722" spans="1:17" x14ac:dyDescent="0.2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>VLOOKUP(J1722,S:T,2,FALSE)</f>
        <v>Street</v>
      </c>
    </row>
    <row r="1723" spans="1:17" x14ac:dyDescent="0.2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>VLOOKUP(J1723,S:T,2,FALSE)</f>
        <v>Street</v>
      </c>
    </row>
    <row r="1724" spans="1:17" x14ac:dyDescent="0.2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>VLOOKUP(J1724,S:T,2,FALSE)</f>
        <v>Street</v>
      </c>
    </row>
    <row r="1725" spans="1:17" x14ac:dyDescent="0.2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>VLOOKUP(J1725,S:T,2,FALSE)</f>
        <v>Street</v>
      </c>
    </row>
    <row r="1726" spans="1:17" x14ac:dyDescent="0.2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>VLOOKUP(J1726,S:T,2,FALSE)</f>
        <v>Street</v>
      </c>
    </row>
    <row r="1727" spans="1:17" x14ac:dyDescent="0.2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>VLOOKUP(J1727,S:T,2,FALSE)</f>
        <v>Street</v>
      </c>
    </row>
    <row r="1728" spans="1:17" x14ac:dyDescent="0.2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>VLOOKUP(J1728,S:T,2,FALSE)</f>
        <v>Street</v>
      </c>
    </row>
    <row r="1729" spans="1:17" x14ac:dyDescent="0.2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>VLOOKUP(J1729,S:T,2,FALSE)</f>
        <v>Street</v>
      </c>
    </row>
    <row r="1730" spans="1:17" x14ac:dyDescent="0.2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>VLOOKUP(J1730,S:T,2,FALSE)</f>
        <v>3-Small C&amp;I</v>
      </c>
    </row>
    <row r="1731" spans="1:17" x14ac:dyDescent="0.2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>VLOOKUP(J1731,S:T,2,FALSE)</f>
        <v>3-Small C&amp;I</v>
      </c>
    </row>
    <row r="1732" spans="1:17" x14ac:dyDescent="0.2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>VLOOKUP(J1732,S:T,2,FALSE)</f>
        <v>4-Medium C&amp;I</v>
      </c>
    </row>
    <row r="1733" spans="1:17" x14ac:dyDescent="0.2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>VLOOKUP(J1733,S:T,2,FALSE)</f>
        <v>3-Small C&amp;I</v>
      </c>
    </row>
    <row r="1734" spans="1:17" x14ac:dyDescent="0.2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>VLOOKUP(J1734,S:T,2,FALSE)</f>
        <v>3-Small C&amp;I</v>
      </c>
    </row>
    <row r="1735" spans="1:17" x14ac:dyDescent="0.2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>VLOOKUP(J1735,S:T,2,FALSE)</f>
        <v>Street</v>
      </c>
    </row>
    <row r="1736" spans="1:17" x14ac:dyDescent="0.2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>VLOOKUP(J1736,S:T,2,FALSE)</f>
        <v>3-Small C&amp;I</v>
      </c>
    </row>
    <row r="1737" spans="1:17" x14ac:dyDescent="0.2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>VLOOKUP(J1737,S:T,2,FALSE)</f>
        <v>4-Medium C&amp;I</v>
      </c>
    </row>
    <row r="1738" spans="1:17" x14ac:dyDescent="0.2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>VLOOKUP(J1738,S:T,2,FALSE)</f>
        <v>5-Large C&amp;I</v>
      </c>
    </row>
    <row r="1739" spans="1:17" x14ac:dyDescent="0.2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>VLOOKUP(J1739,S:T,2,FALSE)</f>
        <v>3-Small C&amp;I</v>
      </c>
    </row>
    <row r="1740" spans="1:17" x14ac:dyDescent="0.2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>VLOOKUP(J1740,S:T,2,FALSE)</f>
        <v>Street</v>
      </c>
    </row>
    <row r="1741" spans="1:17" x14ac:dyDescent="0.2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>VLOOKUP(J1741,S:T,2,FALSE)</f>
        <v>Street</v>
      </c>
    </row>
    <row r="1742" spans="1:17" x14ac:dyDescent="0.2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>VLOOKUP(J1742,S:T,2,FALSE)</f>
        <v>Street</v>
      </c>
    </row>
    <row r="1743" spans="1:17" x14ac:dyDescent="0.2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>VLOOKUP(J1743,S:T,2,FALSE)</f>
        <v>Street</v>
      </c>
    </row>
    <row r="1744" spans="1:17" x14ac:dyDescent="0.2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>VLOOKUP(J1744,S:T,2,FALSE)</f>
        <v>1-Residential</v>
      </c>
    </row>
    <row r="1745" spans="1:17" x14ac:dyDescent="0.2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>VLOOKUP(J1745,S:T,2,FALSE)</f>
        <v>3-Small C&amp;I</v>
      </c>
    </row>
    <row r="1746" spans="1:17" x14ac:dyDescent="0.2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>VLOOKUP(J1746,S:T,2,FALSE)</f>
        <v>3-Small C&amp;I</v>
      </c>
    </row>
    <row r="1747" spans="1:17" x14ac:dyDescent="0.2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>VLOOKUP(J1747,S:T,2,FALSE)</f>
        <v>Street</v>
      </c>
    </row>
    <row r="1748" spans="1:17" x14ac:dyDescent="0.2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>VLOOKUP(J1748,S:T,2,FALSE)</f>
        <v>2-Low Income Residential</v>
      </c>
    </row>
    <row r="1749" spans="1:17" x14ac:dyDescent="0.2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>VLOOKUP(J1749,S:T,2,FALSE)</f>
        <v>4-Medium C&amp;I</v>
      </c>
    </row>
    <row r="1750" spans="1:17" x14ac:dyDescent="0.2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>VLOOKUP(J1750,S:T,2,FALSE)</f>
        <v>4-Medium C&amp;I</v>
      </c>
    </row>
    <row r="1751" spans="1:17" x14ac:dyDescent="0.2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>VLOOKUP(J1751,S:T,2,FALSE)</f>
        <v>3-Small C&amp;I</v>
      </c>
    </row>
    <row r="1752" spans="1:17" x14ac:dyDescent="0.2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>VLOOKUP(J1752,S:T,2,FALSE)</f>
        <v>2-Low Income Residential</v>
      </c>
    </row>
    <row r="1753" spans="1:17" x14ac:dyDescent="0.2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>VLOOKUP(J1753,S:T,2,FALSE)</f>
        <v>1-Residential</v>
      </c>
    </row>
    <row r="1754" spans="1:17" x14ac:dyDescent="0.2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>VLOOKUP(J1754,S:T,2,FALSE)</f>
        <v>Street</v>
      </c>
    </row>
    <row r="1755" spans="1:17" x14ac:dyDescent="0.2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>VLOOKUP(J1755,S:T,2,FALSE)</f>
        <v>Street</v>
      </c>
    </row>
    <row r="1756" spans="1:17" x14ac:dyDescent="0.2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>VLOOKUP(J1756,S:T,2,FALSE)</f>
        <v>Street</v>
      </c>
    </row>
    <row r="1757" spans="1:17" x14ac:dyDescent="0.2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>VLOOKUP(J1757,S:T,2,FALSE)</f>
        <v>5-Large C&amp;I</v>
      </c>
    </row>
    <row r="1758" spans="1:17" x14ac:dyDescent="0.2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>VLOOKUP(J1758,S:T,2,FALSE)</f>
        <v>Street</v>
      </c>
    </row>
    <row r="1759" spans="1:17" x14ac:dyDescent="0.2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>VLOOKUP(J1759,S:T,2,FALSE)</f>
        <v>2-Low Income Residential</v>
      </c>
    </row>
    <row r="1760" spans="1:17" x14ac:dyDescent="0.2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>VLOOKUP(J1760,S:T,2,FALSE)</f>
        <v>1-Residential</v>
      </c>
    </row>
    <row r="1761" spans="1:17" x14ac:dyDescent="0.2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>VLOOKUP(J1761,S:T,2,FALSE)</f>
        <v>1-Residential</v>
      </c>
    </row>
    <row r="1762" spans="1:17" x14ac:dyDescent="0.2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>VLOOKUP(J1762,S:T,2,FALSE)</f>
        <v>3-Small C&amp;I</v>
      </c>
    </row>
    <row r="1763" spans="1:17" x14ac:dyDescent="0.2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>VLOOKUP(J1763,S:T,2,FALSE)</f>
        <v>3-Small C&amp;I</v>
      </c>
    </row>
    <row r="1764" spans="1:17" x14ac:dyDescent="0.2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>VLOOKUP(J1764,S:T,2,FALSE)</f>
        <v>4-Medium C&amp;I</v>
      </c>
    </row>
    <row r="1765" spans="1:17" x14ac:dyDescent="0.2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>VLOOKUP(J1765,S:T,2,FALSE)</f>
        <v>4-Medium C&amp;I</v>
      </c>
    </row>
    <row r="1766" spans="1:17" x14ac:dyDescent="0.2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>VLOOKUP(J1766,S:T,2,FALSE)</f>
        <v>4-Medium C&amp;I</v>
      </c>
    </row>
    <row r="1767" spans="1:17" x14ac:dyDescent="0.2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>VLOOKUP(J1767,S:T,2,FALSE)</f>
        <v>3-Small C&amp;I</v>
      </c>
    </row>
    <row r="1768" spans="1:17" x14ac:dyDescent="0.2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>VLOOKUP(J1768,S:T,2,FALSE)</f>
        <v>3-Small C&amp;I</v>
      </c>
    </row>
    <row r="1769" spans="1:17" x14ac:dyDescent="0.2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>VLOOKUP(J1769,S:T,2,FALSE)</f>
        <v>Street</v>
      </c>
    </row>
    <row r="1770" spans="1:17" x14ac:dyDescent="0.2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>VLOOKUP(J1770,S:T,2,FALSE)</f>
        <v>3-Small C&amp;I</v>
      </c>
    </row>
    <row r="1771" spans="1:17" x14ac:dyDescent="0.2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>VLOOKUP(J1771,S:T,2,FALSE)</f>
        <v>3-Small C&amp;I</v>
      </c>
    </row>
    <row r="1772" spans="1:17" x14ac:dyDescent="0.2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>VLOOKUP(J1772,S:T,2,FALSE)</f>
        <v>3-Small C&amp;I</v>
      </c>
    </row>
    <row r="1773" spans="1:17" x14ac:dyDescent="0.2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>VLOOKUP(J1773,S:T,2,FALSE)</f>
        <v>3-Small C&amp;I</v>
      </c>
    </row>
    <row r="1774" spans="1:17" x14ac:dyDescent="0.2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>VLOOKUP(J1774,S:T,2,FALSE)</f>
        <v>3-Small C&amp;I</v>
      </c>
    </row>
    <row r="1775" spans="1:17" x14ac:dyDescent="0.2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>VLOOKUP(J1775,S:T,2,FALSE)</f>
        <v>4-Medium C&amp;I</v>
      </c>
    </row>
    <row r="1776" spans="1:17" x14ac:dyDescent="0.2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>VLOOKUP(J1776,S:T,2,FALSE)</f>
        <v>3-Small C&amp;I</v>
      </c>
    </row>
    <row r="1777" spans="1:17" x14ac:dyDescent="0.2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>VLOOKUP(J1777,S:T,2,FALSE)</f>
        <v>Street</v>
      </c>
    </row>
    <row r="1778" spans="1:17" x14ac:dyDescent="0.2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>VLOOKUP(J1778,S:T,2,FALSE)</f>
        <v>3-Small C&amp;I</v>
      </c>
    </row>
    <row r="1779" spans="1:17" x14ac:dyDescent="0.2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>VLOOKUP(J1779,S:T,2,FALSE)</f>
        <v>2-Low Income Residential</v>
      </c>
    </row>
    <row r="1780" spans="1:17" x14ac:dyDescent="0.2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>VLOOKUP(J1780,S:T,2,FALSE)</f>
        <v>1-Residential</v>
      </c>
    </row>
    <row r="1781" spans="1:17" x14ac:dyDescent="0.2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>VLOOKUP(J1781,S:T,2,FALSE)</f>
        <v>1-Residential</v>
      </c>
    </row>
    <row r="1782" spans="1:17" x14ac:dyDescent="0.2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>VLOOKUP(J1782,S:T,2,FALSE)</f>
        <v>1-Residential</v>
      </c>
    </row>
    <row r="1783" spans="1:17" x14ac:dyDescent="0.2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>VLOOKUP(J1783,S:T,2,FALSE)</f>
        <v>1-Residential</v>
      </c>
    </row>
    <row r="1784" spans="1:17" x14ac:dyDescent="0.2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>VLOOKUP(J1784,S:T,2,FALSE)</f>
        <v>4-Medium C&amp;I</v>
      </c>
    </row>
    <row r="1785" spans="1:17" x14ac:dyDescent="0.2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>VLOOKUP(J1785,S:T,2,FALSE)</f>
        <v>4-Medium C&amp;I</v>
      </c>
    </row>
    <row r="1786" spans="1:17" x14ac:dyDescent="0.2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>VLOOKUP(J1786,S:T,2,FALSE)</f>
        <v>3-Small C&amp;I</v>
      </c>
    </row>
    <row r="1787" spans="1:17" x14ac:dyDescent="0.2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>VLOOKUP(J1787,S:T,2,FALSE)</f>
        <v>3-Small C&amp;I</v>
      </c>
    </row>
    <row r="1788" spans="1:17" x14ac:dyDescent="0.2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>VLOOKUP(J1788,S:T,2,FALSE)</f>
        <v>3-Small C&amp;I</v>
      </c>
    </row>
    <row r="1789" spans="1:17" x14ac:dyDescent="0.2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>VLOOKUP(J1789,S:T,2,FALSE)</f>
        <v>3-Small C&amp;I</v>
      </c>
    </row>
    <row r="1790" spans="1:17" x14ac:dyDescent="0.2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>VLOOKUP(J1790,S:T,2,FALSE)</f>
        <v>1-Residential</v>
      </c>
    </row>
    <row r="1791" spans="1:17" x14ac:dyDescent="0.2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>VLOOKUP(J1791,S:T,2,FALSE)</f>
        <v>2-Low Income Residential</v>
      </c>
    </row>
    <row r="1792" spans="1:17" x14ac:dyDescent="0.2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>VLOOKUP(J1792,S:T,2,FALSE)</f>
        <v>3-Small C&amp;I</v>
      </c>
    </row>
    <row r="1793" spans="1:17" x14ac:dyDescent="0.2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>VLOOKUP(J1793,S:T,2,FALSE)</f>
        <v>Street</v>
      </c>
    </row>
    <row r="1794" spans="1:17" x14ac:dyDescent="0.2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>VLOOKUP(J1794,S:T,2,FALSE)</f>
        <v>5-Large C&amp;I</v>
      </c>
    </row>
    <row r="1795" spans="1:17" x14ac:dyDescent="0.2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>VLOOKUP(J1795,S:T,2,FALSE)</f>
        <v>Street</v>
      </c>
    </row>
    <row r="1796" spans="1:17" x14ac:dyDescent="0.2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>VLOOKUP(J1796,S:T,2,FALSE)</f>
        <v>Street</v>
      </c>
    </row>
    <row r="1797" spans="1:17" x14ac:dyDescent="0.2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>VLOOKUP(J1797,S:T,2,FALSE)</f>
        <v>Street</v>
      </c>
    </row>
    <row r="1798" spans="1:17" x14ac:dyDescent="0.2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>VLOOKUP(J1798,S:T,2,FALSE)</f>
        <v>3-Small C&amp;I</v>
      </c>
    </row>
    <row r="1799" spans="1:17" x14ac:dyDescent="0.2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>VLOOKUP(J1799,S:T,2,FALSE)</f>
        <v>3-Small C&amp;I</v>
      </c>
    </row>
    <row r="1800" spans="1:17" x14ac:dyDescent="0.2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>VLOOKUP(J1800,S:T,2,FALSE)</f>
        <v>3-Small C&amp;I</v>
      </c>
    </row>
    <row r="1801" spans="1:17" x14ac:dyDescent="0.2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>VLOOKUP(J1801,S:T,2,FALSE)</f>
        <v>3-Small C&amp;I</v>
      </c>
    </row>
    <row r="1802" spans="1:17" x14ac:dyDescent="0.2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>VLOOKUP(J1802,S:T,2,FALSE)</f>
        <v>3-Small C&amp;I</v>
      </c>
    </row>
    <row r="1803" spans="1:17" x14ac:dyDescent="0.2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>VLOOKUP(J1803,S:T,2,FALSE)</f>
        <v>1-Residential</v>
      </c>
    </row>
    <row r="1804" spans="1:17" x14ac:dyDescent="0.2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>VLOOKUP(J1804,S:T,2,FALSE)</f>
        <v>1-Residential</v>
      </c>
    </row>
    <row r="1805" spans="1:17" x14ac:dyDescent="0.2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>VLOOKUP(J1805,S:T,2,FALSE)</f>
        <v>3-Small C&amp;I</v>
      </c>
    </row>
    <row r="1806" spans="1:17" x14ac:dyDescent="0.2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>VLOOKUP(J1806,S:T,2,FALSE)</f>
        <v>3-Small C&amp;I</v>
      </c>
    </row>
    <row r="1807" spans="1:17" x14ac:dyDescent="0.2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>VLOOKUP(J1807,S:T,2,FALSE)</f>
        <v>3-Small C&amp;I</v>
      </c>
    </row>
    <row r="1808" spans="1:17" x14ac:dyDescent="0.2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>VLOOKUP(J1808,S:T,2,FALSE)</f>
        <v>1-Residential</v>
      </c>
    </row>
    <row r="1809" spans="1:17" x14ac:dyDescent="0.2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>VLOOKUP(J1809,S:T,2,FALSE)</f>
        <v>3-Small C&amp;I</v>
      </c>
    </row>
    <row r="1810" spans="1:17" x14ac:dyDescent="0.2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>VLOOKUP(J1810,S:T,2,FALSE)</f>
        <v>3-Small C&amp;I</v>
      </c>
    </row>
    <row r="1811" spans="1:17" x14ac:dyDescent="0.2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>VLOOKUP(J1811,S:T,2,FALSE)</f>
        <v>3-Small C&amp;I</v>
      </c>
    </row>
    <row r="1812" spans="1:17" x14ac:dyDescent="0.2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>VLOOKUP(J1812,S:T,2,FALSE)</f>
        <v>4-Medium C&amp;I</v>
      </c>
    </row>
    <row r="1813" spans="1:17" x14ac:dyDescent="0.2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>VLOOKUP(J1813,S:T,2,FALSE)</f>
        <v>4-Medium C&amp;I</v>
      </c>
    </row>
    <row r="1814" spans="1:17" x14ac:dyDescent="0.2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>VLOOKUP(J1814,S:T,2,FALSE)</f>
        <v>4-Medium C&amp;I</v>
      </c>
    </row>
    <row r="1815" spans="1:17" x14ac:dyDescent="0.2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>VLOOKUP(J1815,S:T,2,FALSE)</f>
        <v>4-Medium C&amp;I</v>
      </c>
    </row>
    <row r="1816" spans="1:17" x14ac:dyDescent="0.2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>VLOOKUP(J1816,S:T,2,FALSE)</f>
        <v>5-Large C&amp;I</v>
      </c>
    </row>
    <row r="1817" spans="1:17" x14ac:dyDescent="0.2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>VLOOKUP(J1817,S:T,2,FALSE)</f>
        <v>5-Large C&amp;I</v>
      </c>
    </row>
    <row r="1818" spans="1:17" x14ac:dyDescent="0.2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>VLOOKUP(J1818,S:T,2,FALSE)</f>
        <v>3-Small C&amp;I</v>
      </c>
    </row>
    <row r="1819" spans="1:17" x14ac:dyDescent="0.2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>VLOOKUP(J1819,S:T,2,FALSE)</f>
        <v>1-Residential</v>
      </c>
    </row>
    <row r="1820" spans="1:17" x14ac:dyDescent="0.2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>VLOOKUP(J1820,S:T,2,FALSE)</f>
        <v>2-Low Income Residential</v>
      </c>
    </row>
    <row r="1821" spans="1:17" x14ac:dyDescent="0.2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>VLOOKUP(J1821,S:T,2,FALSE)</f>
        <v>1-Residential</v>
      </c>
    </row>
    <row r="1822" spans="1:17" x14ac:dyDescent="0.2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>VLOOKUP(J1822,S:T,2,FALSE)</f>
        <v>Street</v>
      </c>
    </row>
    <row r="1823" spans="1:17" x14ac:dyDescent="0.2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>VLOOKUP(J1823,S:T,2,FALSE)</f>
        <v>Street</v>
      </c>
    </row>
    <row r="1824" spans="1:17" x14ac:dyDescent="0.2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>VLOOKUP(J1824,S:T,2,FALSE)</f>
        <v>Street</v>
      </c>
    </row>
    <row r="1825" spans="1:17" x14ac:dyDescent="0.2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>VLOOKUP(J1825,S:T,2,FALSE)</f>
        <v>Street</v>
      </c>
    </row>
    <row r="1826" spans="1:17" x14ac:dyDescent="0.2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>VLOOKUP(J1826,S:T,2,FALSE)</f>
        <v>5-Large C&amp;I</v>
      </c>
    </row>
    <row r="1827" spans="1:17" x14ac:dyDescent="0.2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>VLOOKUP(J1827,S:T,2,FALSE)</f>
        <v>Street</v>
      </c>
    </row>
    <row r="1828" spans="1:17" x14ac:dyDescent="0.2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>VLOOKUP(J1828,S:T,2,FALSE)</f>
        <v>Street</v>
      </c>
    </row>
    <row r="1829" spans="1:17" x14ac:dyDescent="0.2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>VLOOKUP(J1829,S:T,2,FALSE)</f>
        <v>3-Small C&amp;I</v>
      </c>
    </row>
    <row r="1830" spans="1:17" x14ac:dyDescent="0.2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>VLOOKUP(J1830,S:T,2,FALSE)</f>
        <v>3-Small C&amp;I</v>
      </c>
    </row>
    <row r="1831" spans="1:17" x14ac:dyDescent="0.2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>VLOOKUP(J1831,S:T,2,FALSE)</f>
        <v>1-Residential</v>
      </c>
    </row>
    <row r="1832" spans="1:17" x14ac:dyDescent="0.2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>VLOOKUP(J1832,S:T,2,FALSE)</f>
        <v>1-Residential</v>
      </c>
    </row>
    <row r="1833" spans="1:17" x14ac:dyDescent="0.2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>VLOOKUP(J1833,S:T,2,FALSE)</f>
        <v>1-Residential</v>
      </c>
    </row>
    <row r="1834" spans="1:17" x14ac:dyDescent="0.2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>VLOOKUP(J1834,S:T,2,FALSE)</f>
        <v>3-Small C&amp;I</v>
      </c>
    </row>
    <row r="1835" spans="1:17" x14ac:dyDescent="0.2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>VLOOKUP(J1835,S:T,2,FALSE)</f>
        <v>4-Medium C&amp;I</v>
      </c>
    </row>
    <row r="1836" spans="1:17" x14ac:dyDescent="0.2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>VLOOKUP(J1836,S:T,2,FALSE)</f>
        <v>4-Medium C&amp;I</v>
      </c>
    </row>
    <row r="1837" spans="1:17" x14ac:dyDescent="0.2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>VLOOKUP(J1837,S:T,2,FALSE)</f>
        <v>3-Small C&amp;I</v>
      </c>
    </row>
    <row r="1838" spans="1:17" x14ac:dyDescent="0.2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>VLOOKUP(J1838,S:T,2,FALSE)</f>
        <v>3-Small C&amp;I</v>
      </c>
    </row>
    <row r="1839" spans="1:17" x14ac:dyDescent="0.2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>VLOOKUP(J1839,S:T,2,FALSE)</f>
        <v>Street</v>
      </c>
    </row>
    <row r="1840" spans="1:17" x14ac:dyDescent="0.2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>VLOOKUP(J1840,S:T,2,FALSE)</f>
        <v>2-Low Income Residential</v>
      </c>
    </row>
    <row r="1841" spans="1:17" x14ac:dyDescent="0.2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>VLOOKUP(J1841,S:T,2,FALSE)</f>
        <v>4-Medium C&amp;I</v>
      </c>
    </row>
    <row r="1842" spans="1:17" x14ac:dyDescent="0.2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>VLOOKUP(J1842,S:T,2,FALSE)</f>
        <v>5-Large C&amp;I</v>
      </c>
    </row>
    <row r="1843" spans="1:17" x14ac:dyDescent="0.2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>VLOOKUP(J1843,S:T,2,FALSE)</f>
        <v>3-Small C&amp;I</v>
      </c>
    </row>
    <row r="1844" spans="1:17" x14ac:dyDescent="0.2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>VLOOKUP(J1844,S:T,2,FALSE)</f>
        <v>1-Residential</v>
      </c>
    </row>
    <row r="1845" spans="1:17" x14ac:dyDescent="0.2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>VLOOKUP(J1845,S:T,2,FALSE)</f>
        <v>1-Residential</v>
      </c>
    </row>
    <row r="1846" spans="1:17" x14ac:dyDescent="0.2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>VLOOKUP(J1846,S:T,2,FALSE)</f>
        <v>3-Small C&amp;I</v>
      </c>
    </row>
    <row r="1847" spans="1:17" x14ac:dyDescent="0.2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>VLOOKUP(J1847,S:T,2,FALSE)</f>
        <v>Street</v>
      </c>
    </row>
    <row r="1848" spans="1:17" x14ac:dyDescent="0.2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>VLOOKUP(J1848,S:T,2,FALSE)</f>
        <v>4-Medium C&amp;I</v>
      </c>
    </row>
    <row r="1849" spans="1:17" x14ac:dyDescent="0.2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>VLOOKUP(J1849,S:T,2,FALSE)</f>
        <v>5-Large C&amp;I</v>
      </c>
    </row>
    <row r="1850" spans="1:17" x14ac:dyDescent="0.2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>VLOOKUP(J1850,S:T,2,FALSE)</f>
        <v>5-Large C&amp;I</v>
      </c>
    </row>
    <row r="1851" spans="1:17" x14ac:dyDescent="0.2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>VLOOKUP(J1851,S:T,2,FALSE)</f>
        <v>3-Small C&amp;I</v>
      </c>
    </row>
    <row r="1852" spans="1:17" x14ac:dyDescent="0.2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>VLOOKUP(J1852,S:T,2,FALSE)</f>
        <v>2-Low Income Residential</v>
      </c>
    </row>
    <row r="1853" spans="1:17" x14ac:dyDescent="0.2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>VLOOKUP(J1853,S:T,2,FALSE)</f>
        <v>Street</v>
      </c>
    </row>
    <row r="1854" spans="1:17" x14ac:dyDescent="0.2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>VLOOKUP(J1854,S:T,2,FALSE)</f>
        <v>4-Medium C&amp;I</v>
      </c>
    </row>
    <row r="1855" spans="1:17" x14ac:dyDescent="0.2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>VLOOKUP(J1855,S:T,2,FALSE)</f>
        <v>3-Small C&amp;I</v>
      </c>
    </row>
    <row r="1856" spans="1:17" x14ac:dyDescent="0.2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>VLOOKUP(J1856,S:T,2,FALSE)</f>
        <v>3-Small C&amp;I</v>
      </c>
    </row>
    <row r="1857" spans="1:17" x14ac:dyDescent="0.2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>VLOOKUP(J1857,S:T,2,FALSE)</f>
        <v>3-Small C&amp;I</v>
      </c>
    </row>
    <row r="1858" spans="1:17" x14ac:dyDescent="0.2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>VLOOKUP(J1858,S:T,2,FALSE)</f>
        <v>Street</v>
      </c>
    </row>
    <row r="1859" spans="1:17" x14ac:dyDescent="0.2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>VLOOKUP(J1859,S:T,2,FALSE)</f>
        <v>Street</v>
      </c>
    </row>
    <row r="1860" spans="1:17" x14ac:dyDescent="0.2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>VLOOKUP(J1860,S:T,2,FALSE)</f>
        <v>Street</v>
      </c>
    </row>
    <row r="1861" spans="1:17" x14ac:dyDescent="0.2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>VLOOKUP(J1861,S:T,2,FALSE)</f>
        <v>2-Low Income Residential</v>
      </c>
    </row>
    <row r="1862" spans="1:17" x14ac:dyDescent="0.2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>VLOOKUP(J1862,S:T,2,FALSE)</f>
        <v>1-Residential</v>
      </c>
    </row>
    <row r="1863" spans="1:17" x14ac:dyDescent="0.2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>VLOOKUP(J1863,S:T,2,FALSE)</f>
        <v>1-Residential</v>
      </c>
    </row>
    <row r="1864" spans="1:17" x14ac:dyDescent="0.2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>VLOOKUP(J1864,S:T,2,FALSE)</f>
        <v>3-Small C&amp;I</v>
      </c>
    </row>
    <row r="1865" spans="1:17" x14ac:dyDescent="0.2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>VLOOKUP(J1865,S:T,2,FALSE)</f>
        <v>3-Small C&amp;I</v>
      </c>
    </row>
    <row r="1866" spans="1:17" x14ac:dyDescent="0.2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>VLOOKUP(J1866,S:T,2,FALSE)</f>
        <v>1-Residential</v>
      </c>
    </row>
    <row r="1867" spans="1:17" x14ac:dyDescent="0.2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>VLOOKUP(J1867,S:T,2,FALSE)</f>
        <v>3-Small C&amp;I</v>
      </c>
    </row>
    <row r="1868" spans="1:17" x14ac:dyDescent="0.2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>VLOOKUP(J1868,S:T,2,FALSE)</f>
        <v>4-Medium C&amp;I</v>
      </c>
    </row>
    <row r="1869" spans="1:17" x14ac:dyDescent="0.2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>VLOOKUP(J1869,S:T,2,FALSE)</f>
        <v>4-Medium C&amp;I</v>
      </c>
    </row>
    <row r="1870" spans="1:17" x14ac:dyDescent="0.2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>VLOOKUP(J1870,S:T,2,FALSE)</f>
        <v>5-Large C&amp;I</v>
      </c>
    </row>
    <row r="1871" spans="1:17" x14ac:dyDescent="0.2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>VLOOKUP(J1871,S:T,2,FALSE)</f>
        <v>5-Large C&amp;I</v>
      </c>
    </row>
    <row r="1872" spans="1:17" x14ac:dyDescent="0.2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>VLOOKUP(J1872,S:T,2,FALSE)</f>
        <v>5-Large C&amp;I</v>
      </c>
    </row>
    <row r="1873" spans="1:17" x14ac:dyDescent="0.2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>VLOOKUP(J1873,S:T,2,FALSE)</f>
        <v>5-Large C&amp;I</v>
      </c>
    </row>
    <row r="1874" spans="1:17" x14ac:dyDescent="0.2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>VLOOKUP(J1874,S:T,2,FALSE)</f>
        <v>Street</v>
      </c>
    </row>
    <row r="1875" spans="1:17" x14ac:dyDescent="0.2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>VLOOKUP(J1875,S:T,2,FALSE)</f>
        <v>Street</v>
      </c>
    </row>
    <row r="1876" spans="1:17" x14ac:dyDescent="0.2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>VLOOKUP(J1876,S:T,2,FALSE)</f>
        <v>3-Small C&amp;I</v>
      </c>
    </row>
    <row r="1877" spans="1:17" x14ac:dyDescent="0.2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>VLOOKUP(J1877,S:T,2,FALSE)</f>
        <v>4-Medium C&amp;I</v>
      </c>
    </row>
    <row r="1878" spans="1:17" x14ac:dyDescent="0.2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>VLOOKUP(J1878,S:T,2,FALSE)</f>
        <v>3-Small C&amp;I</v>
      </c>
    </row>
    <row r="1879" spans="1:17" x14ac:dyDescent="0.2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>VLOOKUP(J1879,S:T,2,FALSE)</f>
        <v>2-Low Income Residential</v>
      </c>
    </row>
    <row r="1880" spans="1:17" x14ac:dyDescent="0.2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>VLOOKUP(J1880,S:T,2,FALSE)</f>
        <v>2-Low Income Residential</v>
      </c>
    </row>
    <row r="1881" spans="1:17" x14ac:dyDescent="0.2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>VLOOKUP(J1881,S:T,2,FALSE)</f>
        <v>Street</v>
      </c>
    </row>
    <row r="1882" spans="1:17" x14ac:dyDescent="0.2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>VLOOKUP(J1882,S:T,2,FALSE)</f>
        <v>1-Residential</v>
      </c>
    </row>
    <row r="1883" spans="1:17" x14ac:dyDescent="0.2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>VLOOKUP(J1883,S:T,2,FALSE)</f>
        <v>3-Small C&amp;I</v>
      </c>
    </row>
    <row r="1884" spans="1:17" x14ac:dyDescent="0.2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>VLOOKUP(J1884,S:T,2,FALSE)</f>
        <v>3-Small C&amp;I</v>
      </c>
    </row>
    <row r="1885" spans="1:17" x14ac:dyDescent="0.2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>VLOOKUP(J1885,S:T,2,FALSE)</f>
        <v>3-Small C&amp;I</v>
      </c>
    </row>
    <row r="1886" spans="1:17" x14ac:dyDescent="0.2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>VLOOKUP(J1886,S:T,2,FALSE)</f>
        <v>1-Residential</v>
      </c>
    </row>
    <row r="1887" spans="1:17" x14ac:dyDescent="0.2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>VLOOKUP(J1887,S:T,2,FALSE)</f>
        <v>3-Small C&amp;I</v>
      </c>
    </row>
    <row r="1888" spans="1:17" x14ac:dyDescent="0.2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>VLOOKUP(J1888,S:T,2,FALSE)</f>
        <v>4-Medium C&amp;I</v>
      </c>
    </row>
    <row r="1889" spans="1:17" x14ac:dyDescent="0.2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>VLOOKUP(J1889,S:T,2,FALSE)</f>
        <v>4-Medium C&amp;I</v>
      </c>
    </row>
    <row r="1890" spans="1:17" x14ac:dyDescent="0.2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>VLOOKUP(J1890,S:T,2,FALSE)</f>
        <v>3-Small C&amp;I</v>
      </c>
    </row>
    <row r="1891" spans="1:17" x14ac:dyDescent="0.2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>VLOOKUP(J1891,S:T,2,FALSE)</f>
        <v>3-Small C&amp;I</v>
      </c>
    </row>
    <row r="1892" spans="1:17" x14ac:dyDescent="0.2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>VLOOKUP(J1892,S:T,2,FALSE)</f>
        <v>3-Small C&amp;I</v>
      </c>
    </row>
    <row r="1893" spans="1:17" x14ac:dyDescent="0.2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>VLOOKUP(J1893,S:T,2,FALSE)</f>
        <v>Street</v>
      </c>
    </row>
    <row r="1894" spans="1:17" x14ac:dyDescent="0.2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>VLOOKUP(J1894,S:T,2,FALSE)</f>
        <v>Street</v>
      </c>
    </row>
    <row r="1895" spans="1:17" x14ac:dyDescent="0.2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>VLOOKUP(J1895,S:T,2,FALSE)</f>
        <v>3-Small C&amp;I</v>
      </c>
    </row>
    <row r="1896" spans="1:17" x14ac:dyDescent="0.2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>VLOOKUP(J1896,S:T,2,FALSE)</f>
        <v>Street</v>
      </c>
    </row>
    <row r="1897" spans="1:17" x14ac:dyDescent="0.2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>VLOOKUP(J1897,S:T,2,FALSE)</f>
        <v>Street</v>
      </c>
    </row>
    <row r="1898" spans="1:17" x14ac:dyDescent="0.2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>VLOOKUP(J1898,S:T,2,FALSE)</f>
        <v>Street</v>
      </c>
    </row>
    <row r="1899" spans="1:17" x14ac:dyDescent="0.2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>VLOOKUP(J1899,S:T,2,FALSE)</f>
        <v>Street</v>
      </c>
    </row>
    <row r="1900" spans="1:17" x14ac:dyDescent="0.2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>VLOOKUP(J1900,S:T,2,FALSE)</f>
        <v>1-Residential</v>
      </c>
    </row>
    <row r="1901" spans="1:17" x14ac:dyDescent="0.2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>VLOOKUP(J1901,S:T,2,FALSE)</f>
        <v>2-Low Income Residential</v>
      </c>
    </row>
    <row r="1902" spans="1:17" x14ac:dyDescent="0.2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>VLOOKUP(J1902,S:T,2,FALSE)</f>
        <v>2-Low Income Residential</v>
      </c>
    </row>
    <row r="1903" spans="1:17" x14ac:dyDescent="0.2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>VLOOKUP(J1903,S:T,2,FALSE)</f>
        <v>Street</v>
      </c>
    </row>
    <row r="1904" spans="1:17" x14ac:dyDescent="0.2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>VLOOKUP(J1904,S:T,2,FALSE)</f>
        <v>3-Small C&amp;I</v>
      </c>
    </row>
    <row r="1905" spans="1:17" x14ac:dyDescent="0.2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>VLOOKUP(J1905,S:T,2,FALSE)</f>
        <v>3-Small C&amp;I</v>
      </c>
    </row>
    <row r="1906" spans="1:17" x14ac:dyDescent="0.2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>VLOOKUP(J1906,S:T,2,FALSE)</f>
        <v>3-Small C&amp;I</v>
      </c>
    </row>
    <row r="1907" spans="1:17" x14ac:dyDescent="0.2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>VLOOKUP(J1907,S:T,2,FALSE)</f>
        <v>3-Small C&amp;I</v>
      </c>
    </row>
    <row r="1908" spans="1:17" x14ac:dyDescent="0.2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>VLOOKUP(J1908,S:T,2,FALSE)</f>
        <v>4-Medium C&amp;I</v>
      </c>
    </row>
    <row r="1909" spans="1:17" x14ac:dyDescent="0.2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>VLOOKUP(J1909,S:T,2,FALSE)</f>
        <v>3-Small C&amp;I</v>
      </c>
    </row>
    <row r="1910" spans="1:17" x14ac:dyDescent="0.2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>VLOOKUP(J1910,S:T,2,FALSE)</f>
        <v>3-Small C&amp;I</v>
      </c>
    </row>
    <row r="1911" spans="1:17" x14ac:dyDescent="0.2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>VLOOKUP(J1911,S:T,2,FALSE)</f>
        <v>3-Small C&amp;I</v>
      </c>
    </row>
    <row r="1912" spans="1:17" x14ac:dyDescent="0.2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>VLOOKUP(J1912,S:T,2,FALSE)</f>
        <v>1-Residential</v>
      </c>
    </row>
    <row r="1913" spans="1:17" x14ac:dyDescent="0.2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>VLOOKUP(J1913,S:T,2,FALSE)</f>
        <v>Street</v>
      </c>
    </row>
    <row r="1914" spans="1:17" x14ac:dyDescent="0.2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>VLOOKUP(J1914,S:T,2,FALSE)</f>
        <v>3-Small C&amp;I</v>
      </c>
    </row>
    <row r="1915" spans="1:17" x14ac:dyDescent="0.2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>VLOOKUP(J1915,S:T,2,FALSE)</f>
        <v>4-Medium C&amp;I</v>
      </c>
    </row>
    <row r="1916" spans="1:17" x14ac:dyDescent="0.2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>VLOOKUP(J1916,S:T,2,FALSE)</f>
        <v>5-Large C&amp;I</v>
      </c>
    </row>
    <row r="1917" spans="1:17" x14ac:dyDescent="0.2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>VLOOKUP(J1917,S:T,2,FALSE)</f>
        <v>Street</v>
      </c>
    </row>
    <row r="1918" spans="1:17" x14ac:dyDescent="0.2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>VLOOKUP(J1918,S:T,2,FALSE)</f>
        <v>3-Small C&amp;I</v>
      </c>
    </row>
    <row r="1919" spans="1:17" x14ac:dyDescent="0.2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>VLOOKUP(J1919,S:T,2,FALSE)</f>
        <v>Street</v>
      </c>
    </row>
    <row r="1920" spans="1:17" x14ac:dyDescent="0.2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>VLOOKUP(J1920,S:T,2,FALSE)</f>
        <v>Street</v>
      </c>
    </row>
    <row r="1921" spans="1:17" x14ac:dyDescent="0.2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>VLOOKUP(J1921,S:T,2,FALSE)</f>
        <v>1-Residential</v>
      </c>
    </row>
    <row r="1922" spans="1:17" x14ac:dyDescent="0.2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>VLOOKUP(J1922,S:T,2,FALSE)</f>
        <v>3-Small C&amp;I</v>
      </c>
    </row>
    <row r="1923" spans="1:17" x14ac:dyDescent="0.2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>VLOOKUP(J1923,S:T,2,FALSE)</f>
        <v>3-Small C&amp;I</v>
      </c>
    </row>
    <row r="1924" spans="1:17" x14ac:dyDescent="0.2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>VLOOKUP(J1924,S:T,2,FALSE)</f>
        <v>3-Small C&amp;I</v>
      </c>
    </row>
    <row r="1925" spans="1:17" x14ac:dyDescent="0.2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>VLOOKUP(J1925,S:T,2,FALSE)</f>
        <v>3-Small C&amp;I</v>
      </c>
    </row>
    <row r="1926" spans="1:17" x14ac:dyDescent="0.2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>VLOOKUP(J1926,S:T,2,FALSE)</f>
        <v>3-Small C&amp;I</v>
      </c>
    </row>
    <row r="1927" spans="1:17" x14ac:dyDescent="0.2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>VLOOKUP(J1927,S:T,2,FALSE)</f>
        <v>1-Residential</v>
      </c>
    </row>
    <row r="1928" spans="1:17" x14ac:dyDescent="0.2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>VLOOKUP(J1928,S:T,2,FALSE)</f>
        <v>1-Residential</v>
      </c>
    </row>
    <row r="1929" spans="1:17" x14ac:dyDescent="0.2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>VLOOKUP(J1929,S:T,2,FALSE)</f>
        <v>4-Medium C&amp;I</v>
      </c>
    </row>
    <row r="1930" spans="1:17" x14ac:dyDescent="0.2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>VLOOKUP(J1930,S:T,2,FALSE)</f>
        <v>4-Medium C&amp;I</v>
      </c>
    </row>
    <row r="1931" spans="1:17" x14ac:dyDescent="0.2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>VLOOKUP(J1931,S:T,2,FALSE)</f>
        <v>3-Small C&amp;I</v>
      </c>
    </row>
    <row r="1932" spans="1:17" x14ac:dyDescent="0.2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>VLOOKUP(J1932,S:T,2,FALSE)</f>
        <v>1-Residential</v>
      </c>
    </row>
    <row r="1933" spans="1:17" x14ac:dyDescent="0.2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>VLOOKUP(J1933,S:T,2,FALSE)</f>
        <v>5-Large C&amp;I</v>
      </c>
    </row>
    <row r="1934" spans="1:17" x14ac:dyDescent="0.2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>VLOOKUP(J1934,S:T,2,FALSE)</f>
        <v>Street</v>
      </c>
    </row>
    <row r="1935" spans="1:17" x14ac:dyDescent="0.2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>VLOOKUP(J1935,S:T,2,FALSE)</f>
        <v>Street</v>
      </c>
    </row>
    <row r="1936" spans="1:17" x14ac:dyDescent="0.2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>VLOOKUP(J1936,S:T,2,FALSE)</f>
        <v>Street</v>
      </c>
    </row>
    <row r="1937" spans="1:17" x14ac:dyDescent="0.2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>VLOOKUP(J1937,S:T,2,FALSE)</f>
        <v>Street</v>
      </c>
    </row>
    <row r="1938" spans="1:17" x14ac:dyDescent="0.2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>VLOOKUP(J1938,S:T,2,FALSE)</f>
        <v>Street</v>
      </c>
    </row>
    <row r="1939" spans="1:17" x14ac:dyDescent="0.2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>VLOOKUP(J1939,S:T,2,FALSE)</f>
        <v>Street</v>
      </c>
    </row>
    <row r="1940" spans="1:17" x14ac:dyDescent="0.2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>VLOOKUP(J1940,S:T,2,FALSE)</f>
        <v>3-Small C&amp;I</v>
      </c>
    </row>
    <row r="1941" spans="1:17" x14ac:dyDescent="0.2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>VLOOKUP(J1941,S:T,2,FALSE)</f>
        <v>3-Small C&amp;I</v>
      </c>
    </row>
    <row r="1942" spans="1:17" x14ac:dyDescent="0.2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>VLOOKUP(J1942,S:T,2,FALSE)</f>
        <v>3-Small C&amp;I</v>
      </c>
    </row>
    <row r="1943" spans="1:17" x14ac:dyDescent="0.2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>VLOOKUP(J1943,S:T,2,FALSE)</f>
        <v>1-Residential</v>
      </c>
    </row>
    <row r="1944" spans="1:17" x14ac:dyDescent="0.2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>VLOOKUP(J1944,S:T,2,FALSE)</f>
        <v>3-Small C&amp;I</v>
      </c>
    </row>
    <row r="1945" spans="1:17" x14ac:dyDescent="0.2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>VLOOKUP(J1945,S:T,2,FALSE)</f>
        <v>4-Medium C&amp;I</v>
      </c>
    </row>
    <row r="1946" spans="1:17" x14ac:dyDescent="0.2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>VLOOKUP(J1946,S:T,2,FALSE)</f>
        <v>4-Medium C&amp;I</v>
      </c>
    </row>
    <row r="1947" spans="1:17" x14ac:dyDescent="0.2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>VLOOKUP(J1947,S:T,2,FALSE)</f>
        <v>3-Small C&amp;I</v>
      </c>
    </row>
    <row r="1948" spans="1:17" x14ac:dyDescent="0.2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>VLOOKUP(J1948,S:T,2,FALSE)</f>
        <v>4-Medium C&amp;I</v>
      </c>
    </row>
    <row r="1949" spans="1:17" x14ac:dyDescent="0.2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>VLOOKUP(J1949,S:T,2,FALSE)</f>
        <v>4-Medium C&amp;I</v>
      </c>
    </row>
    <row r="1950" spans="1:17" x14ac:dyDescent="0.2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>VLOOKUP(J1950,S:T,2,FALSE)</f>
        <v>2-Low Income Residential</v>
      </c>
    </row>
    <row r="1951" spans="1:17" x14ac:dyDescent="0.2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>VLOOKUP(J1951,S:T,2,FALSE)</f>
        <v>Street</v>
      </c>
    </row>
    <row r="1952" spans="1:17" x14ac:dyDescent="0.2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>VLOOKUP(J1952,S:T,2,FALSE)</f>
        <v>Street</v>
      </c>
    </row>
    <row r="1953" spans="1:17" x14ac:dyDescent="0.2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>VLOOKUP(J1953,S:T,2,FALSE)</f>
        <v>1-Residential</v>
      </c>
    </row>
    <row r="1954" spans="1:17" x14ac:dyDescent="0.2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>VLOOKUP(J1954,S:T,2,FALSE)</f>
        <v>1-Residential</v>
      </c>
    </row>
    <row r="1955" spans="1:17" x14ac:dyDescent="0.2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>VLOOKUP(J1955,S:T,2,FALSE)</f>
        <v>1-Residential</v>
      </c>
    </row>
    <row r="1956" spans="1:17" x14ac:dyDescent="0.2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>VLOOKUP(J1956,S:T,2,FALSE)</f>
        <v>3-Small C&amp;I</v>
      </c>
    </row>
    <row r="1957" spans="1:17" x14ac:dyDescent="0.2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>VLOOKUP(J1957,S:T,2,FALSE)</f>
        <v>3-Small C&amp;I</v>
      </c>
    </row>
    <row r="1958" spans="1:17" x14ac:dyDescent="0.2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>VLOOKUP(J1958,S:T,2,FALSE)</f>
        <v>3-Small C&amp;I</v>
      </c>
    </row>
    <row r="1959" spans="1:17" x14ac:dyDescent="0.2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>VLOOKUP(J1959,S:T,2,FALSE)</f>
        <v>1-Residential</v>
      </c>
    </row>
    <row r="1960" spans="1:17" x14ac:dyDescent="0.2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>VLOOKUP(J1960,S:T,2,FALSE)</f>
        <v>5-Large C&amp;I</v>
      </c>
    </row>
    <row r="1961" spans="1:17" x14ac:dyDescent="0.2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>VLOOKUP(J1961,S:T,2,FALSE)</f>
        <v>OTHER</v>
      </c>
    </row>
    <row r="1962" spans="1:17" x14ac:dyDescent="0.2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>VLOOKUP(J1962,S:T,2,FALSE)</f>
        <v>3-Small C&amp;I</v>
      </c>
    </row>
    <row r="1963" spans="1:17" x14ac:dyDescent="0.2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>VLOOKUP(J1963,S:T,2,FALSE)</f>
        <v>1-Residential</v>
      </c>
    </row>
    <row r="1964" spans="1:17" x14ac:dyDescent="0.2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>VLOOKUP(J1964,S:T,2,FALSE)</f>
        <v>Street</v>
      </c>
    </row>
    <row r="1965" spans="1:17" x14ac:dyDescent="0.2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>VLOOKUP(J1965,S:T,2,FALSE)</f>
        <v>4-Medium C&amp;I</v>
      </c>
    </row>
    <row r="1966" spans="1:17" x14ac:dyDescent="0.2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>VLOOKUP(J1966,S:T,2,FALSE)</f>
        <v>4-Medium C&amp;I</v>
      </c>
    </row>
    <row r="1967" spans="1:17" x14ac:dyDescent="0.2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>VLOOKUP(J1967,S:T,2,FALSE)</f>
        <v>3-Small C&amp;I</v>
      </c>
    </row>
    <row r="1968" spans="1:17" x14ac:dyDescent="0.2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>VLOOKUP(J1968,S:T,2,FALSE)</f>
        <v>Street</v>
      </c>
    </row>
    <row r="1969" spans="1:17" x14ac:dyDescent="0.2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>VLOOKUP(J1969,S:T,2,FALSE)</f>
        <v>Street</v>
      </c>
    </row>
    <row r="1970" spans="1:17" x14ac:dyDescent="0.2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>VLOOKUP(J1970,S:T,2,FALSE)</f>
        <v>Street</v>
      </c>
    </row>
    <row r="1971" spans="1:17" x14ac:dyDescent="0.2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>VLOOKUP(J1971,S:T,2,FALSE)</f>
        <v>1-Residential</v>
      </c>
    </row>
    <row r="1972" spans="1:17" x14ac:dyDescent="0.2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>VLOOKUP(J1972,S:T,2,FALSE)</f>
        <v>1-Residential</v>
      </c>
    </row>
    <row r="1973" spans="1:17" x14ac:dyDescent="0.2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>VLOOKUP(J1973,S:T,2,FALSE)</f>
        <v>2-Low Income Residential</v>
      </c>
    </row>
    <row r="1974" spans="1:17" x14ac:dyDescent="0.2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>VLOOKUP(J1974,S:T,2,FALSE)</f>
        <v>Street</v>
      </c>
    </row>
    <row r="1975" spans="1:17" x14ac:dyDescent="0.2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>VLOOKUP(J1975,S:T,2,FALSE)</f>
        <v>Street</v>
      </c>
    </row>
    <row r="1976" spans="1:17" x14ac:dyDescent="0.2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>VLOOKUP(J1976,S:T,2,FALSE)</f>
        <v>Street</v>
      </c>
    </row>
    <row r="1977" spans="1:17" x14ac:dyDescent="0.2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>VLOOKUP(J1977,S:T,2,FALSE)</f>
        <v>Street</v>
      </c>
    </row>
    <row r="1978" spans="1:17" x14ac:dyDescent="0.2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>VLOOKUP(J1978,S:T,2,FALSE)</f>
        <v>3-Small C&amp;I</v>
      </c>
    </row>
    <row r="1979" spans="1:17" x14ac:dyDescent="0.2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>VLOOKUP(J1979,S:T,2,FALSE)</f>
        <v>3-Small C&amp;I</v>
      </c>
    </row>
    <row r="1980" spans="1:17" x14ac:dyDescent="0.2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>VLOOKUP(J1980,S:T,2,FALSE)</f>
        <v>3-Small C&amp;I</v>
      </c>
    </row>
    <row r="1981" spans="1:17" x14ac:dyDescent="0.2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>VLOOKUP(J1981,S:T,2,FALSE)</f>
        <v>3-Small C&amp;I</v>
      </c>
    </row>
    <row r="1982" spans="1:17" x14ac:dyDescent="0.2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>VLOOKUP(J1982,S:T,2,FALSE)</f>
        <v>3-Small C&amp;I</v>
      </c>
    </row>
    <row r="1983" spans="1:17" x14ac:dyDescent="0.2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>VLOOKUP(J1983,S:T,2,FALSE)</f>
        <v>3-Small C&amp;I</v>
      </c>
    </row>
    <row r="1984" spans="1:17" x14ac:dyDescent="0.2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>VLOOKUP(J1984,S:T,2,FALSE)</f>
        <v>4-Medium C&amp;I</v>
      </c>
    </row>
    <row r="1985" spans="1:17" x14ac:dyDescent="0.2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>VLOOKUP(J1985,S:T,2,FALSE)</f>
        <v>5-Large C&amp;I</v>
      </c>
    </row>
    <row r="1986" spans="1:17" x14ac:dyDescent="0.2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>VLOOKUP(J1986,S:T,2,FALSE)</f>
        <v>3-Small C&amp;I</v>
      </c>
    </row>
    <row r="1987" spans="1:17" x14ac:dyDescent="0.2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>VLOOKUP(J1987,S:T,2,FALSE)</f>
        <v>3-Small C&amp;I</v>
      </c>
    </row>
    <row r="1988" spans="1:17" x14ac:dyDescent="0.2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>VLOOKUP(J1988,S:T,2,FALSE)</f>
        <v>1-Residential</v>
      </c>
    </row>
    <row r="1989" spans="1:17" x14ac:dyDescent="0.2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>VLOOKUP(J1989,S:T,2,FALSE)</f>
        <v>Street</v>
      </c>
    </row>
    <row r="1990" spans="1:17" x14ac:dyDescent="0.2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>VLOOKUP(J1990,S:T,2,FALSE)</f>
        <v>4-Medium C&amp;I</v>
      </c>
    </row>
    <row r="1991" spans="1:17" x14ac:dyDescent="0.2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>VLOOKUP(J1991,S:T,2,FALSE)</f>
        <v>1-Residential</v>
      </c>
    </row>
    <row r="1992" spans="1:17" x14ac:dyDescent="0.2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>VLOOKUP(J1992,S:T,2,FALSE)</f>
        <v>Street</v>
      </c>
    </row>
    <row r="1993" spans="1:17" x14ac:dyDescent="0.2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>VLOOKUP(J1993,S:T,2,FALSE)</f>
        <v>Street</v>
      </c>
    </row>
    <row r="1994" spans="1:17" x14ac:dyDescent="0.2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>VLOOKUP(J1994,S:T,2,FALSE)</f>
        <v>Street</v>
      </c>
    </row>
    <row r="1995" spans="1:17" x14ac:dyDescent="0.2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>VLOOKUP(J1995,S:T,2,FALSE)</f>
        <v>Street</v>
      </c>
    </row>
    <row r="1996" spans="1:17" x14ac:dyDescent="0.2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>VLOOKUP(J1996,S:T,2,FALSE)</f>
        <v>1-Residential</v>
      </c>
    </row>
    <row r="1997" spans="1:17" x14ac:dyDescent="0.2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>VLOOKUP(J1997,S:T,2,FALSE)</f>
        <v>2-Low Income Residential</v>
      </c>
    </row>
    <row r="1998" spans="1:17" x14ac:dyDescent="0.2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>VLOOKUP(J1998,S:T,2,FALSE)</f>
        <v>Street</v>
      </c>
    </row>
    <row r="1999" spans="1:17" x14ac:dyDescent="0.2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>VLOOKUP(J1999,S:T,2,FALSE)</f>
        <v>1-Residential</v>
      </c>
    </row>
    <row r="2000" spans="1:17" x14ac:dyDescent="0.2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>VLOOKUP(J2000,S:T,2,FALSE)</f>
        <v>3-Small C&amp;I</v>
      </c>
    </row>
    <row r="2001" spans="1:21" x14ac:dyDescent="0.2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>VLOOKUP(J2001,S:T,2,FALSE)</f>
        <v>3-Small C&amp;I</v>
      </c>
    </row>
    <row r="2002" spans="1:21" x14ac:dyDescent="0.2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>VLOOKUP(J2002,S:T,2,FALSE)</f>
        <v>3-Small C&amp;I</v>
      </c>
    </row>
    <row r="2003" spans="1:21" x14ac:dyDescent="0.2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>VLOOKUP(J2003,S:T,2,FALSE)</f>
        <v>1-Residential</v>
      </c>
    </row>
    <row r="2004" spans="1:21" x14ac:dyDescent="0.2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>VLOOKUP(J2004,S:T,2,FALSE)</f>
        <v>1-Residential</v>
      </c>
    </row>
    <row r="2005" spans="1:21" x14ac:dyDescent="0.25">
      <c r="A2005" s="196">
        <v>5</v>
      </c>
      <c r="B2005" s="196" t="s">
        <v>183</v>
      </c>
      <c r="C2005" s="192">
        <v>2020</v>
      </c>
      <c r="D2005" s="196">
        <v>1</v>
      </c>
      <c r="E2005" s="196" t="s">
        <v>255</v>
      </c>
      <c r="F2005" s="197">
        <v>10</v>
      </c>
      <c r="G2005" s="196" t="s">
        <v>240</v>
      </c>
      <c r="H2005" s="196">
        <v>616</v>
      </c>
      <c r="I2005" s="196" t="s">
        <v>201</v>
      </c>
      <c r="J2005" s="196" t="s">
        <v>127</v>
      </c>
      <c r="K2005" s="196" t="s">
        <v>199</v>
      </c>
      <c r="L2005" s="196">
        <v>4513</v>
      </c>
      <c r="M2005" s="196" t="s">
        <v>242</v>
      </c>
      <c r="N2005" s="196">
        <v>3</v>
      </c>
      <c r="O2005" s="196">
        <v>89.68</v>
      </c>
      <c r="P2005" s="196">
        <v>485</v>
      </c>
      <c r="Q2005" t="str">
        <f>VLOOKUP(J2005,S:T,2,FALSE)</f>
        <v>Street</v>
      </c>
      <c r="R2005" s="198"/>
      <c r="U2005" s="198"/>
    </row>
    <row r="2006" spans="1:21" x14ac:dyDescent="0.25">
      <c r="A2006" s="196">
        <v>5</v>
      </c>
      <c r="B2006" s="196" t="s">
        <v>183</v>
      </c>
      <c r="C2006" s="192">
        <v>2020</v>
      </c>
      <c r="D2006" s="196">
        <v>1</v>
      </c>
      <c r="E2006" s="196" t="s">
        <v>255</v>
      </c>
      <c r="F2006" s="197">
        <v>1</v>
      </c>
      <c r="G2006" s="196" t="s">
        <v>185</v>
      </c>
      <c r="H2006" s="196">
        <v>603</v>
      </c>
      <c r="I2006" s="196" t="s">
        <v>198</v>
      </c>
      <c r="J2006" s="196" t="s">
        <v>127</v>
      </c>
      <c r="K2006" s="196" t="s">
        <v>199</v>
      </c>
      <c r="L2006" s="196">
        <v>200</v>
      </c>
      <c r="M2006" s="196" t="s">
        <v>212</v>
      </c>
      <c r="N2006" s="196">
        <v>762</v>
      </c>
      <c r="O2006" s="196">
        <v>28237.46</v>
      </c>
      <c r="P2006" s="196">
        <v>71956</v>
      </c>
      <c r="Q2006" t="str">
        <f>VLOOKUP(J2006,S:T,2,FALSE)</f>
        <v>Street</v>
      </c>
      <c r="R2006" s="198"/>
      <c r="U2006" s="198"/>
    </row>
    <row r="2007" spans="1:21" x14ac:dyDescent="0.25">
      <c r="A2007" s="196">
        <v>5</v>
      </c>
      <c r="B2007" s="196" t="s">
        <v>183</v>
      </c>
      <c r="C2007" s="192">
        <v>2020</v>
      </c>
      <c r="D2007" s="196">
        <v>1</v>
      </c>
      <c r="E2007" s="196" t="s">
        <v>255</v>
      </c>
      <c r="F2007" s="197">
        <v>3</v>
      </c>
      <c r="G2007" s="196" t="s">
        <v>191</v>
      </c>
      <c r="H2007" s="196">
        <v>954</v>
      </c>
      <c r="I2007" s="196" t="s">
        <v>239</v>
      </c>
      <c r="J2007" s="196" t="s">
        <v>121</v>
      </c>
      <c r="K2007" s="196" t="s">
        <v>218</v>
      </c>
      <c r="L2007" s="196">
        <v>4532</v>
      </c>
      <c r="M2007" s="196" t="s">
        <v>202</v>
      </c>
      <c r="N2007" s="196">
        <v>7926</v>
      </c>
      <c r="O2007" s="196">
        <v>12393264.01</v>
      </c>
      <c r="P2007" s="196">
        <v>167291909</v>
      </c>
      <c r="Q2007" t="str">
        <f>VLOOKUP(J2007,S:T,2,FALSE)</f>
        <v>4-Medium C&amp;I</v>
      </c>
      <c r="R2007" s="198"/>
      <c r="U2007" s="198"/>
    </row>
    <row r="2008" spans="1:21" x14ac:dyDescent="0.25">
      <c r="A2008" s="196">
        <v>4</v>
      </c>
      <c r="B2008" s="196" t="s">
        <v>189</v>
      </c>
      <c r="C2008" s="192">
        <v>2020</v>
      </c>
      <c r="D2008" s="196">
        <v>1</v>
      </c>
      <c r="E2008" s="196" t="s">
        <v>255</v>
      </c>
      <c r="F2008" s="197">
        <v>1</v>
      </c>
      <c r="G2008" s="196" t="s">
        <v>185</v>
      </c>
      <c r="H2008" s="196">
        <v>5</v>
      </c>
      <c r="I2008" s="196" t="s">
        <v>192</v>
      </c>
      <c r="J2008" s="196" t="s">
        <v>117</v>
      </c>
      <c r="K2008" s="196" t="s">
        <v>187</v>
      </c>
      <c r="L2008" s="196">
        <v>200</v>
      </c>
      <c r="M2008" s="196" t="s">
        <v>212</v>
      </c>
      <c r="N2008" s="196">
        <v>12</v>
      </c>
      <c r="O2008" s="196">
        <v>1195.47</v>
      </c>
      <c r="P2008" s="196">
        <v>4852</v>
      </c>
      <c r="Q2008" t="str">
        <f>VLOOKUP(J2008,S:T,2,FALSE)</f>
        <v>3-Small C&amp;I</v>
      </c>
      <c r="R2008" s="198"/>
      <c r="U2008" s="198"/>
    </row>
    <row r="2009" spans="1:21" x14ac:dyDescent="0.25">
      <c r="A2009" s="196">
        <v>5</v>
      </c>
      <c r="B2009" s="196" t="s">
        <v>183</v>
      </c>
      <c r="C2009" s="192">
        <v>2020</v>
      </c>
      <c r="D2009" s="196">
        <v>1</v>
      </c>
      <c r="E2009" s="196" t="s">
        <v>255</v>
      </c>
      <c r="F2009" s="197">
        <v>1</v>
      </c>
      <c r="G2009" s="196" t="s">
        <v>185</v>
      </c>
      <c r="H2009" s="196">
        <v>11</v>
      </c>
      <c r="I2009" s="196" t="s">
        <v>285</v>
      </c>
      <c r="J2009" s="196" t="s">
        <v>117</v>
      </c>
      <c r="K2009" s="196" t="s">
        <v>187</v>
      </c>
      <c r="L2009" s="196">
        <v>200</v>
      </c>
      <c r="M2009" s="196" t="s">
        <v>212</v>
      </c>
      <c r="N2009" s="196">
        <v>12</v>
      </c>
      <c r="O2009" s="196">
        <v>-10303.620000000001</v>
      </c>
      <c r="P2009" s="196">
        <v>6294</v>
      </c>
      <c r="Q2009" t="str">
        <f>VLOOKUP(J2009,S:T,2,FALSE)</f>
        <v>3-Small C&amp;I</v>
      </c>
      <c r="R2009" s="198"/>
      <c r="U2009" s="198"/>
    </row>
    <row r="2010" spans="1:21" x14ac:dyDescent="0.25">
      <c r="A2010" s="196">
        <v>5</v>
      </c>
      <c r="B2010" s="196" t="s">
        <v>183</v>
      </c>
      <c r="C2010" s="192">
        <v>2020</v>
      </c>
      <c r="D2010" s="196">
        <v>1</v>
      </c>
      <c r="E2010" s="196" t="s">
        <v>255</v>
      </c>
      <c r="F2010" s="197">
        <v>10</v>
      </c>
      <c r="G2010" s="196" t="s">
        <v>240</v>
      </c>
      <c r="H2010" s="196">
        <v>5</v>
      </c>
      <c r="I2010" s="196" t="s">
        <v>192</v>
      </c>
      <c r="J2010" s="196" t="s">
        <v>117</v>
      </c>
      <c r="K2010" s="196" t="s">
        <v>187</v>
      </c>
      <c r="L2010" s="196">
        <v>207</v>
      </c>
      <c r="M2010" s="196" t="s">
        <v>245</v>
      </c>
      <c r="N2010" s="196">
        <v>13</v>
      </c>
      <c r="O2010" s="196">
        <v>3704.3</v>
      </c>
      <c r="P2010" s="196">
        <v>16842</v>
      </c>
      <c r="Q2010" t="str">
        <f>VLOOKUP(J2010,S:T,2,FALSE)</f>
        <v>3-Small C&amp;I</v>
      </c>
      <c r="R2010" s="198"/>
      <c r="U2010" s="198"/>
    </row>
    <row r="2011" spans="1:21" x14ac:dyDescent="0.25">
      <c r="A2011" s="196">
        <v>5</v>
      </c>
      <c r="B2011" s="196" t="s">
        <v>183</v>
      </c>
      <c r="C2011" s="192">
        <v>2020</v>
      </c>
      <c r="D2011" s="196">
        <v>1</v>
      </c>
      <c r="E2011" s="196" t="s">
        <v>255</v>
      </c>
      <c r="F2011" s="197">
        <v>5</v>
      </c>
      <c r="G2011" s="196" t="s">
        <v>197</v>
      </c>
      <c r="H2011" s="196">
        <v>950</v>
      </c>
      <c r="I2011" s="196" t="s">
        <v>186</v>
      </c>
      <c r="J2011" s="196" t="s">
        <v>117</v>
      </c>
      <c r="K2011" s="196" t="s">
        <v>187</v>
      </c>
      <c r="L2011" s="196">
        <v>4552</v>
      </c>
      <c r="M2011" s="196" t="s">
        <v>278</v>
      </c>
      <c r="N2011" s="196">
        <v>1294</v>
      </c>
      <c r="O2011" s="196">
        <v>366608.09</v>
      </c>
      <c r="P2011" s="196">
        <v>3920100</v>
      </c>
      <c r="Q2011" t="str">
        <f>VLOOKUP(J2011,S:T,2,FALSE)</f>
        <v>3-Small C&amp;I</v>
      </c>
      <c r="R2011" s="198"/>
      <c r="U2011" s="198"/>
    </row>
    <row r="2012" spans="1:21" x14ac:dyDescent="0.25">
      <c r="A2012" s="196">
        <v>5</v>
      </c>
      <c r="B2012" s="196" t="s">
        <v>183</v>
      </c>
      <c r="C2012" s="192">
        <v>2020</v>
      </c>
      <c r="D2012" s="196">
        <v>1</v>
      </c>
      <c r="E2012" s="196" t="s">
        <v>255</v>
      </c>
      <c r="F2012" s="197">
        <v>3</v>
      </c>
      <c r="G2012" s="196" t="s">
        <v>191</v>
      </c>
      <c r="H2012" s="196">
        <v>950</v>
      </c>
      <c r="I2012" s="196" t="s">
        <v>186</v>
      </c>
      <c r="J2012" s="196" t="s">
        <v>117</v>
      </c>
      <c r="K2012" s="196" t="s">
        <v>187</v>
      </c>
      <c r="L2012" s="196">
        <v>4532</v>
      </c>
      <c r="M2012" s="196" t="s">
        <v>202</v>
      </c>
      <c r="N2012" s="196">
        <v>57640</v>
      </c>
      <c r="O2012" s="196">
        <v>7831207.3799999999</v>
      </c>
      <c r="P2012" s="196">
        <v>100562492</v>
      </c>
      <c r="Q2012" t="str">
        <f>VLOOKUP(J2012,S:T,2,FALSE)</f>
        <v>3-Small C&amp;I</v>
      </c>
      <c r="R2012" s="198"/>
      <c r="U2012" s="198"/>
    </row>
    <row r="2013" spans="1:21" x14ac:dyDescent="0.25">
      <c r="A2013" s="196">
        <v>4</v>
      </c>
      <c r="B2013" s="196" t="s">
        <v>189</v>
      </c>
      <c r="C2013" s="192">
        <v>2020</v>
      </c>
      <c r="D2013" s="196">
        <v>1</v>
      </c>
      <c r="E2013" s="196" t="s">
        <v>255</v>
      </c>
      <c r="F2013" s="197">
        <v>1</v>
      </c>
      <c r="G2013" s="196" t="s">
        <v>185</v>
      </c>
      <c r="H2013" s="196">
        <v>953</v>
      </c>
      <c r="I2013" s="196" t="s">
        <v>215</v>
      </c>
      <c r="J2013" s="196" t="s">
        <v>120</v>
      </c>
      <c r="K2013" s="196" t="s">
        <v>216</v>
      </c>
      <c r="L2013" s="196">
        <v>4512</v>
      </c>
      <c r="M2013" s="196" t="s">
        <v>188</v>
      </c>
      <c r="N2013" s="196">
        <v>1</v>
      </c>
      <c r="O2013" s="196">
        <v>55.03</v>
      </c>
      <c r="P2013" s="196">
        <v>455</v>
      </c>
      <c r="Q2013" t="str">
        <f>VLOOKUP(J2013,S:T,2,FALSE)</f>
        <v>3-Small C&amp;I</v>
      </c>
      <c r="R2013" s="198"/>
      <c r="U2013" s="198"/>
    </row>
    <row r="2014" spans="1:21" x14ac:dyDescent="0.25">
      <c r="A2014" s="196">
        <v>4</v>
      </c>
      <c r="B2014" s="196" t="s">
        <v>189</v>
      </c>
      <c r="C2014" s="192">
        <v>2020</v>
      </c>
      <c r="D2014" s="196">
        <v>1</v>
      </c>
      <c r="E2014" s="196" t="s">
        <v>255</v>
      </c>
      <c r="F2014" s="197">
        <v>1</v>
      </c>
      <c r="G2014" s="196" t="s">
        <v>185</v>
      </c>
      <c r="H2014" s="196">
        <v>950</v>
      </c>
      <c r="I2014" s="196" t="s">
        <v>186</v>
      </c>
      <c r="J2014" s="196" t="s">
        <v>117</v>
      </c>
      <c r="K2014" s="196" t="s">
        <v>187</v>
      </c>
      <c r="L2014" s="196">
        <v>4512</v>
      </c>
      <c r="M2014" s="196" t="s">
        <v>188</v>
      </c>
      <c r="N2014" s="196">
        <v>28</v>
      </c>
      <c r="O2014" s="196">
        <v>1801.6</v>
      </c>
      <c r="P2014" s="196">
        <v>15208</v>
      </c>
      <c r="Q2014" t="str">
        <f>VLOOKUP(J2014,S:T,2,FALSE)</f>
        <v>3-Small C&amp;I</v>
      </c>
      <c r="R2014" s="198"/>
      <c r="U2014" s="198"/>
    </row>
    <row r="2015" spans="1:21" x14ac:dyDescent="0.25">
      <c r="A2015" s="196">
        <v>5</v>
      </c>
      <c r="B2015" s="196" t="s">
        <v>183</v>
      </c>
      <c r="C2015" s="192">
        <v>2020</v>
      </c>
      <c r="D2015" s="196">
        <v>1</v>
      </c>
      <c r="E2015" s="196" t="s">
        <v>255</v>
      </c>
      <c r="F2015" s="197">
        <v>10</v>
      </c>
      <c r="G2015" s="196" t="s">
        <v>240</v>
      </c>
      <c r="H2015" s="196">
        <v>950</v>
      </c>
      <c r="I2015" s="196" t="s">
        <v>186</v>
      </c>
      <c r="J2015" s="196" t="s">
        <v>117</v>
      </c>
      <c r="K2015" s="196" t="s">
        <v>187</v>
      </c>
      <c r="L2015" s="196">
        <v>4513</v>
      </c>
      <c r="M2015" s="196" t="s">
        <v>242</v>
      </c>
      <c r="N2015" s="196">
        <v>17</v>
      </c>
      <c r="O2015" s="196">
        <v>2891.1</v>
      </c>
      <c r="P2015" s="196">
        <v>30330</v>
      </c>
      <c r="Q2015" t="str">
        <f>VLOOKUP(J2015,S:T,2,FALSE)</f>
        <v>3-Small C&amp;I</v>
      </c>
      <c r="R2015" s="198"/>
      <c r="U2015" s="198"/>
    </row>
    <row r="2016" spans="1:21" x14ac:dyDescent="0.25">
      <c r="A2016" s="196">
        <v>5</v>
      </c>
      <c r="B2016" s="196" t="s">
        <v>183</v>
      </c>
      <c r="C2016" s="192">
        <v>2020</v>
      </c>
      <c r="D2016" s="196">
        <v>1</v>
      </c>
      <c r="E2016" s="196" t="s">
        <v>255</v>
      </c>
      <c r="F2016" s="197">
        <v>6</v>
      </c>
      <c r="G2016" s="196" t="s">
        <v>194</v>
      </c>
      <c r="H2016" s="196">
        <v>626</v>
      </c>
      <c r="I2016" s="196" t="s">
        <v>270</v>
      </c>
      <c r="J2016" s="196" t="s">
        <v>134</v>
      </c>
      <c r="K2016" s="196" t="s">
        <v>214</v>
      </c>
      <c r="L2016" s="196">
        <v>700</v>
      </c>
      <c r="M2016" s="196" t="s">
        <v>195</v>
      </c>
      <c r="N2016" s="196">
        <v>3</v>
      </c>
      <c r="O2016" s="196">
        <v>2178.7800000000002</v>
      </c>
      <c r="P2016" s="196">
        <v>773</v>
      </c>
      <c r="Q2016" t="str">
        <f>VLOOKUP(J2016,S:T,2,FALSE)</f>
        <v>Street</v>
      </c>
      <c r="R2016" s="198"/>
      <c r="U2016" s="198"/>
    </row>
    <row r="2017" spans="1:21" x14ac:dyDescent="0.25">
      <c r="A2017" s="196">
        <v>4</v>
      </c>
      <c r="B2017" s="196" t="s">
        <v>189</v>
      </c>
      <c r="C2017" s="192">
        <v>2020</v>
      </c>
      <c r="D2017" s="196">
        <v>1</v>
      </c>
      <c r="E2017" s="196" t="s">
        <v>255</v>
      </c>
      <c r="F2017" s="197">
        <v>3</v>
      </c>
      <c r="G2017" s="196" t="s">
        <v>191</v>
      </c>
      <c r="H2017" s="196">
        <v>951</v>
      </c>
      <c r="I2017" s="196" t="s">
        <v>252</v>
      </c>
      <c r="J2017" s="196" t="s">
        <v>128</v>
      </c>
      <c r="K2017" s="196" t="s">
        <v>251</v>
      </c>
      <c r="L2017" s="196">
        <v>4532</v>
      </c>
      <c r="M2017" s="196" t="s">
        <v>202</v>
      </c>
      <c r="N2017" s="196">
        <v>6</v>
      </c>
      <c r="O2017" s="196">
        <v>177.62</v>
      </c>
      <c r="P2017" s="196">
        <v>1366</v>
      </c>
      <c r="Q2017" t="str">
        <f>VLOOKUP(J2017,S:T,2,FALSE)</f>
        <v>3-Small C&amp;I</v>
      </c>
      <c r="R2017" s="198"/>
      <c r="U2017" s="198"/>
    </row>
    <row r="2018" spans="1:21" x14ac:dyDescent="0.25">
      <c r="A2018" s="196">
        <v>4</v>
      </c>
      <c r="B2018" s="196" t="s">
        <v>189</v>
      </c>
      <c r="C2018" s="192">
        <v>2020</v>
      </c>
      <c r="D2018" s="196">
        <v>1</v>
      </c>
      <c r="E2018" s="196" t="s">
        <v>255</v>
      </c>
      <c r="F2018" s="197">
        <v>3</v>
      </c>
      <c r="G2018" s="196" t="s">
        <v>191</v>
      </c>
      <c r="H2018" s="196">
        <v>955</v>
      </c>
      <c r="I2018" s="196" t="s">
        <v>284</v>
      </c>
      <c r="J2018" s="196" t="s">
        <v>129</v>
      </c>
      <c r="K2018" s="196" t="s">
        <v>265</v>
      </c>
      <c r="L2018" s="196">
        <v>4532</v>
      </c>
      <c r="M2018" s="196" t="s">
        <v>202</v>
      </c>
      <c r="N2018" s="196">
        <v>1</v>
      </c>
      <c r="O2018" s="196">
        <v>-209.62</v>
      </c>
      <c r="P2018" s="196">
        <v>-118</v>
      </c>
      <c r="Q2018" t="str">
        <f>VLOOKUP(J2018,S:T,2,FALSE)</f>
        <v>4-Medium C&amp;I</v>
      </c>
      <c r="R2018" s="198"/>
      <c r="U2018" s="198"/>
    </row>
    <row r="2019" spans="1:21" x14ac:dyDescent="0.25">
      <c r="A2019" s="196">
        <v>5</v>
      </c>
      <c r="B2019" s="196" t="s">
        <v>183</v>
      </c>
      <c r="C2019" s="192">
        <v>2020</v>
      </c>
      <c r="D2019" s="196">
        <v>1</v>
      </c>
      <c r="E2019" s="196" t="s">
        <v>255</v>
      </c>
      <c r="F2019" s="197">
        <v>6</v>
      </c>
      <c r="G2019" s="196" t="s">
        <v>194</v>
      </c>
      <c r="H2019" s="196">
        <v>612</v>
      </c>
      <c r="I2019" s="196" t="s">
        <v>225</v>
      </c>
      <c r="J2019" s="196" t="s">
        <v>118</v>
      </c>
      <c r="K2019" s="196" t="s">
        <v>226</v>
      </c>
      <c r="L2019" s="196">
        <v>700</v>
      </c>
      <c r="M2019" s="196" t="s">
        <v>195</v>
      </c>
      <c r="N2019" s="196">
        <v>3</v>
      </c>
      <c r="O2019" s="196">
        <v>97.73</v>
      </c>
      <c r="P2019" s="196">
        <v>355</v>
      </c>
      <c r="Q2019" t="str">
        <f>VLOOKUP(J2019,S:T,2,FALSE)</f>
        <v>3-Small C&amp;I</v>
      </c>
      <c r="R2019" s="198"/>
      <c r="U2019" s="198"/>
    </row>
    <row r="2020" spans="1:21" x14ac:dyDescent="0.25">
      <c r="A2020" s="196">
        <v>4</v>
      </c>
      <c r="B2020" s="196" t="s">
        <v>189</v>
      </c>
      <c r="C2020" s="192">
        <v>2020</v>
      </c>
      <c r="D2020" s="196">
        <v>1</v>
      </c>
      <c r="E2020" s="196" t="s">
        <v>255</v>
      </c>
      <c r="F2020" s="197">
        <v>3</v>
      </c>
      <c r="G2020" s="196" t="s">
        <v>191</v>
      </c>
      <c r="H2020" s="196">
        <v>621</v>
      </c>
      <c r="I2020" s="196" t="s">
        <v>261</v>
      </c>
      <c r="J2020" s="196" t="s">
        <v>118</v>
      </c>
      <c r="K2020" s="196" t="s">
        <v>226</v>
      </c>
      <c r="L2020" s="196">
        <v>4532</v>
      </c>
      <c r="M2020" s="196" t="s">
        <v>202</v>
      </c>
      <c r="N2020" s="196">
        <v>8</v>
      </c>
      <c r="O2020" s="196">
        <v>212.09</v>
      </c>
      <c r="P2020" s="196">
        <v>1564</v>
      </c>
      <c r="Q2020" t="str">
        <f>VLOOKUP(J2020,S:T,2,FALSE)</f>
        <v>3-Small C&amp;I</v>
      </c>
      <c r="R2020" s="198"/>
      <c r="U2020" s="198"/>
    </row>
    <row r="2021" spans="1:21" x14ac:dyDescent="0.25">
      <c r="A2021" s="196">
        <v>5</v>
      </c>
      <c r="B2021" s="196" t="s">
        <v>183</v>
      </c>
      <c r="C2021" s="192">
        <v>2020</v>
      </c>
      <c r="D2021" s="196">
        <v>1</v>
      </c>
      <c r="E2021" s="196" t="s">
        <v>255</v>
      </c>
      <c r="F2021" s="197">
        <v>6</v>
      </c>
      <c r="G2021" s="196" t="s">
        <v>194</v>
      </c>
      <c r="H2021" s="196">
        <v>607</v>
      </c>
      <c r="I2021" s="196" t="s">
        <v>295</v>
      </c>
      <c r="J2021" s="196" t="s">
        <v>132</v>
      </c>
      <c r="K2021" s="196" t="s">
        <v>282</v>
      </c>
      <c r="L2021" s="196">
        <v>700</v>
      </c>
      <c r="M2021" s="196" t="s">
        <v>195</v>
      </c>
      <c r="N2021" s="196">
        <v>3</v>
      </c>
      <c r="O2021" s="196">
        <v>22061.22</v>
      </c>
      <c r="P2021" s="196">
        <v>57613</v>
      </c>
      <c r="Q2021" t="str">
        <f>VLOOKUP(J2021,S:T,2,FALSE)</f>
        <v>Street</v>
      </c>
      <c r="R2021" s="198"/>
      <c r="U2021" s="198"/>
    </row>
    <row r="2022" spans="1:21" x14ac:dyDescent="0.25">
      <c r="A2022" s="196">
        <v>4</v>
      </c>
      <c r="B2022" s="196" t="s">
        <v>189</v>
      </c>
      <c r="C2022" s="192">
        <v>2020</v>
      </c>
      <c r="D2022" s="196">
        <v>1</v>
      </c>
      <c r="E2022" s="196" t="s">
        <v>255</v>
      </c>
      <c r="F2022" s="197">
        <v>60</v>
      </c>
      <c r="G2022" s="196" t="s">
        <v>214</v>
      </c>
      <c r="H2022" s="196">
        <v>624</v>
      </c>
      <c r="I2022" s="196" t="s">
        <v>228</v>
      </c>
      <c r="J2022" s="196" t="s">
        <v>126</v>
      </c>
      <c r="K2022" s="196" t="s">
        <v>229</v>
      </c>
      <c r="L2022" s="196">
        <v>4563</v>
      </c>
      <c r="M2022" s="196" t="s">
        <v>230</v>
      </c>
      <c r="N2022" s="196">
        <v>2</v>
      </c>
      <c r="O2022" s="196">
        <v>28.78</v>
      </c>
      <c r="P2022" s="196">
        <v>174</v>
      </c>
      <c r="Q2022" t="str">
        <f>VLOOKUP(J2022,S:T,2,FALSE)</f>
        <v>Street</v>
      </c>
      <c r="R2022" s="198"/>
      <c r="U2022" s="198"/>
    </row>
    <row r="2023" spans="1:21" x14ac:dyDescent="0.25">
      <c r="A2023" s="196">
        <v>4</v>
      </c>
      <c r="B2023" s="196" t="s">
        <v>189</v>
      </c>
      <c r="C2023" s="192">
        <v>2020</v>
      </c>
      <c r="D2023" s="196">
        <v>1</v>
      </c>
      <c r="E2023" s="196" t="s">
        <v>255</v>
      </c>
      <c r="F2023" s="197">
        <v>1</v>
      </c>
      <c r="G2023" s="196" t="s">
        <v>185</v>
      </c>
      <c r="H2023" s="196">
        <v>905</v>
      </c>
      <c r="I2023" s="196" t="s">
        <v>274</v>
      </c>
      <c r="J2023" s="196" t="s">
        <v>124</v>
      </c>
      <c r="K2023" s="196" t="s">
        <v>244</v>
      </c>
      <c r="L2023" s="196">
        <v>4512</v>
      </c>
      <c r="M2023" s="196" t="s">
        <v>188</v>
      </c>
      <c r="N2023" s="196">
        <v>106</v>
      </c>
      <c r="O2023" s="196">
        <v>5185.6099999999997</v>
      </c>
      <c r="P2023" s="196">
        <v>109698</v>
      </c>
      <c r="Q2023" t="str">
        <f>VLOOKUP(J2023,S:T,2,FALSE)</f>
        <v>2-Low Income Residential</v>
      </c>
      <c r="R2023" s="198"/>
      <c r="U2023" s="198"/>
    </row>
    <row r="2024" spans="1:21" x14ac:dyDescent="0.25">
      <c r="A2024" s="196">
        <v>5</v>
      </c>
      <c r="B2024" s="196" t="s">
        <v>183</v>
      </c>
      <c r="C2024" s="192">
        <v>2020</v>
      </c>
      <c r="D2024" s="196">
        <v>1</v>
      </c>
      <c r="E2024" s="196" t="s">
        <v>255</v>
      </c>
      <c r="F2024" s="197">
        <v>5</v>
      </c>
      <c r="G2024" s="196" t="s">
        <v>197</v>
      </c>
      <c r="H2024" s="196">
        <v>616</v>
      </c>
      <c r="I2024" s="196" t="s">
        <v>201</v>
      </c>
      <c r="J2024" s="196" t="s">
        <v>127</v>
      </c>
      <c r="K2024" s="196" t="s">
        <v>199</v>
      </c>
      <c r="L2024" s="196">
        <v>4552</v>
      </c>
      <c r="M2024" s="196" t="s">
        <v>278</v>
      </c>
      <c r="N2024" s="196">
        <v>103</v>
      </c>
      <c r="O2024" s="196">
        <v>14957.21</v>
      </c>
      <c r="P2024" s="196">
        <v>77818</v>
      </c>
      <c r="Q2024" t="str">
        <f>VLOOKUP(J2024,S:T,2,FALSE)</f>
        <v>Street</v>
      </c>
      <c r="R2024" s="198"/>
      <c r="U2024" s="198"/>
    </row>
    <row r="2025" spans="1:21" x14ac:dyDescent="0.25">
      <c r="A2025" s="196">
        <v>5</v>
      </c>
      <c r="B2025" s="196" t="s">
        <v>183</v>
      </c>
      <c r="C2025" s="192">
        <v>2020</v>
      </c>
      <c r="D2025" s="196">
        <v>1</v>
      </c>
      <c r="E2025" s="196" t="s">
        <v>255</v>
      </c>
      <c r="F2025" s="197">
        <v>1</v>
      </c>
      <c r="G2025" s="196" t="s">
        <v>185</v>
      </c>
      <c r="H2025" s="196">
        <v>1</v>
      </c>
      <c r="I2025" s="196" t="s">
        <v>231</v>
      </c>
      <c r="J2025" s="196" t="s">
        <v>123</v>
      </c>
      <c r="K2025" s="196" t="s">
        <v>232</v>
      </c>
      <c r="L2025" s="196">
        <v>200</v>
      </c>
      <c r="M2025" s="196" t="s">
        <v>212</v>
      </c>
      <c r="N2025" s="196">
        <v>542411</v>
      </c>
      <c r="O2025" s="196">
        <v>89307421.129999995</v>
      </c>
      <c r="P2025" s="196">
        <v>332638957</v>
      </c>
      <c r="Q2025" t="str">
        <f>VLOOKUP(J2025,S:T,2,FALSE)</f>
        <v>1-Residential</v>
      </c>
      <c r="R2025" s="198"/>
      <c r="U2025" s="198"/>
    </row>
    <row r="2026" spans="1:21" x14ac:dyDescent="0.25">
      <c r="A2026" s="196">
        <v>5</v>
      </c>
      <c r="B2026" s="196" t="s">
        <v>183</v>
      </c>
      <c r="C2026" s="192">
        <v>2020</v>
      </c>
      <c r="D2026" s="196">
        <v>1</v>
      </c>
      <c r="E2026" s="196" t="s">
        <v>255</v>
      </c>
      <c r="F2026" s="197">
        <v>3</v>
      </c>
      <c r="G2026" s="196" t="s">
        <v>191</v>
      </c>
      <c r="H2026" s="196">
        <v>11</v>
      </c>
      <c r="I2026" s="196" t="s">
        <v>285</v>
      </c>
      <c r="J2026" s="196" t="s">
        <v>117</v>
      </c>
      <c r="K2026" s="196" t="s">
        <v>187</v>
      </c>
      <c r="L2026" s="196">
        <v>300</v>
      </c>
      <c r="M2026" s="196" t="s">
        <v>193</v>
      </c>
      <c r="N2026" s="196">
        <v>232</v>
      </c>
      <c r="O2026" s="196">
        <v>74625.740000000005</v>
      </c>
      <c r="P2026" s="196">
        <v>326059</v>
      </c>
      <c r="Q2026" t="str">
        <f>VLOOKUP(J2026,S:T,2,FALSE)</f>
        <v>3-Small C&amp;I</v>
      </c>
      <c r="R2026" s="198"/>
      <c r="U2026" s="198"/>
    </row>
    <row r="2027" spans="1:21" x14ac:dyDescent="0.25">
      <c r="A2027" s="196">
        <v>5</v>
      </c>
      <c r="B2027" s="196" t="s">
        <v>183</v>
      </c>
      <c r="C2027" s="192">
        <v>2020</v>
      </c>
      <c r="D2027" s="196">
        <v>1</v>
      </c>
      <c r="E2027" s="196" t="s">
        <v>255</v>
      </c>
      <c r="F2027" s="197">
        <v>3</v>
      </c>
      <c r="G2027" s="196" t="s">
        <v>191</v>
      </c>
      <c r="H2027" s="196">
        <v>5</v>
      </c>
      <c r="I2027" s="196" t="s">
        <v>192</v>
      </c>
      <c r="J2027" s="196" t="s">
        <v>117</v>
      </c>
      <c r="K2027" s="196" t="s">
        <v>187</v>
      </c>
      <c r="L2027" s="196">
        <v>300</v>
      </c>
      <c r="M2027" s="196" t="s">
        <v>193</v>
      </c>
      <c r="N2027" s="196">
        <v>46523</v>
      </c>
      <c r="O2027" s="196">
        <v>9583032.5399999991</v>
      </c>
      <c r="P2027" s="196">
        <v>62040825</v>
      </c>
      <c r="Q2027" t="str">
        <f>VLOOKUP(J2027,S:T,2,FALSE)</f>
        <v>3-Small C&amp;I</v>
      </c>
      <c r="R2027" s="198"/>
      <c r="U2027" s="198"/>
    </row>
    <row r="2028" spans="1:21" x14ac:dyDescent="0.25">
      <c r="A2028" s="196">
        <v>4</v>
      </c>
      <c r="B2028" s="196" t="s">
        <v>189</v>
      </c>
      <c r="C2028" s="192">
        <v>2020</v>
      </c>
      <c r="D2028" s="196">
        <v>1</v>
      </c>
      <c r="E2028" s="196" t="s">
        <v>255</v>
      </c>
      <c r="F2028" s="197">
        <v>3</v>
      </c>
      <c r="G2028" s="196" t="s">
        <v>191</v>
      </c>
      <c r="H2028" s="196">
        <v>10</v>
      </c>
      <c r="I2028" s="196" t="s">
        <v>253</v>
      </c>
      <c r="J2028" s="196" t="s">
        <v>120</v>
      </c>
      <c r="K2028" s="196" t="s">
        <v>216</v>
      </c>
      <c r="L2028" s="196">
        <v>300</v>
      </c>
      <c r="M2028" s="196" t="s">
        <v>193</v>
      </c>
      <c r="N2028" s="196">
        <v>13</v>
      </c>
      <c r="O2028" s="196">
        <v>1539.12</v>
      </c>
      <c r="P2028" s="196">
        <v>6380</v>
      </c>
      <c r="Q2028" t="str">
        <f>VLOOKUP(J2028,S:T,2,FALSE)</f>
        <v>3-Small C&amp;I</v>
      </c>
      <c r="R2028" s="198"/>
      <c r="U2028" s="198"/>
    </row>
    <row r="2029" spans="1:21" x14ac:dyDescent="0.25">
      <c r="A2029" s="196">
        <v>5</v>
      </c>
      <c r="B2029" s="196" t="s">
        <v>183</v>
      </c>
      <c r="C2029" s="192">
        <v>2020</v>
      </c>
      <c r="D2029" s="196">
        <v>1</v>
      </c>
      <c r="E2029" s="196" t="s">
        <v>255</v>
      </c>
      <c r="F2029" s="197">
        <v>75</v>
      </c>
      <c r="G2029" s="196" t="s">
        <v>214</v>
      </c>
      <c r="H2029" s="196">
        <v>950</v>
      </c>
      <c r="I2029" s="196" t="s">
        <v>186</v>
      </c>
      <c r="J2029" s="196" t="s">
        <v>117</v>
      </c>
      <c r="K2029" s="196" t="s">
        <v>187</v>
      </c>
      <c r="L2029" s="196">
        <v>4575</v>
      </c>
      <c r="M2029" s="196" t="s">
        <v>214</v>
      </c>
      <c r="N2029" s="196">
        <v>2</v>
      </c>
      <c r="O2029" s="196">
        <v>1280.6199999999999</v>
      </c>
      <c r="P2029" s="196">
        <v>14000</v>
      </c>
      <c r="Q2029" t="str">
        <f>VLOOKUP(J2029,S:T,2,FALSE)</f>
        <v>3-Small C&amp;I</v>
      </c>
      <c r="R2029" s="198"/>
      <c r="U2029" s="198"/>
    </row>
    <row r="2030" spans="1:21" x14ac:dyDescent="0.25">
      <c r="A2030" s="196">
        <v>5</v>
      </c>
      <c r="B2030" s="196" t="s">
        <v>183</v>
      </c>
      <c r="C2030" s="192">
        <v>2020</v>
      </c>
      <c r="D2030" s="196">
        <v>1</v>
      </c>
      <c r="E2030" s="196" t="s">
        <v>255</v>
      </c>
      <c r="F2030" s="197">
        <v>3</v>
      </c>
      <c r="G2030" s="196" t="s">
        <v>191</v>
      </c>
      <c r="H2030" s="196">
        <v>8</v>
      </c>
      <c r="I2030" s="196" t="s">
        <v>250</v>
      </c>
      <c r="J2030" s="196" t="s">
        <v>128</v>
      </c>
      <c r="K2030" s="196" t="s">
        <v>251</v>
      </c>
      <c r="L2030" s="196">
        <v>300</v>
      </c>
      <c r="M2030" s="196" t="s">
        <v>193</v>
      </c>
      <c r="N2030" s="196">
        <v>417</v>
      </c>
      <c r="O2030" s="196">
        <v>25673.75</v>
      </c>
      <c r="P2030" s="196">
        <v>106926</v>
      </c>
      <c r="Q2030" t="str">
        <f>VLOOKUP(J2030,S:T,2,FALSE)</f>
        <v>3-Small C&amp;I</v>
      </c>
      <c r="R2030" s="198"/>
      <c r="U2030" s="198"/>
    </row>
    <row r="2031" spans="1:21" x14ac:dyDescent="0.25">
      <c r="A2031" s="196">
        <v>5</v>
      </c>
      <c r="B2031" s="196" t="s">
        <v>183</v>
      </c>
      <c r="C2031" s="192">
        <v>2020</v>
      </c>
      <c r="D2031" s="196">
        <v>1</v>
      </c>
      <c r="E2031" s="196" t="s">
        <v>255</v>
      </c>
      <c r="F2031" s="197">
        <v>1</v>
      </c>
      <c r="G2031" s="196" t="s">
        <v>185</v>
      </c>
      <c r="H2031" s="196">
        <v>903</v>
      </c>
      <c r="I2031" s="196" t="s">
        <v>241</v>
      </c>
      <c r="J2031" s="196" t="s">
        <v>123</v>
      </c>
      <c r="K2031" s="196" t="s">
        <v>232</v>
      </c>
      <c r="L2031" s="196">
        <v>4512</v>
      </c>
      <c r="M2031" s="196" t="s">
        <v>188</v>
      </c>
      <c r="N2031" s="196">
        <v>417981</v>
      </c>
      <c r="O2031" s="196">
        <v>36088362.670000002</v>
      </c>
      <c r="P2031" s="196">
        <v>280495718</v>
      </c>
      <c r="Q2031" t="str">
        <f>VLOOKUP(J2031,S:T,2,FALSE)</f>
        <v>1-Residential</v>
      </c>
      <c r="R2031" s="198"/>
      <c r="U2031" s="198"/>
    </row>
    <row r="2032" spans="1:21" x14ac:dyDescent="0.25">
      <c r="A2032" s="196">
        <v>5</v>
      </c>
      <c r="B2032" s="196" t="s">
        <v>183</v>
      </c>
      <c r="C2032" s="192">
        <v>2020</v>
      </c>
      <c r="D2032" s="196">
        <v>1</v>
      </c>
      <c r="E2032" s="196" t="s">
        <v>255</v>
      </c>
      <c r="F2032" s="197">
        <v>1</v>
      </c>
      <c r="G2032" s="196" t="s">
        <v>185</v>
      </c>
      <c r="H2032" s="196">
        <v>950</v>
      </c>
      <c r="I2032" s="196" t="s">
        <v>186</v>
      </c>
      <c r="J2032" s="196" t="s">
        <v>117</v>
      </c>
      <c r="K2032" s="196" t="s">
        <v>187</v>
      </c>
      <c r="L2032" s="196">
        <v>4512</v>
      </c>
      <c r="M2032" s="196" t="s">
        <v>188</v>
      </c>
      <c r="N2032" s="196">
        <v>675</v>
      </c>
      <c r="O2032" s="196">
        <v>45441.05</v>
      </c>
      <c r="P2032" s="196">
        <v>428936</v>
      </c>
      <c r="Q2032" t="str">
        <f>VLOOKUP(J2032,S:T,2,FALSE)</f>
        <v>3-Small C&amp;I</v>
      </c>
      <c r="R2032" s="198"/>
      <c r="U2032" s="198"/>
    </row>
    <row r="2033" spans="1:21" x14ac:dyDescent="0.25">
      <c r="A2033" s="196">
        <v>5</v>
      </c>
      <c r="B2033" s="196" t="s">
        <v>183</v>
      </c>
      <c r="C2033" s="192">
        <v>2020</v>
      </c>
      <c r="D2033" s="196">
        <v>1</v>
      </c>
      <c r="E2033" s="196" t="s">
        <v>255</v>
      </c>
      <c r="F2033" s="197">
        <v>75</v>
      </c>
      <c r="G2033" s="196" t="s">
        <v>214</v>
      </c>
      <c r="H2033" s="196">
        <v>5</v>
      </c>
      <c r="I2033" s="196" t="s">
        <v>192</v>
      </c>
      <c r="J2033" s="196" t="s">
        <v>117</v>
      </c>
      <c r="K2033" s="196" t="s">
        <v>187</v>
      </c>
      <c r="L2033" s="196">
        <v>1575</v>
      </c>
      <c r="M2033" s="196" t="s">
        <v>220</v>
      </c>
      <c r="N2033" s="196">
        <v>5</v>
      </c>
      <c r="O2033" s="196">
        <v>2833.9</v>
      </c>
      <c r="P2033" s="196">
        <v>13090</v>
      </c>
      <c r="Q2033" t="str">
        <f>VLOOKUP(J2033,S:T,2,FALSE)</f>
        <v>3-Small C&amp;I</v>
      </c>
      <c r="R2033" s="198"/>
      <c r="U2033" s="198"/>
    </row>
    <row r="2034" spans="1:21" x14ac:dyDescent="0.25">
      <c r="A2034" s="196">
        <v>5</v>
      </c>
      <c r="B2034" s="196" t="s">
        <v>183</v>
      </c>
      <c r="C2034" s="192">
        <v>2020</v>
      </c>
      <c r="D2034" s="196">
        <v>1</v>
      </c>
      <c r="E2034" s="196" t="s">
        <v>255</v>
      </c>
      <c r="F2034" s="197">
        <v>6</v>
      </c>
      <c r="G2034" s="196" t="s">
        <v>194</v>
      </c>
      <c r="H2034" s="196">
        <v>602</v>
      </c>
      <c r="I2034" s="196" t="s">
        <v>248</v>
      </c>
      <c r="J2034" s="196" t="s">
        <v>127</v>
      </c>
      <c r="K2034" s="196" t="s">
        <v>199</v>
      </c>
      <c r="L2034" s="196">
        <v>700</v>
      </c>
      <c r="M2034" s="196" t="s">
        <v>195</v>
      </c>
      <c r="N2034" s="196">
        <v>348</v>
      </c>
      <c r="O2034" s="196">
        <v>37979.5</v>
      </c>
      <c r="P2034" s="196">
        <v>120332</v>
      </c>
      <c r="Q2034" t="str">
        <f>VLOOKUP(J2034,S:T,2,FALSE)</f>
        <v>Street</v>
      </c>
      <c r="R2034" s="198"/>
      <c r="U2034" s="198"/>
    </row>
    <row r="2035" spans="1:21" x14ac:dyDescent="0.25">
      <c r="A2035" s="196">
        <v>4</v>
      </c>
      <c r="B2035" s="196" t="s">
        <v>189</v>
      </c>
      <c r="C2035" s="192">
        <v>2020</v>
      </c>
      <c r="D2035" s="196">
        <v>1</v>
      </c>
      <c r="E2035" s="196" t="s">
        <v>255</v>
      </c>
      <c r="F2035" s="197">
        <v>3</v>
      </c>
      <c r="G2035" s="196" t="s">
        <v>191</v>
      </c>
      <c r="H2035" s="196">
        <v>710</v>
      </c>
      <c r="I2035" s="196" t="s">
        <v>222</v>
      </c>
      <c r="J2035" s="196" t="s">
        <v>209</v>
      </c>
      <c r="K2035" s="196" t="s">
        <v>210</v>
      </c>
      <c r="L2035" s="196">
        <v>4532</v>
      </c>
      <c r="M2035" s="196" t="s">
        <v>202</v>
      </c>
      <c r="N2035" s="196">
        <v>10</v>
      </c>
      <c r="O2035" s="196">
        <v>39729.550000000003</v>
      </c>
      <c r="P2035" s="196">
        <v>248567</v>
      </c>
      <c r="Q2035" t="str">
        <f>VLOOKUP(J2035,S:T,2,FALSE)</f>
        <v>5-Large C&amp;I</v>
      </c>
      <c r="R2035" s="198"/>
      <c r="U2035" s="198"/>
    </row>
    <row r="2036" spans="1:21" x14ac:dyDescent="0.25">
      <c r="A2036" s="196">
        <v>5</v>
      </c>
      <c r="B2036" s="196" t="s">
        <v>183</v>
      </c>
      <c r="C2036" s="192">
        <v>2020</v>
      </c>
      <c r="D2036" s="196">
        <v>1</v>
      </c>
      <c r="E2036" s="196" t="s">
        <v>255</v>
      </c>
      <c r="F2036" s="197">
        <v>3</v>
      </c>
      <c r="G2036" s="196" t="s">
        <v>191</v>
      </c>
      <c r="H2036" s="196">
        <v>17</v>
      </c>
      <c r="I2036" s="196" t="s">
        <v>206</v>
      </c>
      <c r="J2036" s="196" t="s">
        <v>130</v>
      </c>
      <c r="K2036" s="196" t="s">
        <v>207</v>
      </c>
      <c r="L2036" s="196">
        <v>300</v>
      </c>
      <c r="M2036" s="196" t="s">
        <v>193</v>
      </c>
      <c r="N2036" s="196">
        <v>2</v>
      </c>
      <c r="O2036" s="196">
        <v>2824.03</v>
      </c>
      <c r="P2036" s="196">
        <v>13600</v>
      </c>
      <c r="Q2036" t="str">
        <f>VLOOKUP(J2036,S:T,2,FALSE)</f>
        <v>4-Medium C&amp;I</v>
      </c>
      <c r="R2036" s="198"/>
      <c r="U2036" s="198"/>
    </row>
    <row r="2037" spans="1:21" x14ac:dyDescent="0.25">
      <c r="A2037" s="196">
        <v>5</v>
      </c>
      <c r="B2037" s="196" t="s">
        <v>183</v>
      </c>
      <c r="C2037" s="192">
        <v>2020</v>
      </c>
      <c r="D2037" s="196">
        <v>1</v>
      </c>
      <c r="E2037" s="196" t="s">
        <v>255</v>
      </c>
      <c r="F2037" s="197">
        <v>3</v>
      </c>
      <c r="G2037" s="196" t="s">
        <v>191</v>
      </c>
      <c r="H2037" s="196">
        <v>602</v>
      </c>
      <c r="I2037" s="196" t="s">
        <v>248</v>
      </c>
      <c r="J2037" s="196" t="s">
        <v>127</v>
      </c>
      <c r="K2037" s="196" t="s">
        <v>199</v>
      </c>
      <c r="L2037" s="196">
        <v>300</v>
      </c>
      <c r="M2037" s="196" t="s">
        <v>193</v>
      </c>
      <c r="N2037" s="196">
        <v>1000</v>
      </c>
      <c r="O2037" s="196">
        <v>128493.72</v>
      </c>
      <c r="P2037" s="196">
        <v>401186</v>
      </c>
      <c r="Q2037" t="str">
        <f>VLOOKUP(J2037,S:T,2,FALSE)</f>
        <v>Street</v>
      </c>
      <c r="R2037" s="198"/>
      <c r="U2037" s="198"/>
    </row>
    <row r="2038" spans="1:21" x14ac:dyDescent="0.25">
      <c r="A2038" s="196">
        <v>5</v>
      </c>
      <c r="B2038" s="196" t="s">
        <v>183</v>
      </c>
      <c r="C2038" s="192">
        <v>2020</v>
      </c>
      <c r="D2038" s="196">
        <v>1</v>
      </c>
      <c r="E2038" s="196" t="s">
        <v>255</v>
      </c>
      <c r="F2038" s="197">
        <v>3</v>
      </c>
      <c r="G2038" s="196" t="s">
        <v>191</v>
      </c>
      <c r="H2038" s="196">
        <v>603</v>
      </c>
      <c r="I2038" s="196" t="s">
        <v>198</v>
      </c>
      <c r="J2038" s="196" t="s">
        <v>127</v>
      </c>
      <c r="K2038" s="196" t="s">
        <v>199</v>
      </c>
      <c r="L2038" s="196">
        <v>300</v>
      </c>
      <c r="M2038" s="196" t="s">
        <v>193</v>
      </c>
      <c r="N2038" s="196">
        <v>2004</v>
      </c>
      <c r="O2038" s="196">
        <v>237739.6</v>
      </c>
      <c r="P2038" s="196">
        <v>713741</v>
      </c>
      <c r="Q2038" t="str">
        <f>VLOOKUP(J2038,S:T,2,FALSE)</f>
        <v>Street</v>
      </c>
      <c r="R2038" s="198"/>
      <c r="U2038" s="198"/>
    </row>
    <row r="2039" spans="1:21" x14ac:dyDescent="0.25">
      <c r="A2039" s="196">
        <v>5</v>
      </c>
      <c r="B2039" s="196" t="s">
        <v>183</v>
      </c>
      <c r="C2039" s="192">
        <v>2020</v>
      </c>
      <c r="D2039" s="196">
        <v>1</v>
      </c>
      <c r="E2039" s="196" t="s">
        <v>255</v>
      </c>
      <c r="F2039" s="197">
        <v>60</v>
      </c>
      <c r="G2039" s="196" t="s">
        <v>214</v>
      </c>
      <c r="H2039" s="196">
        <v>624</v>
      </c>
      <c r="I2039" s="196" t="s">
        <v>228</v>
      </c>
      <c r="J2039" s="196" t="s">
        <v>126</v>
      </c>
      <c r="K2039" s="196" t="s">
        <v>229</v>
      </c>
      <c r="L2039" s="196">
        <v>4563</v>
      </c>
      <c r="M2039" s="196" t="s">
        <v>230</v>
      </c>
      <c r="N2039" s="196">
        <v>2</v>
      </c>
      <c r="O2039" s="196">
        <v>42.17</v>
      </c>
      <c r="P2039" s="196">
        <v>335</v>
      </c>
      <c r="Q2039" t="str">
        <f>VLOOKUP(J2039,S:T,2,FALSE)</f>
        <v>Street</v>
      </c>
      <c r="R2039" s="198"/>
      <c r="U2039" s="198"/>
    </row>
    <row r="2040" spans="1:21" x14ac:dyDescent="0.25">
      <c r="A2040" s="196">
        <v>5</v>
      </c>
      <c r="B2040" s="196" t="s">
        <v>183</v>
      </c>
      <c r="C2040" s="192">
        <v>2020</v>
      </c>
      <c r="D2040" s="196">
        <v>1</v>
      </c>
      <c r="E2040" s="196" t="s">
        <v>255</v>
      </c>
      <c r="F2040" s="197">
        <v>1</v>
      </c>
      <c r="G2040" s="196" t="s">
        <v>185</v>
      </c>
      <c r="H2040" s="196">
        <v>7</v>
      </c>
      <c r="I2040" s="196" t="s">
        <v>243</v>
      </c>
      <c r="J2040" s="196" t="s">
        <v>124</v>
      </c>
      <c r="K2040" s="196" t="s">
        <v>244</v>
      </c>
      <c r="L2040" s="196">
        <v>200</v>
      </c>
      <c r="M2040" s="196" t="s">
        <v>212</v>
      </c>
      <c r="N2040" s="196">
        <v>69</v>
      </c>
      <c r="O2040" s="196">
        <v>8750.76</v>
      </c>
      <c r="P2040" s="196">
        <v>49376</v>
      </c>
      <c r="Q2040" t="str">
        <f>VLOOKUP(J2040,S:T,2,FALSE)</f>
        <v>2-Low Income Residential</v>
      </c>
      <c r="R2040" s="198"/>
      <c r="U2040" s="198"/>
    </row>
    <row r="2041" spans="1:21" x14ac:dyDescent="0.25">
      <c r="A2041" s="196">
        <v>5</v>
      </c>
      <c r="B2041" s="196" t="s">
        <v>183</v>
      </c>
      <c r="C2041" s="196">
        <v>2020</v>
      </c>
      <c r="D2041" s="196">
        <v>1</v>
      </c>
      <c r="E2041" s="196" t="s">
        <v>255</v>
      </c>
      <c r="F2041" s="197">
        <v>1</v>
      </c>
      <c r="G2041" s="196" t="s">
        <v>185</v>
      </c>
      <c r="H2041" s="196">
        <v>616</v>
      </c>
      <c r="I2041" s="196" t="s">
        <v>201</v>
      </c>
      <c r="J2041" s="196" t="s">
        <v>127</v>
      </c>
      <c r="K2041" s="196" t="s">
        <v>199</v>
      </c>
      <c r="L2041" s="196">
        <v>4512</v>
      </c>
      <c r="M2041" s="196" t="s">
        <v>188</v>
      </c>
      <c r="N2041" s="196">
        <v>589</v>
      </c>
      <c r="O2041" s="196">
        <v>21604.19</v>
      </c>
      <c r="P2041" s="196">
        <v>86332</v>
      </c>
      <c r="Q2041" t="str">
        <f>VLOOKUP(J2041,S:T,2,FALSE)</f>
        <v>Street</v>
      </c>
      <c r="R2041" s="198"/>
      <c r="U2041" s="198"/>
    </row>
    <row r="2042" spans="1:21" x14ac:dyDescent="0.25">
      <c r="A2042" s="196">
        <v>4</v>
      </c>
      <c r="B2042" s="196" t="s">
        <v>189</v>
      </c>
      <c r="C2042" s="196">
        <v>2020</v>
      </c>
      <c r="D2042" s="196">
        <v>1</v>
      </c>
      <c r="E2042" s="196" t="s">
        <v>255</v>
      </c>
      <c r="F2042" s="197">
        <v>1</v>
      </c>
      <c r="G2042" s="196" t="s">
        <v>185</v>
      </c>
      <c r="H2042" s="196">
        <v>1</v>
      </c>
      <c r="I2042" s="196" t="s">
        <v>231</v>
      </c>
      <c r="J2042" s="196" t="s">
        <v>123</v>
      </c>
      <c r="K2042" s="196" t="s">
        <v>232</v>
      </c>
      <c r="L2042" s="196">
        <v>200</v>
      </c>
      <c r="M2042" s="196" t="s">
        <v>212</v>
      </c>
      <c r="N2042" s="196">
        <v>1400</v>
      </c>
      <c r="O2042" s="196">
        <v>325295.2</v>
      </c>
      <c r="P2042" s="196">
        <v>1218902</v>
      </c>
      <c r="Q2042" t="str">
        <f>VLOOKUP(J2042,S:T,2,FALSE)</f>
        <v>1-Residential</v>
      </c>
      <c r="R2042" s="198"/>
      <c r="U2042" s="198"/>
    </row>
    <row r="2043" spans="1:21" x14ac:dyDescent="0.25">
      <c r="A2043" s="196">
        <v>4</v>
      </c>
      <c r="B2043" s="196" t="s">
        <v>189</v>
      </c>
      <c r="C2043" s="196">
        <v>2020</v>
      </c>
      <c r="D2043" s="196">
        <v>1</v>
      </c>
      <c r="E2043" s="196" t="s">
        <v>255</v>
      </c>
      <c r="F2043" s="197">
        <v>5</v>
      </c>
      <c r="G2043" s="196" t="s">
        <v>197</v>
      </c>
      <c r="H2043" s="196">
        <v>950</v>
      </c>
      <c r="I2043" s="196" t="s">
        <v>186</v>
      </c>
      <c r="J2043" s="196" t="s">
        <v>117</v>
      </c>
      <c r="K2043" s="196" t="s">
        <v>187</v>
      </c>
      <c r="L2043" s="196">
        <v>4552</v>
      </c>
      <c r="M2043" s="196" t="s">
        <v>278</v>
      </c>
      <c r="N2043" s="196">
        <v>2</v>
      </c>
      <c r="O2043" s="196">
        <v>30.04</v>
      </c>
      <c r="P2043" s="196">
        <v>106</v>
      </c>
      <c r="Q2043" t="str">
        <f>VLOOKUP(J2043,S:T,2,FALSE)</f>
        <v>3-Small C&amp;I</v>
      </c>
      <c r="R2043" s="198"/>
      <c r="U2043" s="198"/>
    </row>
    <row r="2044" spans="1:21" x14ac:dyDescent="0.25">
      <c r="A2044" s="196">
        <v>5</v>
      </c>
      <c r="B2044" s="196" t="s">
        <v>183</v>
      </c>
      <c r="C2044" s="196">
        <v>2020</v>
      </c>
      <c r="D2044" s="196">
        <v>1</v>
      </c>
      <c r="E2044" s="196" t="s">
        <v>255</v>
      </c>
      <c r="F2044" s="197">
        <v>77</v>
      </c>
      <c r="G2044" s="196" t="s">
        <v>214</v>
      </c>
      <c r="H2044" s="196">
        <v>950</v>
      </c>
      <c r="I2044" s="196" t="s">
        <v>186</v>
      </c>
      <c r="J2044" s="196" t="s">
        <v>117</v>
      </c>
      <c r="K2044" s="196" t="s">
        <v>187</v>
      </c>
      <c r="L2044" s="196">
        <v>4577</v>
      </c>
      <c r="M2044" s="196" t="s">
        <v>214</v>
      </c>
      <c r="N2044" s="196">
        <v>1</v>
      </c>
      <c r="O2044" s="196">
        <v>258.07</v>
      </c>
      <c r="P2044" s="196">
        <v>2782</v>
      </c>
      <c r="Q2044" t="str">
        <f>VLOOKUP(J2044,S:T,2,FALSE)</f>
        <v>3-Small C&amp;I</v>
      </c>
      <c r="R2044" s="198"/>
      <c r="U2044" s="198"/>
    </row>
    <row r="2045" spans="1:21" x14ac:dyDescent="0.25">
      <c r="A2045" s="196">
        <v>5</v>
      </c>
      <c r="B2045" s="196" t="s">
        <v>183</v>
      </c>
      <c r="C2045" s="196">
        <v>2020</v>
      </c>
      <c r="D2045" s="196">
        <v>1</v>
      </c>
      <c r="E2045" s="196" t="s">
        <v>255</v>
      </c>
      <c r="F2045" s="197">
        <v>72</v>
      </c>
      <c r="G2045" s="196" t="s">
        <v>214</v>
      </c>
      <c r="H2045" s="196">
        <v>1</v>
      </c>
      <c r="I2045" s="196" t="s">
        <v>231</v>
      </c>
      <c r="J2045" s="196" t="s">
        <v>123</v>
      </c>
      <c r="K2045" s="196" t="s">
        <v>232</v>
      </c>
      <c r="L2045" s="196">
        <v>1572</v>
      </c>
      <c r="M2045" s="196" t="s">
        <v>233</v>
      </c>
      <c r="N2045" s="196">
        <v>1</v>
      </c>
      <c r="O2045" s="196">
        <v>122.89</v>
      </c>
      <c r="P2045" s="196">
        <v>451</v>
      </c>
      <c r="Q2045" t="str">
        <f>VLOOKUP(J2045,S:T,2,FALSE)</f>
        <v>1-Residential</v>
      </c>
      <c r="R2045" s="198"/>
      <c r="U2045" s="198"/>
    </row>
    <row r="2046" spans="1:21" x14ac:dyDescent="0.25">
      <c r="A2046" s="196">
        <v>5</v>
      </c>
      <c r="B2046" s="196" t="s">
        <v>183</v>
      </c>
      <c r="C2046" s="196">
        <v>2020</v>
      </c>
      <c r="D2046" s="196">
        <v>1</v>
      </c>
      <c r="E2046" s="196" t="s">
        <v>255</v>
      </c>
      <c r="F2046" s="197">
        <v>3</v>
      </c>
      <c r="G2046" s="196" t="s">
        <v>191</v>
      </c>
      <c r="H2046" s="196">
        <v>18</v>
      </c>
      <c r="I2046" s="196" t="s">
        <v>217</v>
      </c>
      <c r="J2046" s="196" t="s">
        <v>121</v>
      </c>
      <c r="K2046" s="196" t="s">
        <v>218</v>
      </c>
      <c r="L2046" s="196">
        <v>300</v>
      </c>
      <c r="M2046" s="196" t="s">
        <v>193</v>
      </c>
      <c r="N2046" s="196">
        <v>2366</v>
      </c>
      <c r="O2046" s="196">
        <v>7280976.9900000002</v>
      </c>
      <c r="P2046" s="196">
        <v>36070156</v>
      </c>
      <c r="Q2046" t="str">
        <f>VLOOKUP(J2046,S:T,2,FALSE)</f>
        <v>4-Medium C&amp;I</v>
      </c>
      <c r="R2046" s="198"/>
      <c r="U2046" s="198"/>
    </row>
    <row r="2047" spans="1:21" x14ac:dyDescent="0.25">
      <c r="A2047" s="196">
        <v>5</v>
      </c>
      <c r="B2047" s="196" t="s">
        <v>183</v>
      </c>
      <c r="C2047" s="196">
        <v>2020</v>
      </c>
      <c r="D2047" s="196">
        <v>1</v>
      </c>
      <c r="E2047" s="196" t="s">
        <v>255</v>
      </c>
      <c r="F2047" s="197">
        <v>3</v>
      </c>
      <c r="G2047" s="196" t="s">
        <v>191</v>
      </c>
      <c r="H2047" s="196">
        <v>953</v>
      </c>
      <c r="I2047" s="196" t="s">
        <v>215</v>
      </c>
      <c r="J2047" s="196" t="s">
        <v>120</v>
      </c>
      <c r="K2047" s="196" t="s">
        <v>216</v>
      </c>
      <c r="L2047" s="196">
        <v>4532</v>
      </c>
      <c r="M2047" s="196" t="s">
        <v>202</v>
      </c>
      <c r="N2047" s="196">
        <v>15225</v>
      </c>
      <c r="O2047" s="196">
        <v>760753.66</v>
      </c>
      <c r="P2047" s="196">
        <v>10341426</v>
      </c>
      <c r="Q2047" t="str">
        <f>VLOOKUP(J2047,S:T,2,FALSE)</f>
        <v>3-Small C&amp;I</v>
      </c>
      <c r="R2047" s="198"/>
      <c r="U2047" s="198"/>
    </row>
    <row r="2048" spans="1:21" x14ac:dyDescent="0.25">
      <c r="A2048" s="196">
        <v>5</v>
      </c>
      <c r="B2048" s="196" t="s">
        <v>183</v>
      </c>
      <c r="C2048" s="196">
        <v>2020</v>
      </c>
      <c r="D2048" s="196">
        <v>1</v>
      </c>
      <c r="E2048" s="196" t="s">
        <v>255</v>
      </c>
      <c r="F2048" s="197">
        <v>3</v>
      </c>
      <c r="G2048" s="196" t="s">
        <v>191</v>
      </c>
      <c r="H2048" s="196">
        <v>956</v>
      </c>
      <c r="I2048" s="196" t="s">
        <v>287</v>
      </c>
      <c r="J2048" s="196" t="s">
        <v>121</v>
      </c>
      <c r="K2048" s="196" t="s">
        <v>218</v>
      </c>
      <c r="L2048" s="196">
        <v>4532</v>
      </c>
      <c r="M2048" s="196" t="s">
        <v>202</v>
      </c>
      <c r="N2048" s="196">
        <v>224</v>
      </c>
      <c r="O2048" s="196">
        <v>359030.41</v>
      </c>
      <c r="P2048" s="196">
        <v>5069927</v>
      </c>
      <c r="Q2048" t="str">
        <f>VLOOKUP(J2048,S:T,2,FALSE)</f>
        <v>4-Medium C&amp;I</v>
      </c>
      <c r="R2048" s="198"/>
      <c r="U2048" s="198"/>
    </row>
    <row r="2049" spans="1:21" x14ac:dyDescent="0.25">
      <c r="A2049" s="196">
        <v>5</v>
      </c>
      <c r="B2049" s="196" t="s">
        <v>183</v>
      </c>
      <c r="C2049" s="196">
        <v>2020</v>
      </c>
      <c r="D2049" s="196">
        <v>1</v>
      </c>
      <c r="E2049" s="196" t="s">
        <v>255</v>
      </c>
      <c r="F2049" s="197">
        <v>77</v>
      </c>
      <c r="G2049" s="196" t="s">
        <v>214</v>
      </c>
      <c r="H2049" s="196">
        <v>5</v>
      </c>
      <c r="I2049" s="196" t="s">
        <v>192</v>
      </c>
      <c r="J2049" s="196" t="s">
        <v>117</v>
      </c>
      <c r="K2049" s="196" t="s">
        <v>187</v>
      </c>
      <c r="L2049" s="196">
        <v>1577</v>
      </c>
      <c r="M2049" s="196" t="s">
        <v>235</v>
      </c>
      <c r="N2049" s="196">
        <v>2</v>
      </c>
      <c r="O2049" s="196">
        <v>1654.32</v>
      </c>
      <c r="P2049" s="196">
        <v>7754</v>
      </c>
      <c r="Q2049" t="str">
        <f>VLOOKUP(J2049,S:T,2,FALSE)</f>
        <v>3-Small C&amp;I</v>
      </c>
      <c r="R2049" s="198"/>
      <c r="U2049" s="198"/>
    </row>
    <row r="2050" spans="1:21" x14ac:dyDescent="0.25">
      <c r="A2050" s="196">
        <v>5</v>
      </c>
      <c r="B2050" s="196" t="s">
        <v>183</v>
      </c>
      <c r="C2050" s="196">
        <v>2020</v>
      </c>
      <c r="D2050" s="196">
        <v>1</v>
      </c>
      <c r="E2050" s="196" t="s">
        <v>255</v>
      </c>
      <c r="F2050" s="197">
        <v>10</v>
      </c>
      <c r="G2050" s="196" t="s">
        <v>240</v>
      </c>
      <c r="H2050" s="196">
        <v>903</v>
      </c>
      <c r="I2050" s="196" t="s">
        <v>241</v>
      </c>
      <c r="J2050" s="196" t="s">
        <v>123</v>
      </c>
      <c r="K2050" s="196" t="s">
        <v>232</v>
      </c>
      <c r="L2050" s="196">
        <v>4513</v>
      </c>
      <c r="M2050" s="196" t="s">
        <v>242</v>
      </c>
      <c r="N2050" s="196">
        <v>30572</v>
      </c>
      <c r="O2050" s="196">
        <v>4934740.8</v>
      </c>
      <c r="P2050" s="196">
        <v>39925534</v>
      </c>
      <c r="Q2050" t="str">
        <f>VLOOKUP(J2050,S:T,2,FALSE)</f>
        <v>1-Residential</v>
      </c>
      <c r="R2050" s="198"/>
      <c r="U2050" s="198"/>
    </row>
    <row r="2051" spans="1:21" x14ac:dyDescent="0.25">
      <c r="A2051" s="196">
        <v>5</v>
      </c>
      <c r="B2051" s="196" t="s">
        <v>183</v>
      </c>
      <c r="C2051" s="196">
        <v>2020</v>
      </c>
      <c r="D2051" s="196">
        <v>1</v>
      </c>
      <c r="E2051" s="196" t="s">
        <v>255</v>
      </c>
      <c r="F2051" s="197">
        <v>3</v>
      </c>
      <c r="G2051" s="196" t="s">
        <v>191</v>
      </c>
      <c r="H2051" s="196">
        <v>16</v>
      </c>
      <c r="I2051" s="196" t="s">
        <v>283</v>
      </c>
      <c r="J2051" s="196" t="s">
        <v>129</v>
      </c>
      <c r="K2051" s="196" t="s">
        <v>265</v>
      </c>
      <c r="L2051" s="196">
        <v>300</v>
      </c>
      <c r="M2051" s="196" t="s">
        <v>193</v>
      </c>
      <c r="N2051" s="196">
        <v>1</v>
      </c>
      <c r="O2051" s="196">
        <v>2297.79</v>
      </c>
      <c r="P2051" s="196">
        <v>11240</v>
      </c>
      <c r="Q2051" t="str">
        <f>VLOOKUP(J2051,S:T,2,FALSE)</f>
        <v>4-Medium C&amp;I</v>
      </c>
      <c r="R2051" s="198"/>
      <c r="U2051" s="198"/>
    </row>
    <row r="2052" spans="1:21" x14ac:dyDescent="0.25">
      <c r="A2052" s="196">
        <v>5</v>
      </c>
      <c r="B2052" s="196" t="s">
        <v>183</v>
      </c>
      <c r="C2052" s="196">
        <v>2020</v>
      </c>
      <c r="D2052" s="196">
        <v>1</v>
      </c>
      <c r="E2052" s="196" t="s">
        <v>255</v>
      </c>
      <c r="F2052" s="197">
        <v>75</v>
      </c>
      <c r="G2052" s="196" t="s">
        <v>214</v>
      </c>
      <c r="H2052" s="196">
        <v>701</v>
      </c>
      <c r="I2052" s="196" t="s">
        <v>208</v>
      </c>
      <c r="J2052" s="196" t="s">
        <v>209</v>
      </c>
      <c r="K2052" s="196" t="s">
        <v>210</v>
      </c>
      <c r="L2052" s="196">
        <v>1575</v>
      </c>
      <c r="M2052" s="196" t="s">
        <v>220</v>
      </c>
      <c r="N2052" s="196">
        <v>1</v>
      </c>
      <c r="O2052" s="196">
        <v>38806.44</v>
      </c>
      <c r="P2052" s="196">
        <v>210000</v>
      </c>
      <c r="Q2052" t="str">
        <f>VLOOKUP(J2052,S:T,2,FALSE)</f>
        <v>5-Large C&amp;I</v>
      </c>
      <c r="R2052" s="198"/>
      <c r="U2052" s="198"/>
    </row>
    <row r="2053" spans="1:21" x14ac:dyDescent="0.25">
      <c r="A2053" s="196">
        <v>5</v>
      </c>
      <c r="B2053" s="196" t="s">
        <v>183</v>
      </c>
      <c r="C2053" s="196">
        <v>2020</v>
      </c>
      <c r="D2053" s="196">
        <v>1</v>
      </c>
      <c r="E2053" s="196" t="s">
        <v>255</v>
      </c>
      <c r="F2053" s="197">
        <v>5</v>
      </c>
      <c r="G2053" s="196" t="s">
        <v>197</v>
      </c>
      <c r="H2053" s="196">
        <v>602</v>
      </c>
      <c r="I2053" s="196" t="s">
        <v>248</v>
      </c>
      <c r="J2053" s="196" t="s">
        <v>127</v>
      </c>
      <c r="K2053" s="196" t="s">
        <v>199</v>
      </c>
      <c r="L2053" s="196">
        <v>460</v>
      </c>
      <c r="M2053" s="196" t="s">
        <v>200</v>
      </c>
      <c r="N2053" s="196">
        <v>30</v>
      </c>
      <c r="O2053" s="196">
        <v>5161.2</v>
      </c>
      <c r="P2053" s="196">
        <v>16616</v>
      </c>
      <c r="Q2053" t="str">
        <f>VLOOKUP(J2053,S:T,2,FALSE)</f>
        <v>Street</v>
      </c>
      <c r="R2053" s="198"/>
      <c r="U2053" s="198"/>
    </row>
    <row r="2054" spans="1:21" x14ac:dyDescent="0.25">
      <c r="A2054" s="196">
        <v>5</v>
      </c>
      <c r="B2054" s="196" t="s">
        <v>183</v>
      </c>
      <c r="C2054" s="196">
        <v>2020</v>
      </c>
      <c r="D2054" s="196">
        <v>1</v>
      </c>
      <c r="E2054" s="196" t="s">
        <v>255</v>
      </c>
      <c r="F2054" s="197">
        <v>6</v>
      </c>
      <c r="G2054" s="196" t="s">
        <v>194</v>
      </c>
      <c r="H2054" s="196">
        <v>600</v>
      </c>
      <c r="I2054" s="196" t="s">
        <v>268</v>
      </c>
      <c r="J2054" s="196" t="s">
        <v>125</v>
      </c>
      <c r="K2054" s="196" t="s">
        <v>263</v>
      </c>
      <c r="L2054" s="196">
        <v>700</v>
      </c>
      <c r="M2054" s="196" t="s">
        <v>195</v>
      </c>
      <c r="N2054" s="196">
        <v>77</v>
      </c>
      <c r="O2054" s="196">
        <v>50907.48</v>
      </c>
      <c r="P2054" s="196">
        <v>84134</v>
      </c>
      <c r="Q2054" t="str">
        <f>VLOOKUP(J2054,S:T,2,FALSE)</f>
        <v>Street</v>
      </c>
      <c r="R2054" s="198"/>
      <c r="U2054" s="198"/>
    </row>
    <row r="2055" spans="1:21" x14ac:dyDescent="0.25">
      <c r="A2055" s="196">
        <v>5</v>
      </c>
      <c r="B2055" s="196" t="s">
        <v>183</v>
      </c>
      <c r="C2055" s="196">
        <v>2020</v>
      </c>
      <c r="D2055" s="196">
        <v>1</v>
      </c>
      <c r="E2055" s="196" t="s">
        <v>255</v>
      </c>
      <c r="F2055" s="197">
        <v>6</v>
      </c>
      <c r="G2055" s="196" t="s">
        <v>194</v>
      </c>
      <c r="H2055" s="196">
        <v>617</v>
      </c>
      <c r="I2055" s="196" t="s">
        <v>289</v>
      </c>
      <c r="J2055" s="196" t="s">
        <v>290</v>
      </c>
      <c r="K2055" s="196" t="s">
        <v>291</v>
      </c>
      <c r="L2055" s="196">
        <v>4562</v>
      </c>
      <c r="M2055" s="196" t="s">
        <v>213</v>
      </c>
      <c r="N2055" s="196">
        <v>11</v>
      </c>
      <c r="O2055" s="196">
        <v>17315.87</v>
      </c>
      <c r="P2055" s="196">
        <v>105125</v>
      </c>
      <c r="Q2055" t="str">
        <f>VLOOKUP(J2055,S:T,2,FALSE)</f>
        <v>Street</v>
      </c>
      <c r="R2055" s="198"/>
      <c r="U2055" s="198"/>
    </row>
    <row r="2056" spans="1:21" x14ac:dyDescent="0.25">
      <c r="A2056" s="196">
        <v>4</v>
      </c>
      <c r="B2056" s="196" t="s">
        <v>189</v>
      </c>
      <c r="C2056" s="196">
        <v>2020</v>
      </c>
      <c r="D2056" s="196">
        <v>1</v>
      </c>
      <c r="E2056" s="196" t="s">
        <v>255</v>
      </c>
      <c r="F2056" s="197">
        <v>6</v>
      </c>
      <c r="G2056" s="196" t="s">
        <v>194</v>
      </c>
      <c r="H2056" s="196">
        <v>624</v>
      </c>
      <c r="I2056" s="196" t="s">
        <v>228</v>
      </c>
      <c r="J2056" s="196" t="s">
        <v>126</v>
      </c>
      <c r="K2056" s="196" t="s">
        <v>229</v>
      </c>
      <c r="L2056" s="196">
        <v>4562</v>
      </c>
      <c r="M2056" s="196" t="s">
        <v>213</v>
      </c>
      <c r="N2056" s="196">
        <v>2</v>
      </c>
      <c r="O2056" s="196">
        <v>1307.1300000000001</v>
      </c>
      <c r="P2056" s="196">
        <v>8524</v>
      </c>
      <c r="Q2056" t="str">
        <f>VLOOKUP(J2056,S:T,2,FALSE)</f>
        <v>Street</v>
      </c>
      <c r="R2056" s="198"/>
      <c r="U2056" s="198"/>
    </row>
    <row r="2057" spans="1:21" x14ac:dyDescent="0.25">
      <c r="A2057" s="196">
        <v>5</v>
      </c>
      <c r="B2057" s="196" t="s">
        <v>183</v>
      </c>
      <c r="C2057" s="196">
        <v>2020</v>
      </c>
      <c r="D2057" s="196">
        <v>1</v>
      </c>
      <c r="E2057" s="196" t="s">
        <v>255</v>
      </c>
      <c r="F2057" s="197">
        <v>3</v>
      </c>
      <c r="G2057" s="196" t="s">
        <v>191</v>
      </c>
      <c r="H2057" s="196">
        <v>616</v>
      </c>
      <c r="I2057" s="196" t="s">
        <v>201</v>
      </c>
      <c r="J2057" s="196" t="s">
        <v>127</v>
      </c>
      <c r="K2057" s="196" t="s">
        <v>199</v>
      </c>
      <c r="L2057" s="196">
        <v>4532</v>
      </c>
      <c r="M2057" s="196" t="s">
        <v>202</v>
      </c>
      <c r="N2057" s="196">
        <v>3196</v>
      </c>
      <c r="O2057" s="196">
        <v>277678.67</v>
      </c>
      <c r="P2057" s="196">
        <v>1398830</v>
      </c>
      <c r="Q2057" t="str">
        <f>VLOOKUP(J2057,S:T,2,FALSE)</f>
        <v>Street</v>
      </c>
      <c r="R2057" s="198"/>
      <c r="U2057" s="198"/>
    </row>
    <row r="2058" spans="1:21" x14ac:dyDescent="0.25">
      <c r="A2058" s="196">
        <v>4</v>
      </c>
      <c r="B2058" s="196" t="s">
        <v>189</v>
      </c>
      <c r="C2058" s="196">
        <v>2020</v>
      </c>
      <c r="D2058" s="196">
        <v>1</v>
      </c>
      <c r="E2058" s="196" t="s">
        <v>255</v>
      </c>
      <c r="F2058" s="197">
        <v>3</v>
      </c>
      <c r="G2058" s="196" t="s">
        <v>191</v>
      </c>
      <c r="H2058" s="196">
        <v>616</v>
      </c>
      <c r="I2058" s="196" t="s">
        <v>201</v>
      </c>
      <c r="J2058" s="196" t="s">
        <v>127</v>
      </c>
      <c r="K2058" s="196" t="s">
        <v>199</v>
      </c>
      <c r="L2058" s="196">
        <v>4532</v>
      </c>
      <c r="M2058" s="196" t="s">
        <v>202</v>
      </c>
      <c r="N2058" s="196">
        <v>1</v>
      </c>
      <c r="O2058" s="196">
        <v>9.1300000000000008</v>
      </c>
      <c r="P2058" s="196">
        <v>27</v>
      </c>
      <c r="Q2058" t="str">
        <f>VLOOKUP(J2058,S:T,2,FALSE)</f>
        <v>Street</v>
      </c>
      <c r="R2058" s="198"/>
      <c r="U2058" s="198"/>
    </row>
    <row r="2059" spans="1:21" x14ac:dyDescent="0.25">
      <c r="A2059" s="196">
        <v>5</v>
      </c>
      <c r="B2059" s="196" t="s">
        <v>183</v>
      </c>
      <c r="C2059" s="196">
        <v>2020</v>
      </c>
      <c r="D2059" s="196">
        <v>1</v>
      </c>
      <c r="E2059" s="196" t="s">
        <v>255</v>
      </c>
      <c r="F2059" s="197">
        <v>75</v>
      </c>
      <c r="G2059" s="196" t="s">
        <v>214</v>
      </c>
      <c r="H2059" s="196">
        <v>13</v>
      </c>
      <c r="I2059" s="196" t="s">
        <v>298</v>
      </c>
      <c r="J2059" s="196" t="s">
        <v>121</v>
      </c>
      <c r="K2059" s="196" t="s">
        <v>218</v>
      </c>
      <c r="L2059" s="196">
        <v>1575</v>
      </c>
      <c r="M2059" s="196" t="s">
        <v>220</v>
      </c>
      <c r="N2059" s="196">
        <v>1</v>
      </c>
      <c r="O2059" s="196">
        <v>1216.74</v>
      </c>
      <c r="P2059" s="196">
        <v>6020</v>
      </c>
      <c r="Q2059" t="str">
        <f>VLOOKUP(J2059,S:T,2,FALSE)</f>
        <v>4-Medium C&amp;I</v>
      </c>
      <c r="R2059" s="198"/>
      <c r="U2059" s="198"/>
    </row>
    <row r="2060" spans="1:21" x14ac:dyDescent="0.25">
      <c r="A2060" s="196">
        <v>5</v>
      </c>
      <c r="B2060" s="196" t="s">
        <v>183</v>
      </c>
      <c r="C2060" s="196">
        <v>2020</v>
      </c>
      <c r="D2060" s="196">
        <v>1</v>
      </c>
      <c r="E2060" s="196" t="s">
        <v>255</v>
      </c>
      <c r="F2060" s="197">
        <v>10</v>
      </c>
      <c r="G2060" s="196" t="s">
        <v>240</v>
      </c>
      <c r="H2060" s="196">
        <v>2</v>
      </c>
      <c r="I2060" s="196" t="s">
        <v>266</v>
      </c>
      <c r="J2060" s="196" t="s">
        <v>123</v>
      </c>
      <c r="K2060" s="196" t="s">
        <v>232</v>
      </c>
      <c r="L2060" s="196">
        <v>207</v>
      </c>
      <c r="M2060" s="196" t="s">
        <v>245</v>
      </c>
      <c r="N2060" s="196">
        <v>29</v>
      </c>
      <c r="O2060" s="196">
        <v>13316.02</v>
      </c>
      <c r="P2060" s="196">
        <v>49480</v>
      </c>
      <c r="Q2060" t="str">
        <f>VLOOKUP(J2060,S:T,2,FALSE)</f>
        <v>1-Residential</v>
      </c>
      <c r="R2060" s="198"/>
      <c r="U2060" s="198"/>
    </row>
    <row r="2061" spans="1:21" x14ac:dyDescent="0.25">
      <c r="A2061" s="196">
        <v>5</v>
      </c>
      <c r="B2061" s="196" t="s">
        <v>183</v>
      </c>
      <c r="C2061" s="196">
        <v>2020</v>
      </c>
      <c r="D2061" s="196">
        <v>1</v>
      </c>
      <c r="E2061" s="196" t="s">
        <v>255</v>
      </c>
      <c r="F2061" s="197">
        <v>79</v>
      </c>
      <c r="G2061" s="196" t="s">
        <v>214</v>
      </c>
      <c r="H2061" s="196">
        <v>153</v>
      </c>
      <c r="I2061" s="196" t="s">
        <v>271</v>
      </c>
      <c r="J2061" s="196" t="s">
        <v>272</v>
      </c>
      <c r="K2061" s="196" t="s">
        <v>272</v>
      </c>
      <c r="L2061" s="196">
        <v>1579</v>
      </c>
      <c r="M2061" s="196" t="s">
        <v>273</v>
      </c>
      <c r="N2061" s="196">
        <v>18</v>
      </c>
      <c r="O2061" s="196">
        <v>0</v>
      </c>
      <c r="P2061" s="196">
        <v>5365984</v>
      </c>
      <c r="Q2061" t="str">
        <f>VLOOKUP(J2061,S:T,2,FALSE)</f>
        <v>OTHER</v>
      </c>
      <c r="R2061" s="198"/>
      <c r="U2061" s="198"/>
    </row>
    <row r="2062" spans="1:21" x14ac:dyDescent="0.25">
      <c r="A2062" s="196">
        <v>4</v>
      </c>
      <c r="B2062" s="196" t="s">
        <v>189</v>
      </c>
      <c r="C2062" s="196">
        <v>2020</v>
      </c>
      <c r="D2062" s="196">
        <v>1</v>
      </c>
      <c r="E2062" s="196" t="s">
        <v>255</v>
      </c>
      <c r="F2062" s="197">
        <v>3</v>
      </c>
      <c r="G2062" s="196" t="s">
        <v>191</v>
      </c>
      <c r="H2062" s="196">
        <v>952</v>
      </c>
      <c r="I2062" s="196" t="s">
        <v>237</v>
      </c>
      <c r="J2062" s="196" t="s">
        <v>119</v>
      </c>
      <c r="K2062" s="196" t="s">
        <v>238</v>
      </c>
      <c r="L2062" s="196">
        <v>4532</v>
      </c>
      <c r="M2062" s="196" t="s">
        <v>202</v>
      </c>
      <c r="N2062" s="196">
        <v>12</v>
      </c>
      <c r="O2062" s="196">
        <v>662.96</v>
      </c>
      <c r="P2062" s="196">
        <v>5194</v>
      </c>
      <c r="Q2062" t="str">
        <f>VLOOKUP(J2062,S:T,2,FALSE)</f>
        <v>3-Small C&amp;I</v>
      </c>
      <c r="R2062" s="198"/>
      <c r="U2062" s="198"/>
    </row>
    <row r="2063" spans="1:21" x14ac:dyDescent="0.25">
      <c r="A2063" s="196">
        <v>5</v>
      </c>
      <c r="B2063" s="196" t="s">
        <v>183</v>
      </c>
      <c r="C2063" s="196">
        <v>2020</v>
      </c>
      <c r="D2063" s="196">
        <v>1</v>
      </c>
      <c r="E2063" s="196" t="s">
        <v>255</v>
      </c>
      <c r="F2063" s="197">
        <v>3</v>
      </c>
      <c r="G2063" s="196" t="s">
        <v>191</v>
      </c>
      <c r="H2063" s="196">
        <v>15</v>
      </c>
      <c r="I2063" s="196" t="s">
        <v>254</v>
      </c>
      <c r="J2063" s="196" t="s">
        <v>120</v>
      </c>
      <c r="K2063" s="196" t="s">
        <v>216</v>
      </c>
      <c r="L2063" s="196">
        <v>300</v>
      </c>
      <c r="M2063" s="196" t="s">
        <v>193</v>
      </c>
      <c r="N2063" s="196">
        <v>105</v>
      </c>
      <c r="O2063" s="196">
        <v>7496.34</v>
      </c>
      <c r="P2063" s="196">
        <v>30452</v>
      </c>
      <c r="Q2063" t="str">
        <f>VLOOKUP(J2063,S:T,2,FALSE)</f>
        <v>3-Small C&amp;I</v>
      </c>
      <c r="R2063" s="198"/>
      <c r="U2063" s="198"/>
    </row>
    <row r="2064" spans="1:21" x14ac:dyDescent="0.25">
      <c r="A2064" s="196">
        <v>4</v>
      </c>
      <c r="B2064" s="196" t="s">
        <v>189</v>
      </c>
      <c r="C2064" s="196">
        <v>2020</v>
      </c>
      <c r="D2064" s="196">
        <v>1</v>
      </c>
      <c r="E2064" s="196" t="s">
        <v>255</v>
      </c>
      <c r="F2064" s="197">
        <v>3</v>
      </c>
      <c r="G2064" s="196" t="s">
        <v>191</v>
      </c>
      <c r="H2064" s="196">
        <v>15</v>
      </c>
      <c r="I2064" s="196" t="s">
        <v>254</v>
      </c>
      <c r="J2064" s="196" t="s">
        <v>120</v>
      </c>
      <c r="K2064" s="196" t="s">
        <v>216</v>
      </c>
      <c r="L2064" s="196">
        <v>300</v>
      </c>
      <c r="M2064" s="196" t="s">
        <v>193</v>
      </c>
      <c r="N2064" s="196">
        <v>1</v>
      </c>
      <c r="O2064" s="196">
        <v>12.36</v>
      </c>
      <c r="P2064" s="196">
        <v>10</v>
      </c>
      <c r="Q2064" t="str">
        <f>VLOOKUP(J2064,S:T,2,FALSE)</f>
        <v>3-Small C&amp;I</v>
      </c>
      <c r="R2064" s="198"/>
      <c r="U2064" s="198"/>
    </row>
    <row r="2065" spans="1:21" x14ac:dyDescent="0.25">
      <c r="A2065" s="196">
        <v>5</v>
      </c>
      <c r="B2065" s="196" t="s">
        <v>183</v>
      </c>
      <c r="C2065" s="196">
        <v>2020</v>
      </c>
      <c r="D2065" s="196">
        <v>1</v>
      </c>
      <c r="E2065" s="196" t="s">
        <v>255</v>
      </c>
      <c r="F2065" s="197">
        <v>1</v>
      </c>
      <c r="G2065" s="196" t="s">
        <v>185</v>
      </c>
      <c r="H2065" s="196">
        <v>953</v>
      </c>
      <c r="I2065" s="196" t="s">
        <v>215</v>
      </c>
      <c r="J2065" s="196" t="s">
        <v>120</v>
      </c>
      <c r="K2065" s="196" t="s">
        <v>216</v>
      </c>
      <c r="L2065" s="196">
        <v>4512</v>
      </c>
      <c r="M2065" s="196" t="s">
        <v>188</v>
      </c>
      <c r="N2065" s="196">
        <v>609</v>
      </c>
      <c r="O2065" s="196">
        <v>29945.29</v>
      </c>
      <c r="P2065" s="196">
        <v>265132</v>
      </c>
      <c r="Q2065" t="str">
        <f>VLOOKUP(J2065,S:T,2,FALSE)</f>
        <v>3-Small C&amp;I</v>
      </c>
      <c r="R2065" s="198"/>
      <c r="U2065" s="198"/>
    </row>
    <row r="2066" spans="1:21" x14ac:dyDescent="0.25">
      <c r="A2066" s="196">
        <v>5</v>
      </c>
      <c r="B2066" s="196" t="s">
        <v>183</v>
      </c>
      <c r="C2066" s="196">
        <v>2020</v>
      </c>
      <c r="D2066" s="196">
        <v>1</v>
      </c>
      <c r="E2066" s="196" t="s">
        <v>255</v>
      </c>
      <c r="F2066" s="197">
        <v>79</v>
      </c>
      <c r="G2066" s="196" t="s">
        <v>214</v>
      </c>
      <c r="H2066" s="196">
        <v>950</v>
      </c>
      <c r="I2066" s="196" t="s">
        <v>186</v>
      </c>
      <c r="J2066" s="196" t="s">
        <v>117</v>
      </c>
      <c r="K2066" s="196" t="s">
        <v>187</v>
      </c>
      <c r="L2066" s="196">
        <v>4579</v>
      </c>
      <c r="M2066" s="196" t="s">
        <v>223</v>
      </c>
      <c r="N2066" s="196">
        <v>84</v>
      </c>
      <c r="O2066" s="196">
        <v>17600.28</v>
      </c>
      <c r="P2066" s="196">
        <v>186607</v>
      </c>
      <c r="Q2066" t="str">
        <f>VLOOKUP(J2066,S:T,2,FALSE)</f>
        <v>3-Small C&amp;I</v>
      </c>
      <c r="R2066" s="198"/>
      <c r="U2066" s="198"/>
    </row>
    <row r="2067" spans="1:21" x14ac:dyDescent="0.25">
      <c r="A2067" s="196">
        <v>5</v>
      </c>
      <c r="B2067" s="196" t="s">
        <v>183</v>
      </c>
      <c r="C2067" s="196">
        <v>2020</v>
      </c>
      <c r="D2067" s="196">
        <v>1</v>
      </c>
      <c r="E2067" s="196" t="s">
        <v>255</v>
      </c>
      <c r="F2067" s="197">
        <v>5</v>
      </c>
      <c r="G2067" s="196" t="s">
        <v>197</v>
      </c>
      <c r="H2067" s="196">
        <v>8</v>
      </c>
      <c r="I2067" s="196" t="s">
        <v>250</v>
      </c>
      <c r="J2067" s="196" t="s">
        <v>128</v>
      </c>
      <c r="K2067" s="196" t="s">
        <v>251</v>
      </c>
      <c r="L2067" s="196">
        <v>460</v>
      </c>
      <c r="M2067" s="196" t="s">
        <v>200</v>
      </c>
      <c r="N2067" s="196">
        <v>1</v>
      </c>
      <c r="O2067" s="196">
        <v>69.150000000000006</v>
      </c>
      <c r="P2067" s="196">
        <v>292</v>
      </c>
      <c r="Q2067" t="str">
        <f>VLOOKUP(J2067,S:T,2,FALSE)</f>
        <v>3-Small C&amp;I</v>
      </c>
      <c r="R2067" s="198"/>
      <c r="U2067" s="198"/>
    </row>
    <row r="2068" spans="1:21" x14ac:dyDescent="0.25">
      <c r="A2068" s="196">
        <v>5</v>
      </c>
      <c r="B2068" s="196" t="s">
        <v>183</v>
      </c>
      <c r="C2068" s="196">
        <v>2020</v>
      </c>
      <c r="D2068" s="196">
        <v>1</v>
      </c>
      <c r="E2068" s="196" t="s">
        <v>255</v>
      </c>
      <c r="F2068" s="197">
        <v>5</v>
      </c>
      <c r="G2068" s="196" t="s">
        <v>197</v>
      </c>
      <c r="H2068" s="196">
        <v>954</v>
      </c>
      <c r="I2068" s="196" t="s">
        <v>239</v>
      </c>
      <c r="J2068" s="196" t="s">
        <v>121</v>
      </c>
      <c r="K2068" s="196" t="s">
        <v>218</v>
      </c>
      <c r="L2068" s="196">
        <v>4552</v>
      </c>
      <c r="M2068" s="196" t="s">
        <v>278</v>
      </c>
      <c r="N2068" s="196">
        <v>520</v>
      </c>
      <c r="O2068" s="196">
        <v>1079338.4099999999</v>
      </c>
      <c r="P2068" s="196">
        <v>12784650</v>
      </c>
      <c r="Q2068" t="str">
        <f>VLOOKUP(J2068,S:T,2,FALSE)</f>
        <v>4-Medium C&amp;I</v>
      </c>
      <c r="R2068" s="198"/>
      <c r="U2068" s="198"/>
    </row>
    <row r="2069" spans="1:21" x14ac:dyDescent="0.25">
      <c r="A2069" s="196">
        <v>5</v>
      </c>
      <c r="B2069" s="196" t="s">
        <v>183</v>
      </c>
      <c r="C2069" s="196">
        <v>2020</v>
      </c>
      <c r="D2069" s="196">
        <v>1</v>
      </c>
      <c r="E2069" s="196" t="s">
        <v>255</v>
      </c>
      <c r="F2069" s="197">
        <v>6</v>
      </c>
      <c r="G2069" s="196" t="s">
        <v>194</v>
      </c>
      <c r="H2069" s="196">
        <v>608</v>
      </c>
      <c r="I2069" s="196" t="s">
        <v>292</v>
      </c>
      <c r="J2069" s="196" t="s">
        <v>280</v>
      </c>
      <c r="K2069" s="196" t="s">
        <v>214</v>
      </c>
      <c r="L2069" s="196">
        <v>700</v>
      </c>
      <c r="M2069" s="196" t="s">
        <v>195</v>
      </c>
      <c r="N2069" s="196">
        <v>65</v>
      </c>
      <c r="O2069" s="196">
        <v>82259.210000000006</v>
      </c>
      <c r="P2069" s="196">
        <v>375341</v>
      </c>
      <c r="Q2069" t="str">
        <f>VLOOKUP(J2069,S:T,2,FALSE)</f>
        <v>Street</v>
      </c>
      <c r="R2069" s="198"/>
      <c r="U2069" s="198"/>
    </row>
    <row r="2070" spans="1:21" x14ac:dyDescent="0.25">
      <c r="A2070" s="196">
        <v>5</v>
      </c>
      <c r="B2070" s="196" t="s">
        <v>183</v>
      </c>
      <c r="C2070" s="196">
        <v>2020</v>
      </c>
      <c r="D2070" s="196">
        <v>1</v>
      </c>
      <c r="E2070" s="196" t="s">
        <v>255</v>
      </c>
      <c r="F2070" s="197">
        <v>6</v>
      </c>
      <c r="G2070" s="196" t="s">
        <v>194</v>
      </c>
      <c r="H2070" s="196">
        <v>625</v>
      </c>
      <c r="I2070" s="196" t="s">
        <v>288</v>
      </c>
      <c r="J2070" s="196" t="s">
        <v>134</v>
      </c>
      <c r="K2070" s="196" t="s">
        <v>214</v>
      </c>
      <c r="L2070" s="196">
        <v>700</v>
      </c>
      <c r="M2070" s="196" t="s">
        <v>195</v>
      </c>
      <c r="N2070" s="196">
        <v>1</v>
      </c>
      <c r="O2070" s="196">
        <v>21.33</v>
      </c>
      <c r="P2070" s="196">
        <v>28</v>
      </c>
      <c r="Q2070" t="str">
        <f>VLOOKUP(J2070,S:T,2,FALSE)</f>
        <v>Street</v>
      </c>
      <c r="R2070" s="198"/>
      <c r="U2070" s="198"/>
    </row>
    <row r="2071" spans="1:21" x14ac:dyDescent="0.25">
      <c r="A2071" s="196">
        <v>5</v>
      </c>
      <c r="B2071" s="196" t="s">
        <v>183</v>
      </c>
      <c r="C2071" s="196">
        <v>2020</v>
      </c>
      <c r="D2071" s="196">
        <v>1</v>
      </c>
      <c r="E2071" s="196" t="s">
        <v>255</v>
      </c>
      <c r="F2071" s="197">
        <v>3</v>
      </c>
      <c r="G2071" s="196" t="s">
        <v>191</v>
      </c>
      <c r="H2071" s="196">
        <v>700</v>
      </c>
      <c r="I2071" s="196" t="s">
        <v>275</v>
      </c>
      <c r="J2071" s="196" t="s">
        <v>209</v>
      </c>
      <c r="K2071" s="196" t="s">
        <v>210</v>
      </c>
      <c r="L2071" s="196">
        <v>300</v>
      </c>
      <c r="M2071" s="196" t="s">
        <v>193</v>
      </c>
      <c r="N2071" s="196">
        <v>4</v>
      </c>
      <c r="O2071" s="196">
        <v>29542.87</v>
      </c>
      <c r="P2071" s="196">
        <v>156960</v>
      </c>
      <c r="Q2071" t="str">
        <f>VLOOKUP(J2071,S:T,2,FALSE)</f>
        <v>5-Large C&amp;I</v>
      </c>
      <c r="R2071" s="198"/>
      <c r="U2071" s="198"/>
    </row>
    <row r="2072" spans="1:21" x14ac:dyDescent="0.25">
      <c r="A2072" s="196">
        <v>5</v>
      </c>
      <c r="B2072" s="196" t="s">
        <v>183</v>
      </c>
      <c r="C2072" s="196">
        <v>2020</v>
      </c>
      <c r="D2072" s="196">
        <v>1</v>
      </c>
      <c r="E2072" s="196" t="s">
        <v>255</v>
      </c>
      <c r="F2072" s="197">
        <v>60</v>
      </c>
      <c r="G2072" s="196" t="s">
        <v>214</v>
      </c>
      <c r="H2072" s="196">
        <v>612</v>
      </c>
      <c r="I2072" s="196" t="s">
        <v>225</v>
      </c>
      <c r="J2072" s="196" t="s">
        <v>118</v>
      </c>
      <c r="K2072" s="196" t="s">
        <v>226</v>
      </c>
      <c r="L2072" s="196">
        <v>360</v>
      </c>
      <c r="M2072" s="196" t="s">
        <v>227</v>
      </c>
      <c r="N2072" s="196">
        <v>1</v>
      </c>
      <c r="O2072" s="196">
        <v>9.4600000000000009</v>
      </c>
      <c r="P2072" s="196">
        <v>11</v>
      </c>
      <c r="Q2072" t="str">
        <f>VLOOKUP(J2072,S:T,2,FALSE)</f>
        <v>3-Small C&amp;I</v>
      </c>
      <c r="R2072" s="198"/>
      <c r="U2072" s="198"/>
    </row>
    <row r="2073" spans="1:21" x14ac:dyDescent="0.25">
      <c r="A2073" s="196">
        <v>4</v>
      </c>
      <c r="B2073" s="196" t="s">
        <v>189</v>
      </c>
      <c r="C2073" s="196">
        <v>2020</v>
      </c>
      <c r="D2073" s="196">
        <v>1</v>
      </c>
      <c r="E2073" s="196" t="s">
        <v>255</v>
      </c>
      <c r="F2073" s="197">
        <v>3</v>
      </c>
      <c r="G2073" s="196" t="s">
        <v>191</v>
      </c>
      <c r="H2073" s="196">
        <v>953</v>
      </c>
      <c r="I2073" s="196" t="s">
        <v>215</v>
      </c>
      <c r="J2073" s="196" t="s">
        <v>120</v>
      </c>
      <c r="K2073" s="196" t="s">
        <v>216</v>
      </c>
      <c r="L2073" s="196">
        <v>4532</v>
      </c>
      <c r="M2073" s="196" t="s">
        <v>202</v>
      </c>
      <c r="N2073" s="196">
        <v>48</v>
      </c>
      <c r="O2073" s="196">
        <v>4473.8999999999996</v>
      </c>
      <c r="P2073" s="196">
        <v>39627</v>
      </c>
      <c r="Q2073" t="str">
        <f>VLOOKUP(J2073,S:T,2,FALSE)</f>
        <v>3-Small C&amp;I</v>
      </c>
      <c r="R2073" s="198"/>
      <c r="U2073" s="198"/>
    </row>
    <row r="2074" spans="1:21" x14ac:dyDescent="0.25">
      <c r="A2074" s="196">
        <v>5</v>
      </c>
      <c r="B2074" s="196" t="s">
        <v>183</v>
      </c>
      <c r="C2074" s="196">
        <v>2020</v>
      </c>
      <c r="D2074" s="196">
        <v>1</v>
      </c>
      <c r="E2074" s="196" t="s">
        <v>255</v>
      </c>
      <c r="F2074" s="197">
        <v>60</v>
      </c>
      <c r="G2074" s="196" t="s">
        <v>214</v>
      </c>
      <c r="H2074" s="196">
        <v>601</v>
      </c>
      <c r="I2074" s="196" t="s">
        <v>262</v>
      </c>
      <c r="J2074" s="196" t="s">
        <v>125</v>
      </c>
      <c r="K2074" s="196" t="s">
        <v>263</v>
      </c>
      <c r="L2074" s="196">
        <v>360</v>
      </c>
      <c r="M2074" s="196" t="s">
        <v>227</v>
      </c>
      <c r="N2074" s="196">
        <v>49</v>
      </c>
      <c r="O2074" s="196">
        <v>1812.56</v>
      </c>
      <c r="P2074" s="196">
        <v>3440</v>
      </c>
      <c r="Q2074" t="str">
        <f>VLOOKUP(J2074,S:T,2,FALSE)</f>
        <v>Street</v>
      </c>
      <c r="R2074" s="198"/>
      <c r="U2074" s="198"/>
    </row>
    <row r="2075" spans="1:21" x14ac:dyDescent="0.25">
      <c r="A2075" s="196">
        <v>4</v>
      </c>
      <c r="B2075" s="196" t="s">
        <v>189</v>
      </c>
      <c r="C2075" s="196">
        <v>2020</v>
      </c>
      <c r="D2075" s="196">
        <v>1</v>
      </c>
      <c r="E2075" s="196" t="s">
        <v>255</v>
      </c>
      <c r="F2075" s="197">
        <v>6</v>
      </c>
      <c r="G2075" s="196" t="s">
        <v>194</v>
      </c>
      <c r="H2075" s="196">
        <v>615</v>
      </c>
      <c r="I2075" s="196" t="s">
        <v>294</v>
      </c>
      <c r="J2075" s="196" t="s">
        <v>125</v>
      </c>
      <c r="K2075" s="196" t="s">
        <v>263</v>
      </c>
      <c r="L2075" s="196">
        <v>4562</v>
      </c>
      <c r="M2075" s="196" t="s">
        <v>213</v>
      </c>
      <c r="N2075" s="196">
        <v>1</v>
      </c>
      <c r="O2075" s="196">
        <v>6136.58</v>
      </c>
      <c r="P2075" s="196">
        <v>20279</v>
      </c>
      <c r="Q2075" t="str">
        <f>VLOOKUP(J2075,S:T,2,FALSE)</f>
        <v>Street</v>
      </c>
      <c r="R2075" s="198"/>
      <c r="U2075" s="198"/>
    </row>
    <row r="2076" spans="1:21" x14ac:dyDescent="0.25">
      <c r="A2076" s="196">
        <v>5</v>
      </c>
      <c r="B2076" s="196" t="s">
        <v>183</v>
      </c>
      <c r="C2076" s="196">
        <v>2020</v>
      </c>
      <c r="D2076" s="196">
        <v>1</v>
      </c>
      <c r="E2076" s="196" t="s">
        <v>255</v>
      </c>
      <c r="F2076" s="197">
        <v>6</v>
      </c>
      <c r="G2076" s="196" t="s">
        <v>194</v>
      </c>
      <c r="H2076" s="196">
        <v>624</v>
      </c>
      <c r="I2076" s="196" t="s">
        <v>228</v>
      </c>
      <c r="J2076" s="196" t="s">
        <v>126</v>
      </c>
      <c r="K2076" s="196" t="s">
        <v>229</v>
      </c>
      <c r="L2076" s="196">
        <v>4562</v>
      </c>
      <c r="M2076" s="196" t="s">
        <v>213</v>
      </c>
      <c r="N2076" s="196">
        <v>15</v>
      </c>
      <c r="O2076" s="196">
        <v>-326.19</v>
      </c>
      <c r="P2076" s="196">
        <v>3375</v>
      </c>
      <c r="Q2076" t="str">
        <f>VLOOKUP(J2076,S:T,2,FALSE)</f>
        <v>Street</v>
      </c>
      <c r="R2076" s="198"/>
      <c r="U2076" s="198"/>
    </row>
    <row r="2077" spans="1:21" x14ac:dyDescent="0.25">
      <c r="A2077" s="196">
        <v>5</v>
      </c>
      <c r="B2077" s="196" t="s">
        <v>183</v>
      </c>
      <c r="C2077" s="196">
        <v>2020</v>
      </c>
      <c r="D2077" s="196">
        <v>1</v>
      </c>
      <c r="E2077" s="196" t="s">
        <v>255</v>
      </c>
      <c r="F2077" s="197">
        <v>1</v>
      </c>
      <c r="G2077" s="196" t="s">
        <v>185</v>
      </c>
      <c r="H2077" s="196">
        <v>905</v>
      </c>
      <c r="I2077" s="196" t="s">
        <v>274</v>
      </c>
      <c r="J2077" s="196" t="s">
        <v>124</v>
      </c>
      <c r="K2077" s="196" t="s">
        <v>244</v>
      </c>
      <c r="L2077" s="196">
        <v>4512</v>
      </c>
      <c r="M2077" s="196" t="s">
        <v>188</v>
      </c>
      <c r="N2077" s="196">
        <v>57049</v>
      </c>
      <c r="O2077" s="196">
        <v>1299544.23</v>
      </c>
      <c r="P2077" s="196">
        <v>35995275</v>
      </c>
      <c r="Q2077" t="str">
        <f>VLOOKUP(J2077,S:T,2,FALSE)</f>
        <v>2-Low Income Residential</v>
      </c>
      <c r="R2077" s="198"/>
      <c r="U2077" s="198"/>
    </row>
    <row r="2078" spans="1:21" x14ac:dyDescent="0.25">
      <c r="A2078" s="196">
        <v>4</v>
      </c>
      <c r="B2078" s="196" t="s">
        <v>189</v>
      </c>
      <c r="C2078" s="196">
        <v>2020</v>
      </c>
      <c r="D2078" s="196">
        <v>1</v>
      </c>
      <c r="E2078" s="196" t="s">
        <v>255</v>
      </c>
      <c r="F2078" s="197">
        <v>3</v>
      </c>
      <c r="G2078" s="196" t="s">
        <v>191</v>
      </c>
      <c r="H2078" s="196">
        <v>903</v>
      </c>
      <c r="I2078" s="196" t="s">
        <v>241</v>
      </c>
      <c r="J2078" s="196" t="s">
        <v>123</v>
      </c>
      <c r="K2078" s="196" t="s">
        <v>232</v>
      </c>
      <c r="L2078" s="196">
        <v>4532</v>
      </c>
      <c r="M2078" s="196" t="s">
        <v>202</v>
      </c>
      <c r="N2078" s="196">
        <v>20</v>
      </c>
      <c r="O2078" s="196">
        <v>2953.69</v>
      </c>
      <c r="P2078" s="196">
        <v>22567</v>
      </c>
      <c r="Q2078" t="str">
        <f>VLOOKUP(J2078,S:T,2,FALSE)</f>
        <v>1-Residential</v>
      </c>
      <c r="R2078" s="198"/>
      <c r="U2078" s="198"/>
    </row>
    <row r="2079" spans="1:21" x14ac:dyDescent="0.25">
      <c r="A2079" s="196">
        <v>5</v>
      </c>
      <c r="B2079" s="196" t="s">
        <v>183</v>
      </c>
      <c r="C2079" s="196">
        <v>2020</v>
      </c>
      <c r="D2079" s="196">
        <v>1</v>
      </c>
      <c r="E2079" s="196" t="s">
        <v>255</v>
      </c>
      <c r="F2079" s="197">
        <v>6</v>
      </c>
      <c r="G2079" s="196" t="s">
        <v>194</v>
      </c>
      <c r="H2079" s="196">
        <v>603</v>
      </c>
      <c r="I2079" s="196" t="s">
        <v>198</v>
      </c>
      <c r="J2079" s="196" t="s">
        <v>127</v>
      </c>
      <c r="K2079" s="196" t="s">
        <v>199</v>
      </c>
      <c r="L2079" s="196">
        <v>700</v>
      </c>
      <c r="M2079" s="196" t="s">
        <v>195</v>
      </c>
      <c r="N2079" s="196">
        <v>690</v>
      </c>
      <c r="O2079" s="196">
        <v>68088.960000000006</v>
      </c>
      <c r="P2079" s="196">
        <v>195911</v>
      </c>
      <c r="Q2079" t="str">
        <f>VLOOKUP(J2079,S:T,2,FALSE)</f>
        <v>Street</v>
      </c>
      <c r="R2079" s="198"/>
      <c r="U2079" s="198"/>
    </row>
    <row r="2080" spans="1:21" x14ac:dyDescent="0.25">
      <c r="A2080" s="196">
        <v>5</v>
      </c>
      <c r="B2080" s="196" t="s">
        <v>183</v>
      </c>
      <c r="C2080" s="196">
        <v>2020</v>
      </c>
      <c r="D2080" s="196">
        <v>1</v>
      </c>
      <c r="E2080" s="196" t="s">
        <v>255</v>
      </c>
      <c r="F2080" s="197">
        <v>77</v>
      </c>
      <c r="G2080" s="196" t="s">
        <v>214</v>
      </c>
      <c r="H2080" s="196">
        <v>18</v>
      </c>
      <c r="I2080" s="196" t="s">
        <v>217</v>
      </c>
      <c r="J2080" s="196" t="s">
        <v>121</v>
      </c>
      <c r="K2080" s="196" t="s">
        <v>218</v>
      </c>
      <c r="L2080" s="196">
        <v>1577</v>
      </c>
      <c r="M2080" s="196" t="s">
        <v>235</v>
      </c>
      <c r="N2080" s="196">
        <v>1</v>
      </c>
      <c r="O2080" s="196">
        <v>2765.71</v>
      </c>
      <c r="P2080" s="196">
        <v>13600</v>
      </c>
      <c r="Q2080" t="str">
        <f>VLOOKUP(J2080,S:T,2,FALSE)</f>
        <v>4-Medium C&amp;I</v>
      </c>
      <c r="R2080" s="198"/>
      <c r="U2080" s="198"/>
    </row>
    <row r="2081" spans="1:21" x14ac:dyDescent="0.25">
      <c r="A2081" s="196">
        <v>5</v>
      </c>
      <c r="B2081" s="196" t="s">
        <v>183</v>
      </c>
      <c r="C2081" s="196">
        <v>2020</v>
      </c>
      <c r="D2081" s="196">
        <v>1</v>
      </c>
      <c r="E2081" s="196" t="s">
        <v>255</v>
      </c>
      <c r="F2081" s="197">
        <v>79</v>
      </c>
      <c r="G2081" s="196" t="s">
        <v>214</v>
      </c>
      <c r="H2081" s="196">
        <v>18</v>
      </c>
      <c r="I2081" s="196" t="s">
        <v>217</v>
      </c>
      <c r="J2081" s="196" t="s">
        <v>121</v>
      </c>
      <c r="K2081" s="196" t="s">
        <v>218</v>
      </c>
      <c r="L2081" s="196">
        <v>1579</v>
      </c>
      <c r="M2081" s="196" t="s">
        <v>273</v>
      </c>
      <c r="N2081" s="196">
        <v>1</v>
      </c>
      <c r="O2081" s="196">
        <v>13257.89</v>
      </c>
      <c r="P2081" s="196">
        <v>71000</v>
      </c>
      <c r="Q2081" t="str">
        <f>VLOOKUP(J2081,S:T,2,FALSE)</f>
        <v>4-Medium C&amp;I</v>
      </c>
      <c r="R2081" s="198"/>
      <c r="U2081" s="198"/>
    </row>
    <row r="2082" spans="1:21" x14ac:dyDescent="0.25">
      <c r="A2082" s="196">
        <v>4</v>
      </c>
      <c r="B2082" s="196" t="s">
        <v>189</v>
      </c>
      <c r="C2082" s="196">
        <v>2020</v>
      </c>
      <c r="D2082" s="196">
        <v>1</v>
      </c>
      <c r="E2082" s="196" t="s">
        <v>255</v>
      </c>
      <c r="F2082" s="197">
        <v>5</v>
      </c>
      <c r="G2082" s="196" t="s">
        <v>197</v>
      </c>
      <c r="H2082" s="196">
        <v>710</v>
      </c>
      <c r="I2082" s="196" t="s">
        <v>222</v>
      </c>
      <c r="J2082" s="196" t="s">
        <v>209</v>
      </c>
      <c r="K2082" s="196" t="s">
        <v>210</v>
      </c>
      <c r="L2082" s="196">
        <v>4552</v>
      </c>
      <c r="M2082" s="196" t="s">
        <v>278</v>
      </c>
      <c r="N2082" s="196">
        <v>1</v>
      </c>
      <c r="O2082" s="196">
        <v>4893.25</v>
      </c>
      <c r="P2082" s="196">
        <v>68985</v>
      </c>
      <c r="Q2082" t="str">
        <f>VLOOKUP(J2082,S:T,2,FALSE)</f>
        <v>5-Large C&amp;I</v>
      </c>
      <c r="R2082" s="198"/>
      <c r="U2082" s="198"/>
    </row>
    <row r="2083" spans="1:21" x14ac:dyDescent="0.25">
      <c r="A2083" s="196">
        <v>4</v>
      </c>
      <c r="B2083" s="196" t="s">
        <v>189</v>
      </c>
      <c r="C2083" s="196">
        <v>2020</v>
      </c>
      <c r="D2083" s="196">
        <v>1</v>
      </c>
      <c r="E2083" s="196" t="s">
        <v>255</v>
      </c>
      <c r="F2083" s="197">
        <v>3</v>
      </c>
      <c r="G2083" s="196" t="s">
        <v>191</v>
      </c>
      <c r="H2083" s="196">
        <v>5</v>
      </c>
      <c r="I2083" s="196" t="s">
        <v>192</v>
      </c>
      <c r="J2083" s="196" t="s">
        <v>117</v>
      </c>
      <c r="K2083" s="196" t="s">
        <v>187</v>
      </c>
      <c r="L2083" s="196">
        <v>300</v>
      </c>
      <c r="M2083" s="196" t="s">
        <v>193</v>
      </c>
      <c r="N2083" s="196">
        <v>168</v>
      </c>
      <c r="O2083" s="196">
        <v>50701.79</v>
      </c>
      <c r="P2083" s="196">
        <v>227648</v>
      </c>
      <c r="Q2083" t="str">
        <f>VLOOKUP(J2083,S:T,2,FALSE)</f>
        <v>3-Small C&amp;I</v>
      </c>
      <c r="R2083" s="198"/>
      <c r="U2083" s="198"/>
    </row>
    <row r="2084" spans="1:21" x14ac:dyDescent="0.25">
      <c r="A2084" s="196">
        <v>5</v>
      </c>
      <c r="B2084" s="196" t="s">
        <v>183</v>
      </c>
      <c r="C2084" s="196">
        <v>2020</v>
      </c>
      <c r="D2084" s="196">
        <v>1</v>
      </c>
      <c r="E2084" s="196" t="s">
        <v>255</v>
      </c>
      <c r="F2084" s="197">
        <v>3</v>
      </c>
      <c r="G2084" s="196" t="s">
        <v>191</v>
      </c>
      <c r="H2084" s="196">
        <v>2</v>
      </c>
      <c r="I2084" s="196" t="s">
        <v>266</v>
      </c>
      <c r="J2084" s="196" t="s">
        <v>123</v>
      </c>
      <c r="K2084" s="196" t="s">
        <v>232</v>
      </c>
      <c r="L2084" s="196">
        <v>300</v>
      </c>
      <c r="M2084" s="196" t="s">
        <v>193</v>
      </c>
      <c r="N2084" s="196">
        <v>3</v>
      </c>
      <c r="O2084" s="196">
        <v>146.77000000000001</v>
      </c>
      <c r="P2084" s="196">
        <v>482</v>
      </c>
      <c r="Q2084" t="str">
        <f>VLOOKUP(J2084,S:T,2,FALSE)</f>
        <v>1-Residential</v>
      </c>
      <c r="R2084" s="198"/>
      <c r="U2084" s="198"/>
    </row>
    <row r="2085" spans="1:21" x14ac:dyDescent="0.25">
      <c r="A2085" s="196">
        <v>5</v>
      </c>
      <c r="B2085" s="196" t="s">
        <v>183</v>
      </c>
      <c r="C2085" s="196">
        <v>2020</v>
      </c>
      <c r="D2085" s="196">
        <v>1</v>
      </c>
      <c r="E2085" s="196" t="s">
        <v>255</v>
      </c>
      <c r="F2085" s="197">
        <v>6</v>
      </c>
      <c r="G2085" s="196" t="s">
        <v>194</v>
      </c>
      <c r="H2085" s="196">
        <v>5</v>
      </c>
      <c r="I2085" s="196" t="s">
        <v>192</v>
      </c>
      <c r="J2085" s="196" t="s">
        <v>117</v>
      </c>
      <c r="K2085" s="196" t="s">
        <v>187</v>
      </c>
      <c r="L2085" s="196">
        <v>700</v>
      </c>
      <c r="M2085" s="196" t="s">
        <v>195</v>
      </c>
      <c r="N2085" s="196">
        <v>6</v>
      </c>
      <c r="O2085" s="196">
        <v>563.07000000000005</v>
      </c>
      <c r="P2085" s="196">
        <v>2382</v>
      </c>
      <c r="Q2085" t="str">
        <f>VLOOKUP(J2085,S:T,2,FALSE)</f>
        <v>3-Small C&amp;I</v>
      </c>
      <c r="R2085" s="198"/>
      <c r="U2085" s="198"/>
    </row>
    <row r="2086" spans="1:21" x14ac:dyDescent="0.25">
      <c r="A2086" s="196">
        <v>5</v>
      </c>
      <c r="B2086" s="196" t="s">
        <v>183</v>
      </c>
      <c r="C2086" s="196">
        <v>2020</v>
      </c>
      <c r="D2086" s="196">
        <v>1</v>
      </c>
      <c r="E2086" s="196" t="s">
        <v>255</v>
      </c>
      <c r="F2086" s="197">
        <v>72</v>
      </c>
      <c r="G2086" s="196" t="s">
        <v>214</v>
      </c>
      <c r="H2086" s="196">
        <v>5</v>
      </c>
      <c r="I2086" s="196" t="s">
        <v>192</v>
      </c>
      <c r="J2086" s="196" t="s">
        <v>117</v>
      </c>
      <c r="K2086" s="196" t="s">
        <v>187</v>
      </c>
      <c r="L2086" s="196">
        <v>1572</v>
      </c>
      <c r="M2086" s="196" t="s">
        <v>233</v>
      </c>
      <c r="N2086" s="196">
        <v>1</v>
      </c>
      <c r="O2086" s="196">
        <v>3796.93</v>
      </c>
      <c r="P2086" s="196">
        <v>17967</v>
      </c>
      <c r="Q2086" t="str">
        <f>VLOOKUP(J2086,S:T,2,FALSE)</f>
        <v>3-Small C&amp;I</v>
      </c>
      <c r="R2086" s="198"/>
      <c r="U2086" s="198"/>
    </row>
    <row r="2087" spans="1:21" x14ac:dyDescent="0.25">
      <c r="A2087" s="196">
        <v>5</v>
      </c>
      <c r="B2087" s="196" t="s">
        <v>183</v>
      </c>
      <c r="C2087" s="196">
        <v>2020</v>
      </c>
      <c r="D2087" s="196">
        <v>1</v>
      </c>
      <c r="E2087" s="196" t="s">
        <v>255</v>
      </c>
      <c r="F2087" s="197">
        <v>6</v>
      </c>
      <c r="G2087" s="196" t="s">
        <v>194</v>
      </c>
      <c r="H2087" s="196">
        <v>619</v>
      </c>
      <c r="I2087" s="196" t="s">
        <v>279</v>
      </c>
      <c r="J2087" s="196" t="s">
        <v>280</v>
      </c>
      <c r="K2087" s="196" t="s">
        <v>214</v>
      </c>
      <c r="L2087" s="196">
        <v>4562</v>
      </c>
      <c r="M2087" s="196" t="s">
        <v>213</v>
      </c>
      <c r="N2087" s="196">
        <v>311</v>
      </c>
      <c r="O2087" s="196">
        <v>446947.23</v>
      </c>
      <c r="P2087" s="196">
        <v>4431820</v>
      </c>
      <c r="Q2087" t="str">
        <f>VLOOKUP(J2087,S:T,2,FALSE)</f>
        <v>Street</v>
      </c>
      <c r="R2087" s="198"/>
      <c r="U2087" s="198"/>
    </row>
    <row r="2088" spans="1:21" x14ac:dyDescent="0.25">
      <c r="A2088" s="196">
        <v>5</v>
      </c>
      <c r="B2088" s="196" t="s">
        <v>183</v>
      </c>
      <c r="C2088" s="196">
        <v>2020</v>
      </c>
      <c r="D2088" s="196">
        <v>1</v>
      </c>
      <c r="E2088" s="196" t="s">
        <v>255</v>
      </c>
      <c r="F2088" s="197">
        <v>1</v>
      </c>
      <c r="G2088" s="196" t="s">
        <v>185</v>
      </c>
      <c r="H2088" s="196">
        <v>10</v>
      </c>
      <c r="I2088" s="196" t="s">
        <v>253</v>
      </c>
      <c r="J2088" s="196" t="s">
        <v>119</v>
      </c>
      <c r="K2088" s="196" t="s">
        <v>238</v>
      </c>
      <c r="L2088" s="196">
        <v>200</v>
      </c>
      <c r="M2088" s="196" t="s">
        <v>212</v>
      </c>
      <c r="N2088" s="196">
        <v>1143</v>
      </c>
      <c r="O2088" s="196">
        <v>100060.57</v>
      </c>
      <c r="P2088" s="196">
        <v>422765</v>
      </c>
      <c r="Q2088" t="str">
        <f>VLOOKUP(J2088,S:T,2,FALSE)</f>
        <v>3-Small C&amp;I</v>
      </c>
      <c r="R2088" s="198"/>
      <c r="U2088" s="198"/>
    </row>
    <row r="2089" spans="1:21" x14ac:dyDescent="0.25">
      <c r="A2089" s="196">
        <v>5</v>
      </c>
      <c r="B2089" s="196" t="s">
        <v>183</v>
      </c>
      <c r="C2089" s="196">
        <v>2020</v>
      </c>
      <c r="D2089" s="196">
        <v>1</v>
      </c>
      <c r="E2089" s="196" t="s">
        <v>255</v>
      </c>
      <c r="F2089" s="197">
        <v>3</v>
      </c>
      <c r="G2089" s="196" t="s">
        <v>191</v>
      </c>
      <c r="H2089" s="196">
        <v>9</v>
      </c>
      <c r="I2089" s="196" t="s">
        <v>277</v>
      </c>
      <c r="J2089" s="196" t="s">
        <v>119</v>
      </c>
      <c r="K2089" s="196" t="s">
        <v>238</v>
      </c>
      <c r="L2089" s="196">
        <v>300</v>
      </c>
      <c r="M2089" s="196" t="s">
        <v>193</v>
      </c>
      <c r="N2089" s="196">
        <v>320</v>
      </c>
      <c r="O2089" s="196">
        <v>-5755.62</v>
      </c>
      <c r="P2089" s="196">
        <v>674898</v>
      </c>
      <c r="Q2089" t="str">
        <f>VLOOKUP(J2089,S:T,2,FALSE)</f>
        <v>3-Small C&amp;I</v>
      </c>
      <c r="R2089" s="198"/>
      <c r="U2089" s="198"/>
    </row>
    <row r="2090" spans="1:21" x14ac:dyDescent="0.25">
      <c r="A2090" s="196">
        <v>5</v>
      </c>
      <c r="B2090" s="196" t="s">
        <v>183</v>
      </c>
      <c r="C2090" s="196">
        <v>2020</v>
      </c>
      <c r="D2090" s="196">
        <v>1</v>
      </c>
      <c r="E2090" s="196" t="s">
        <v>255</v>
      </c>
      <c r="F2090" s="197">
        <v>5</v>
      </c>
      <c r="G2090" s="196" t="s">
        <v>197</v>
      </c>
      <c r="H2090" s="196">
        <v>951</v>
      </c>
      <c r="I2090" s="196" t="s">
        <v>252</v>
      </c>
      <c r="J2090" s="196" t="s">
        <v>128</v>
      </c>
      <c r="K2090" s="196" t="s">
        <v>251</v>
      </c>
      <c r="L2090" s="196">
        <v>4552</v>
      </c>
      <c r="M2090" s="196" t="s">
        <v>278</v>
      </c>
      <c r="N2090" s="196">
        <v>1</v>
      </c>
      <c r="O2090" s="196">
        <v>34.619999999999997</v>
      </c>
      <c r="P2090" s="196">
        <v>300</v>
      </c>
      <c r="Q2090" t="str">
        <f>VLOOKUP(J2090,S:T,2,FALSE)</f>
        <v>3-Small C&amp;I</v>
      </c>
      <c r="R2090" s="198"/>
      <c r="U2090" s="198"/>
    </row>
    <row r="2091" spans="1:21" x14ac:dyDescent="0.25">
      <c r="A2091" s="196">
        <v>5</v>
      </c>
      <c r="B2091" s="196" t="s">
        <v>183</v>
      </c>
      <c r="C2091" s="196">
        <v>2020</v>
      </c>
      <c r="D2091" s="196">
        <v>1</v>
      </c>
      <c r="E2091" s="196" t="s">
        <v>255</v>
      </c>
      <c r="F2091" s="197">
        <v>3</v>
      </c>
      <c r="G2091" s="196" t="s">
        <v>191</v>
      </c>
      <c r="H2091" s="196">
        <v>14</v>
      </c>
      <c r="I2091" s="196" t="s">
        <v>301</v>
      </c>
      <c r="J2091" s="196" t="s">
        <v>119</v>
      </c>
      <c r="K2091" s="196" t="s">
        <v>238</v>
      </c>
      <c r="L2091" s="196">
        <v>300</v>
      </c>
      <c r="M2091" s="196" t="s">
        <v>193</v>
      </c>
      <c r="N2091" s="196">
        <v>1</v>
      </c>
      <c r="O2091" s="196">
        <v>84.16</v>
      </c>
      <c r="P2091" s="196">
        <v>329</v>
      </c>
      <c r="Q2091" t="str">
        <f>VLOOKUP(J2091,S:T,2,FALSE)</f>
        <v>3-Small C&amp;I</v>
      </c>
      <c r="R2091" s="198"/>
      <c r="U2091" s="198"/>
    </row>
    <row r="2092" spans="1:21" x14ac:dyDescent="0.25">
      <c r="A2092" s="196">
        <v>4</v>
      </c>
      <c r="B2092" s="196" t="s">
        <v>189</v>
      </c>
      <c r="C2092" s="196">
        <v>2020</v>
      </c>
      <c r="D2092" s="196">
        <v>1</v>
      </c>
      <c r="E2092" s="196" t="s">
        <v>255</v>
      </c>
      <c r="F2092" s="197">
        <v>1</v>
      </c>
      <c r="G2092" s="196" t="s">
        <v>185</v>
      </c>
      <c r="H2092" s="196">
        <v>903</v>
      </c>
      <c r="I2092" s="196" t="s">
        <v>241</v>
      </c>
      <c r="J2092" s="196" t="s">
        <v>123</v>
      </c>
      <c r="K2092" s="196" t="s">
        <v>232</v>
      </c>
      <c r="L2092" s="196">
        <v>4512</v>
      </c>
      <c r="M2092" s="196" t="s">
        <v>188</v>
      </c>
      <c r="N2092" s="196">
        <v>10360</v>
      </c>
      <c r="O2092" s="196">
        <v>1177558.28</v>
      </c>
      <c r="P2092" s="196">
        <v>8888155</v>
      </c>
      <c r="Q2092" t="str">
        <f>VLOOKUP(J2092,S:T,2,FALSE)</f>
        <v>1-Residential</v>
      </c>
      <c r="R2092" s="198"/>
      <c r="U2092" s="198"/>
    </row>
    <row r="2093" spans="1:21" x14ac:dyDescent="0.25">
      <c r="A2093" s="196">
        <v>5</v>
      </c>
      <c r="B2093" s="196" t="s">
        <v>183</v>
      </c>
      <c r="C2093" s="196">
        <v>2020</v>
      </c>
      <c r="D2093" s="196">
        <v>1</v>
      </c>
      <c r="E2093" s="196" t="s">
        <v>255</v>
      </c>
      <c r="F2093" s="197">
        <v>3</v>
      </c>
      <c r="G2093" s="196" t="s">
        <v>191</v>
      </c>
      <c r="H2093" s="196">
        <v>701</v>
      </c>
      <c r="I2093" s="196" t="s">
        <v>208</v>
      </c>
      <c r="J2093" s="196" t="s">
        <v>209</v>
      </c>
      <c r="K2093" s="196" t="s">
        <v>210</v>
      </c>
      <c r="L2093" s="196">
        <v>300</v>
      </c>
      <c r="M2093" s="196" t="s">
        <v>193</v>
      </c>
      <c r="N2093" s="196">
        <v>193</v>
      </c>
      <c r="O2093" s="196">
        <v>3163972.78</v>
      </c>
      <c r="P2093" s="196">
        <v>17407361</v>
      </c>
      <c r="Q2093" t="str">
        <f>VLOOKUP(J2093,S:T,2,FALSE)</f>
        <v>5-Large C&amp;I</v>
      </c>
      <c r="R2093" s="198"/>
      <c r="U2093" s="198"/>
    </row>
    <row r="2094" spans="1:21" x14ac:dyDescent="0.25">
      <c r="A2094" s="196">
        <v>5</v>
      </c>
      <c r="B2094" s="196" t="s">
        <v>183</v>
      </c>
      <c r="C2094" s="196">
        <v>2020</v>
      </c>
      <c r="D2094" s="196">
        <v>1</v>
      </c>
      <c r="E2094" s="196" t="s">
        <v>255</v>
      </c>
      <c r="F2094" s="197">
        <v>3</v>
      </c>
      <c r="G2094" s="196" t="s">
        <v>191</v>
      </c>
      <c r="H2094" s="196">
        <v>621</v>
      </c>
      <c r="I2094" s="196" t="s">
        <v>261</v>
      </c>
      <c r="J2094" s="196" t="s">
        <v>118</v>
      </c>
      <c r="K2094" s="196" t="s">
        <v>226</v>
      </c>
      <c r="L2094" s="196">
        <v>4532</v>
      </c>
      <c r="M2094" s="196" t="s">
        <v>202</v>
      </c>
      <c r="N2094" s="196">
        <v>6</v>
      </c>
      <c r="O2094" s="196">
        <v>624.41</v>
      </c>
      <c r="P2094" s="196">
        <v>6493</v>
      </c>
      <c r="Q2094" t="str">
        <f>VLOOKUP(J2094,S:T,2,FALSE)</f>
        <v>3-Small C&amp;I</v>
      </c>
      <c r="R2094" s="198"/>
      <c r="U2094" s="198"/>
    </row>
    <row r="2095" spans="1:21" x14ac:dyDescent="0.25">
      <c r="A2095" s="196">
        <v>5</v>
      </c>
      <c r="B2095" s="196" t="s">
        <v>183</v>
      </c>
      <c r="C2095" s="196">
        <v>2020</v>
      </c>
      <c r="D2095" s="196">
        <v>1</v>
      </c>
      <c r="E2095" s="196" t="s">
        <v>255</v>
      </c>
      <c r="F2095" s="197">
        <v>6</v>
      </c>
      <c r="G2095" s="196" t="s">
        <v>194</v>
      </c>
      <c r="H2095" s="196">
        <v>601</v>
      </c>
      <c r="I2095" s="196" t="s">
        <v>262</v>
      </c>
      <c r="J2095" s="196" t="s">
        <v>125</v>
      </c>
      <c r="K2095" s="196" t="s">
        <v>263</v>
      </c>
      <c r="L2095" s="196">
        <v>700</v>
      </c>
      <c r="M2095" s="196" t="s">
        <v>195</v>
      </c>
      <c r="N2095" s="196">
        <v>118</v>
      </c>
      <c r="O2095" s="196">
        <v>64834.1</v>
      </c>
      <c r="P2095" s="196">
        <v>122721</v>
      </c>
      <c r="Q2095" t="str">
        <f>VLOOKUP(J2095,S:T,2,FALSE)</f>
        <v>Street</v>
      </c>
      <c r="R2095" s="198"/>
      <c r="U2095" s="198"/>
    </row>
    <row r="2096" spans="1:21" x14ac:dyDescent="0.25">
      <c r="A2096" s="196">
        <v>5</v>
      </c>
      <c r="B2096" s="196" t="s">
        <v>183</v>
      </c>
      <c r="C2096" s="196">
        <v>2020</v>
      </c>
      <c r="D2096" s="196">
        <v>1</v>
      </c>
      <c r="E2096" s="196" t="s">
        <v>255</v>
      </c>
      <c r="F2096" s="197">
        <v>10</v>
      </c>
      <c r="G2096" s="196" t="s">
        <v>240</v>
      </c>
      <c r="H2096" s="196">
        <v>7</v>
      </c>
      <c r="I2096" s="196" t="s">
        <v>243</v>
      </c>
      <c r="J2096" s="196" t="s">
        <v>124</v>
      </c>
      <c r="K2096" s="196" t="s">
        <v>244</v>
      </c>
      <c r="L2096" s="196">
        <v>207</v>
      </c>
      <c r="M2096" s="196" t="s">
        <v>245</v>
      </c>
      <c r="N2096" s="196">
        <v>6</v>
      </c>
      <c r="O2096" s="196">
        <v>1293.6600000000001</v>
      </c>
      <c r="P2096" s="196">
        <v>7377</v>
      </c>
      <c r="Q2096" t="str">
        <f>VLOOKUP(J2096,S:T,2,FALSE)</f>
        <v>2-Low Income Residential</v>
      </c>
      <c r="R2096" s="198"/>
      <c r="U2096" s="198"/>
    </row>
    <row r="2097" spans="1:21" x14ac:dyDescent="0.25">
      <c r="A2097" s="196">
        <v>5</v>
      </c>
      <c r="B2097" s="196" t="s">
        <v>183</v>
      </c>
      <c r="C2097" s="196">
        <v>2020</v>
      </c>
      <c r="D2097" s="196">
        <v>1</v>
      </c>
      <c r="E2097" s="196" t="s">
        <v>255</v>
      </c>
      <c r="F2097" s="197">
        <v>10</v>
      </c>
      <c r="G2097" s="196" t="s">
        <v>240</v>
      </c>
      <c r="H2097" s="196">
        <v>905</v>
      </c>
      <c r="I2097" s="196" t="s">
        <v>274</v>
      </c>
      <c r="J2097" s="196" t="s">
        <v>124</v>
      </c>
      <c r="K2097" s="196" t="s">
        <v>244</v>
      </c>
      <c r="L2097" s="196">
        <v>4513</v>
      </c>
      <c r="M2097" s="196" t="s">
        <v>242</v>
      </c>
      <c r="N2097" s="196">
        <v>4440</v>
      </c>
      <c r="O2097" s="196">
        <v>181047.64</v>
      </c>
      <c r="P2097" s="196">
        <v>5483284</v>
      </c>
      <c r="Q2097" t="str">
        <f>VLOOKUP(J2097,S:T,2,FALSE)</f>
        <v>2-Low Income Residential</v>
      </c>
      <c r="R2097" s="198"/>
      <c r="U2097" s="198"/>
    </row>
    <row r="2098" spans="1:21" x14ac:dyDescent="0.25">
      <c r="A2098" s="196">
        <v>4</v>
      </c>
      <c r="B2098" s="196" t="s">
        <v>189</v>
      </c>
      <c r="C2098" s="196">
        <v>2020</v>
      </c>
      <c r="D2098" s="196">
        <v>1</v>
      </c>
      <c r="E2098" s="196" t="s">
        <v>255</v>
      </c>
      <c r="F2098" s="197">
        <v>10</v>
      </c>
      <c r="G2098" s="196" t="s">
        <v>240</v>
      </c>
      <c r="H2098" s="196">
        <v>905</v>
      </c>
      <c r="I2098" s="196" t="s">
        <v>274</v>
      </c>
      <c r="J2098" s="196" t="s">
        <v>124</v>
      </c>
      <c r="K2098" s="196" t="s">
        <v>244</v>
      </c>
      <c r="L2098" s="196">
        <v>4513</v>
      </c>
      <c r="M2098" s="196" t="s">
        <v>242</v>
      </c>
      <c r="N2098" s="196">
        <v>4</v>
      </c>
      <c r="O2098" s="196">
        <v>231.35</v>
      </c>
      <c r="P2098" s="196">
        <v>4724</v>
      </c>
      <c r="Q2098" t="str">
        <f>VLOOKUP(J2098,S:T,2,FALSE)</f>
        <v>2-Low Income Residential</v>
      </c>
      <c r="R2098" s="198"/>
      <c r="U2098" s="198"/>
    </row>
    <row r="2099" spans="1:21" x14ac:dyDescent="0.25">
      <c r="A2099" s="196">
        <v>5</v>
      </c>
      <c r="B2099" s="196" t="s">
        <v>183</v>
      </c>
      <c r="C2099" s="196">
        <v>2020</v>
      </c>
      <c r="D2099" s="196">
        <v>1</v>
      </c>
      <c r="E2099" s="196" t="s">
        <v>255</v>
      </c>
      <c r="F2099" s="197">
        <v>6</v>
      </c>
      <c r="G2099" s="196" t="s">
        <v>194</v>
      </c>
      <c r="H2099" s="196">
        <v>616</v>
      </c>
      <c r="I2099" s="196" t="s">
        <v>201</v>
      </c>
      <c r="J2099" s="196" t="s">
        <v>127</v>
      </c>
      <c r="K2099" s="196" t="s">
        <v>199</v>
      </c>
      <c r="L2099" s="196">
        <v>4562</v>
      </c>
      <c r="M2099" s="196" t="s">
        <v>213</v>
      </c>
      <c r="N2099" s="196">
        <v>860</v>
      </c>
      <c r="O2099" s="196">
        <v>61249.06</v>
      </c>
      <c r="P2099" s="196">
        <v>296595</v>
      </c>
      <c r="Q2099" t="str">
        <f>VLOOKUP(J2099,S:T,2,FALSE)</f>
        <v>Street</v>
      </c>
      <c r="R2099" s="198"/>
      <c r="U2099" s="198"/>
    </row>
    <row r="2100" spans="1:21" x14ac:dyDescent="0.25">
      <c r="A2100" s="196">
        <v>5</v>
      </c>
      <c r="B2100" s="196" t="s">
        <v>183</v>
      </c>
      <c r="C2100" s="196">
        <v>2020</v>
      </c>
      <c r="D2100" s="196">
        <v>1</v>
      </c>
      <c r="E2100" s="196" t="s">
        <v>255</v>
      </c>
      <c r="F2100" s="197">
        <v>5</v>
      </c>
      <c r="G2100" s="196" t="s">
        <v>197</v>
      </c>
      <c r="H2100" s="196">
        <v>710</v>
      </c>
      <c r="I2100" s="196" t="s">
        <v>222</v>
      </c>
      <c r="J2100" s="196" t="s">
        <v>209</v>
      </c>
      <c r="K2100" s="196" t="s">
        <v>210</v>
      </c>
      <c r="L2100" s="196">
        <v>4552</v>
      </c>
      <c r="M2100" s="196" t="s">
        <v>278</v>
      </c>
      <c r="N2100" s="196">
        <v>669</v>
      </c>
      <c r="O2100" s="196">
        <v>10784350.050000001</v>
      </c>
      <c r="P2100" s="196">
        <v>191904314</v>
      </c>
      <c r="Q2100" t="str">
        <f>VLOOKUP(J2100,S:T,2,FALSE)</f>
        <v>5-Large C&amp;I</v>
      </c>
      <c r="R2100" s="198"/>
      <c r="U2100" s="198"/>
    </row>
    <row r="2101" spans="1:21" x14ac:dyDescent="0.25">
      <c r="A2101" s="196">
        <v>4</v>
      </c>
      <c r="B2101" s="196" t="s">
        <v>189</v>
      </c>
      <c r="C2101" s="196">
        <v>2020</v>
      </c>
      <c r="D2101" s="196">
        <v>1</v>
      </c>
      <c r="E2101" s="196" t="s">
        <v>255</v>
      </c>
      <c r="F2101" s="197">
        <v>1</v>
      </c>
      <c r="G2101" s="196" t="s">
        <v>185</v>
      </c>
      <c r="H2101" s="196">
        <v>2</v>
      </c>
      <c r="I2101" s="196" t="s">
        <v>266</v>
      </c>
      <c r="J2101" s="196" t="s">
        <v>123</v>
      </c>
      <c r="K2101" s="196" t="s">
        <v>232</v>
      </c>
      <c r="L2101" s="196">
        <v>200</v>
      </c>
      <c r="M2101" s="196" t="s">
        <v>212</v>
      </c>
      <c r="N2101" s="196">
        <v>1</v>
      </c>
      <c r="O2101" s="196">
        <v>2172.66</v>
      </c>
      <c r="P2101" s="196">
        <v>7807</v>
      </c>
      <c r="Q2101" t="str">
        <f>VLOOKUP(J2101,S:T,2,FALSE)</f>
        <v>1-Residential</v>
      </c>
      <c r="R2101" s="198"/>
      <c r="U2101" s="198"/>
    </row>
    <row r="2102" spans="1:21" x14ac:dyDescent="0.25">
      <c r="A2102" s="196">
        <v>4</v>
      </c>
      <c r="B2102" s="196" t="s">
        <v>189</v>
      </c>
      <c r="C2102" s="196">
        <v>2020</v>
      </c>
      <c r="D2102" s="196">
        <v>1</v>
      </c>
      <c r="E2102" s="196" t="s">
        <v>255</v>
      </c>
      <c r="F2102" s="197">
        <v>1</v>
      </c>
      <c r="G2102" s="196" t="s">
        <v>185</v>
      </c>
      <c r="H2102" s="196">
        <v>10</v>
      </c>
      <c r="I2102" s="196" t="s">
        <v>253</v>
      </c>
      <c r="J2102" s="196" t="s">
        <v>120</v>
      </c>
      <c r="K2102" s="196" t="s">
        <v>216</v>
      </c>
      <c r="L2102" s="196">
        <v>200</v>
      </c>
      <c r="M2102" s="196" t="s">
        <v>212</v>
      </c>
      <c r="N2102" s="196">
        <v>3</v>
      </c>
      <c r="O2102" s="196">
        <v>436.61</v>
      </c>
      <c r="P2102" s="196">
        <v>1881</v>
      </c>
      <c r="Q2102" t="str">
        <f>VLOOKUP(J2102,S:T,2,FALSE)</f>
        <v>3-Small C&amp;I</v>
      </c>
      <c r="R2102" s="198"/>
      <c r="U2102" s="198"/>
    </row>
    <row r="2103" spans="1:21" x14ac:dyDescent="0.25">
      <c r="A2103" s="196">
        <v>5</v>
      </c>
      <c r="B2103" s="196" t="s">
        <v>183</v>
      </c>
      <c r="C2103" s="196">
        <v>2020</v>
      </c>
      <c r="D2103" s="196">
        <v>1</v>
      </c>
      <c r="E2103" s="196" t="s">
        <v>255</v>
      </c>
      <c r="F2103" s="197">
        <v>5</v>
      </c>
      <c r="G2103" s="196" t="s">
        <v>197</v>
      </c>
      <c r="H2103" s="196">
        <v>13</v>
      </c>
      <c r="I2103" s="196" t="s">
        <v>298</v>
      </c>
      <c r="J2103" s="196" t="s">
        <v>121</v>
      </c>
      <c r="K2103" s="196" t="s">
        <v>218</v>
      </c>
      <c r="L2103" s="196">
        <v>460</v>
      </c>
      <c r="M2103" s="196" t="s">
        <v>200</v>
      </c>
      <c r="N2103" s="196">
        <v>7</v>
      </c>
      <c r="O2103" s="196">
        <v>17038.080000000002</v>
      </c>
      <c r="P2103" s="196">
        <v>83560</v>
      </c>
      <c r="Q2103" t="str">
        <f>VLOOKUP(J2103,S:T,2,FALSE)</f>
        <v>4-Medium C&amp;I</v>
      </c>
      <c r="R2103" s="198"/>
      <c r="U2103" s="198"/>
    </row>
    <row r="2104" spans="1:21" x14ac:dyDescent="0.25">
      <c r="A2104" s="196">
        <v>4</v>
      </c>
      <c r="B2104" s="196" t="s">
        <v>189</v>
      </c>
      <c r="C2104" s="196">
        <v>2020</v>
      </c>
      <c r="D2104" s="196">
        <v>1</v>
      </c>
      <c r="E2104" s="196" t="s">
        <v>255</v>
      </c>
      <c r="F2104" s="197">
        <v>10</v>
      </c>
      <c r="G2104" s="196" t="s">
        <v>240</v>
      </c>
      <c r="H2104" s="196">
        <v>903</v>
      </c>
      <c r="I2104" s="196" t="s">
        <v>241</v>
      </c>
      <c r="J2104" s="196" t="s">
        <v>123</v>
      </c>
      <c r="K2104" s="196" t="s">
        <v>232</v>
      </c>
      <c r="L2104" s="196">
        <v>4513</v>
      </c>
      <c r="M2104" s="196" t="s">
        <v>242</v>
      </c>
      <c r="N2104" s="196">
        <v>156</v>
      </c>
      <c r="O2104" s="196">
        <v>22475.73</v>
      </c>
      <c r="P2104" s="196">
        <v>171493</v>
      </c>
      <c r="Q2104" t="str">
        <f>VLOOKUP(J2104,S:T,2,FALSE)</f>
        <v>1-Residential</v>
      </c>
      <c r="R2104" s="198"/>
      <c r="U2104" s="198"/>
    </row>
    <row r="2105" spans="1:21" x14ac:dyDescent="0.25">
      <c r="A2105" s="196">
        <v>5</v>
      </c>
      <c r="B2105" s="196" t="s">
        <v>183</v>
      </c>
      <c r="C2105" s="196">
        <v>2020</v>
      </c>
      <c r="D2105" s="196">
        <v>1</v>
      </c>
      <c r="E2105" s="196" t="s">
        <v>255</v>
      </c>
      <c r="F2105" s="197">
        <v>3</v>
      </c>
      <c r="G2105" s="196" t="s">
        <v>191</v>
      </c>
      <c r="H2105" s="196">
        <v>710</v>
      </c>
      <c r="I2105" s="196" t="s">
        <v>222</v>
      </c>
      <c r="J2105" s="196" t="s">
        <v>209</v>
      </c>
      <c r="K2105" s="196" t="s">
        <v>210</v>
      </c>
      <c r="L2105" s="196">
        <v>4532</v>
      </c>
      <c r="M2105" s="196" t="s">
        <v>202</v>
      </c>
      <c r="N2105" s="196">
        <v>2049</v>
      </c>
      <c r="O2105" s="196">
        <v>19857150.52</v>
      </c>
      <c r="P2105" s="196">
        <v>348287425</v>
      </c>
      <c r="Q2105" t="str">
        <f>VLOOKUP(J2105,S:T,2,FALSE)</f>
        <v>5-Large C&amp;I</v>
      </c>
      <c r="R2105" s="198"/>
      <c r="U2105" s="198"/>
    </row>
    <row r="2106" spans="1:21" x14ac:dyDescent="0.25">
      <c r="A2106" s="196">
        <v>5</v>
      </c>
      <c r="B2106" s="196" t="s">
        <v>183</v>
      </c>
      <c r="C2106" s="196">
        <v>2020</v>
      </c>
      <c r="D2106" s="196">
        <v>1</v>
      </c>
      <c r="E2106" s="196" t="s">
        <v>255</v>
      </c>
      <c r="F2106" s="197">
        <v>79</v>
      </c>
      <c r="G2106" s="196" t="s">
        <v>214</v>
      </c>
      <c r="H2106" s="196">
        <v>951</v>
      </c>
      <c r="I2106" s="196" t="s">
        <v>252</v>
      </c>
      <c r="J2106" s="196" t="s">
        <v>128</v>
      </c>
      <c r="K2106" s="196" t="s">
        <v>251</v>
      </c>
      <c r="L2106" s="196">
        <v>4579</v>
      </c>
      <c r="M2106" s="196" t="s">
        <v>223</v>
      </c>
      <c r="N2106" s="196">
        <v>7</v>
      </c>
      <c r="O2106" s="196">
        <v>306.68</v>
      </c>
      <c r="P2106" s="196">
        <v>2844</v>
      </c>
      <c r="Q2106" t="str">
        <f>VLOOKUP(J2106,S:T,2,FALSE)</f>
        <v>3-Small C&amp;I</v>
      </c>
      <c r="R2106" s="198"/>
      <c r="U2106" s="198"/>
    </row>
    <row r="2107" spans="1:21" x14ac:dyDescent="0.25">
      <c r="A2107" s="196">
        <v>5</v>
      </c>
      <c r="B2107" s="196" t="s">
        <v>183</v>
      </c>
      <c r="C2107" s="196">
        <v>2020</v>
      </c>
      <c r="D2107" s="196">
        <v>1</v>
      </c>
      <c r="E2107" s="196" t="s">
        <v>255</v>
      </c>
      <c r="F2107" s="197">
        <v>79</v>
      </c>
      <c r="G2107" s="196" t="s">
        <v>214</v>
      </c>
      <c r="H2107" s="196">
        <v>954</v>
      </c>
      <c r="I2107" s="196" t="s">
        <v>239</v>
      </c>
      <c r="J2107" s="196" t="s">
        <v>121</v>
      </c>
      <c r="K2107" s="196" t="s">
        <v>218</v>
      </c>
      <c r="L2107" s="196">
        <v>4579</v>
      </c>
      <c r="M2107" s="196" t="s">
        <v>223</v>
      </c>
      <c r="N2107" s="196">
        <v>5</v>
      </c>
      <c r="O2107" s="196">
        <v>7665.66</v>
      </c>
      <c r="P2107" s="196">
        <v>97060</v>
      </c>
      <c r="Q2107" t="str">
        <f>VLOOKUP(J2107,S:T,2,FALSE)</f>
        <v>4-Medium C&amp;I</v>
      </c>
      <c r="R2107" s="198"/>
      <c r="U2107" s="198"/>
    </row>
    <row r="2108" spans="1:21" x14ac:dyDescent="0.25">
      <c r="A2108" s="196">
        <v>5</v>
      </c>
      <c r="B2108" s="196" t="s">
        <v>183</v>
      </c>
      <c r="C2108" s="196">
        <v>2020</v>
      </c>
      <c r="D2108" s="196">
        <v>1</v>
      </c>
      <c r="E2108" s="196" t="s">
        <v>255</v>
      </c>
      <c r="F2108" s="197">
        <v>6</v>
      </c>
      <c r="G2108" s="196" t="s">
        <v>194</v>
      </c>
      <c r="H2108" s="196">
        <v>615</v>
      </c>
      <c r="I2108" s="196" t="s">
        <v>294</v>
      </c>
      <c r="J2108" s="196" t="s">
        <v>125</v>
      </c>
      <c r="K2108" s="196" t="s">
        <v>263</v>
      </c>
      <c r="L2108" s="196">
        <v>4562</v>
      </c>
      <c r="M2108" s="196" t="s">
        <v>213</v>
      </c>
      <c r="N2108" s="196">
        <v>569</v>
      </c>
      <c r="O2108" s="196">
        <v>582535.31999999995</v>
      </c>
      <c r="P2108" s="196">
        <v>1865998</v>
      </c>
      <c r="Q2108" t="str">
        <f>VLOOKUP(J2108,S:T,2,FALSE)</f>
        <v>Street</v>
      </c>
      <c r="R2108" s="198"/>
      <c r="U2108" s="198"/>
    </row>
    <row r="2109" spans="1:21" x14ac:dyDescent="0.25">
      <c r="A2109" s="196">
        <v>5</v>
      </c>
      <c r="B2109" s="196" t="s">
        <v>183</v>
      </c>
      <c r="C2109" s="196">
        <v>2020</v>
      </c>
      <c r="D2109" s="196">
        <v>1</v>
      </c>
      <c r="E2109" s="196" t="s">
        <v>255</v>
      </c>
      <c r="F2109" s="197">
        <v>60</v>
      </c>
      <c r="G2109" s="196" t="s">
        <v>214</v>
      </c>
      <c r="H2109" s="196">
        <v>615</v>
      </c>
      <c r="I2109" s="196" t="s">
        <v>294</v>
      </c>
      <c r="J2109" s="196" t="s">
        <v>125</v>
      </c>
      <c r="K2109" s="196" t="s">
        <v>263</v>
      </c>
      <c r="L2109" s="196">
        <v>4563</v>
      </c>
      <c r="M2109" s="196" t="s">
        <v>230</v>
      </c>
      <c r="N2109" s="196">
        <v>37</v>
      </c>
      <c r="O2109" s="196">
        <v>4514.66</v>
      </c>
      <c r="P2109" s="196">
        <v>13224</v>
      </c>
      <c r="Q2109" t="str">
        <f>VLOOKUP(J2109,S:T,2,FALSE)</f>
        <v>Street</v>
      </c>
      <c r="R2109" s="198"/>
      <c r="U2109" s="198"/>
    </row>
    <row r="2110" spans="1:21" x14ac:dyDescent="0.25">
      <c r="A2110" s="196">
        <v>4</v>
      </c>
      <c r="B2110" s="196" t="s">
        <v>189</v>
      </c>
      <c r="C2110" s="196">
        <v>2020</v>
      </c>
      <c r="D2110" s="196">
        <v>1</v>
      </c>
      <c r="E2110" s="196" t="s">
        <v>255</v>
      </c>
      <c r="F2110" s="197">
        <v>60</v>
      </c>
      <c r="G2110" s="196" t="s">
        <v>214</v>
      </c>
      <c r="H2110" s="196">
        <v>615</v>
      </c>
      <c r="I2110" s="196" t="s">
        <v>294</v>
      </c>
      <c r="J2110" s="196" t="s">
        <v>125</v>
      </c>
      <c r="K2110" s="196" t="s">
        <v>263</v>
      </c>
      <c r="L2110" s="196">
        <v>4563</v>
      </c>
      <c r="M2110" s="196" t="s">
        <v>230</v>
      </c>
      <c r="N2110" s="196">
        <v>1</v>
      </c>
      <c r="O2110" s="196">
        <v>11.54</v>
      </c>
      <c r="P2110" s="196">
        <v>38</v>
      </c>
      <c r="Q2110" t="str">
        <f>VLOOKUP(J2110,S:T,2,FALSE)</f>
        <v>Street</v>
      </c>
      <c r="R2110" s="198"/>
      <c r="U2110" s="198"/>
    </row>
    <row r="2111" spans="1:21" x14ac:dyDescent="0.25">
      <c r="A2111" s="196">
        <v>5</v>
      </c>
      <c r="B2111" s="196" t="s">
        <v>183</v>
      </c>
      <c r="C2111" s="196">
        <v>2020</v>
      </c>
      <c r="D2111" s="196">
        <v>1</v>
      </c>
      <c r="E2111" s="196" t="s">
        <v>255</v>
      </c>
      <c r="F2111" s="197">
        <v>6</v>
      </c>
      <c r="G2111" s="196" t="s">
        <v>194</v>
      </c>
      <c r="H2111" s="196">
        <v>606</v>
      </c>
      <c r="I2111" s="196" t="s">
        <v>281</v>
      </c>
      <c r="J2111" s="196" t="s">
        <v>132</v>
      </c>
      <c r="K2111" s="196" t="s">
        <v>282</v>
      </c>
      <c r="L2111" s="196">
        <v>700</v>
      </c>
      <c r="M2111" s="196" t="s">
        <v>195</v>
      </c>
      <c r="N2111" s="196">
        <v>2</v>
      </c>
      <c r="O2111" s="196">
        <v>822.69</v>
      </c>
      <c r="P2111" s="196">
        <v>1776</v>
      </c>
      <c r="Q2111" t="str">
        <f>VLOOKUP(J2111,S:T,2,FALSE)</f>
        <v>Street</v>
      </c>
      <c r="R2111" s="198"/>
      <c r="U2111" s="198"/>
    </row>
    <row r="2112" spans="1:21" x14ac:dyDescent="0.25">
      <c r="A2112" s="196">
        <v>5</v>
      </c>
      <c r="B2112" s="196" t="s">
        <v>183</v>
      </c>
      <c r="C2112" s="196">
        <v>2020</v>
      </c>
      <c r="D2112" s="196">
        <v>1</v>
      </c>
      <c r="E2112" s="196" t="s">
        <v>255</v>
      </c>
      <c r="F2112" s="197">
        <v>10</v>
      </c>
      <c r="G2112" s="196" t="s">
        <v>240</v>
      </c>
      <c r="H2112" s="196">
        <v>6</v>
      </c>
      <c r="I2112" s="196" t="s">
        <v>258</v>
      </c>
      <c r="J2112" s="196" t="s">
        <v>124</v>
      </c>
      <c r="K2112" s="196" t="s">
        <v>244</v>
      </c>
      <c r="L2112" s="196">
        <v>207</v>
      </c>
      <c r="M2112" s="196" t="s">
        <v>245</v>
      </c>
      <c r="N2112" s="196">
        <v>5487</v>
      </c>
      <c r="O2112" s="196">
        <v>1135995.51</v>
      </c>
      <c r="P2112" s="196">
        <v>6674554</v>
      </c>
      <c r="Q2112" t="str">
        <f>VLOOKUP(J2112,S:T,2,FALSE)</f>
        <v>2-Low Income Residential</v>
      </c>
      <c r="R2112" s="198"/>
      <c r="U2112" s="198"/>
    </row>
    <row r="2113" spans="1:21" x14ac:dyDescent="0.25">
      <c r="A2113" s="196">
        <v>5</v>
      </c>
      <c r="B2113" s="196" t="s">
        <v>183</v>
      </c>
      <c r="C2113" s="196">
        <v>2020</v>
      </c>
      <c r="D2113" s="196">
        <v>1</v>
      </c>
      <c r="E2113" s="196" t="s">
        <v>255</v>
      </c>
      <c r="F2113" s="197">
        <v>1</v>
      </c>
      <c r="G2113" s="196" t="s">
        <v>185</v>
      </c>
      <c r="H2113" s="196">
        <v>6</v>
      </c>
      <c r="I2113" s="196" t="s">
        <v>258</v>
      </c>
      <c r="J2113" s="196" t="s">
        <v>124</v>
      </c>
      <c r="K2113" s="196" t="s">
        <v>244</v>
      </c>
      <c r="L2113" s="196">
        <v>200</v>
      </c>
      <c r="M2113" s="196" t="s">
        <v>212</v>
      </c>
      <c r="N2113" s="196">
        <v>58492</v>
      </c>
      <c r="O2113" s="196">
        <v>6640956.2300000004</v>
      </c>
      <c r="P2113" s="196">
        <v>38219009</v>
      </c>
      <c r="Q2113" t="str">
        <f>VLOOKUP(J2113,S:T,2,FALSE)</f>
        <v>2-Low Income Residential</v>
      </c>
      <c r="R2113" s="198"/>
      <c r="U2113" s="198"/>
    </row>
    <row r="2114" spans="1:21" x14ac:dyDescent="0.25">
      <c r="A2114" s="196">
        <v>5</v>
      </c>
      <c r="B2114" s="196" t="s">
        <v>183</v>
      </c>
      <c r="C2114" s="196">
        <v>2020</v>
      </c>
      <c r="D2114" s="196">
        <v>1</v>
      </c>
      <c r="E2114" s="196" t="s">
        <v>255</v>
      </c>
      <c r="F2114" s="197">
        <v>5</v>
      </c>
      <c r="G2114" s="196" t="s">
        <v>197</v>
      </c>
      <c r="H2114" s="196">
        <v>18</v>
      </c>
      <c r="I2114" s="196" t="s">
        <v>217</v>
      </c>
      <c r="J2114" s="196" t="s">
        <v>121</v>
      </c>
      <c r="K2114" s="196" t="s">
        <v>218</v>
      </c>
      <c r="L2114" s="196">
        <v>460</v>
      </c>
      <c r="M2114" s="196" t="s">
        <v>200</v>
      </c>
      <c r="N2114" s="196">
        <v>205</v>
      </c>
      <c r="O2114" s="196">
        <v>949005.64</v>
      </c>
      <c r="P2114" s="196">
        <v>4543039</v>
      </c>
      <c r="Q2114" t="str">
        <f>VLOOKUP(J2114,S:T,2,FALSE)</f>
        <v>4-Medium C&amp;I</v>
      </c>
      <c r="R2114" s="198"/>
      <c r="U2114" s="198"/>
    </row>
    <row r="2115" spans="1:21" x14ac:dyDescent="0.25">
      <c r="A2115" s="196">
        <v>5</v>
      </c>
      <c r="B2115" s="196" t="s">
        <v>183</v>
      </c>
      <c r="C2115" s="196">
        <v>2020</v>
      </c>
      <c r="D2115" s="196">
        <v>1</v>
      </c>
      <c r="E2115" s="196" t="s">
        <v>255</v>
      </c>
      <c r="F2115" s="197">
        <v>75</v>
      </c>
      <c r="G2115" s="196" t="s">
        <v>214</v>
      </c>
      <c r="H2115" s="196">
        <v>18</v>
      </c>
      <c r="I2115" s="196" t="s">
        <v>217</v>
      </c>
      <c r="J2115" s="196" t="s">
        <v>121</v>
      </c>
      <c r="K2115" s="196" t="s">
        <v>218</v>
      </c>
      <c r="L2115" s="196">
        <v>1575</v>
      </c>
      <c r="M2115" s="196" t="s">
        <v>220</v>
      </c>
      <c r="N2115" s="196">
        <v>2</v>
      </c>
      <c r="O2115" s="196">
        <v>11900.61</v>
      </c>
      <c r="P2115" s="196">
        <v>58580</v>
      </c>
      <c r="Q2115" t="str">
        <f>VLOOKUP(J2115,S:T,2,FALSE)</f>
        <v>4-Medium C&amp;I</v>
      </c>
      <c r="R2115" s="198"/>
      <c r="U2115" s="198"/>
    </row>
    <row r="2116" spans="1:21" x14ac:dyDescent="0.25">
      <c r="A2116" s="196">
        <v>5</v>
      </c>
      <c r="B2116" s="196" t="s">
        <v>183</v>
      </c>
      <c r="C2116" s="196">
        <v>2020</v>
      </c>
      <c r="D2116" s="196">
        <v>1</v>
      </c>
      <c r="E2116" s="196" t="s">
        <v>255</v>
      </c>
      <c r="F2116" s="197">
        <v>3</v>
      </c>
      <c r="G2116" s="196" t="s">
        <v>191</v>
      </c>
      <c r="H2116" s="196">
        <v>955</v>
      </c>
      <c r="I2116" s="196" t="s">
        <v>284</v>
      </c>
      <c r="J2116" s="196" t="s">
        <v>121</v>
      </c>
      <c r="K2116" s="196" t="s">
        <v>218</v>
      </c>
      <c r="L2116" s="196">
        <v>4532</v>
      </c>
      <c r="M2116" s="196" t="s">
        <v>202</v>
      </c>
      <c r="N2116" s="196">
        <v>356</v>
      </c>
      <c r="O2116" s="196">
        <v>703061.51</v>
      </c>
      <c r="P2116" s="196">
        <v>9768954</v>
      </c>
      <c r="Q2116" t="str">
        <f>VLOOKUP(J2116,S:T,2,FALSE)</f>
        <v>4-Medium C&amp;I</v>
      </c>
      <c r="R2116" s="198"/>
      <c r="U2116" s="198"/>
    </row>
    <row r="2117" spans="1:21" x14ac:dyDescent="0.25">
      <c r="A2117" s="196">
        <v>5</v>
      </c>
      <c r="B2117" s="196" t="s">
        <v>183</v>
      </c>
      <c r="C2117" s="196">
        <v>2020</v>
      </c>
      <c r="D2117" s="196">
        <v>1</v>
      </c>
      <c r="E2117" s="196" t="s">
        <v>255</v>
      </c>
      <c r="F2117" s="197">
        <v>1</v>
      </c>
      <c r="G2117" s="196" t="s">
        <v>185</v>
      </c>
      <c r="H2117" s="196">
        <v>2</v>
      </c>
      <c r="I2117" s="196" t="s">
        <v>266</v>
      </c>
      <c r="J2117" s="196" t="s">
        <v>123</v>
      </c>
      <c r="K2117" s="196" t="s">
        <v>232</v>
      </c>
      <c r="L2117" s="196">
        <v>200</v>
      </c>
      <c r="M2117" s="196" t="s">
        <v>212</v>
      </c>
      <c r="N2117" s="196">
        <v>258</v>
      </c>
      <c r="O2117" s="196">
        <v>46819.57</v>
      </c>
      <c r="P2117" s="196">
        <v>170337</v>
      </c>
      <c r="Q2117" t="str">
        <f>VLOOKUP(J2117,S:T,2,FALSE)</f>
        <v>1-Residential</v>
      </c>
      <c r="R2117" s="198"/>
      <c r="U2117" s="198"/>
    </row>
    <row r="2118" spans="1:21" x14ac:dyDescent="0.25">
      <c r="A2118" s="196">
        <v>4</v>
      </c>
      <c r="B2118" s="196" t="s">
        <v>189</v>
      </c>
      <c r="C2118" s="196">
        <v>2020</v>
      </c>
      <c r="D2118" s="196">
        <v>1</v>
      </c>
      <c r="E2118" s="196" t="s">
        <v>255</v>
      </c>
      <c r="F2118" s="197">
        <v>10</v>
      </c>
      <c r="G2118" s="196" t="s">
        <v>240</v>
      </c>
      <c r="H2118" s="196">
        <v>1</v>
      </c>
      <c r="I2118" s="196" t="s">
        <v>231</v>
      </c>
      <c r="J2118" s="196" t="s">
        <v>123</v>
      </c>
      <c r="K2118" s="196" t="s">
        <v>232</v>
      </c>
      <c r="L2118" s="196">
        <v>207</v>
      </c>
      <c r="M2118" s="196" t="s">
        <v>245</v>
      </c>
      <c r="N2118" s="196">
        <v>17</v>
      </c>
      <c r="O2118" s="196">
        <v>3512.12</v>
      </c>
      <c r="P2118" s="196">
        <v>12773</v>
      </c>
      <c r="Q2118" t="str">
        <f>VLOOKUP(J2118,S:T,2,FALSE)</f>
        <v>1-Residential</v>
      </c>
      <c r="R2118" s="198"/>
      <c r="U2118" s="198"/>
    </row>
    <row r="2119" spans="1:21" x14ac:dyDescent="0.25">
      <c r="A2119" s="196">
        <v>5</v>
      </c>
      <c r="B2119" s="196" t="s">
        <v>183</v>
      </c>
      <c r="C2119" s="196">
        <v>2020</v>
      </c>
      <c r="D2119" s="196">
        <v>1</v>
      </c>
      <c r="E2119" s="196" t="s">
        <v>255</v>
      </c>
      <c r="F2119" s="197">
        <v>5</v>
      </c>
      <c r="G2119" s="196" t="s">
        <v>197</v>
      </c>
      <c r="H2119" s="196">
        <v>5</v>
      </c>
      <c r="I2119" s="196" t="s">
        <v>192</v>
      </c>
      <c r="J2119" s="196" t="s">
        <v>117</v>
      </c>
      <c r="K2119" s="196" t="s">
        <v>187</v>
      </c>
      <c r="L2119" s="196">
        <v>460</v>
      </c>
      <c r="M2119" s="196" t="s">
        <v>200</v>
      </c>
      <c r="N2119" s="196">
        <v>1092</v>
      </c>
      <c r="O2119" s="196">
        <v>412835.01</v>
      </c>
      <c r="P2119" s="196">
        <v>2250464</v>
      </c>
      <c r="Q2119" t="str">
        <f>VLOOKUP(J2119,S:T,2,FALSE)</f>
        <v>3-Small C&amp;I</v>
      </c>
      <c r="R2119" s="198"/>
      <c r="U2119" s="198"/>
    </row>
    <row r="2120" spans="1:21" x14ac:dyDescent="0.25">
      <c r="A2120" s="196">
        <v>5</v>
      </c>
      <c r="B2120" s="196" t="s">
        <v>183</v>
      </c>
      <c r="C2120" s="196">
        <v>2020</v>
      </c>
      <c r="D2120" s="196">
        <v>1</v>
      </c>
      <c r="E2120" s="196" t="s">
        <v>255</v>
      </c>
      <c r="F2120" s="197">
        <v>1</v>
      </c>
      <c r="G2120" s="196" t="s">
        <v>185</v>
      </c>
      <c r="H2120" s="196">
        <v>15</v>
      </c>
      <c r="I2120" s="196" t="s">
        <v>254</v>
      </c>
      <c r="J2120" s="196" t="s">
        <v>120</v>
      </c>
      <c r="K2120" s="196" t="s">
        <v>216</v>
      </c>
      <c r="L2120" s="196">
        <v>200</v>
      </c>
      <c r="M2120" s="196" t="s">
        <v>212</v>
      </c>
      <c r="N2120" s="196">
        <v>2</v>
      </c>
      <c r="O2120" s="196">
        <v>85.97</v>
      </c>
      <c r="P2120" s="196">
        <v>302</v>
      </c>
      <c r="Q2120" t="str">
        <f>VLOOKUP(J2120,S:T,2,FALSE)</f>
        <v>3-Small C&amp;I</v>
      </c>
      <c r="R2120" s="198"/>
      <c r="U2120" s="198"/>
    </row>
    <row r="2121" spans="1:21" x14ac:dyDescent="0.25">
      <c r="A2121" s="196">
        <v>4</v>
      </c>
      <c r="B2121" s="196" t="s">
        <v>189</v>
      </c>
      <c r="C2121" s="196">
        <v>2020</v>
      </c>
      <c r="D2121" s="196">
        <v>1</v>
      </c>
      <c r="E2121" s="196" t="s">
        <v>255</v>
      </c>
      <c r="F2121" s="197">
        <v>3</v>
      </c>
      <c r="G2121" s="196" t="s">
        <v>191</v>
      </c>
      <c r="H2121" s="196">
        <v>1</v>
      </c>
      <c r="I2121" s="196" t="s">
        <v>231</v>
      </c>
      <c r="J2121" s="196" t="s">
        <v>123</v>
      </c>
      <c r="K2121" s="196" t="s">
        <v>232</v>
      </c>
      <c r="L2121" s="196">
        <v>300</v>
      </c>
      <c r="M2121" s="196" t="s">
        <v>193</v>
      </c>
      <c r="N2121" s="196">
        <v>24</v>
      </c>
      <c r="O2121" s="196">
        <v>3078.97</v>
      </c>
      <c r="P2121" s="196">
        <v>10989</v>
      </c>
      <c r="Q2121" t="str">
        <f>VLOOKUP(J2121,S:T,2,FALSE)</f>
        <v>1-Residential</v>
      </c>
      <c r="R2121" s="198"/>
      <c r="U2121" s="198"/>
    </row>
    <row r="2122" spans="1:21" x14ac:dyDescent="0.25">
      <c r="A2122" s="196">
        <v>5</v>
      </c>
      <c r="B2122" s="196" t="s">
        <v>183</v>
      </c>
      <c r="C2122" s="196">
        <v>2020</v>
      </c>
      <c r="D2122" s="196">
        <v>1</v>
      </c>
      <c r="E2122" s="196" t="s">
        <v>255</v>
      </c>
      <c r="F2122" s="197">
        <v>71</v>
      </c>
      <c r="G2122" s="196" t="s">
        <v>214</v>
      </c>
      <c r="H2122" s="196">
        <v>1</v>
      </c>
      <c r="I2122" s="196" t="s">
        <v>231</v>
      </c>
      <c r="J2122" s="196" t="s">
        <v>123</v>
      </c>
      <c r="K2122" s="196" t="s">
        <v>232</v>
      </c>
      <c r="L2122" s="196">
        <v>1571</v>
      </c>
      <c r="M2122" s="196" t="s">
        <v>267</v>
      </c>
      <c r="N2122" s="196">
        <v>1</v>
      </c>
      <c r="O2122" s="196">
        <v>7</v>
      </c>
      <c r="P2122" s="196">
        <v>0</v>
      </c>
      <c r="Q2122" t="str">
        <f>VLOOKUP(J2122,S:T,2,FALSE)</f>
        <v>1-Residential</v>
      </c>
      <c r="R2122" s="198"/>
      <c r="U2122" s="198"/>
    </row>
    <row r="2123" spans="1:21" x14ac:dyDescent="0.25">
      <c r="A2123" s="196">
        <v>4</v>
      </c>
      <c r="B2123" s="196" t="s">
        <v>189</v>
      </c>
      <c r="C2123" s="196">
        <v>2020</v>
      </c>
      <c r="D2123" s="196">
        <v>1</v>
      </c>
      <c r="E2123" s="196" t="s">
        <v>255</v>
      </c>
      <c r="F2123" s="197">
        <v>3</v>
      </c>
      <c r="G2123" s="196" t="s">
        <v>191</v>
      </c>
      <c r="H2123" s="196">
        <v>950</v>
      </c>
      <c r="I2123" s="196" t="s">
        <v>186</v>
      </c>
      <c r="J2123" s="196" t="s">
        <v>117</v>
      </c>
      <c r="K2123" s="196" t="s">
        <v>187</v>
      </c>
      <c r="L2123" s="196">
        <v>4532</v>
      </c>
      <c r="M2123" s="196" t="s">
        <v>202</v>
      </c>
      <c r="N2123" s="196">
        <v>1271</v>
      </c>
      <c r="O2123" s="196">
        <v>227150.8</v>
      </c>
      <c r="P2123" s="196">
        <v>2167083</v>
      </c>
      <c r="Q2123" t="str">
        <f>VLOOKUP(J2123,S:T,2,FALSE)</f>
        <v>3-Small C&amp;I</v>
      </c>
      <c r="R2123" s="198"/>
      <c r="U2123" s="198"/>
    </row>
    <row r="2124" spans="1:21" x14ac:dyDescent="0.25">
      <c r="A2124" s="196">
        <v>5</v>
      </c>
      <c r="B2124" s="196" t="s">
        <v>183</v>
      </c>
      <c r="C2124" s="196">
        <v>2020</v>
      </c>
      <c r="D2124" s="196">
        <v>1</v>
      </c>
      <c r="E2124" s="196" t="s">
        <v>255</v>
      </c>
      <c r="F2124" s="197">
        <v>79</v>
      </c>
      <c r="G2124" s="196" t="s">
        <v>214</v>
      </c>
      <c r="H2124" s="196">
        <v>5</v>
      </c>
      <c r="I2124" s="196" t="s">
        <v>192</v>
      </c>
      <c r="J2124" s="196" t="s">
        <v>117</v>
      </c>
      <c r="K2124" s="196" t="s">
        <v>187</v>
      </c>
      <c r="L2124" s="196">
        <v>1579</v>
      </c>
      <c r="M2124" s="196" t="s">
        <v>273</v>
      </c>
      <c r="N2124" s="196">
        <v>1</v>
      </c>
      <c r="O2124" s="196">
        <v>9.64</v>
      </c>
      <c r="P2124" s="196">
        <v>0</v>
      </c>
      <c r="Q2124" t="str">
        <f>VLOOKUP(J2124,S:T,2,FALSE)</f>
        <v>3-Small C&amp;I</v>
      </c>
      <c r="R2124" s="198"/>
      <c r="U2124" s="198"/>
    </row>
    <row r="2125" spans="1:21" x14ac:dyDescent="0.25">
      <c r="A2125" s="196">
        <v>5</v>
      </c>
      <c r="B2125" s="196" t="s">
        <v>183</v>
      </c>
      <c r="C2125" s="196">
        <v>2020</v>
      </c>
      <c r="D2125" s="196">
        <v>1</v>
      </c>
      <c r="E2125" s="196" t="s">
        <v>255</v>
      </c>
      <c r="F2125" s="197">
        <v>6</v>
      </c>
      <c r="G2125" s="196" t="s">
        <v>194</v>
      </c>
      <c r="H2125" s="196">
        <v>627</v>
      </c>
      <c r="I2125" s="196" t="s">
        <v>259</v>
      </c>
      <c r="J2125" s="196" t="s">
        <v>134</v>
      </c>
      <c r="K2125" s="196" t="s">
        <v>214</v>
      </c>
      <c r="L2125" s="196">
        <v>4562</v>
      </c>
      <c r="M2125" s="196" t="s">
        <v>213</v>
      </c>
      <c r="N2125" s="196">
        <v>3</v>
      </c>
      <c r="O2125" s="196">
        <v>1169.32</v>
      </c>
      <c r="P2125" s="196">
        <v>364</v>
      </c>
      <c r="Q2125" t="str">
        <f>VLOOKUP(J2125,S:T,2,FALSE)</f>
        <v>Street</v>
      </c>
      <c r="R2125" s="198"/>
      <c r="U2125" s="198"/>
    </row>
    <row r="2126" spans="1:21" x14ac:dyDescent="0.25">
      <c r="A2126" s="196">
        <v>5</v>
      </c>
      <c r="B2126" s="196" t="s">
        <v>183</v>
      </c>
      <c r="C2126" s="196">
        <v>2020</v>
      </c>
      <c r="D2126" s="196">
        <v>1</v>
      </c>
      <c r="E2126" s="196" t="s">
        <v>255</v>
      </c>
      <c r="F2126" s="197">
        <v>3</v>
      </c>
      <c r="G2126" s="196" t="s">
        <v>191</v>
      </c>
      <c r="H2126" s="196">
        <v>20</v>
      </c>
      <c r="I2126" s="196" t="s">
        <v>302</v>
      </c>
      <c r="J2126" s="196" t="s">
        <v>130</v>
      </c>
      <c r="K2126" s="196" t="s">
        <v>207</v>
      </c>
      <c r="L2126" s="196">
        <v>300</v>
      </c>
      <c r="M2126" s="196" t="s">
        <v>193</v>
      </c>
      <c r="N2126" s="196">
        <v>82</v>
      </c>
      <c r="O2126" s="196">
        <v>234098.53</v>
      </c>
      <c r="P2126" s="196">
        <v>1165537</v>
      </c>
      <c r="Q2126" t="str">
        <f>VLOOKUP(J2126,S:T,2,FALSE)</f>
        <v>4-Medium C&amp;I</v>
      </c>
      <c r="R2126" s="198"/>
      <c r="U2126" s="198"/>
    </row>
    <row r="2127" spans="1:21" x14ac:dyDescent="0.25">
      <c r="A2127" s="196">
        <v>5</v>
      </c>
      <c r="B2127" s="196" t="s">
        <v>183</v>
      </c>
      <c r="C2127" s="196">
        <v>2020</v>
      </c>
      <c r="D2127" s="196">
        <v>1</v>
      </c>
      <c r="E2127" s="196" t="s">
        <v>255</v>
      </c>
      <c r="F2127" s="197">
        <v>3</v>
      </c>
      <c r="G2127" s="196" t="s">
        <v>191</v>
      </c>
      <c r="H2127" s="196">
        <v>19</v>
      </c>
      <c r="I2127" s="196" t="s">
        <v>264</v>
      </c>
      <c r="J2127" s="196" t="s">
        <v>129</v>
      </c>
      <c r="K2127" s="196" t="s">
        <v>265</v>
      </c>
      <c r="L2127" s="196">
        <v>300</v>
      </c>
      <c r="M2127" s="196" t="s">
        <v>193</v>
      </c>
      <c r="N2127" s="196">
        <v>51</v>
      </c>
      <c r="O2127" s="196">
        <v>221264.42</v>
      </c>
      <c r="P2127" s="196">
        <v>1110094</v>
      </c>
      <c r="Q2127" t="str">
        <f>VLOOKUP(J2127,S:T,2,FALSE)</f>
        <v>4-Medium C&amp;I</v>
      </c>
      <c r="R2127" s="198"/>
      <c r="U2127" s="198"/>
    </row>
    <row r="2128" spans="1:21" x14ac:dyDescent="0.25">
      <c r="A2128" s="196">
        <v>5</v>
      </c>
      <c r="B2128" s="196" t="s">
        <v>183</v>
      </c>
      <c r="C2128" s="196">
        <v>2020</v>
      </c>
      <c r="D2128" s="196">
        <v>1</v>
      </c>
      <c r="E2128" s="196" t="s">
        <v>255</v>
      </c>
      <c r="F2128" s="197">
        <v>5</v>
      </c>
      <c r="G2128" s="196" t="s">
        <v>197</v>
      </c>
      <c r="H2128" s="196">
        <v>700</v>
      </c>
      <c r="I2128" s="196" t="s">
        <v>275</v>
      </c>
      <c r="J2128" s="196" t="s">
        <v>209</v>
      </c>
      <c r="K2128" s="196" t="s">
        <v>210</v>
      </c>
      <c r="L2128" s="196">
        <v>460</v>
      </c>
      <c r="M2128" s="196" t="s">
        <v>200</v>
      </c>
      <c r="N2128" s="196">
        <v>4</v>
      </c>
      <c r="O2128" s="196">
        <v>141790.01</v>
      </c>
      <c r="P2128" s="196">
        <v>588450</v>
      </c>
      <c r="Q2128" t="str">
        <f>VLOOKUP(J2128,S:T,2,FALSE)</f>
        <v>5-Large C&amp;I</v>
      </c>
      <c r="R2128" s="198"/>
      <c r="U2128" s="198"/>
    </row>
    <row r="2129" spans="1:21" x14ac:dyDescent="0.25">
      <c r="A2129" s="196">
        <v>5</v>
      </c>
      <c r="B2129" s="196" t="s">
        <v>183</v>
      </c>
      <c r="C2129" s="196">
        <v>2020</v>
      </c>
      <c r="D2129" s="196">
        <v>1</v>
      </c>
      <c r="E2129" s="196" t="s">
        <v>255</v>
      </c>
      <c r="F2129" s="197">
        <v>3</v>
      </c>
      <c r="G2129" s="196" t="s">
        <v>191</v>
      </c>
      <c r="H2129" s="196">
        <v>13</v>
      </c>
      <c r="I2129" s="196" t="s">
        <v>298</v>
      </c>
      <c r="J2129" s="196" t="s">
        <v>121</v>
      </c>
      <c r="K2129" s="196" t="s">
        <v>218</v>
      </c>
      <c r="L2129" s="196">
        <v>300</v>
      </c>
      <c r="M2129" s="196" t="s">
        <v>193</v>
      </c>
      <c r="N2129" s="196">
        <v>114</v>
      </c>
      <c r="O2129" s="196">
        <v>295357.88</v>
      </c>
      <c r="P2129" s="196">
        <v>1482854</v>
      </c>
      <c r="Q2129" t="str">
        <f>VLOOKUP(J2129,S:T,2,FALSE)</f>
        <v>4-Medium C&amp;I</v>
      </c>
      <c r="R2129" s="198"/>
      <c r="U2129" s="198"/>
    </row>
    <row r="2130" spans="1:21" x14ac:dyDescent="0.25">
      <c r="A2130" s="196">
        <v>5</v>
      </c>
      <c r="B2130" s="196" t="s">
        <v>183</v>
      </c>
      <c r="C2130" s="196">
        <v>2020</v>
      </c>
      <c r="D2130" s="196">
        <v>1</v>
      </c>
      <c r="E2130" s="196" t="s">
        <v>255</v>
      </c>
      <c r="F2130" s="197">
        <v>6</v>
      </c>
      <c r="G2130" s="196" t="s">
        <v>194</v>
      </c>
      <c r="H2130" s="196">
        <v>613</v>
      </c>
      <c r="I2130" s="196" t="s">
        <v>260</v>
      </c>
      <c r="J2130" s="196" t="s">
        <v>118</v>
      </c>
      <c r="K2130" s="196" t="s">
        <v>226</v>
      </c>
      <c r="L2130" s="196">
        <v>700</v>
      </c>
      <c r="M2130" s="196" t="s">
        <v>195</v>
      </c>
      <c r="N2130" s="196">
        <v>6</v>
      </c>
      <c r="O2130" s="196">
        <v>154.1</v>
      </c>
      <c r="P2130" s="196">
        <v>485</v>
      </c>
      <c r="Q2130" t="str">
        <f>VLOOKUP(J2130,S:T,2,FALSE)</f>
        <v>3-Small C&amp;I</v>
      </c>
      <c r="R2130" s="198"/>
      <c r="U2130" s="198"/>
    </row>
    <row r="2131" spans="1:21" x14ac:dyDescent="0.25">
      <c r="A2131" s="196">
        <v>5</v>
      </c>
      <c r="B2131" s="196" t="s">
        <v>183</v>
      </c>
      <c r="C2131" s="196">
        <v>2020</v>
      </c>
      <c r="D2131" s="196">
        <v>1</v>
      </c>
      <c r="E2131" s="196" t="s">
        <v>255</v>
      </c>
      <c r="F2131" s="197">
        <v>10</v>
      </c>
      <c r="G2131" s="196" t="s">
        <v>240</v>
      </c>
      <c r="H2131" s="196">
        <v>602</v>
      </c>
      <c r="I2131" s="196" t="s">
        <v>248</v>
      </c>
      <c r="J2131" s="196" t="s">
        <v>127</v>
      </c>
      <c r="K2131" s="196" t="s">
        <v>199</v>
      </c>
      <c r="L2131" s="196">
        <v>207</v>
      </c>
      <c r="M2131" s="196" t="s">
        <v>245</v>
      </c>
      <c r="N2131" s="196">
        <v>2</v>
      </c>
      <c r="O2131" s="196">
        <v>79.72</v>
      </c>
      <c r="P2131" s="196">
        <v>188</v>
      </c>
      <c r="Q2131" t="str">
        <f>VLOOKUP(J2131,S:T,2,FALSE)</f>
        <v>Street</v>
      </c>
      <c r="R2131" s="198"/>
      <c r="U2131" s="198"/>
    </row>
    <row r="2132" spans="1:21" x14ac:dyDescent="0.25">
      <c r="A2132" s="196">
        <v>5</v>
      </c>
      <c r="B2132" s="196" t="s">
        <v>183</v>
      </c>
      <c r="C2132" s="196">
        <v>2020</v>
      </c>
      <c r="D2132" s="196">
        <v>1</v>
      </c>
      <c r="E2132" s="196" t="s">
        <v>255</v>
      </c>
      <c r="F2132" s="197">
        <v>60</v>
      </c>
      <c r="G2132" s="196" t="s">
        <v>214</v>
      </c>
      <c r="H2132" s="196">
        <v>600</v>
      </c>
      <c r="I2132" s="196" t="s">
        <v>268</v>
      </c>
      <c r="J2132" s="196" t="s">
        <v>125</v>
      </c>
      <c r="K2132" s="196" t="s">
        <v>263</v>
      </c>
      <c r="L2132" s="196">
        <v>360</v>
      </c>
      <c r="M2132" s="196" t="s">
        <v>227</v>
      </c>
      <c r="N2132" s="196">
        <v>9</v>
      </c>
      <c r="O2132" s="196">
        <v>4543.96</v>
      </c>
      <c r="P2132" s="196">
        <v>6610</v>
      </c>
      <c r="Q2132" t="str">
        <f>VLOOKUP(J2132,S:T,2,FALSE)</f>
        <v>Street</v>
      </c>
      <c r="R2132" s="198"/>
      <c r="U2132" s="198"/>
    </row>
    <row r="2133" spans="1:21" x14ac:dyDescent="0.25">
      <c r="A2133" s="196">
        <v>5</v>
      </c>
      <c r="B2133" s="196" t="s">
        <v>183</v>
      </c>
      <c r="C2133" s="196">
        <v>2020</v>
      </c>
      <c r="D2133" s="196">
        <v>1</v>
      </c>
      <c r="E2133" s="196" t="s">
        <v>255</v>
      </c>
      <c r="F2133" s="197">
        <v>60</v>
      </c>
      <c r="G2133" s="196" t="s">
        <v>214</v>
      </c>
      <c r="H2133" s="196">
        <v>623</v>
      </c>
      <c r="I2133" s="196" t="s">
        <v>297</v>
      </c>
      <c r="J2133" s="196" t="s">
        <v>126</v>
      </c>
      <c r="K2133" s="196" t="s">
        <v>229</v>
      </c>
      <c r="L2133" s="196">
        <v>360</v>
      </c>
      <c r="M2133" s="196" t="s">
        <v>227</v>
      </c>
      <c r="N2133" s="196">
        <v>3</v>
      </c>
      <c r="O2133" s="196">
        <v>74.34</v>
      </c>
      <c r="P2133" s="196">
        <v>246</v>
      </c>
      <c r="Q2133" t="str">
        <f>VLOOKUP(J2133,S:T,2,FALSE)</f>
        <v>Street</v>
      </c>
      <c r="R2133" s="198"/>
      <c r="U2133" s="198"/>
    </row>
    <row r="2134" spans="1:21" x14ac:dyDescent="0.25">
      <c r="A2134" s="196">
        <v>4</v>
      </c>
      <c r="B2134" s="196" t="s">
        <v>189</v>
      </c>
      <c r="C2134" s="196">
        <v>2020</v>
      </c>
      <c r="D2134" s="196">
        <v>1</v>
      </c>
      <c r="E2134" s="196" t="s">
        <v>255</v>
      </c>
      <c r="F2134" s="197">
        <v>1</v>
      </c>
      <c r="G2134" s="196" t="s">
        <v>185</v>
      </c>
      <c r="H2134" s="196">
        <v>6</v>
      </c>
      <c r="I2134" s="196" t="s">
        <v>258</v>
      </c>
      <c r="J2134" s="196" t="s">
        <v>124</v>
      </c>
      <c r="K2134" s="196" t="s">
        <v>244</v>
      </c>
      <c r="L2134" s="196">
        <v>200</v>
      </c>
      <c r="M2134" s="196" t="s">
        <v>212</v>
      </c>
      <c r="N2134" s="196">
        <v>26</v>
      </c>
      <c r="O2134" s="196">
        <v>4482.1000000000004</v>
      </c>
      <c r="P2134" s="196">
        <v>25748</v>
      </c>
      <c r="Q2134" t="str">
        <f>VLOOKUP(J2134,S:T,2,FALSE)</f>
        <v>2-Low Income Residential</v>
      </c>
      <c r="R2134" s="198"/>
      <c r="U2134" s="198"/>
    </row>
    <row r="2135" spans="1:21" x14ac:dyDescent="0.25">
      <c r="A2135" s="196">
        <v>5</v>
      </c>
      <c r="B2135" s="196" t="s">
        <v>183</v>
      </c>
      <c r="C2135" s="196">
        <v>2020</v>
      </c>
      <c r="D2135" s="196">
        <v>1</v>
      </c>
      <c r="E2135" s="196" t="s">
        <v>255</v>
      </c>
      <c r="F2135" s="197">
        <v>1</v>
      </c>
      <c r="G2135" s="196" t="s">
        <v>185</v>
      </c>
      <c r="H2135" s="196">
        <v>602</v>
      </c>
      <c r="I2135" s="196" t="s">
        <v>248</v>
      </c>
      <c r="J2135" s="196" t="s">
        <v>127</v>
      </c>
      <c r="K2135" s="196" t="s">
        <v>199</v>
      </c>
      <c r="L2135" s="196">
        <v>200</v>
      </c>
      <c r="M2135" s="196" t="s">
        <v>212</v>
      </c>
      <c r="N2135" s="196">
        <v>191</v>
      </c>
      <c r="O2135" s="196">
        <v>9280.23</v>
      </c>
      <c r="P2135" s="196">
        <v>24814</v>
      </c>
      <c r="Q2135" t="str">
        <f>VLOOKUP(J2135,S:T,2,FALSE)</f>
        <v>Street</v>
      </c>
      <c r="R2135" s="198"/>
      <c r="U2135" s="198"/>
    </row>
    <row r="2136" spans="1:21" x14ac:dyDescent="0.25">
      <c r="A2136" s="196">
        <v>4</v>
      </c>
      <c r="B2136" s="196" t="s">
        <v>189</v>
      </c>
      <c r="C2136" s="196">
        <v>2020</v>
      </c>
      <c r="D2136" s="196">
        <v>1</v>
      </c>
      <c r="E2136" s="196" t="s">
        <v>255</v>
      </c>
      <c r="F2136" s="197">
        <v>5</v>
      </c>
      <c r="G2136" s="196" t="s">
        <v>197</v>
      </c>
      <c r="H2136" s="196">
        <v>18</v>
      </c>
      <c r="I2136" s="196" t="s">
        <v>217</v>
      </c>
      <c r="J2136" s="196" t="s">
        <v>121</v>
      </c>
      <c r="K2136" s="196" t="s">
        <v>218</v>
      </c>
      <c r="L2136" s="196">
        <v>460</v>
      </c>
      <c r="M2136" s="196" t="s">
        <v>200</v>
      </c>
      <c r="N2136" s="196">
        <v>1</v>
      </c>
      <c r="O2136" s="196">
        <v>608.02</v>
      </c>
      <c r="P2136" s="196">
        <v>2400</v>
      </c>
      <c r="Q2136" t="str">
        <f>VLOOKUP(J2136,S:T,2,FALSE)</f>
        <v>4-Medium C&amp;I</v>
      </c>
      <c r="R2136" s="198"/>
      <c r="U2136" s="198"/>
    </row>
    <row r="2137" spans="1:21" x14ac:dyDescent="0.25">
      <c r="A2137" s="196">
        <v>4</v>
      </c>
      <c r="B2137" s="196" t="s">
        <v>189</v>
      </c>
      <c r="C2137" s="196">
        <v>2020</v>
      </c>
      <c r="D2137" s="196">
        <v>1</v>
      </c>
      <c r="E2137" s="196" t="s">
        <v>255</v>
      </c>
      <c r="F2137" s="197">
        <v>3</v>
      </c>
      <c r="G2137" s="196" t="s">
        <v>191</v>
      </c>
      <c r="H2137" s="196">
        <v>954</v>
      </c>
      <c r="I2137" s="196" t="s">
        <v>239</v>
      </c>
      <c r="J2137" s="196" t="s">
        <v>121</v>
      </c>
      <c r="K2137" s="196" t="s">
        <v>218</v>
      </c>
      <c r="L2137" s="196">
        <v>4532</v>
      </c>
      <c r="M2137" s="196" t="s">
        <v>202</v>
      </c>
      <c r="N2137" s="196">
        <v>72</v>
      </c>
      <c r="O2137" s="196">
        <v>161892.4</v>
      </c>
      <c r="P2137" s="196">
        <v>1851503</v>
      </c>
      <c r="Q2137" t="str">
        <f>VLOOKUP(J2137,S:T,2,FALSE)</f>
        <v>4-Medium C&amp;I</v>
      </c>
      <c r="R2137" s="198"/>
      <c r="U2137" s="198"/>
    </row>
    <row r="2138" spans="1:21" x14ac:dyDescent="0.25">
      <c r="A2138" s="196">
        <v>5</v>
      </c>
      <c r="B2138" s="196" t="s">
        <v>183</v>
      </c>
      <c r="C2138" s="196">
        <v>2020</v>
      </c>
      <c r="D2138" s="196">
        <v>1</v>
      </c>
      <c r="E2138" s="196" t="s">
        <v>255</v>
      </c>
      <c r="F2138" s="197">
        <v>79</v>
      </c>
      <c r="G2138" s="196" t="s">
        <v>214</v>
      </c>
      <c r="H2138" s="196">
        <v>710</v>
      </c>
      <c r="I2138" s="196" t="s">
        <v>222</v>
      </c>
      <c r="J2138" s="196" t="s">
        <v>209</v>
      </c>
      <c r="K2138" s="196" t="s">
        <v>210</v>
      </c>
      <c r="L2138" s="196">
        <v>4579</v>
      </c>
      <c r="M2138" s="196" t="s">
        <v>223</v>
      </c>
      <c r="N2138" s="196">
        <v>1</v>
      </c>
      <c r="O2138" s="196">
        <v>3316.46</v>
      </c>
      <c r="P2138" s="196">
        <v>62030</v>
      </c>
      <c r="Q2138" t="str">
        <f>VLOOKUP(J2138,S:T,2,FALSE)</f>
        <v>5-Large C&amp;I</v>
      </c>
      <c r="R2138" s="198"/>
      <c r="U2138" s="198"/>
    </row>
    <row r="2139" spans="1:21" x14ac:dyDescent="0.25">
      <c r="A2139" s="196">
        <v>5</v>
      </c>
      <c r="B2139" s="196" t="s">
        <v>183</v>
      </c>
      <c r="C2139" s="196">
        <v>2020</v>
      </c>
      <c r="D2139" s="196">
        <v>1</v>
      </c>
      <c r="E2139" s="196" t="s">
        <v>255</v>
      </c>
      <c r="F2139" s="197">
        <v>10</v>
      </c>
      <c r="G2139" s="196" t="s">
        <v>240</v>
      </c>
      <c r="H2139" s="196">
        <v>1</v>
      </c>
      <c r="I2139" s="196" t="s">
        <v>231</v>
      </c>
      <c r="J2139" s="196" t="s">
        <v>123</v>
      </c>
      <c r="K2139" s="196" t="s">
        <v>232</v>
      </c>
      <c r="L2139" s="196">
        <v>207</v>
      </c>
      <c r="M2139" s="196" t="s">
        <v>245</v>
      </c>
      <c r="N2139" s="196">
        <v>40299</v>
      </c>
      <c r="O2139" s="196">
        <v>11805293.470000001</v>
      </c>
      <c r="P2139" s="196">
        <v>44733160</v>
      </c>
      <c r="Q2139" t="str">
        <f>VLOOKUP(J2139,S:T,2,FALSE)</f>
        <v>1-Residential</v>
      </c>
      <c r="R2139" s="198"/>
      <c r="U2139" s="198"/>
    </row>
    <row r="2140" spans="1:21" x14ac:dyDescent="0.25">
      <c r="A2140" s="196">
        <v>5</v>
      </c>
      <c r="B2140" s="196" t="s">
        <v>183</v>
      </c>
      <c r="C2140" s="196">
        <v>2020</v>
      </c>
      <c r="D2140" s="196">
        <v>1</v>
      </c>
      <c r="E2140" s="196" t="s">
        <v>255</v>
      </c>
      <c r="F2140" s="197">
        <v>3</v>
      </c>
      <c r="G2140" s="196" t="s">
        <v>191</v>
      </c>
      <c r="H2140" s="196">
        <v>1</v>
      </c>
      <c r="I2140" s="196" t="s">
        <v>231</v>
      </c>
      <c r="J2140" s="196" t="s">
        <v>123</v>
      </c>
      <c r="K2140" s="196" t="s">
        <v>232</v>
      </c>
      <c r="L2140" s="196">
        <v>300</v>
      </c>
      <c r="M2140" s="196" t="s">
        <v>193</v>
      </c>
      <c r="N2140" s="196">
        <v>1369</v>
      </c>
      <c r="O2140" s="196">
        <v>484597.85</v>
      </c>
      <c r="P2140" s="196">
        <v>1844058</v>
      </c>
      <c r="Q2140" t="str">
        <f>VLOOKUP(J2140,S:T,2,FALSE)</f>
        <v>1-Residential</v>
      </c>
      <c r="R2140" s="198"/>
      <c r="U2140" s="198"/>
    </row>
    <row r="2141" spans="1:21" x14ac:dyDescent="0.25">
      <c r="A2141" s="196">
        <v>5</v>
      </c>
      <c r="B2141" s="196" t="s">
        <v>183</v>
      </c>
      <c r="C2141" s="196">
        <v>2020</v>
      </c>
      <c r="D2141" s="196">
        <v>1</v>
      </c>
      <c r="E2141" s="196" t="s">
        <v>255</v>
      </c>
      <c r="F2141" s="197">
        <v>1</v>
      </c>
      <c r="G2141" s="196" t="s">
        <v>185</v>
      </c>
      <c r="H2141" s="196">
        <v>5</v>
      </c>
      <c r="I2141" s="196" t="s">
        <v>192</v>
      </c>
      <c r="J2141" s="196" t="s">
        <v>117</v>
      </c>
      <c r="K2141" s="196" t="s">
        <v>187</v>
      </c>
      <c r="L2141" s="196">
        <v>200</v>
      </c>
      <c r="M2141" s="196" t="s">
        <v>212</v>
      </c>
      <c r="N2141" s="196">
        <v>1284</v>
      </c>
      <c r="O2141" s="196">
        <v>117951.91</v>
      </c>
      <c r="P2141" s="196">
        <v>662920</v>
      </c>
      <c r="Q2141" t="str">
        <f>VLOOKUP(J2141,S:T,2,FALSE)</f>
        <v>3-Small C&amp;I</v>
      </c>
      <c r="R2141" s="198"/>
      <c r="U2141" s="198"/>
    </row>
    <row r="2142" spans="1:21" x14ac:dyDescent="0.25">
      <c r="A2142" s="196">
        <v>5</v>
      </c>
      <c r="B2142" s="196" t="s">
        <v>183</v>
      </c>
      <c r="C2142" s="196">
        <v>2020</v>
      </c>
      <c r="D2142" s="196">
        <v>1</v>
      </c>
      <c r="E2142" s="196" t="s">
        <v>255</v>
      </c>
      <c r="F2142" s="197">
        <v>3</v>
      </c>
      <c r="G2142" s="196" t="s">
        <v>191</v>
      </c>
      <c r="H2142" s="196">
        <v>952</v>
      </c>
      <c r="I2142" s="196" t="s">
        <v>237</v>
      </c>
      <c r="J2142" s="196" t="s">
        <v>119</v>
      </c>
      <c r="K2142" s="196" t="s">
        <v>238</v>
      </c>
      <c r="L2142" s="196">
        <v>4532</v>
      </c>
      <c r="M2142" s="196" t="s">
        <v>202</v>
      </c>
      <c r="N2142" s="196">
        <v>420</v>
      </c>
      <c r="O2142" s="196">
        <v>163944.67000000001</v>
      </c>
      <c r="P2142" s="196">
        <v>1991317</v>
      </c>
      <c r="Q2142" t="str">
        <f>VLOOKUP(J2142,S:T,2,FALSE)</f>
        <v>3-Small C&amp;I</v>
      </c>
      <c r="R2142" s="198"/>
      <c r="U2142" s="198"/>
    </row>
    <row r="2143" spans="1:21" x14ac:dyDescent="0.25">
      <c r="A2143" s="196">
        <v>5</v>
      </c>
      <c r="B2143" s="196" t="s">
        <v>183</v>
      </c>
      <c r="C2143" s="196">
        <v>2020</v>
      </c>
      <c r="D2143" s="196">
        <v>1</v>
      </c>
      <c r="E2143" s="196" t="s">
        <v>255</v>
      </c>
      <c r="F2143" s="197">
        <v>6</v>
      </c>
      <c r="G2143" s="196" t="s">
        <v>194</v>
      </c>
      <c r="H2143" s="196">
        <v>950</v>
      </c>
      <c r="I2143" s="196" t="s">
        <v>186</v>
      </c>
      <c r="J2143" s="196" t="s">
        <v>117</v>
      </c>
      <c r="K2143" s="196" t="s">
        <v>187</v>
      </c>
      <c r="L2143" s="196">
        <v>4562</v>
      </c>
      <c r="M2143" s="196" t="s">
        <v>213</v>
      </c>
      <c r="N2143" s="196">
        <v>30</v>
      </c>
      <c r="O2143" s="196">
        <v>1001.5</v>
      </c>
      <c r="P2143" s="196">
        <v>7911</v>
      </c>
      <c r="Q2143" t="str">
        <f>VLOOKUP(J2143,S:T,2,FALSE)</f>
        <v>3-Small C&amp;I</v>
      </c>
      <c r="R2143" s="198"/>
      <c r="U2143" s="198"/>
    </row>
    <row r="2144" spans="1:21" x14ac:dyDescent="0.25">
      <c r="A2144" s="196">
        <v>5</v>
      </c>
      <c r="B2144" s="196" t="s">
        <v>183</v>
      </c>
      <c r="C2144" s="196">
        <v>2020</v>
      </c>
      <c r="D2144" s="196">
        <v>1</v>
      </c>
      <c r="E2144" s="196" t="s">
        <v>255</v>
      </c>
      <c r="F2144" s="197">
        <v>3</v>
      </c>
      <c r="G2144" s="196" t="s">
        <v>191</v>
      </c>
      <c r="H2144" s="196">
        <v>951</v>
      </c>
      <c r="I2144" s="196" t="s">
        <v>252</v>
      </c>
      <c r="J2144" s="196" t="s">
        <v>128</v>
      </c>
      <c r="K2144" s="196" t="s">
        <v>251</v>
      </c>
      <c r="L2144" s="196">
        <v>4532</v>
      </c>
      <c r="M2144" s="196" t="s">
        <v>202</v>
      </c>
      <c r="N2144" s="196">
        <v>1188</v>
      </c>
      <c r="O2144" s="196">
        <v>45132.79</v>
      </c>
      <c r="P2144" s="196">
        <v>405238</v>
      </c>
      <c r="Q2144" t="str">
        <f>VLOOKUP(J2144,S:T,2,FALSE)</f>
        <v>3-Small C&amp;I</v>
      </c>
      <c r="R2144" s="198"/>
      <c r="U2144" s="198"/>
    </row>
    <row r="2145" spans="1:21" x14ac:dyDescent="0.25">
      <c r="A2145" s="196">
        <v>4</v>
      </c>
      <c r="B2145" s="196" t="s">
        <v>189</v>
      </c>
      <c r="C2145" s="196">
        <v>2020</v>
      </c>
      <c r="D2145" s="196">
        <v>1</v>
      </c>
      <c r="E2145" s="196" t="s">
        <v>255</v>
      </c>
      <c r="F2145" s="197">
        <v>3</v>
      </c>
      <c r="G2145" s="196" t="s">
        <v>191</v>
      </c>
      <c r="H2145" s="196">
        <v>18</v>
      </c>
      <c r="I2145" s="196" t="s">
        <v>217</v>
      </c>
      <c r="J2145" s="196" t="s">
        <v>121</v>
      </c>
      <c r="K2145" s="196" t="s">
        <v>218</v>
      </c>
      <c r="L2145" s="196">
        <v>300</v>
      </c>
      <c r="M2145" s="196" t="s">
        <v>193</v>
      </c>
      <c r="N2145" s="196">
        <v>4</v>
      </c>
      <c r="O2145" s="196">
        <v>3963.63</v>
      </c>
      <c r="P2145" s="196">
        <v>14981</v>
      </c>
      <c r="Q2145" t="str">
        <f>VLOOKUP(J2145,S:T,2,FALSE)</f>
        <v>4-Medium C&amp;I</v>
      </c>
      <c r="R2145" s="198"/>
      <c r="U2145" s="198"/>
    </row>
    <row r="2146" spans="1:21" x14ac:dyDescent="0.25">
      <c r="A2146" s="196">
        <v>5</v>
      </c>
      <c r="B2146" s="196" t="s">
        <v>183</v>
      </c>
      <c r="C2146" s="196">
        <v>2020</v>
      </c>
      <c r="D2146" s="196">
        <v>1</v>
      </c>
      <c r="E2146" s="196" t="s">
        <v>255</v>
      </c>
      <c r="F2146" s="197">
        <v>3</v>
      </c>
      <c r="G2146" s="196" t="s">
        <v>191</v>
      </c>
      <c r="H2146" s="196">
        <v>903</v>
      </c>
      <c r="I2146" s="196" t="s">
        <v>241</v>
      </c>
      <c r="J2146" s="196" t="s">
        <v>123</v>
      </c>
      <c r="K2146" s="196" t="s">
        <v>232</v>
      </c>
      <c r="L2146" s="196">
        <v>4532</v>
      </c>
      <c r="M2146" s="196" t="s">
        <v>202</v>
      </c>
      <c r="N2146" s="196">
        <v>1025</v>
      </c>
      <c r="O2146" s="196">
        <v>424133.08</v>
      </c>
      <c r="P2146" s="196">
        <v>3530496</v>
      </c>
      <c r="Q2146" t="str">
        <f>VLOOKUP(J2146,S:T,2,FALSE)</f>
        <v>1-Residential</v>
      </c>
      <c r="R2146" s="198"/>
      <c r="U2146" s="198"/>
    </row>
    <row r="2147" spans="1:21" x14ac:dyDescent="0.25">
      <c r="A2147" s="196">
        <v>5</v>
      </c>
      <c r="B2147" s="196" t="s">
        <v>183</v>
      </c>
      <c r="C2147" s="196">
        <v>2020</v>
      </c>
      <c r="D2147" s="196">
        <v>1</v>
      </c>
      <c r="E2147" s="196" t="s">
        <v>255</v>
      </c>
      <c r="F2147" s="197">
        <v>5</v>
      </c>
      <c r="G2147" s="196" t="s">
        <v>197</v>
      </c>
      <c r="H2147" s="196">
        <v>11</v>
      </c>
      <c r="I2147" s="196" t="s">
        <v>285</v>
      </c>
      <c r="J2147" s="196" t="s">
        <v>117</v>
      </c>
      <c r="K2147" s="196" t="s">
        <v>187</v>
      </c>
      <c r="L2147" s="196">
        <v>460</v>
      </c>
      <c r="M2147" s="196" t="s">
        <v>200</v>
      </c>
      <c r="N2147" s="196">
        <v>2</v>
      </c>
      <c r="O2147" s="196">
        <v>157.80000000000001</v>
      </c>
      <c r="P2147" s="196">
        <v>610</v>
      </c>
      <c r="Q2147" t="str">
        <f>VLOOKUP(J2147,S:T,2,FALSE)</f>
        <v>3-Small C&amp;I</v>
      </c>
      <c r="R2147" s="198"/>
      <c r="U2147" s="198"/>
    </row>
    <row r="2148" spans="1:21" x14ac:dyDescent="0.25">
      <c r="A2148" s="196">
        <v>5</v>
      </c>
      <c r="B2148" s="196" t="s">
        <v>183</v>
      </c>
      <c r="C2148" s="196">
        <v>2020</v>
      </c>
      <c r="D2148" s="196">
        <v>1</v>
      </c>
      <c r="E2148" s="196" t="s">
        <v>255</v>
      </c>
      <c r="F2148" s="197">
        <v>6</v>
      </c>
      <c r="G2148" s="196" t="s">
        <v>194</v>
      </c>
      <c r="H2148" s="196">
        <v>609</v>
      </c>
      <c r="I2148" s="196" t="s">
        <v>300</v>
      </c>
      <c r="J2148" s="196" t="s">
        <v>280</v>
      </c>
      <c r="K2148" s="196" t="s">
        <v>214</v>
      </c>
      <c r="L2148" s="196">
        <v>700</v>
      </c>
      <c r="M2148" s="196" t="s">
        <v>195</v>
      </c>
      <c r="N2148" s="196">
        <v>10</v>
      </c>
      <c r="O2148" s="196">
        <v>9464.34</v>
      </c>
      <c r="P2148" s="196">
        <v>40292</v>
      </c>
      <c r="Q2148" t="str">
        <f>VLOOKUP(J2148,S:T,2,FALSE)</f>
        <v>Street</v>
      </c>
      <c r="R2148" s="198"/>
      <c r="U2148" s="198"/>
    </row>
    <row r="2149" spans="1:21" x14ac:dyDescent="0.25">
      <c r="A2149" s="196">
        <v>5</v>
      </c>
      <c r="B2149" s="196" t="s">
        <v>183</v>
      </c>
      <c r="C2149" s="196">
        <v>2020</v>
      </c>
      <c r="D2149" s="196">
        <v>1</v>
      </c>
      <c r="E2149" s="196" t="s">
        <v>255</v>
      </c>
      <c r="F2149" s="197">
        <v>3</v>
      </c>
      <c r="G2149" s="196" t="s">
        <v>191</v>
      </c>
      <c r="H2149" s="196">
        <v>10</v>
      </c>
      <c r="I2149" s="196" t="s">
        <v>253</v>
      </c>
      <c r="J2149" s="196" t="s">
        <v>119</v>
      </c>
      <c r="K2149" s="196" t="s">
        <v>238</v>
      </c>
      <c r="L2149" s="196">
        <v>300</v>
      </c>
      <c r="M2149" s="196" t="s">
        <v>193</v>
      </c>
      <c r="N2149" s="196">
        <v>23676</v>
      </c>
      <c r="O2149" s="196">
        <v>2194136.02</v>
      </c>
      <c r="P2149" s="196">
        <v>9905456</v>
      </c>
      <c r="Q2149" t="str">
        <f>VLOOKUP(J2149,S:T,2,FALSE)</f>
        <v>3-Small C&amp;I</v>
      </c>
      <c r="R2149" s="198"/>
      <c r="U2149" s="198"/>
    </row>
    <row r="2150" spans="1:21" x14ac:dyDescent="0.25">
      <c r="A2150" s="196">
        <v>5</v>
      </c>
      <c r="B2150" s="196" t="s">
        <v>183</v>
      </c>
      <c r="C2150" s="196">
        <v>2020</v>
      </c>
      <c r="D2150" s="196">
        <v>1</v>
      </c>
      <c r="E2150" s="196" t="s">
        <v>255</v>
      </c>
      <c r="F2150" s="197">
        <v>5</v>
      </c>
      <c r="G2150" s="196" t="s">
        <v>197</v>
      </c>
      <c r="H2150" s="196">
        <v>701</v>
      </c>
      <c r="I2150" s="196" t="s">
        <v>208</v>
      </c>
      <c r="J2150" s="196" t="s">
        <v>209</v>
      </c>
      <c r="K2150" s="196" t="s">
        <v>210</v>
      </c>
      <c r="L2150" s="196">
        <v>460</v>
      </c>
      <c r="M2150" s="196" t="s">
        <v>200</v>
      </c>
      <c r="N2150" s="196">
        <v>80</v>
      </c>
      <c r="O2150" s="196">
        <v>1241672.1499999999</v>
      </c>
      <c r="P2150" s="196">
        <v>6401010</v>
      </c>
      <c r="Q2150" t="str">
        <f>VLOOKUP(J2150,S:T,2,FALSE)</f>
        <v>5-Large C&amp;I</v>
      </c>
      <c r="R2150" s="198"/>
      <c r="U2150" s="198"/>
    </row>
    <row r="2151" spans="1:21" x14ac:dyDescent="0.25">
      <c r="A2151" s="196">
        <v>5</v>
      </c>
      <c r="B2151" s="196" t="s">
        <v>183</v>
      </c>
      <c r="C2151" s="196">
        <v>2020</v>
      </c>
      <c r="D2151" s="196">
        <v>1</v>
      </c>
      <c r="E2151" s="196" t="s">
        <v>255</v>
      </c>
      <c r="F2151" s="197">
        <v>10</v>
      </c>
      <c r="G2151" s="196" t="s">
        <v>240</v>
      </c>
      <c r="H2151" s="196">
        <v>603</v>
      </c>
      <c r="I2151" s="196" t="s">
        <v>198</v>
      </c>
      <c r="J2151" s="196" t="s">
        <v>127</v>
      </c>
      <c r="K2151" s="196" t="s">
        <v>199</v>
      </c>
      <c r="L2151" s="196">
        <v>207</v>
      </c>
      <c r="M2151" s="196" t="s">
        <v>245</v>
      </c>
      <c r="N2151" s="196">
        <v>28</v>
      </c>
      <c r="O2151" s="196">
        <v>662.71</v>
      </c>
      <c r="P2151" s="196">
        <v>1767</v>
      </c>
      <c r="Q2151" t="str">
        <f>VLOOKUP(J2151,S:T,2,FALSE)</f>
        <v>Street</v>
      </c>
      <c r="R2151" s="198"/>
      <c r="U2151" s="198"/>
    </row>
    <row r="2152" spans="1:21" x14ac:dyDescent="0.25">
      <c r="A2152" s="196">
        <v>5</v>
      </c>
      <c r="B2152" s="196" t="s">
        <v>183</v>
      </c>
      <c r="C2152" s="196">
        <v>2020</v>
      </c>
      <c r="D2152" s="196">
        <v>1</v>
      </c>
      <c r="E2152" s="196" t="s">
        <v>255</v>
      </c>
      <c r="F2152" s="197">
        <v>5</v>
      </c>
      <c r="G2152" s="196" t="s">
        <v>197</v>
      </c>
      <c r="H2152" s="196">
        <v>603</v>
      </c>
      <c r="I2152" s="196" t="s">
        <v>198</v>
      </c>
      <c r="J2152" s="196" t="s">
        <v>127</v>
      </c>
      <c r="K2152" s="196" t="s">
        <v>199</v>
      </c>
      <c r="L2152" s="196">
        <v>460</v>
      </c>
      <c r="M2152" s="196" t="s">
        <v>200</v>
      </c>
      <c r="N2152" s="196">
        <v>56</v>
      </c>
      <c r="O2152" s="196">
        <v>9970.86</v>
      </c>
      <c r="P2152" s="196">
        <v>30476</v>
      </c>
      <c r="Q2152" t="str">
        <f>VLOOKUP(J2152,S:T,2,FALSE)</f>
        <v>Street</v>
      </c>
      <c r="R2152" s="198"/>
      <c r="U2152" s="198"/>
    </row>
    <row r="2153" spans="1:21" x14ac:dyDescent="0.25">
      <c r="A2153" s="196">
        <v>5</v>
      </c>
      <c r="B2153" s="196" t="s">
        <v>183</v>
      </c>
      <c r="C2153" s="196">
        <v>2020</v>
      </c>
      <c r="D2153" s="196">
        <v>1</v>
      </c>
      <c r="E2153" s="196" t="s">
        <v>255</v>
      </c>
      <c r="F2153" s="197">
        <v>6</v>
      </c>
      <c r="G2153" s="196" t="s">
        <v>194</v>
      </c>
      <c r="H2153" s="196">
        <v>621</v>
      </c>
      <c r="I2153" s="196" t="s">
        <v>261</v>
      </c>
      <c r="J2153" s="196" t="s">
        <v>118</v>
      </c>
      <c r="K2153" s="196" t="s">
        <v>226</v>
      </c>
      <c r="L2153" s="196">
        <v>4562</v>
      </c>
      <c r="M2153" s="196" t="s">
        <v>213</v>
      </c>
      <c r="N2153" s="196">
        <v>9</v>
      </c>
      <c r="O2153" s="196">
        <v>216.3</v>
      </c>
      <c r="P2153" s="196">
        <v>1651</v>
      </c>
      <c r="Q2153" t="str">
        <f>VLOOKUP(J2153,S:T,2,FALSE)</f>
        <v>3-Small C&amp;I</v>
      </c>
      <c r="R2153" s="198"/>
      <c r="U2153" s="198"/>
    </row>
    <row r="2154" spans="1:21" x14ac:dyDescent="0.25">
      <c r="A2154" s="196">
        <v>5</v>
      </c>
      <c r="B2154" s="196" t="s">
        <v>183</v>
      </c>
      <c r="C2154" s="196">
        <v>2020</v>
      </c>
      <c r="D2154" s="196">
        <v>1</v>
      </c>
      <c r="E2154" s="196" t="s">
        <v>255</v>
      </c>
      <c r="F2154" s="197">
        <v>6</v>
      </c>
      <c r="G2154" s="196" t="s">
        <v>194</v>
      </c>
      <c r="H2154" s="196">
        <v>618</v>
      </c>
      <c r="I2154" s="196" t="s">
        <v>296</v>
      </c>
      <c r="J2154" s="196" t="s">
        <v>132</v>
      </c>
      <c r="K2154" s="196" t="s">
        <v>282</v>
      </c>
      <c r="L2154" s="196">
        <v>4562</v>
      </c>
      <c r="M2154" s="196" t="s">
        <v>213</v>
      </c>
      <c r="N2154" s="196">
        <v>5</v>
      </c>
      <c r="O2154" s="196">
        <v>1474.94</v>
      </c>
      <c r="P2154" s="196">
        <v>4838</v>
      </c>
      <c r="Q2154" t="str">
        <f>VLOOKUP(J2154,S:T,2,FALSE)</f>
        <v>Street</v>
      </c>
      <c r="R2154" s="198"/>
      <c r="U2154" s="198"/>
    </row>
    <row r="2155" spans="1:21" x14ac:dyDescent="0.25">
      <c r="A2155" s="196">
        <v>5</v>
      </c>
      <c r="B2155" s="196" t="s">
        <v>183</v>
      </c>
      <c r="C2155" s="196">
        <v>2020</v>
      </c>
      <c r="D2155" s="196">
        <v>1</v>
      </c>
      <c r="E2155" s="196" t="s">
        <v>255</v>
      </c>
      <c r="F2155" s="197">
        <v>6</v>
      </c>
      <c r="G2155" s="196" t="s">
        <v>194</v>
      </c>
      <c r="H2155" s="196">
        <v>623</v>
      </c>
      <c r="I2155" s="196" t="s">
        <v>297</v>
      </c>
      <c r="J2155" s="196" t="s">
        <v>126</v>
      </c>
      <c r="K2155" s="196" t="s">
        <v>229</v>
      </c>
      <c r="L2155" s="196">
        <v>700</v>
      </c>
      <c r="M2155" s="196" t="s">
        <v>195</v>
      </c>
      <c r="N2155" s="196">
        <v>1</v>
      </c>
      <c r="O2155" s="196">
        <v>1975.23</v>
      </c>
      <c r="P2155" s="196">
        <v>7599</v>
      </c>
      <c r="Q2155" t="str">
        <f>VLOOKUP(J2155,S:T,2,FALSE)</f>
        <v>Street</v>
      </c>
      <c r="R2155" s="198"/>
      <c r="U2155" s="198"/>
    </row>
    <row r="2156" spans="1:21" x14ac:dyDescent="0.25">
      <c r="A2156" s="196">
        <v>4</v>
      </c>
      <c r="B2156" s="196" t="s">
        <v>189</v>
      </c>
      <c r="C2156" s="192">
        <v>2020</v>
      </c>
      <c r="D2156" s="196">
        <v>2</v>
      </c>
      <c r="E2156" s="196" t="s">
        <v>299</v>
      </c>
      <c r="F2156" s="197">
        <v>6</v>
      </c>
      <c r="G2156" s="196" t="s">
        <v>194</v>
      </c>
      <c r="H2156" s="196">
        <v>615</v>
      </c>
      <c r="I2156" s="196" t="s">
        <v>294</v>
      </c>
      <c r="J2156" s="196" t="s">
        <v>125</v>
      </c>
      <c r="K2156" s="196" t="s">
        <v>263</v>
      </c>
      <c r="L2156" s="196">
        <v>4562</v>
      </c>
      <c r="M2156" s="196" t="s">
        <v>213</v>
      </c>
      <c r="N2156" s="196">
        <v>1</v>
      </c>
      <c r="O2156" s="196">
        <v>5848.13</v>
      </c>
      <c r="P2156" s="196">
        <v>17885</v>
      </c>
      <c r="Q2156" t="str">
        <f>VLOOKUP(J2156,S:T,2,FALSE)</f>
        <v>Street</v>
      </c>
      <c r="R2156" s="198"/>
      <c r="U2156" s="198"/>
    </row>
    <row r="2157" spans="1:21" x14ac:dyDescent="0.25">
      <c r="A2157" s="196">
        <v>5</v>
      </c>
      <c r="B2157" s="196" t="s">
        <v>183</v>
      </c>
      <c r="C2157" s="192">
        <v>2020</v>
      </c>
      <c r="D2157" s="196">
        <v>2</v>
      </c>
      <c r="E2157" s="196" t="s">
        <v>299</v>
      </c>
      <c r="F2157" s="197">
        <v>60</v>
      </c>
      <c r="G2157" s="196" t="s">
        <v>214</v>
      </c>
      <c r="H2157" s="196">
        <v>615</v>
      </c>
      <c r="I2157" s="196" t="s">
        <v>294</v>
      </c>
      <c r="J2157" s="196" t="s">
        <v>125</v>
      </c>
      <c r="K2157" s="196" t="s">
        <v>263</v>
      </c>
      <c r="L2157" s="196">
        <v>4563</v>
      </c>
      <c r="M2157" s="196" t="s">
        <v>230</v>
      </c>
      <c r="N2157" s="196">
        <v>37</v>
      </c>
      <c r="O2157" s="196">
        <v>4453.8500000000004</v>
      </c>
      <c r="P2157" s="196">
        <v>11670</v>
      </c>
      <c r="Q2157" t="str">
        <f>VLOOKUP(J2157,S:T,2,FALSE)</f>
        <v>Street</v>
      </c>
      <c r="R2157" s="198"/>
      <c r="U2157" s="198"/>
    </row>
    <row r="2158" spans="1:21" x14ac:dyDescent="0.25">
      <c r="A2158" s="196">
        <v>4</v>
      </c>
      <c r="B2158" s="196" t="s">
        <v>189</v>
      </c>
      <c r="C2158" s="192">
        <v>2020</v>
      </c>
      <c r="D2158" s="196">
        <v>2</v>
      </c>
      <c r="E2158" s="196" t="s">
        <v>299</v>
      </c>
      <c r="F2158" s="197">
        <v>60</v>
      </c>
      <c r="G2158" s="196" t="s">
        <v>214</v>
      </c>
      <c r="H2158" s="196">
        <v>615</v>
      </c>
      <c r="I2158" s="196" t="s">
        <v>294</v>
      </c>
      <c r="J2158" s="196" t="s">
        <v>125</v>
      </c>
      <c r="K2158" s="196" t="s">
        <v>263</v>
      </c>
      <c r="L2158" s="196">
        <v>4563</v>
      </c>
      <c r="M2158" s="196" t="s">
        <v>230</v>
      </c>
      <c r="N2158" s="196">
        <v>1</v>
      </c>
      <c r="O2158" s="196">
        <v>11.04</v>
      </c>
      <c r="P2158" s="196">
        <v>34</v>
      </c>
      <c r="Q2158" t="str">
        <f>VLOOKUP(J2158,S:T,2,FALSE)</f>
        <v>Street</v>
      </c>
      <c r="R2158" s="198"/>
      <c r="U2158" s="198"/>
    </row>
    <row r="2159" spans="1:21" x14ac:dyDescent="0.25">
      <c r="A2159" s="196">
        <v>5</v>
      </c>
      <c r="B2159" s="196" t="s">
        <v>183</v>
      </c>
      <c r="C2159" s="192">
        <v>2020</v>
      </c>
      <c r="D2159" s="196">
        <v>2</v>
      </c>
      <c r="E2159" s="196" t="s">
        <v>299</v>
      </c>
      <c r="F2159" s="197">
        <v>10</v>
      </c>
      <c r="G2159" s="196" t="s">
        <v>240</v>
      </c>
      <c r="H2159" s="196">
        <v>905</v>
      </c>
      <c r="I2159" s="196" t="s">
        <v>274</v>
      </c>
      <c r="J2159" s="196" t="s">
        <v>124</v>
      </c>
      <c r="K2159" s="196" t="s">
        <v>244</v>
      </c>
      <c r="L2159" s="196">
        <v>4513</v>
      </c>
      <c r="M2159" s="196" t="s">
        <v>242</v>
      </c>
      <c r="N2159" s="196">
        <v>4455</v>
      </c>
      <c r="O2159" s="196">
        <v>164703.87</v>
      </c>
      <c r="P2159" s="196">
        <v>4845224</v>
      </c>
      <c r="Q2159" t="str">
        <f>VLOOKUP(J2159,S:T,2,FALSE)</f>
        <v>2-Low Income Residential</v>
      </c>
      <c r="R2159" s="198"/>
      <c r="U2159" s="198"/>
    </row>
    <row r="2160" spans="1:21" x14ac:dyDescent="0.25">
      <c r="A2160" s="196">
        <v>4</v>
      </c>
      <c r="B2160" s="196" t="s">
        <v>189</v>
      </c>
      <c r="C2160" s="192">
        <v>2020</v>
      </c>
      <c r="D2160" s="196">
        <v>2</v>
      </c>
      <c r="E2160" s="196" t="s">
        <v>299</v>
      </c>
      <c r="F2160" s="197">
        <v>10</v>
      </c>
      <c r="G2160" s="196" t="s">
        <v>240</v>
      </c>
      <c r="H2160" s="196">
        <v>905</v>
      </c>
      <c r="I2160" s="196" t="s">
        <v>274</v>
      </c>
      <c r="J2160" s="196" t="s">
        <v>124</v>
      </c>
      <c r="K2160" s="196" t="s">
        <v>244</v>
      </c>
      <c r="L2160" s="196">
        <v>4513</v>
      </c>
      <c r="M2160" s="196" t="s">
        <v>242</v>
      </c>
      <c r="N2160" s="196">
        <v>4</v>
      </c>
      <c r="O2160" s="196">
        <v>185.12</v>
      </c>
      <c r="P2160" s="196">
        <v>3639</v>
      </c>
      <c r="Q2160" t="str">
        <f>VLOOKUP(J2160,S:T,2,FALSE)</f>
        <v>2-Low Income Residential</v>
      </c>
      <c r="R2160" s="198"/>
      <c r="U2160" s="198"/>
    </row>
    <row r="2161" spans="1:21" x14ac:dyDescent="0.25">
      <c r="A2161" s="196">
        <v>5</v>
      </c>
      <c r="B2161" s="196" t="s">
        <v>183</v>
      </c>
      <c r="C2161" s="192">
        <v>2020</v>
      </c>
      <c r="D2161" s="196">
        <v>2</v>
      </c>
      <c r="E2161" s="196" t="s">
        <v>299</v>
      </c>
      <c r="F2161" s="197">
        <v>1</v>
      </c>
      <c r="G2161" s="196" t="s">
        <v>185</v>
      </c>
      <c r="H2161" s="196">
        <v>6</v>
      </c>
      <c r="I2161" s="196" t="s">
        <v>258</v>
      </c>
      <c r="J2161" s="196" t="s">
        <v>124</v>
      </c>
      <c r="K2161" s="196" t="s">
        <v>244</v>
      </c>
      <c r="L2161" s="196">
        <v>200</v>
      </c>
      <c r="M2161" s="196" t="s">
        <v>212</v>
      </c>
      <c r="N2161" s="196">
        <v>59629</v>
      </c>
      <c r="O2161" s="196">
        <v>5930869.5</v>
      </c>
      <c r="P2161" s="196">
        <v>33765492</v>
      </c>
      <c r="Q2161" t="str">
        <f>VLOOKUP(J2161,S:T,2,FALSE)</f>
        <v>2-Low Income Residential</v>
      </c>
      <c r="R2161" s="198"/>
      <c r="U2161" s="198"/>
    </row>
    <row r="2162" spans="1:21" x14ac:dyDescent="0.25">
      <c r="A2162" s="196">
        <v>5</v>
      </c>
      <c r="B2162" s="196" t="s">
        <v>183</v>
      </c>
      <c r="C2162" s="192">
        <v>2020</v>
      </c>
      <c r="D2162" s="196">
        <v>2</v>
      </c>
      <c r="E2162" s="196" t="s">
        <v>299</v>
      </c>
      <c r="F2162" s="197">
        <v>5</v>
      </c>
      <c r="G2162" s="196" t="s">
        <v>197</v>
      </c>
      <c r="H2162" s="196">
        <v>602</v>
      </c>
      <c r="I2162" s="196" t="s">
        <v>248</v>
      </c>
      <c r="J2162" s="196" t="s">
        <v>127</v>
      </c>
      <c r="K2162" s="196" t="s">
        <v>199</v>
      </c>
      <c r="L2162" s="196">
        <v>460</v>
      </c>
      <c r="M2162" s="196" t="s">
        <v>200</v>
      </c>
      <c r="N2162" s="196">
        <v>29</v>
      </c>
      <c r="O2162" s="196">
        <v>4662.8999999999996</v>
      </c>
      <c r="P2162" s="196">
        <v>14397</v>
      </c>
      <c r="Q2162" t="str">
        <f>VLOOKUP(J2162,S:T,2,FALSE)</f>
        <v>Street</v>
      </c>
      <c r="R2162" s="198"/>
      <c r="U2162" s="198"/>
    </row>
    <row r="2163" spans="1:21" x14ac:dyDescent="0.25">
      <c r="A2163" s="196">
        <v>5</v>
      </c>
      <c r="B2163" s="196" t="s">
        <v>183</v>
      </c>
      <c r="C2163" s="192">
        <v>2020</v>
      </c>
      <c r="D2163" s="196">
        <v>2</v>
      </c>
      <c r="E2163" s="196" t="s">
        <v>299</v>
      </c>
      <c r="F2163" s="197">
        <v>3</v>
      </c>
      <c r="G2163" s="196" t="s">
        <v>191</v>
      </c>
      <c r="H2163" s="196">
        <v>5</v>
      </c>
      <c r="I2163" s="196" t="s">
        <v>192</v>
      </c>
      <c r="J2163" s="196" t="s">
        <v>117</v>
      </c>
      <c r="K2163" s="196" t="s">
        <v>187</v>
      </c>
      <c r="L2163" s="196">
        <v>300</v>
      </c>
      <c r="M2163" s="196" t="s">
        <v>193</v>
      </c>
      <c r="N2163" s="196">
        <v>45372</v>
      </c>
      <c r="O2163" s="196">
        <v>7162882.1799999997</v>
      </c>
      <c r="P2163" s="196">
        <v>56494885</v>
      </c>
      <c r="Q2163" t="str">
        <f>VLOOKUP(J2163,S:T,2,FALSE)</f>
        <v>3-Small C&amp;I</v>
      </c>
      <c r="R2163" s="198"/>
      <c r="U2163" s="198"/>
    </row>
    <row r="2164" spans="1:21" x14ac:dyDescent="0.25">
      <c r="A2164" s="196">
        <v>5</v>
      </c>
      <c r="B2164" s="196" t="s">
        <v>183</v>
      </c>
      <c r="C2164" s="192">
        <v>2020</v>
      </c>
      <c r="D2164" s="196">
        <v>2</v>
      </c>
      <c r="E2164" s="196" t="s">
        <v>299</v>
      </c>
      <c r="F2164" s="197">
        <v>10</v>
      </c>
      <c r="G2164" s="196" t="s">
        <v>240</v>
      </c>
      <c r="H2164" s="196">
        <v>950</v>
      </c>
      <c r="I2164" s="196" t="s">
        <v>186</v>
      </c>
      <c r="J2164" s="196" t="s">
        <v>117</v>
      </c>
      <c r="K2164" s="196" t="s">
        <v>187</v>
      </c>
      <c r="L2164" s="196">
        <v>4513</v>
      </c>
      <c r="M2164" s="196" t="s">
        <v>242</v>
      </c>
      <c r="N2164" s="196">
        <v>15</v>
      </c>
      <c r="O2164" s="196">
        <v>2812.13</v>
      </c>
      <c r="P2164" s="196">
        <v>29199</v>
      </c>
      <c r="Q2164" t="str">
        <f>VLOOKUP(J2164,S:T,2,FALSE)</f>
        <v>3-Small C&amp;I</v>
      </c>
      <c r="R2164" s="198"/>
      <c r="U2164" s="198"/>
    </row>
    <row r="2165" spans="1:21" x14ac:dyDescent="0.25">
      <c r="A2165" s="196">
        <v>4</v>
      </c>
      <c r="B2165" s="196" t="s">
        <v>189</v>
      </c>
      <c r="C2165" s="192">
        <v>2020</v>
      </c>
      <c r="D2165" s="196">
        <v>2</v>
      </c>
      <c r="E2165" s="196" t="s">
        <v>299</v>
      </c>
      <c r="F2165" s="197">
        <v>3</v>
      </c>
      <c r="G2165" s="196" t="s">
        <v>191</v>
      </c>
      <c r="H2165" s="196">
        <v>5</v>
      </c>
      <c r="I2165" s="196" t="s">
        <v>192</v>
      </c>
      <c r="J2165" s="196" t="s">
        <v>117</v>
      </c>
      <c r="K2165" s="196" t="s">
        <v>187</v>
      </c>
      <c r="L2165" s="196">
        <v>300</v>
      </c>
      <c r="M2165" s="196" t="s">
        <v>193</v>
      </c>
      <c r="N2165" s="196">
        <v>131</v>
      </c>
      <c r="O2165" s="196">
        <v>27315.87</v>
      </c>
      <c r="P2165" s="196">
        <v>117999</v>
      </c>
      <c r="Q2165" t="str">
        <f>VLOOKUP(J2165,S:T,2,FALSE)</f>
        <v>3-Small C&amp;I</v>
      </c>
      <c r="R2165" s="198"/>
      <c r="U2165" s="198"/>
    </row>
    <row r="2166" spans="1:21" x14ac:dyDescent="0.25">
      <c r="A2166" s="196">
        <v>5</v>
      </c>
      <c r="B2166" s="196" t="s">
        <v>183</v>
      </c>
      <c r="C2166" s="192">
        <v>2020</v>
      </c>
      <c r="D2166" s="196">
        <v>2</v>
      </c>
      <c r="E2166" s="196" t="s">
        <v>299</v>
      </c>
      <c r="F2166" s="197">
        <v>1</v>
      </c>
      <c r="G2166" s="196" t="s">
        <v>185</v>
      </c>
      <c r="H2166" s="196">
        <v>953</v>
      </c>
      <c r="I2166" s="196" t="s">
        <v>215</v>
      </c>
      <c r="J2166" s="196" t="s">
        <v>120</v>
      </c>
      <c r="K2166" s="196" t="s">
        <v>216</v>
      </c>
      <c r="L2166" s="196">
        <v>4512</v>
      </c>
      <c r="M2166" s="196" t="s">
        <v>188</v>
      </c>
      <c r="N2166" s="196">
        <v>627</v>
      </c>
      <c r="O2166" s="196">
        <v>29208.1</v>
      </c>
      <c r="P2166" s="196">
        <v>251514</v>
      </c>
      <c r="Q2166" t="str">
        <f>VLOOKUP(J2166,S:T,2,FALSE)</f>
        <v>3-Small C&amp;I</v>
      </c>
      <c r="R2166" s="198"/>
      <c r="U2166" s="198"/>
    </row>
    <row r="2167" spans="1:21" x14ac:dyDescent="0.25">
      <c r="A2167" s="196">
        <v>4</v>
      </c>
      <c r="B2167" s="196" t="s">
        <v>189</v>
      </c>
      <c r="C2167" s="192">
        <v>2020</v>
      </c>
      <c r="D2167" s="196">
        <v>2</v>
      </c>
      <c r="E2167" s="196" t="s">
        <v>299</v>
      </c>
      <c r="F2167" s="197">
        <v>1</v>
      </c>
      <c r="G2167" s="196" t="s">
        <v>185</v>
      </c>
      <c r="H2167" s="196">
        <v>953</v>
      </c>
      <c r="I2167" s="196" t="s">
        <v>215</v>
      </c>
      <c r="J2167" s="196" t="s">
        <v>120</v>
      </c>
      <c r="K2167" s="196" t="s">
        <v>216</v>
      </c>
      <c r="L2167" s="196">
        <v>4512</v>
      </c>
      <c r="M2167" s="196" t="s">
        <v>188</v>
      </c>
      <c r="N2167" s="196">
        <v>1</v>
      </c>
      <c r="O2167" s="196">
        <v>40.18</v>
      </c>
      <c r="P2167" s="196">
        <v>303</v>
      </c>
      <c r="Q2167" t="str">
        <f>VLOOKUP(J2167,S:T,2,FALSE)</f>
        <v>3-Small C&amp;I</v>
      </c>
      <c r="R2167" s="198"/>
      <c r="U2167" s="198"/>
    </row>
    <row r="2168" spans="1:21" x14ac:dyDescent="0.25">
      <c r="A2168" s="196">
        <v>5</v>
      </c>
      <c r="B2168" s="196" t="s">
        <v>183</v>
      </c>
      <c r="C2168" s="192">
        <v>2020</v>
      </c>
      <c r="D2168" s="196">
        <v>2</v>
      </c>
      <c r="E2168" s="196" t="s">
        <v>299</v>
      </c>
      <c r="F2168" s="197">
        <v>1</v>
      </c>
      <c r="G2168" s="196" t="s">
        <v>185</v>
      </c>
      <c r="H2168" s="196">
        <v>18</v>
      </c>
      <c r="I2168" s="196" t="s">
        <v>217</v>
      </c>
      <c r="J2168" s="196" t="s">
        <v>121</v>
      </c>
      <c r="K2168" s="196" t="s">
        <v>218</v>
      </c>
      <c r="L2168" s="196">
        <v>200</v>
      </c>
      <c r="M2168" s="196" t="s">
        <v>212</v>
      </c>
      <c r="N2168" s="196">
        <v>1</v>
      </c>
      <c r="O2168" s="196">
        <v>569.88</v>
      </c>
      <c r="P2168" s="196">
        <v>1680</v>
      </c>
      <c r="Q2168" t="str">
        <f>VLOOKUP(J2168,S:T,2,FALSE)</f>
        <v>4-Medium C&amp;I</v>
      </c>
      <c r="R2168" s="198"/>
      <c r="U2168" s="198"/>
    </row>
    <row r="2169" spans="1:21" x14ac:dyDescent="0.25">
      <c r="A2169" s="196">
        <v>4</v>
      </c>
      <c r="B2169" s="196" t="s">
        <v>189</v>
      </c>
      <c r="C2169" s="192">
        <v>2020</v>
      </c>
      <c r="D2169" s="196">
        <v>2</v>
      </c>
      <c r="E2169" s="196" t="s">
        <v>299</v>
      </c>
      <c r="F2169" s="197">
        <v>3</v>
      </c>
      <c r="G2169" s="196" t="s">
        <v>191</v>
      </c>
      <c r="H2169" s="196">
        <v>1</v>
      </c>
      <c r="I2169" s="196" t="s">
        <v>231</v>
      </c>
      <c r="J2169" s="196" t="s">
        <v>123</v>
      </c>
      <c r="K2169" s="196" t="s">
        <v>232</v>
      </c>
      <c r="L2169" s="196">
        <v>300</v>
      </c>
      <c r="M2169" s="196" t="s">
        <v>193</v>
      </c>
      <c r="N2169" s="196">
        <v>20</v>
      </c>
      <c r="O2169" s="196">
        <v>1469.6</v>
      </c>
      <c r="P2169" s="196">
        <v>5080</v>
      </c>
      <c r="Q2169" t="str">
        <f>VLOOKUP(J2169,S:T,2,FALSE)</f>
        <v>1-Residential</v>
      </c>
      <c r="R2169" s="198"/>
      <c r="U2169" s="198"/>
    </row>
    <row r="2170" spans="1:21" x14ac:dyDescent="0.25">
      <c r="A2170" s="196">
        <v>4</v>
      </c>
      <c r="B2170" s="196" t="s">
        <v>189</v>
      </c>
      <c r="C2170" s="192">
        <v>2020</v>
      </c>
      <c r="D2170" s="196">
        <v>2</v>
      </c>
      <c r="E2170" s="196" t="s">
        <v>299</v>
      </c>
      <c r="F2170" s="197">
        <v>10</v>
      </c>
      <c r="G2170" s="196" t="s">
        <v>240</v>
      </c>
      <c r="H2170" s="196">
        <v>1</v>
      </c>
      <c r="I2170" s="196" t="s">
        <v>231</v>
      </c>
      <c r="J2170" s="196" t="s">
        <v>123</v>
      </c>
      <c r="K2170" s="196" t="s">
        <v>232</v>
      </c>
      <c r="L2170" s="196">
        <v>207</v>
      </c>
      <c r="M2170" s="196" t="s">
        <v>245</v>
      </c>
      <c r="N2170" s="196">
        <v>16</v>
      </c>
      <c r="O2170" s="196">
        <v>2551.8200000000002</v>
      </c>
      <c r="P2170" s="196">
        <v>9203</v>
      </c>
      <c r="Q2170" t="str">
        <f>VLOOKUP(J2170,S:T,2,FALSE)</f>
        <v>1-Residential</v>
      </c>
      <c r="R2170" s="198"/>
      <c r="U2170" s="198"/>
    </row>
    <row r="2171" spans="1:21" x14ac:dyDescent="0.25">
      <c r="A2171" s="196">
        <v>5</v>
      </c>
      <c r="B2171" s="196" t="s">
        <v>183</v>
      </c>
      <c r="C2171" s="192">
        <v>2020</v>
      </c>
      <c r="D2171" s="196">
        <v>2</v>
      </c>
      <c r="E2171" s="196" t="s">
        <v>299</v>
      </c>
      <c r="F2171" s="197">
        <v>1</v>
      </c>
      <c r="G2171" s="196" t="s">
        <v>185</v>
      </c>
      <c r="H2171" s="196">
        <v>905</v>
      </c>
      <c r="I2171" s="196" t="s">
        <v>274</v>
      </c>
      <c r="J2171" s="196" t="s">
        <v>124</v>
      </c>
      <c r="K2171" s="196" t="s">
        <v>244</v>
      </c>
      <c r="L2171" s="196">
        <v>4512</v>
      </c>
      <c r="M2171" s="196" t="s">
        <v>188</v>
      </c>
      <c r="N2171" s="196">
        <v>59078</v>
      </c>
      <c r="O2171" s="196">
        <v>1198002.3400000001</v>
      </c>
      <c r="P2171" s="196">
        <v>31789924</v>
      </c>
      <c r="Q2171" t="str">
        <f>VLOOKUP(J2171,S:T,2,FALSE)</f>
        <v>2-Low Income Residential</v>
      </c>
      <c r="R2171" s="198"/>
      <c r="U2171" s="198"/>
    </row>
    <row r="2172" spans="1:21" x14ac:dyDescent="0.25">
      <c r="A2172" s="196">
        <v>5</v>
      </c>
      <c r="B2172" s="196" t="s">
        <v>183</v>
      </c>
      <c r="C2172" s="192">
        <v>2020</v>
      </c>
      <c r="D2172" s="196">
        <v>2</v>
      </c>
      <c r="E2172" s="196" t="s">
        <v>299</v>
      </c>
      <c r="F2172" s="197">
        <v>6</v>
      </c>
      <c r="G2172" s="196" t="s">
        <v>194</v>
      </c>
      <c r="H2172" s="196">
        <v>601</v>
      </c>
      <c r="I2172" s="196" t="s">
        <v>262</v>
      </c>
      <c r="J2172" s="196" t="s">
        <v>125</v>
      </c>
      <c r="K2172" s="196" t="s">
        <v>263</v>
      </c>
      <c r="L2172" s="196">
        <v>700</v>
      </c>
      <c r="M2172" s="196" t="s">
        <v>195</v>
      </c>
      <c r="N2172" s="196">
        <v>119</v>
      </c>
      <c r="O2172" s="196">
        <v>61451.67</v>
      </c>
      <c r="P2172" s="196">
        <v>108414</v>
      </c>
      <c r="Q2172" t="str">
        <f>VLOOKUP(J2172,S:T,2,FALSE)</f>
        <v>Street</v>
      </c>
      <c r="R2172" s="198"/>
      <c r="U2172" s="198"/>
    </row>
    <row r="2173" spans="1:21" x14ac:dyDescent="0.25">
      <c r="A2173" s="196">
        <v>5</v>
      </c>
      <c r="B2173" s="196" t="s">
        <v>183</v>
      </c>
      <c r="C2173" s="192">
        <v>2020</v>
      </c>
      <c r="D2173" s="196">
        <v>2</v>
      </c>
      <c r="E2173" s="196" t="s">
        <v>299</v>
      </c>
      <c r="F2173" s="197">
        <v>6</v>
      </c>
      <c r="G2173" s="196" t="s">
        <v>194</v>
      </c>
      <c r="H2173" s="196">
        <v>607</v>
      </c>
      <c r="I2173" s="196" t="s">
        <v>295</v>
      </c>
      <c r="J2173" s="196" t="s">
        <v>132</v>
      </c>
      <c r="K2173" s="196" t="s">
        <v>282</v>
      </c>
      <c r="L2173" s="196">
        <v>700</v>
      </c>
      <c r="M2173" s="196" t="s">
        <v>195</v>
      </c>
      <c r="N2173" s="196">
        <v>2</v>
      </c>
      <c r="O2173" s="196">
        <v>20503</v>
      </c>
      <c r="P2173" s="196">
        <v>50692</v>
      </c>
      <c r="Q2173" t="str">
        <f>VLOOKUP(J2173,S:T,2,FALSE)</f>
        <v>Street</v>
      </c>
      <c r="R2173" s="198"/>
      <c r="U2173" s="198"/>
    </row>
    <row r="2174" spans="1:21" x14ac:dyDescent="0.25">
      <c r="A2174" s="196">
        <v>5</v>
      </c>
      <c r="B2174" s="196" t="s">
        <v>183</v>
      </c>
      <c r="C2174" s="192">
        <v>2020</v>
      </c>
      <c r="D2174" s="196">
        <v>2</v>
      </c>
      <c r="E2174" s="196" t="s">
        <v>299</v>
      </c>
      <c r="F2174" s="197">
        <v>6</v>
      </c>
      <c r="G2174" s="196" t="s">
        <v>194</v>
      </c>
      <c r="H2174" s="196">
        <v>609</v>
      </c>
      <c r="I2174" s="196" t="s">
        <v>300</v>
      </c>
      <c r="J2174" s="196" t="s">
        <v>280</v>
      </c>
      <c r="K2174" s="196" t="s">
        <v>214</v>
      </c>
      <c r="L2174" s="196">
        <v>700</v>
      </c>
      <c r="M2174" s="196" t="s">
        <v>195</v>
      </c>
      <c r="N2174" s="196">
        <v>10</v>
      </c>
      <c r="O2174" s="196">
        <v>8507.49</v>
      </c>
      <c r="P2174" s="196">
        <v>35528</v>
      </c>
      <c r="Q2174" t="str">
        <f>VLOOKUP(J2174,S:T,2,FALSE)</f>
        <v>Street</v>
      </c>
      <c r="R2174" s="198"/>
      <c r="U2174" s="198"/>
    </row>
    <row r="2175" spans="1:21" x14ac:dyDescent="0.25">
      <c r="A2175" s="196">
        <v>5</v>
      </c>
      <c r="B2175" s="196" t="s">
        <v>183</v>
      </c>
      <c r="C2175" s="192">
        <v>2020</v>
      </c>
      <c r="D2175" s="196">
        <v>2</v>
      </c>
      <c r="E2175" s="196" t="s">
        <v>299</v>
      </c>
      <c r="F2175" s="197">
        <v>6</v>
      </c>
      <c r="G2175" s="196" t="s">
        <v>194</v>
      </c>
      <c r="H2175" s="196">
        <v>619</v>
      </c>
      <c r="I2175" s="196" t="s">
        <v>279</v>
      </c>
      <c r="J2175" s="196" t="s">
        <v>280</v>
      </c>
      <c r="K2175" s="196" t="s">
        <v>214</v>
      </c>
      <c r="L2175" s="196">
        <v>4562</v>
      </c>
      <c r="M2175" s="196" t="s">
        <v>213</v>
      </c>
      <c r="N2175" s="196">
        <v>343</v>
      </c>
      <c r="O2175" s="196">
        <v>373361.96</v>
      </c>
      <c r="P2175" s="196">
        <v>3736944</v>
      </c>
      <c r="Q2175" t="str">
        <f>VLOOKUP(J2175,S:T,2,FALSE)</f>
        <v>Street</v>
      </c>
      <c r="R2175" s="198"/>
      <c r="U2175" s="198"/>
    </row>
    <row r="2176" spans="1:21" x14ac:dyDescent="0.25">
      <c r="A2176" s="196">
        <v>5</v>
      </c>
      <c r="B2176" s="196" t="s">
        <v>183</v>
      </c>
      <c r="C2176" s="192">
        <v>2020</v>
      </c>
      <c r="D2176" s="196">
        <v>2</v>
      </c>
      <c r="E2176" s="196" t="s">
        <v>299</v>
      </c>
      <c r="F2176" s="197">
        <v>3</v>
      </c>
      <c r="G2176" s="196" t="s">
        <v>191</v>
      </c>
      <c r="H2176" s="196">
        <v>955</v>
      </c>
      <c r="I2176" s="196" t="s">
        <v>284</v>
      </c>
      <c r="J2176" s="196" t="s">
        <v>121</v>
      </c>
      <c r="K2176" s="196" t="s">
        <v>218</v>
      </c>
      <c r="L2176" s="196">
        <v>4532</v>
      </c>
      <c r="M2176" s="196" t="s">
        <v>202</v>
      </c>
      <c r="N2176" s="196">
        <v>348</v>
      </c>
      <c r="O2176" s="196">
        <v>645095.09</v>
      </c>
      <c r="P2176" s="196">
        <v>8625072</v>
      </c>
      <c r="Q2176" t="str">
        <f>VLOOKUP(J2176,S:T,2,FALSE)</f>
        <v>4-Medium C&amp;I</v>
      </c>
      <c r="R2176" s="198"/>
      <c r="U2176" s="198"/>
    </row>
    <row r="2177" spans="1:21" x14ac:dyDescent="0.25">
      <c r="A2177" s="196">
        <v>5</v>
      </c>
      <c r="B2177" s="196" t="s">
        <v>183</v>
      </c>
      <c r="C2177" s="192">
        <v>2020</v>
      </c>
      <c r="D2177" s="196">
        <v>2</v>
      </c>
      <c r="E2177" s="196" t="s">
        <v>299</v>
      </c>
      <c r="F2177" s="197">
        <v>77</v>
      </c>
      <c r="G2177" s="196" t="s">
        <v>214</v>
      </c>
      <c r="H2177" s="196">
        <v>18</v>
      </c>
      <c r="I2177" s="196" t="s">
        <v>217</v>
      </c>
      <c r="J2177" s="196" t="s">
        <v>121</v>
      </c>
      <c r="K2177" s="196" t="s">
        <v>218</v>
      </c>
      <c r="L2177" s="196">
        <v>1577</v>
      </c>
      <c r="M2177" s="196" t="s">
        <v>235</v>
      </c>
      <c r="N2177" s="196">
        <v>1</v>
      </c>
      <c r="O2177" s="196">
        <v>1144.0999999999999</v>
      </c>
      <c r="P2177" s="196">
        <v>5400</v>
      </c>
      <c r="Q2177" t="str">
        <f>VLOOKUP(J2177,S:T,2,FALSE)</f>
        <v>4-Medium C&amp;I</v>
      </c>
      <c r="R2177" s="198"/>
      <c r="U2177" s="198"/>
    </row>
    <row r="2178" spans="1:21" x14ac:dyDescent="0.25">
      <c r="A2178" s="196">
        <v>5</v>
      </c>
      <c r="B2178" s="196" t="s">
        <v>183</v>
      </c>
      <c r="C2178" s="192">
        <v>2020</v>
      </c>
      <c r="D2178" s="196">
        <v>2</v>
      </c>
      <c r="E2178" s="196" t="s">
        <v>299</v>
      </c>
      <c r="F2178" s="197">
        <v>79</v>
      </c>
      <c r="G2178" s="196" t="s">
        <v>214</v>
      </c>
      <c r="H2178" s="196">
        <v>18</v>
      </c>
      <c r="I2178" s="196" t="s">
        <v>217</v>
      </c>
      <c r="J2178" s="196" t="s">
        <v>121</v>
      </c>
      <c r="K2178" s="196" t="s">
        <v>218</v>
      </c>
      <c r="L2178" s="196">
        <v>1579</v>
      </c>
      <c r="M2178" s="196" t="s">
        <v>273</v>
      </c>
      <c r="N2178" s="196">
        <v>1</v>
      </c>
      <c r="O2178" s="196">
        <v>14205.55</v>
      </c>
      <c r="P2178" s="196">
        <v>70000</v>
      </c>
      <c r="Q2178" t="str">
        <f>VLOOKUP(J2178,S:T,2,FALSE)</f>
        <v>4-Medium C&amp;I</v>
      </c>
      <c r="R2178" s="198"/>
      <c r="U2178" s="198"/>
    </row>
    <row r="2179" spans="1:21" x14ac:dyDescent="0.25">
      <c r="A2179" s="196">
        <v>5</v>
      </c>
      <c r="B2179" s="196" t="s">
        <v>183</v>
      </c>
      <c r="C2179" s="192">
        <v>2020</v>
      </c>
      <c r="D2179" s="196">
        <v>2</v>
      </c>
      <c r="E2179" s="196" t="s">
        <v>299</v>
      </c>
      <c r="F2179" s="197">
        <v>75</v>
      </c>
      <c r="G2179" s="196" t="s">
        <v>214</v>
      </c>
      <c r="H2179" s="196">
        <v>701</v>
      </c>
      <c r="I2179" s="196" t="s">
        <v>208</v>
      </c>
      <c r="J2179" s="196" t="s">
        <v>209</v>
      </c>
      <c r="K2179" s="196" t="s">
        <v>210</v>
      </c>
      <c r="L2179" s="196">
        <v>1575</v>
      </c>
      <c r="M2179" s="196" t="s">
        <v>220</v>
      </c>
      <c r="N2179" s="196">
        <v>1</v>
      </c>
      <c r="O2179" s="196">
        <v>37876.67</v>
      </c>
      <c r="P2179" s="196">
        <v>209300</v>
      </c>
      <c r="Q2179" t="str">
        <f>VLOOKUP(J2179,S:T,2,FALSE)</f>
        <v>5-Large C&amp;I</v>
      </c>
      <c r="R2179" s="198"/>
      <c r="U2179" s="198"/>
    </row>
    <row r="2180" spans="1:21" x14ac:dyDescent="0.25">
      <c r="A2180" s="196">
        <v>5</v>
      </c>
      <c r="B2180" s="196" t="s">
        <v>183</v>
      </c>
      <c r="C2180" s="192">
        <v>2020</v>
      </c>
      <c r="D2180" s="196">
        <v>2</v>
      </c>
      <c r="E2180" s="196" t="s">
        <v>299</v>
      </c>
      <c r="F2180" s="197">
        <v>3</v>
      </c>
      <c r="G2180" s="196" t="s">
        <v>191</v>
      </c>
      <c r="H2180" s="196">
        <v>19</v>
      </c>
      <c r="I2180" s="196" t="s">
        <v>264</v>
      </c>
      <c r="J2180" s="196" t="s">
        <v>129</v>
      </c>
      <c r="K2180" s="196" t="s">
        <v>265</v>
      </c>
      <c r="L2180" s="196">
        <v>300</v>
      </c>
      <c r="M2180" s="196" t="s">
        <v>193</v>
      </c>
      <c r="N2180" s="196">
        <v>54</v>
      </c>
      <c r="O2180" s="196">
        <v>218527</v>
      </c>
      <c r="P2180" s="196">
        <v>998191</v>
      </c>
      <c r="Q2180" t="str">
        <f>VLOOKUP(J2180,S:T,2,FALSE)</f>
        <v>4-Medium C&amp;I</v>
      </c>
      <c r="R2180" s="198"/>
      <c r="U2180" s="198"/>
    </row>
    <row r="2181" spans="1:21" x14ac:dyDescent="0.25">
      <c r="A2181" s="196">
        <v>5</v>
      </c>
      <c r="B2181" s="196" t="s">
        <v>183</v>
      </c>
      <c r="C2181" s="192">
        <v>2020</v>
      </c>
      <c r="D2181" s="196">
        <v>2</v>
      </c>
      <c r="E2181" s="196" t="s">
        <v>299</v>
      </c>
      <c r="F2181" s="197">
        <v>3</v>
      </c>
      <c r="G2181" s="196" t="s">
        <v>191</v>
      </c>
      <c r="H2181" s="196">
        <v>17</v>
      </c>
      <c r="I2181" s="196" t="s">
        <v>206</v>
      </c>
      <c r="J2181" s="196" t="s">
        <v>130</v>
      </c>
      <c r="K2181" s="196" t="s">
        <v>207</v>
      </c>
      <c r="L2181" s="196">
        <v>300</v>
      </c>
      <c r="M2181" s="196" t="s">
        <v>193</v>
      </c>
      <c r="N2181" s="196">
        <v>2</v>
      </c>
      <c r="O2181" s="196">
        <v>2697.01</v>
      </c>
      <c r="P2181" s="196">
        <v>13120</v>
      </c>
      <c r="Q2181" t="str">
        <f>VLOOKUP(J2181,S:T,2,FALSE)</f>
        <v>4-Medium C&amp;I</v>
      </c>
      <c r="R2181" s="198"/>
      <c r="U2181" s="198"/>
    </row>
    <row r="2182" spans="1:21" x14ac:dyDescent="0.25">
      <c r="A2182" s="196">
        <v>5</v>
      </c>
      <c r="B2182" s="196" t="s">
        <v>183</v>
      </c>
      <c r="C2182" s="192">
        <v>2020</v>
      </c>
      <c r="D2182" s="196">
        <v>2</v>
      </c>
      <c r="E2182" s="196" t="s">
        <v>299</v>
      </c>
      <c r="F2182" s="197">
        <v>79</v>
      </c>
      <c r="G2182" s="196" t="s">
        <v>214</v>
      </c>
      <c r="H2182" s="196">
        <v>954</v>
      </c>
      <c r="I2182" s="196" t="s">
        <v>239</v>
      </c>
      <c r="J2182" s="196" t="s">
        <v>121</v>
      </c>
      <c r="K2182" s="196" t="s">
        <v>218</v>
      </c>
      <c r="L2182" s="196">
        <v>4579</v>
      </c>
      <c r="M2182" s="196" t="s">
        <v>223</v>
      </c>
      <c r="N2182" s="196">
        <v>5</v>
      </c>
      <c r="O2182" s="196">
        <v>9406.27</v>
      </c>
      <c r="P2182" s="196">
        <v>106500</v>
      </c>
      <c r="Q2182" t="str">
        <f>VLOOKUP(J2182,S:T,2,FALSE)</f>
        <v>4-Medium C&amp;I</v>
      </c>
      <c r="R2182" s="198"/>
      <c r="U2182" s="198"/>
    </row>
    <row r="2183" spans="1:21" x14ac:dyDescent="0.25">
      <c r="A2183" s="196">
        <v>5</v>
      </c>
      <c r="B2183" s="196" t="s">
        <v>183</v>
      </c>
      <c r="C2183" s="192">
        <v>2020</v>
      </c>
      <c r="D2183" s="196">
        <v>2</v>
      </c>
      <c r="E2183" s="196" t="s">
        <v>299</v>
      </c>
      <c r="F2183" s="197">
        <v>3</v>
      </c>
      <c r="G2183" s="196" t="s">
        <v>191</v>
      </c>
      <c r="H2183" s="196">
        <v>16</v>
      </c>
      <c r="I2183" s="196" t="s">
        <v>283</v>
      </c>
      <c r="J2183" s="196" t="s">
        <v>129</v>
      </c>
      <c r="K2183" s="196" t="s">
        <v>265</v>
      </c>
      <c r="L2183" s="196">
        <v>300</v>
      </c>
      <c r="M2183" s="196" t="s">
        <v>193</v>
      </c>
      <c r="N2183" s="196">
        <v>2</v>
      </c>
      <c r="O2183" s="196">
        <v>5326.82</v>
      </c>
      <c r="P2183" s="196">
        <v>27680</v>
      </c>
      <c r="Q2183" t="str">
        <f>VLOOKUP(J2183,S:T,2,FALSE)</f>
        <v>4-Medium C&amp;I</v>
      </c>
      <c r="R2183" s="198"/>
      <c r="U2183" s="198"/>
    </row>
    <row r="2184" spans="1:21" x14ac:dyDescent="0.25">
      <c r="A2184" s="196">
        <v>5</v>
      </c>
      <c r="B2184" s="196" t="s">
        <v>183</v>
      </c>
      <c r="C2184" s="192">
        <v>2020</v>
      </c>
      <c r="D2184" s="196">
        <v>2</v>
      </c>
      <c r="E2184" s="196" t="s">
        <v>299</v>
      </c>
      <c r="F2184" s="197">
        <v>60</v>
      </c>
      <c r="G2184" s="196" t="s">
        <v>214</v>
      </c>
      <c r="H2184" s="196">
        <v>600</v>
      </c>
      <c r="I2184" s="196" t="s">
        <v>268</v>
      </c>
      <c r="J2184" s="196" t="s">
        <v>125</v>
      </c>
      <c r="K2184" s="196" t="s">
        <v>263</v>
      </c>
      <c r="L2184" s="196">
        <v>360</v>
      </c>
      <c r="M2184" s="196" t="s">
        <v>227</v>
      </c>
      <c r="N2184" s="196">
        <v>9</v>
      </c>
      <c r="O2184" s="196">
        <v>4300.78</v>
      </c>
      <c r="P2184" s="196">
        <v>5830</v>
      </c>
      <c r="Q2184" t="str">
        <f>VLOOKUP(J2184,S:T,2,FALSE)</f>
        <v>Street</v>
      </c>
      <c r="R2184" s="198"/>
      <c r="U2184" s="198"/>
    </row>
    <row r="2185" spans="1:21" x14ac:dyDescent="0.25">
      <c r="A2185" s="196">
        <v>5</v>
      </c>
      <c r="B2185" s="196" t="s">
        <v>183</v>
      </c>
      <c r="C2185" s="192">
        <v>2020</v>
      </c>
      <c r="D2185" s="196">
        <v>2</v>
      </c>
      <c r="E2185" s="196" t="s">
        <v>299</v>
      </c>
      <c r="F2185" s="197">
        <v>1</v>
      </c>
      <c r="G2185" s="196" t="s">
        <v>185</v>
      </c>
      <c r="H2185" s="196">
        <v>616</v>
      </c>
      <c r="I2185" s="196" t="s">
        <v>201</v>
      </c>
      <c r="J2185" s="196" t="s">
        <v>127</v>
      </c>
      <c r="K2185" s="196" t="s">
        <v>199</v>
      </c>
      <c r="L2185" s="196">
        <v>4512</v>
      </c>
      <c r="M2185" s="196" t="s">
        <v>188</v>
      </c>
      <c r="N2185" s="196">
        <v>588</v>
      </c>
      <c r="O2185" s="196">
        <v>20439.150000000001</v>
      </c>
      <c r="P2185" s="196">
        <v>75704</v>
      </c>
      <c r="Q2185" t="str">
        <f>VLOOKUP(J2185,S:T,2,FALSE)</f>
        <v>Street</v>
      </c>
      <c r="R2185" s="198"/>
      <c r="U2185" s="198"/>
    </row>
    <row r="2186" spans="1:21" x14ac:dyDescent="0.25">
      <c r="A2186" s="196">
        <v>5</v>
      </c>
      <c r="B2186" s="196" t="s">
        <v>183</v>
      </c>
      <c r="C2186" s="192">
        <v>2020</v>
      </c>
      <c r="D2186" s="196">
        <v>2</v>
      </c>
      <c r="E2186" s="196" t="s">
        <v>299</v>
      </c>
      <c r="F2186" s="197">
        <v>5</v>
      </c>
      <c r="G2186" s="196" t="s">
        <v>197</v>
      </c>
      <c r="H2186" s="196">
        <v>603</v>
      </c>
      <c r="I2186" s="196" t="s">
        <v>198</v>
      </c>
      <c r="J2186" s="196" t="s">
        <v>127</v>
      </c>
      <c r="K2186" s="196" t="s">
        <v>199</v>
      </c>
      <c r="L2186" s="196">
        <v>460</v>
      </c>
      <c r="M2186" s="196" t="s">
        <v>200</v>
      </c>
      <c r="N2186" s="196">
        <v>55</v>
      </c>
      <c r="O2186" s="196">
        <v>8876.6200000000008</v>
      </c>
      <c r="P2186" s="196">
        <v>25719</v>
      </c>
      <c r="Q2186" t="str">
        <f>VLOOKUP(J2186,S:T,2,FALSE)</f>
        <v>Street</v>
      </c>
      <c r="R2186" s="198"/>
      <c r="U2186" s="198"/>
    </row>
    <row r="2187" spans="1:21" x14ac:dyDescent="0.25">
      <c r="A2187" s="196">
        <v>4</v>
      </c>
      <c r="B2187" s="196" t="s">
        <v>189</v>
      </c>
      <c r="C2187" s="192">
        <v>2020</v>
      </c>
      <c r="D2187" s="196">
        <v>2</v>
      </c>
      <c r="E2187" s="196" t="s">
        <v>299</v>
      </c>
      <c r="F2187" s="197">
        <v>3</v>
      </c>
      <c r="G2187" s="196" t="s">
        <v>191</v>
      </c>
      <c r="H2187" s="196">
        <v>950</v>
      </c>
      <c r="I2187" s="196" t="s">
        <v>186</v>
      </c>
      <c r="J2187" s="196" t="s">
        <v>117</v>
      </c>
      <c r="K2187" s="196" t="s">
        <v>187</v>
      </c>
      <c r="L2187" s="196">
        <v>4532</v>
      </c>
      <c r="M2187" s="196" t="s">
        <v>202</v>
      </c>
      <c r="N2187" s="196">
        <v>966</v>
      </c>
      <c r="O2187" s="196">
        <v>130393.56</v>
      </c>
      <c r="P2187" s="196">
        <v>1231482</v>
      </c>
      <c r="Q2187" t="str">
        <f>VLOOKUP(J2187,S:T,2,FALSE)</f>
        <v>3-Small C&amp;I</v>
      </c>
      <c r="R2187" s="198"/>
      <c r="U2187" s="198"/>
    </row>
    <row r="2188" spans="1:21" x14ac:dyDescent="0.25">
      <c r="A2188" s="196">
        <v>5</v>
      </c>
      <c r="B2188" s="196" t="s">
        <v>183</v>
      </c>
      <c r="C2188" s="192">
        <v>2020</v>
      </c>
      <c r="D2188" s="196">
        <v>2</v>
      </c>
      <c r="E2188" s="196" t="s">
        <v>299</v>
      </c>
      <c r="F2188" s="197">
        <v>75</v>
      </c>
      <c r="G2188" s="196" t="s">
        <v>214</v>
      </c>
      <c r="H2188" s="196">
        <v>950</v>
      </c>
      <c r="I2188" s="196" t="s">
        <v>186</v>
      </c>
      <c r="J2188" s="196" t="s">
        <v>117</v>
      </c>
      <c r="K2188" s="196" t="s">
        <v>187</v>
      </c>
      <c r="L2188" s="196">
        <v>4575</v>
      </c>
      <c r="M2188" s="196" t="s">
        <v>214</v>
      </c>
      <c r="N2188" s="196">
        <v>2</v>
      </c>
      <c r="O2188" s="196">
        <v>987.91</v>
      </c>
      <c r="P2188" s="196">
        <v>10640</v>
      </c>
      <c r="Q2188" t="str">
        <f>VLOOKUP(J2188,S:T,2,FALSE)</f>
        <v>3-Small C&amp;I</v>
      </c>
      <c r="R2188" s="198"/>
      <c r="U2188" s="198"/>
    </row>
    <row r="2189" spans="1:21" x14ac:dyDescent="0.25">
      <c r="A2189" s="196">
        <v>5</v>
      </c>
      <c r="B2189" s="196" t="s">
        <v>183</v>
      </c>
      <c r="C2189" s="192">
        <v>2020</v>
      </c>
      <c r="D2189" s="196">
        <v>2</v>
      </c>
      <c r="E2189" s="196" t="s">
        <v>299</v>
      </c>
      <c r="F2189" s="197">
        <v>79</v>
      </c>
      <c r="G2189" s="196" t="s">
        <v>214</v>
      </c>
      <c r="H2189" s="196">
        <v>951</v>
      </c>
      <c r="I2189" s="196" t="s">
        <v>252</v>
      </c>
      <c r="J2189" s="196" t="s">
        <v>128</v>
      </c>
      <c r="K2189" s="196" t="s">
        <v>251</v>
      </c>
      <c r="L2189" s="196">
        <v>4579</v>
      </c>
      <c r="M2189" s="196" t="s">
        <v>223</v>
      </c>
      <c r="N2189" s="196">
        <v>7</v>
      </c>
      <c r="O2189" s="196">
        <v>309.11</v>
      </c>
      <c r="P2189" s="196">
        <v>2844</v>
      </c>
      <c r="Q2189" t="str">
        <f>VLOOKUP(J2189,S:T,2,FALSE)</f>
        <v>3-Small C&amp;I</v>
      </c>
      <c r="R2189" s="198"/>
      <c r="U2189" s="198"/>
    </row>
    <row r="2190" spans="1:21" x14ac:dyDescent="0.25">
      <c r="A2190" s="196">
        <v>5</v>
      </c>
      <c r="B2190" s="196" t="s">
        <v>183</v>
      </c>
      <c r="C2190" s="192">
        <v>2020</v>
      </c>
      <c r="D2190" s="196">
        <v>2</v>
      </c>
      <c r="E2190" s="196" t="s">
        <v>299</v>
      </c>
      <c r="F2190" s="197">
        <v>5</v>
      </c>
      <c r="G2190" s="196" t="s">
        <v>197</v>
      </c>
      <c r="H2190" s="196">
        <v>5</v>
      </c>
      <c r="I2190" s="196" t="s">
        <v>192</v>
      </c>
      <c r="J2190" s="196" t="s">
        <v>117</v>
      </c>
      <c r="K2190" s="196" t="s">
        <v>187</v>
      </c>
      <c r="L2190" s="196">
        <v>460</v>
      </c>
      <c r="M2190" s="196" t="s">
        <v>200</v>
      </c>
      <c r="N2190" s="196">
        <v>1058</v>
      </c>
      <c r="O2190" s="196">
        <v>402231.59</v>
      </c>
      <c r="P2190" s="196">
        <v>2255260</v>
      </c>
      <c r="Q2190" t="str">
        <f>VLOOKUP(J2190,S:T,2,FALSE)</f>
        <v>3-Small C&amp;I</v>
      </c>
      <c r="R2190" s="198"/>
      <c r="U2190" s="198"/>
    </row>
    <row r="2191" spans="1:21" x14ac:dyDescent="0.25">
      <c r="A2191" s="196">
        <v>5</v>
      </c>
      <c r="B2191" s="196" t="s">
        <v>183</v>
      </c>
      <c r="C2191" s="192">
        <v>2020</v>
      </c>
      <c r="D2191" s="196">
        <v>2</v>
      </c>
      <c r="E2191" s="196" t="s">
        <v>299</v>
      </c>
      <c r="F2191" s="197">
        <v>3</v>
      </c>
      <c r="G2191" s="196" t="s">
        <v>191</v>
      </c>
      <c r="H2191" s="196">
        <v>18</v>
      </c>
      <c r="I2191" s="196" t="s">
        <v>217</v>
      </c>
      <c r="J2191" s="196" t="s">
        <v>121</v>
      </c>
      <c r="K2191" s="196" t="s">
        <v>218</v>
      </c>
      <c r="L2191" s="196">
        <v>300</v>
      </c>
      <c r="M2191" s="196" t="s">
        <v>193</v>
      </c>
      <c r="N2191" s="196">
        <v>2306</v>
      </c>
      <c r="O2191" s="196">
        <v>7099903.5499999998</v>
      </c>
      <c r="P2191" s="196">
        <v>32863259</v>
      </c>
      <c r="Q2191" t="str">
        <f>VLOOKUP(J2191,S:T,2,FALSE)</f>
        <v>4-Medium C&amp;I</v>
      </c>
      <c r="R2191" s="198"/>
      <c r="U2191" s="198"/>
    </row>
    <row r="2192" spans="1:21" x14ac:dyDescent="0.25">
      <c r="A2192" s="196">
        <v>4</v>
      </c>
      <c r="B2192" s="196" t="s">
        <v>189</v>
      </c>
      <c r="C2192" s="192">
        <v>2020</v>
      </c>
      <c r="D2192" s="196">
        <v>2</v>
      </c>
      <c r="E2192" s="196" t="s">
        <v>299</v>
      </c>
      <c r="F2192" s="197">
        <v>3</v>
      </c>
      <c r="G2192" s="196" t="s">
        <v>191</v>
      </c>
      <c r="H2192" s="196">
        <v>952</v>
      </c>
      <c r="I2192" s="196" t="s">
        <v>237</v>
      </c>
      <c r="J2192" s="196" t="s">
        <v>119</v>
      </c>
      <c r="K2192" s="196" t="s">
        <v>238</v>
      </c>
      <c r="L2192" s="196">
        <v>4532</v>
      </c>
      <c r="M2192" s="196" t="s">
        <v>202</v>
      </c>
      <c r="N2192" s="196">
        <v>7</v>
      </c>
      <c r="O2192" s="196">
        <v>179.95</v>
      </c>
      <c r="P2192" s="196">
        <v>1104</v>
      </c>
      <c r="Q2192" t="str">
        <f>VLOOKUP(J2192,S:T,2,FALSE)</f>
        <v>3-Small C&amp;I</v>
      </c>
      <c r="R2192" s="198"/>
      <c r="U2192" s="198"/>
    </row>
    <row r="2193" spans="1:21" x14ac:dyDescent="0.25">
      <c r="A2193" s="196">
        <v>4</v>
      </c>
      <c r="B2193" s="196" t="s">
        <v>189</v>
      </c>
      <c r="C2193" s="192">
        <v>2020</v>
      </c>
      <c r="D2193" s="196">
        <v>2</v>
      </c>
      <c r="E2193" s="196" t="s">
        <v>299</v>
      </c>
      <c r="F2193" s="197">
        <v>3</v>
      </c>
      <c r="G2193" s="196" t="s">
        <v>191</v>
      </c>
      <c r="H2193" s="196">
        <v>10</v>
      </c>
      <c r="I2193" s="196" t="s">
        <v>253</v>
      </c>
      <c r="J2193" s="196" t="s">
        <v>120</v>
      </c>
      <c r="K2193" s="196" t="s">
        <v>216</v>
      </c>
      <c r="L2193" s="196">
        <v>300</v>
      </c>
      <c r="M2193" s="196" t="s">
        <v>193</v>
      </c>
      <c r="N2193" s="196">
        <v>17</v>
      </c>
      <c r="O2193" s="196">
        <v>1439.94</v>
      </c>
      <c r="P2193" s="196">
        <v>5824</v>
      </c>
      <c r="Q2193" t="str">
        <f>VLOOKUP(J2193,S:T,2,FALSE)</f>
        <v>3-Small C&amp;I</v>
      </c>
      <c r="R2193" s="198"/>
      <c r="U2193" s="198"/>
    </row>
    <row r="2194" spans="1:21" x14ac:dyDescent="0.25">
      <c r="A2194" s="196">
        <v>5</v>
      </c>
      <c r="B2194" s="196" t="s">
        <v>183</v>
      </c>
      <c r="C2194" s="192">
        <v>2020</v>
      </c>
      <c r="D2194" s="196">
        <v>2</v>
      </c>
      <c r="E2194" s="196" t="s">
        <v>299</v>
      </c>
      <c r="F2194" s="197">
        <v>3</v>
      </c>
      <c r="G2194" s="196" t="s">
        <v>191</v>
      </c>
      <c r="H2194" s="196">
        <v>15</v>
      </c>
      <c r="I2194" s="196" t="s">
        <v>254</v>
      </c>
      <c r="J2194" s="196" t="s">
        <v>120</v>
      </c>
      <c r="K2194" s="196" t="s">
        <v>216</v>
      </c>
      <c r="L2194" s="196">
        <v>300</v>
      </c>
      <c r="M2194" s="196" t="s">
        <v>193</v>
      </c>
      <c r="N2194" s="196">
        <v>112</v>
      </c>
      <c r="O2194" s="196">
        <v>8986.0499999999993</v>
      </c>
      <c r="P2194" s="196">
        <v>33673</v>
      </c>
      <c r="Q2194" t="str">
        <f>VLOOKUP(J2194,S:T,2,FALSE)</f>
        <v>3-Small C&amp;I</v>
      </c>
      <c r="R2194" s="198"/>
      <c r="U2194" s="198"/>
    </row>
    <row r="2195" spans="1:21" x14ac:dyDescent="0.25">
      <c r="A2195" s="196">
        <v>4</v>
      </c>
      <c r="B2195" s="196" t="s">
        <v>189</v>
      </c>
      <c r="C2195" s="192">
        <v>2020</v>
      </c>
      <c r="D2195" s="196">
        <v>2</v>
      </c>
      <c r="E2195" s="196" t="s">
        <v>299</v>
      </c>
      <c r="F2195" s="197">
        <v>3</v>
      </c>
      <c r="G2195" s="196" t="s">
        <v>191</v>
      </c>
      <c r="H2195" s="196">
        <v>15</v>
      </c>
      <c r="I2195" s="196" t="s">
        <v>254</v>
      </c>
      <c r="J2195" s="196" t="s">
        <v>120</v>
      </c>
      <c r="K2195" s="196" t="s">
        <v>216</v>
      </c>
      <c r="L2195" s="196">
        <v>300</v>
      </c>
      <c r="M2195" s="196" t="s">
        <v>193</v>
      </c>
      <c r="N2195" s="196">
        <v>1</v>
      </c>
      <c r="O2195" s="196">
        <v>50.28</v>
      </c>
      <c r="P2195" s="196">
        <v>167</v>
      </c>
      <c r="Q2195" t="str">
        <f>VLOOKUP(J2195,S:T,2,FALSE)</f>
        <v>3-Small C&amp;I</v>
      </c>
      <c r="R2195" s="198"/>
      <c r="U2195" s="198"/>
    </row>
    <row r="2196" spans="1:21" x14ac:dyDescent="0.25">
      <c r="A2196" s="196">
        <v>4</v>
      </c>
      <c r="B2196" s="196" t="s">
        <v>189</v>
      </c>
      <c r="C2196" s="192">
        <v>2020</v>
      </c>
      <c r="D2196" s="196">
        <v>2</v>
      </c>
      <c r="E2196" s="196" t="s">
        <v>299</v>
      </c>
      <c r="F2196" s="197">
        <v>3</v>
      </c>
      <c r="G2196" s="196" t="s">
        <v>191</v>
      </c>
      <c r="H2196" s="196">
        <v>9</v>
      </c>
      <c r="I2196" s="196" t="s">
        <v>277</v>
      </c>
      <c r="J2196" s="196" t="s">
        <v>119</v>
      </c>
      <c r="K2196" s="196" t="s">
        <v>238</v>
      </c>
      <c r="L2196" s="196">
        <v>300</v>
      </c>
      <c r="M2196" s="196" t="s">
        <v>193</v>
      </c>
      <c r="N2196" s="196">
        <v>2</v>
      </c>
      <c r="O2196" s="196">
        <v>125.64</v>
      </c>
      <c r="P2196" s="196">
        <v>481</v>
      </c>
      <c r="Q2196" t="str">
        <f>VLOOKUP(J2196,S:T,2,FALSE)</f>
        <v>3-Small C&amp;I</v>
      </c>
      <c r="R2196" s="198"/>
      <c r="U2196" s="198"/>
    </row>
    <row r="2197" spans="1:21" x14ac:dyDescent="0.25">
      <c r="A2197" s="196">
        <v>5</v>
      </c>
      <c r="B2197" s="196" t="s">
        <v>183</v>
      </c>
      <c r="C2197" s="192">
        <v>2020</v>
      </c>
      <c r="D2197" s="196">
        <v>2</v>
      </c>
      <c r="E2197" s="196" t="s">
        <v>299</v>
      </c>
      <c r="F2197" s="197">
        <v>6</v>
      </c>
      <c r="G2197" s="196" t="s">
        <v>194</v>
      </c>
      <c r="H2197" s="196">
        <v>603</v>
      </c>
      <c r="I2197" s="196" t="s">
        <v>198</v>
      </c>
      <c r="J2197" s="196" t="s">
        <v>127</v>
      </c>
      <c r="K2197" s="196" t="s">
        <v>199</v>
      </c>
      <c r="L2197" s="196">
        <v>700</v>
      </c>
      <c r="M2197" s="196" t="s">
        <v>195</v>
      </c>
      <c r="N2197" s="196">
        <v>687</v>
      </c>
      <c r="O2197" s="196">
        <v>63712.5</v>
      </c>
      <c r="P2197" s="196">
        <v>174936</v>
      </c>
      <c r="Q2197" t="str">
        <f>VLOOKUP(J2197,S:T,2,FALSE)</f>
        <v>Street</v>
      </c>
      <c r="R2197" s="198"/>
      <c r="U2197" s="198"/>
    </row>
    <row r="2198" spans="1:21" x14ac:dyDescent="0.25">
      <c r="A2198" s="196">
        <v>4</v>
      </c>
      <c r="B2198" s="196" t="s">
        <v>189</v>
      </c>
      <c r="C2198" s="192">
        <v>2020</v>
      </c>
      <c r="D2198" s="196">
        <v>2</v>
      </c>
      <c r="E2198" s="196" t="s">
        <v>299</v>
      </c>
      <c r="F2198" s="197">
        <v>1</v>
      </c>
      <c r="G2198" s="196" t="s">
        <v>185</v>
      </c>
      <c r="H2198" s="196">
        <v>1</v>
      </c>
      <c r="I2198" s="196" t="s">
        <v>231</v>
      </c>
      <c r="J2198" s="196" t="s">
        <v>123</v>
      </c>
      <c r="K2198" s="196" t="s">
        <v>232</v>
      </c>
      <c r="L2198" s="196">
        <v>200</v>
      </c>
      <c r="M2198" s="196" t="s">
        <v>212</v>
      </c>
      <c r="N2198" s="196">
        <v>1180</v>
      </c>
      <c r="O2198" s="196">
        <v>237384.24</v>
      </c>
      <c r="P2198" s="196">
        <v>871595</v>
      </c>
      <c r="Q2198" t="str">
        <f>VLOOKUP(J2198,S:T,2,FALSE)</f>
        <v>1-Residential</v>
      </c>
      <c r="R2198" s="198"/>
      <c r="U2198" s="198"/>
    </row>
    <row r="2199" spans="1:21" x14ac:dyDescent="0.25">
      <c r="A2199" s="196">
        <v>5</v>
      </c>
      <c r="B2199" s="196" t="s">
        <v>183</v>
      </c>
      <c r="C2199" s="192">
        <v>2020</v>
      </c>
      <c r="D2199" s="196">
        <v>2</v>
      </c>
      <c r="E2199" s="196" t="s">
        <v>299</v>
      </c>
      <c r="F2199" s="197">
        <v>6</v>
      </c>
      <c r="G2199" s="196" t="s">
        <v>194</v>
      </c>
      <c r="H2199" s="196">
        <v>616</v>
      </c>
      <c r="I2199" s="196" t="s">
        <v>201</v>
      </c>
      <c r="J2199" s="196" t="s">
        <v>127</v>
      </c>
      <c r="K2199" s="196" t="s">
        <v>199</v>
      </c>
      <c r="L2199" s="196">
        <v>4562</v>
      </c>
      <c r="M2199" s="196" t="s">
        <v>213</v>
      </c>
      <c r="N2199" s="196">
        <v>858</v>
      </c>
      <c r="O2199" s="196">
        <v>57675.71</v>
      </c>
      <c r="P2199" s="196">
        <v>258851</v>
      </c>
      <c r="Q2199" t="str">
        <f>VLOOKUP(J2199,S:T,2,FALSE)</f>
        <v>Street</v>
      </c>
      <c r="R2199" s="198"/>
      <c r="U2199" s="198"/>
    </row>
    <row r="2200" spans="1:21" x14ac:dyDescent="0.25">
      <c r="A2200" s="196">
        <v>5</v>
      </c>
      <c r="B2200" s="196" t="s">
        <v>183</v>
      </c>
      <c r="C2200" s="192">
        <v>2020</v>
      </c>
      <c r="D2200" s="196">
        <v>2</v>
      </c>
      <c r="E2200" s="196" t="s">
        <v>299</v>
      </c>
      <c r="F2200" s="197">
        <v>6</v>
      </c>
      <c r="G2200" s="196" t="s">
        <v>194</v>
      </c>
      <c r="H2200" s="196">
        <v>626</v>
      </c>
      <c r="I2200" s="196" t="s">
        <v>270</v>
      </c>
      <c r="J2200" s="196" t="s">
        <v>134</v>
      </c>
      <c r="K2200" s="196" t="s">
        <v>214</v>
      </c>
      <c r="L2200" s="196">
        <v>700</v>
      </c>
      <c r="M2200" s="196" t="s">
        <v>195</v>
      </c>
      <c r="N2200" s="196">
        <v>3</v>
      </c>
      <c r="O2200" s="196">
        <v>2099.85</v>
      </c>
      <c r="P2200" s="196">
        <v>683</v>
      </c>
      <c r="Q2200" t="str">
        <f>VLOOKUP(J2200,S:T,2,FALSE)</f>
        <v>Street</v>
      </c>
      <c r="R2200" s="198"/>
      <c r="U2200" s="198"/>
    </row>
    <row r="2201" spans="1:21" x14ac:dyDescent="0.25">
      <c r="A2201" s="196">
        <v>4</v>
      </c>
      <c r="B2201" s="196" t="s">
        <v>189</v>
      </c>
      <c r="C2201" s="192">
        <v>2020</v>
      </c>
      <c r="D2201" s="196">
        <v>2</v>
      </c>
      <c r="E2201" s="196" t="s">
        <v>299</v>
      </c>
      <c r="F2201" s="197">
        <v>3</v>
      </c>
      <c r="G2201" s="196" t="s">
        <v>191</v>
      </c>
      <c r="H2201" s="196">
        <v>954</v>
      </c>
      <c r="I2201" s="196" t="s">
        <v>239</v>
      </c>
      <c r="J2201" s="196" t="s">
        <v>121</v>
      </c>
      <c r="K2201" s="196" t="s">
        <v>218</v>
      </c>
      <c r="L2201" s="196">
        <v>4532</v>
      </c>
      <c r="M2201" s="196" t="s">
        <v>202</v>
      </c>
      <c r="N2201" s="196">
        <v>54</v>
      </c>
      <c r="O2201" s="196">
        <v>77357.58</v>
      </c>
      <c r="P2201" s="196">
        <v>924797</v>
      </c>
      <c r="Q2201" t="str">
        <f>VLOOKUP(J2201,S:T,2,FALSE)</f>
        <v>4-Medium C&amp;I</v>
      </c>
      <c r="R2201" s="198"/>
      <c r="U2201" s="198"/>
    </row>
    <row r="2202" spans="1:21" x14ac:dyDescent="0.25">
      <c r="A2202" s="196">
        <v>5</v>
      </c>
      <c r="B2202" s="196" t="s">
        <v>183</v>
      </c>
      <c r="C2202" s="192">
        <v>2020</v>
      </c>
      <c r="D2202" s="196">
        <v>2</v>
      </c>
      <c r="E2202" s="196" t="s">
        <v>299</v>
      </c>
      <c r="F2202" s="197">
        <v>75</v>
      </c>
      <c r="G2202" s="196" t="s">
        <v>214</v>
      </c>
      <c r="H2202" s="196">
        <v>18</v>
      </c>
      <c r="I2202" s="196" t="s">
        <v>217</v>
      </c>
      <c r="J2202" s="196" t="s">
        <v>121</v>
      </c>
      <c r="K2202" s="196" t="s">
        <v>218</v>
      </c>
      <c r="L2202" s="196">
        <v>1575</v>
      </c>
      <c r="M2202" s="196" t="s">
        <v>220</v>
      </c>
      <c r="N2202" s="196">
        <v>2</v>
      </c>
      <c r="O2202" s="196">
        <v>9709.0400000000009</v>
      </c>
      <c r="P2202" s="196">
        <v>46350</v>
      </c>
      <c r="Q2202" t="str">
        <f>VLOOKUP(J2202,S:T,2,FALSE)</f>
        <v>4-Medium C&amp;I</v>
      </c>
      <c r="R2202" s="198"/>
      <c r="U2202" s="198"/>
    </row>
    <row r="2203" spans="1:21" x14ac:dyDescent="0.25">
      <c r="A2203" s="196">
        <v>5</v>
      </c>
      <c r="B2203" s="196" t="s">
        <v>183</v>
      </c>
      <c r="C2203" s="192">
        <v>2020</v>
      </c>
      <c r="D2203" s="196">
        <v>2</v>
      </c>
      <c r="E2203" s="196" t="s">
        <v>299</v>
      </c>
      <c r="F2203" s="197">
        <v>5</v>
      </c>
      <c r="G2203" s="196" t="s">
        <v>197</v>
      </c>
      <c r="H2203" s="196">
        <v>13</v>
      </c>
      <c r="I2203" s="196" t="s">
        <v>298</v>
      </c>
      <c r="J2203" s="196" t="s">
        <v>121</v>
      </c>
      <c r="K2203" s="196" t="s">
        <v>218</v>
      </c>
      <c r="L2203" s="196">
        <v>460</v>
      </c>
      <c r="M2203" s="196" t="s">
        <v>200</v>
      </c>
      <c r="N2203" s="196">
        <v>6</v>
      </c>
      <c r="O2203" s="196">
        <v>15648.95</v>
      </c>
      <c r="P2203" s="196">
        <v>76940</v>
      </c>
      <c r="Q2203" t="str">
        <f>VLOOKUP(J2203,S:T,2,FALSE)</f>
        <v>4-Medium C&amp;I</v>
      </c>
      <c r="R2203" s="198"/>
      <c r="U2203" s="198"/>
    </row>
    <row r="2204" spans="1:21" x14ac:dyDescent="0.25">
      <c r="A2204" s="196">
        <v>5</v>
      </c>
      <c r="B2204" s="196" t="s">
        <v>183</v>
      </c>
      <c r="C2204" s="192">
        <v>2020</v>
      </c>
      <c r="D2204" s="196">
        <v>2</v>
      </c>
      <c r="E2204" s="196" t="s">
        <v>299</v>
      </c>
      <c r="F2204" s="197">
        <v>5</v>
      </c>
      <c r="G2204" s="196" t="s">
        <v>197</v>
      </c>
      <c r="H2204" s="196">
        <v>700</v>
      </c>
      <c r="I2204" s="196" t="s">
        <v>275</v>
      </c>
      <c r="J2204" s="196" t="s">
        <v>209</v>
      </c>
      <c r="K2204" s="196" t="s">
        <v>210</v>
      </c>
      <c r="L2204" s="196">
        <v>460</v>
      </c>
      <c r="M2204" s="196" t="s">
        <v>200</v>
      </c>
      <c r="N2204" s="196">
        <v>5</v>
      </c>
      <c r="O2204" s="196">
        <v>196881.88</v>
      </c>
      <c r="P2204" s="196">
        <v>744304</v>
      </c>
      <c r="Q2204" t="str">
        <f>VLOOKUP(J2204,S:T,2,FALSE)</f>
        <v>5-Large C&amp;I</v>
      </c>
      <c r="R2204" s="198"/>
      <c r="U2204" s="198"/>
    </row>
    <row r="2205" spans="1:21" x14ac:dyDescent="0.25">
      <c r="A2205" s="196">
        <v>5</v>
      </c>
      <c r="B2205" s="196" t="s">
        <v>183</v>
      </c>
      <c r="C2205" s="196">
        <v>2020</v>
      </c>
      <c r="D2205" s="196">
        <v>2</v>
      </c>
      <c r="E2205" s="196" t="s">
        <v>299</v>
      </c>
      <c r="F2205" s="197">
        <v>3</v>
      </c>
      <c r="G2205" s="196" t="s">
        <v>191</v>
      </c>
      <c r="H2205" s="196">
        <v>616</v>
      </c>
      <c r="I2205" s="196" t="s">
        <v>201</v>
      </c>
      <c r="J2205" s="196" t="s">
        <v>127</v>
      </c>
      <c r="K2205" s="196" t="s">
        <v>199</v>
      </c>
      <c r="L2205" s="196">
        <v>4532</v>
      </c>
      <c r="M2205" s="196" t="s">
        <v>202</v>
      </c>
      <c r="N2205" s="196">
        <v>3202</v>
      </c>
      <c r="O2205" s="196">
        <v>255859.04</v>
      </c>
      <c r="P2205" s="196">
        <v>1197474</v>
      </c>
      <c r="Q2205" t="str">
        <f>VLOOKUP(J2205,S:T,2,FALSE)</f>
        <v>Street</v>
      </c>
      <c r="R2205" s="198"/>
      <c r="U2205" s="198"/>
    </row>
    <row r="2206" spans="1:21" x14ac:dyDescent="0.25">
      <c r="A2206" s="196">
        <v>5</v>
      </c>
      <c r="B2206" s="196" t="s">
        <v>183</v>
      </c>
      <c r="C2206" s="196">
        <v>2020</v>
      </c>
      <c r="D2206" s="196">
        <v>2</v>
      </c>
      <c r="E2206" s="196" t="s">
        <v>299</v>
      </c>
      <c r="F2206" s="197">
        <v>5</v>
      </c>
      <c r="G2206" s="196" t="s">
        <v>197</v>
      </c>
      <c r="H2206" s="196">
        <v>616</v>
      </c>
      <c r="I2206" s="196" t="s">
        <v>201</v>
      </c>
      <c r="J2206" s="196" t="s">
        <v>127</v>
      </c>
      <c r="K2206" s="196" t="s">
        <v>199</v>
      </c>
      <c r="L2206" s="196">
        <v>4552</v>
      </c>
      <c r="M2206" s="196" t="s">
        <v>278</v>
      </c>
      <c r="N2206" s="196">
        <v>104</v>
      </c>
      <c r="O2206" s="196">
        <v>14367.82</v>
      </c>
      <c r="P2206" s="196">
        <v>69746</v>
      </c>
      <c r="Q2206" t="str">
        <f>VLOOKUP(J2206,S:T,2,FALSE)</f>
        <v>Street</v>
      </c>
      <c r="R2206" s="198"/>
      <c r="U2206" s="198"/>
    </row>
    <row r="2207" spans="1:21" x14ac:dyDescent="0.25">
      <c r="A2207" s="196">
        <v>5</v>
      </c>
      <c r="B2207" s="196" t="s">
        <v>183</v>
      </c>
      <c r="C2207" s="196">
        <v>2020</v>
      </c>
      <c r="D2207" s="196">
        <v>2</v>
      </c>
      <c r="E2207" s="196" t="s">
        <v>299</v>
      </c>
      <c r="F2207" s="197">
        <v>3</v>
      </c>
      <c r="G2207" s="196" t="s">
        <v>191</v>
      </c>
      <c r="H2207" s="196">
        <v>10</v>
      </c>
      <c r="I2207" s="196" t="s">
        <v>253</v>
      </c>
      <c r="J2207" s="196" t="s">
        <v>119</v>
      </c>
      <c r="K2207" s="196" t="s">
        <v>238</v>
      </c>
      <c r="L2207" s="196">
        <v>300</v>
      </c>
      <c r="M2207" s="196" t="s">
        <v>193</v>
      </c>
      <c r="N2207" s="196">
        <v>24073</v>
      </c>
      <c r="O2207" s="196">
        <v>2055199.26</v>
      </c>
      <c r="P2207" s="196">
        <v>9415429</v>
      </c>
      <c r="Q2207" t="str">
        <f>VLOOKUP(J2207,S:T,2,FALSE)</f>
        <v>3-Small C&amp;I</v>
      </c>
      <c r="R2207" s="198"/>
      <c r="U2207" s="198"/>
    </row>
    <row r="2208" spans="1:21" x14ac:dyDescent="0.25">
      <c r="A2208" s="196">
        <v>5</v>
      </c>
      <c r="B2208" s="196" t="s">
        <v>183</v>
      </c>
      <c r="C2208" s="196">
        <v>2020</v>
      </c>
      <c r="D2208" s="196">
        <v>2</v>
      </c>
      <c r="E2208" s="196" t="s">
        <v>299</v>
      </c>
      <c r="F2208" s="197">
        <v>5</v>
      </c>
      <c r="G2208" s="196" t="s">
        <v>197</v>
      </c>
      <c r="H2208" s="196">
        <v>950</v>
      </c>
      <c r="I2208" s="196" t="s">
        <v>186</v>
      </c>
      <c r="J2208" s="196" t="s">
        <v>117</v>
      </c>
      <c r="K2208" s="196" t="s">
        <v>187</v>
      </c>
      <c r="L2208" s="196">
        <v>4552</v>
      </c>
      <c r="M2208" s="196" t="s">
        <v>278</v>
      </c>
      <c r="N2208" s="196">
        <v>1283</v>
      </c>
      <c r="O2208" s="196">
        <v>351543.91</v>
      </c>
      <c r="P2208" s="196">
        <v>3714937</v>
      </c>
      <c r="Q2208" t="str">
        <f>VLOOKUP(J2208,S:T,2,FALSE)</f>
        <v>3-Small C&amp;I</v>
      </c>
      <c r="R2208" s="198"/>
      <c r="U2208" s="198"/>
    </row>
    <row r="2209" spans="1:21" x14ac:dyDescent="0.25">
      <c r="A2209" s="196">
        <v>5</v>
      </c>
      <c r="B2209" s="196" t="s">
        <v>183</v>
      </c>
      <c r="C2209" s="196">
        <v>2020</v>
      </c>
      <c r="D2209" s="196">
        <v>2</v>
      </c>
      <c r="E2209" s="196" t="s">
        <v>299</v>
      </c>
      <c r="F2209" s="197">
        <v>5</v>
      </c>
      <c r="G2209" s="196" t="s">
        <v>197</v>
      </c>
      <c r="H2209" s="196">
        <v>8</v>
      </c>
      <c r="I2209" s="196" t="s">
        <v>250</v>
      </c>
      <c r="J2209" s="196" t="s">
        <v>128</v>
      </c>
      <c r="K2209" s="196" t="s">
        <v>251</v>
      </c>
      <c r="L2209" s="196">
        <v>460</v>
      </c>
      <c r="M2209" s="196" t="s">
        <v>200</v>
      </c>
      <c r="N2209" s="196">
        <v>1</v>
      </c>
      <c r="O2209" s="196">
        <v>69.55</v>
      </c>
      <c r="P2209" s="196">
        <v>292</v>
      </c>
      <c r="Q2209" t="str">
        <f>VLOOKUP(J2209,S:T,2,FALSE)</f>
        <v>3-Small C&amp;I</v>
      </c>
      <c r="R2209" s="198"/>
      <c r="U2209" s="198"/>
    </row>
    <row r="2210" spans="1:21" x14ac:dyDescent="0.25">
      <c r="A2210" s="196">
        <v>5</v>
      </c>
      <c r="B2210" s="196" t="s">
        <v>183</v>
      </c>
      <c r="C2210" s="196">
        <v>2020</v>
      </c>
      <c r="D2210" s="196">
        <v>2</v>
      </c>
      <c r="E2210" s="196" t="s">
        <v>299</v>
      </c>
      <c r="F2210" s="197">
        <v>6</v>
      </c>
      <c r="G2210" s="196" t="s">
        <v>194</v>
      </c>
      <c r="H2210" s="196">
        <v>950</v>
      </c>
      <c r="I2210" s="196" t="s">
        <v>186</v>
      </c>
      <c r="J2210" s="196" t="s">
        <v>117</v>
      </c>
      <c r="K2210" s="196" t="s">
        <v>187</v>
      </c>
      <c r="L2210" s="196">
        <v>4562</v>
      </c>
      <c r="M2210" s="196" t="s">
        <v>213</v>
      </c>
      <c r="N2210" s="196">
        <v>30</v>
      </c>
      <c r="O2210" s="196">
        <v>897.52</v>
      </c>
      <c r="P2210" s="196">
        <v>6654</v>
      </c>
      <c r="Q2210" t="str">
        <f>VLOOKUP(J2210,S:T,2,FALSE)</f>
        <v>3-Small C&amp;I</v>
      </c>
      <c r="R2210" s="198"/>
      <c r="U2210" s="198"/>
    </row>
    <row r="2211" spans="1:21" x14ac:dyDescent="0.25">
      <c r="A2211" s="196">
        <v>5</v>
      </c>
      <c r="B2211" s="196" t="s">
        <v>183</v>
      </c>
      <c r="C2211" s="196">
        <v>2020</v>
      </c>
      <c r="D2211" s="196">
        <v>2</v>
      </c>
      <c r="E2211" s="196" t="s">
        <v>299</v>
      </c>
      <c r="F2211" s="197">
        <v>77</v>
      </c>
      <c r="G2211" s="196" t="s">
        <v>214</v>
      </c>
      <c r="H2211" s="196">
        <v>950</v>
      </c>
      <c r="I2211" s="196" t="s">
        <v>186</v>
      </c>
      <c r="J2211" s="196" t="s">
        <v>117</v>
      </c>
      <c r="K2211" s="196" t="s">
        <v>187</v>
      </c>
      <c r="L2211" s="196">
        <v>4577</v>
      </c>
      <c r="M2211" s="196" t="s">
        <v>214</v>
      </c>
      <c r="N2211" s="196">
        <v>1</v>
      </c>
      <c r="O2211" s="196">
        <v>297.45</v>
      </c>
      <c r="P2211" s="196">
        <v>3164</v>
      </c>
      <c r="Q2211" t="str">
        <f>VLOOKUP(J2211,S:T,2,FALSE)</f>
        <v>3-Small C&amp;I</v>
      </c>
      <c r="R2211" s="198"/>
      <c r="U2211" s="198"/>
    </row>
    <row r="2212" spans="1:21" x14ac:dyDescent="0.25">
      <c r="A2212" s="196">
        <v>4</v>
      </c>
      <c r="B2212" s="196" t="s">
        <v>189</v>
      </c>
      <c r="C2212" s="196">
        <v>2020</v>
      </c>
      <c r="D2212" s="196">
        <v>2</v>
      </c>
      <c r="E2212" s="196" t="s">
        <v>299</v>
      </c>
      <c r="F2212" s="197">
        <v>3</v>
      </c>
      <c r="G2212" s="196" t="s">
        <v>191</v>
      </c>
      <c r="H2212" s="196">
        <v>951</v>
      </c>
      <c r="I2212" s="196" t="s">
        <v>252</v>
      </c>
      <c r="J2212" s="196" t="s">
        <v>128</v>
      </c>
      <c r="K2212" s="196" t="s">
        <v>251</v>
      </c>
      <c r="L2212" s="196">
        <v>4532</v>
      </c>
      <c r="M2212" s="196" t="s">
        <v>202</v>
      </c>
      <c r="N2212" s="196">
        <v>6</v>
      </c>
      <c r="O2212" s="196">
        <v>178.81</v>
      </c>
      <c r="P2212" s="196">
        <v>1366</v>
      </c>
      <c r="Q2212" t="str">
        <f>VLOOKUP(J2212,S:T,2,FALSE)</f>
        <v>3-Small C&amp;I</v>
      </c>
      <c r="R2212" s="198"/>
      <c r="U2212" s="198"/>
    </row>
    <row r="2213" spans="1:21" x14ac:dyDescent="0.25">
      <c r="A2213" s="196">
        <v>5</v>
      </c>
      <c r="B2213" s="196" t="s">
        <v>183</v>
      </c>
      <c r="C2213" s="196">
        <v>2020</v>
      </c>
      <c r="D2213" s="196">
        <v>2</v>
      </c>
      <c r="E2213" s="196" t="s">
        <v>299</v>
      </c>
      <c r="F2213" s="197">
        <v>77</v>
      </c>
      <c r="G2213" s="196" t="s">
        <v>214</v>
      </c>
      <c r="H2213" s="196">
        <v>5</v>
      </c>
      <c r="I2213" s="196" t="s">
        <v>192</v>
      </c>
      <c r="J2213" s="196" t="s">
        <v>117</v>
      </c>
      <c r="K2213" s="196" t="s">
        <v>187</v>
      </c>
      <c r="L2213" s="196">
        <v>1577</v>
      </c>
      <c r="M2213" s="196" t="s">
        <v>235</v>
      </c>
      <c r="N2213" s="196">
        <v>2</v>
      </c>
      <c r="O2213" s="196">
        <v>1672.27</v>
      </c>
      <c r="P2213" s="196">
        <v>7777</v>
      </c>
      <c r="Q2213" t="str">
        <f>VLOOKUP(J2213,S:T,2,FALSE)</f>
        <v>3-Small C&amp;I</v>
      </c>
      <c r="R2213" s="198"/>
      <c r="U2213" s="198"/>
    </row>
    <row r="2214" spans="1:21" x14ac:dyDescent="0.25">
      <c r="A2214" s="196">
        <v>5</v>
      </c>
      <c r="B2214" s="196" t="s">
        <v>183</v>
      </c>
      <c r="C2214" s="196">
        <v>2020</v>
      </c>
      <c r="D2214" s="196">
        <v>2</v>
      </c>
      <c r="E2214" s="196" t="s">
        <v>299</v>
      </c>
      <c r="F2214" s="197">
        <v>3</v>
      </c>
      <c r="G2214" s="196" t="s">
        <v>191</v>
      </c>
      <c r="H2214" s="196">
        <v>305</v>
      </c>
      <c r="I2214" s="196" t="s">
        <v>236</v>
      </c>
      <c r="J2214" s="196" t="s">
        <v>117</v>
      </c>
      <c r="K2214" s="196" t="s">
        <v>187</v>
      </c>
      <c r="L2214" s="196">
        <v>300</v>
      </c>
      <c r="M2214" s="196" t="s">
        <v>193</v>
      </c>
      <c r="N2214" s="196">
        <v>1</v>
      </c>
      <c r="O2214" s="196">
        <v>164.19</v>
      </c>
      <c r="P2214" s="196">
        <v>884</v>
      </c>
      <c r="Q2214" t="str">
        <f>VLOOKUP(J2214,S:T,2,FALSE)</f>
        <v>3-Small C&amp;I</v>
      </c>
      <c r="R2214" s="198"/>
      <c r="U2214" s="198"/>
    </row>
    <row r="2215" spans="1:21" x14ac:dyDescent="0.25">
      <c r="A2215" s="196">
        <v>5</v>
      </c>
      <c r="B2215" s="196" t="s">
        <v>183</v>
      </c>
      <c r="C2215" s="196">
        <v>2020</v>
      </c>
      <c r="D2215" s="196">
        <v>2</v>
      </c>
      <c r="E2215" s="196" t="s">
        <v>299</v>
      </c>
      <c r="F2215" s="197">
        <v>1</v>
      </c>
      <c r="G2215" s="196" t="s">
        <v>185</v>
      </c>
      <c r="H2215" s="196">
        <v>15</v>
      </c>
      <c r="I2215" s="196" t="s">
        <v>254</v>
      </c>
      <c r="J2215" s="196" t="s">
        <v>120</v>
      </c>
      <c r="K2215" s="196" t="s">
        <v>216</v>
      </c>
      <c r="L2215" s="196">
        <v>200</v>
      </c>
      <c r="M2215" s="196" t="s">
        <v>212</v>
      </c>
      <c r="N2215" s="196">
        <v>3</v>
      </c>
      <c r="O2215" s="196">
        <v>142.91</v>
      </c>
      <c r="P2215" s="196">
        <v>447</v>
      </c>
      <c r="Q2215" t="str">
        <f>VLOOKUP(J2215,S:T,2,FALSE)</f>
        <v>3-Small C&amp;I</v>
      </c>
      <c r="R2215" s="198"/>
      <c r="U2215" s="198"/>
    </row>
    <row r="2216" spans="1:21" x14ac:dyDescent="0.25">
      <c r="A2216" s="196">
        <v>5</v>
      </c>
      <c r="B2216" s="196" t="s">
        <v>183</v>
      </c>
      <c r="C2216" s="196">
        <v>2020</v>
      </c>
      <c r="D2216" s="196">
        <v>2</v>
      </c>
      <c r="E2216" s="196" t="s">
        <v>299</v>
      </c>
      <c r="F2216" s="197">
        <v>10</v>
      </c>
      <c r="G2216" s="196" t="s">
        <v>240</v>
      </c>
      <c r="H2216" s="196">
        <v>6</v>
      </c>
      <c r="I2216" s="196" t="s">
        <v>258</v>
      </c>
      <c r="J2216" s="196" t="s">
        <v>124</v>
      </c>
      <c r="K2216" s="196" t="s">
        <v>244</v>
      </c>
      <c r="L2216" s="196">
        <v>207</v>
      </c>
      <c r="M2216" s="196" t="s">
        <v>245</v>
      </c>
      <c r="N2216" s="196">
        <v>5497</v>
      </c>
      <c r="O2216" s="196">
        <v>1041361.98</v>
      </c>
      <c r="P2216" s="196">
        <v>6070752</v>
      </c>
      <c r="Q2216" t="str">
        <f>VLOOKUP(J2216,S:T,2,FALSE)</f>
        <v>2-Low Income Residential</v>
      </c>
      <c r="R2216" s="198"/>
      <c r="U2216" s="198"/>
    </row>
    <row r="2217" spans="1:21" x14ac:dyDescent="0.25">
      <c r="A2217" s="196">
        <v>5</v>
      </c>
      <c r="B2217" s="196" t="s">
        <v>183</v>
      </c>
      <c r="C2217" s="196">
        <v>2020</v>
      </c>
      <c r="D2217" s="196">
        <v>2</v>
      </c>
      <c r="E2217" s="196" t="s">
        <v>299</v>
      </c>
      <c r="F2217" s="197">
        <v>3</v>
      </c>
      <c r="G2217" s="196" t="s">
        <v>191</v>
      </c>
      <c r="H2217" s="196">
        <v>1</v>
      </c>
      <c r="I2217" s="196" t="s">
        <v>231</v>
      </c>
      <c r="J2217" s="196" t="s">
        <v>123</v>
      </c>
      <c r="K2217" s="196" t="s">
        <v>232</v>
      </c>
      <c r="L2217" s="196">
        <v>300</v>
      </c>
      <c r="M2217" s="196" t="s">
        <v>193</v>
      </c>
      <c r="N2217" s="196">
        <v>1356</v>
      </c>
      <c r="O2217" s="196">
        <v>428172.77</v>
      </c>
      <c r="P2217" s="196">
        <v>1618169</v>
      </c>
      <c r="Q2217" t="str">
        <f>VLOOKUP(J2217,S:T,2,FALSE)</f>
        <v>1-Residential</v>
      </c>
      <c r="R2217" s="198"/>
      <c r="U2217" s="198"/>
    </row>
    <row r="2218" spans="1:21" x14ac:dyDescent="0.25">
      <c r="A2218" s="196">
        <v>4</v>
      </c>
      <c r="B2218" s="196" t="s">
        <v>189</v>
      </c>
      <c r="C2218" s="196">
        <v>2020</v>
      </c>
      <c r="D2218" s="196">
        <v>2</v>
      </c>
      <c r="E2218" s="196" t="s">
        <v>299</v>
      </c>
      <c r="F2218" s="197">
        <v>1</v>
      </c>
      <c r="G2218" s="196" t="s">
        <v>185</v>
      </c>
      <c r="H2218" s="196">
        <v>905</v>
      </c>
      <c r="I2218" s="196" t="s">
        <v>274</v>
      </c>
      <c r="J2218" s="196" t="s">
        <v>124</v>
      </c>
      <c r="K2218" s="196" t="s">
        <v>244</v>
      </c>
      <c r="L2218" s="196">
        <v>4512</v>
      </c>
      <c r="M2218" s="196" t="s">
        <v>188</v>
      </c>
      <c r="N2218" s="196">
        <v>101</v>
      </c>
      <c r="O2218" s="196">
        <v>4473.3900000000003</v>
      </c>
      <c r="P2218" s="196">
        <v>94226</v>
      </c>
      <c r="Q2218" t="str">
        <f>VLOOKUP(J2218,S:T,2,FALSE)</f>
        <v>2-Low Income Residential</v>
      </c>
      <c r="R2218" s="198"/>
      <c r="U2218" s="198"/>
    </row>
    <row r="2219" spans="1:21" x14ac:dyDescent="0.25">
      <c r="A2219" s="196">
        <v>5</v>
      </c>
      <c r="B2219" s="196" t="s">
        <v>183</v>
      </c>
      <c r="C2219" s="196">
        <v>2020</v>
      </c>
      <c r="D2219" s="196">
        <v>2</v>
      </c>
      <c r="E2219" s="196" t="s">
        <v>299</v>
      </c>
      <c r="F2219" s="197">
        <v>60</v>
      </c>
      <c r="G2219" s="196" t="s">
        <v>214</v>
      </c>
      <c r="H2219" s="196">
        <v>624</v>
      </c>
      <c r="I2219" s="196" t="s">
        <v>228</v>
      </c>
      <c r="J2219" s="196" t="s">
        <v>126</v>
      </c>
      <c r="K2219" s="196" t="s">
        <v>229</v>
      </c>
      <c r="L2219" s="196">
        <v>4563</v>
      </c>
      <c r="M2219" s="196" t="s">
        <v>230</v>
      </c>
      <c r="N2219" s="196">
        <v>2</v>
      </c>
      <c r="O2219" s="196">
        <v>39.36</v>
      </c>
      <c r="P2219" s="196">
        <v>295</v>
      </c>
      <c r="Q2219" t="str">
        <f>VLOOKUP(J2219,S:T,2,FALSE)</f>
        <v>Street</v>
      </c>
      <c r="R2219" s="198"/>
      <c r="U2219" s="198"/>
    </row>
    <row r="2220" spans="1:21" x14ac:dyDescent="0.25">
      <c r="A2220" s="196">
        <v>5</v>
      </c>
      <c r="B2220" s="196" t="s">
        <v>183</v>
      </c>
      <c r="C2220" s="196">
        <v>2020</v>
      </c>
      <c r="D2220" s="196">
        <v>2</v>
      </c>
      <c r="E2220" s="196" t="s">
        <v>299</v>
      </c>
      <c r="F2220" s="197">
        <v>1</v>
      </c>
      <c r="G2220" s="196" t="s">
        <v>185</v>
      </c>
      <c r="H2220" s="196">
        <v>602</v>
      </c>
      <c r="I2220" s="196" t="s">
        <v>248</v>
      </c>
      <c r="J2220" s="196" t="s">
        <v>127</v>
      </c>
      <c r="K2220" s="196" t="s">
        <v>199</v>
      </c>
      <c r="L2220" s="196">
        <v>200</v>
      </c>
      <c r="M2220" s="196" t="s">
        <v>212</v>
      </c>
      <c r="N2220" s="196">
        <v>190</v>
      </c>
      <c r="O2220" s="196">
        <v>8540.49</v>
      </c>
      <c r="P2220" s="196">
        <v>21662</v>
      </c>
      <c r="Q2220" t="str">
        <f>VLOOKUP(J2220,S:T,2,FALSE)</f>
        <v>Street</v>
      </c>
      <c r="R2220" s="198"/>
      <c r="U2220" s="198"/>
    </row>
    <row r="2221" spans="1:21" x14ac:dyDescent="0.25">
      <c r="A2221" s="196">
        <v>5</v>
      </c>
      <c r="B2221" s="196" t="s">
        <v>183</v>
      </c>
      <c r="C2221" s="196">
        <v>2020</v>
      </c>
      <c r="D2221" s="196">
        <v>2</v>
      </c>
      <c r="E2221" s="196" t="s">
        <v>299</v>
      </c>
      <c r="F2221" s="197">
        <v>6</v>
      </c>
      <c r="G2221" s="196" t="s">
        <v>194</v>
      </c>
      <c r="H2221" s="196">
        <v>625</v>
      </c>
      <c r="I2221" s="196" t="s">
        <v>288</v>
      </c>
      <c r="J2221" s="196" t="s">
        <v>134</v>
      </c>
      <c r="K2221" s="196" t="s">
        <v>214</v>
      </c>
      <c r="L2221" s="196">
        <v>700</v>
      </c>
      <c r="M2221" s="196" t="s">
        <v>195</v>
      </c>
      <c r="N2221" s="196">
        <v>1</v>
      </c>
      <c r="O2221" s="196">
        <v>20.309999999999999</v>
      </c>
      <c r="P2221" s="196">
        <v>25</v>
      </c>
      <c r="Q2221" t="str">
        <f>VLOOKUP(J2221,S:T,2,FALSE)</f>
        <v>Street</v>
      </c>
      <c r="R2221" s="198"/>
      <c r="U2221" s="198"/>
    </row>
    <row r="2222" spans="1:21" x14ac:dyDescent="0.25">
      <c r="A2222" s="196">
        <v>4</v>
      </c>
      <c r="B2222" s="196" t="s">
        <v>189</v>
      </c>
      <c r="C2222" s="196">
        <v>2020</v>
      </c>
      <c r="D2222" s="196">
        <v>2</v>
      </c>
      <c r="E2222" s="196" t="s">
        <v>299</v>
      </c>
      <c r="F2222" s="197">
        <v>3</v>
      </c>
      <c r="G2222" s="196" t="s">
        <v>191</v>
      </c>
      <c r="H2222" s="196">
        <v>955</v>
      </c>
      <c r="I2222" s="196" t="s">
        <v>284</v>
      </c>
      <c r="J2222" s="196" t="s">
        <v>129</v>
      </c>
      <c r="K2222" s="196" t="s">
        <v>265</v>
      </c>
      <c r="L2222" s="196">
        <v>4532</v>
      </c>
      <c r="M2222" s="196" t="s">
        <v>202</v>
      </c>
      <c r="N2222" s="196">
        <v>1</v>
      </c>
      <c r="O2222" s="196">
        <v>575.87</v>
      </c>
      <c r="P2222" s="196">
        <v>1</v>
      </c>
      <c r="Q2222" t="str">
        <f>VLOOKUP(J2222,S:T,2,FALSE)</f>
        <v>4-Medium C&amp;I</v>
      </c>
      <c r="R2222" s="198"/>
      <c r="U2222" s="198"/>
    </row>
    <row r="2223" spans="1:21" x14ac:dyDescent="0.25">
      <c r="A2223" s="196">
        <v>5</v>
      </c>
      <c r="B2223" s="196" t="s">
        <v>183</v>
      </c>
      <c r="C2223" s="196">
        <v>2020</v>
      </c>
      <c r="D2223" s="196">
        <v>2</v>
      </c>
      <c r="E2223" s="196" t="s">
        <v>299</v>
      </c>
      <c r="F2223" s="197">
        <v>3</v>
      </c>
      <c r="G2223" s="196" t="s">
        <v>191</v>
      </c>
      <c r="H2223" s="196">
        <v>20</v>
      </c>
      <c r="I2223" s="196" t="s">
        <v>302</v>
      </c>
      <c r="J2223" s="196" t="s">
        <v>130</v>
      </c>
      <c r="K2223" s="196" t="s">
        <v>207</v>
      </c>
      <c r="L2223" s="196">
        <v>300</v>
      </c>
      <c r="M2223" s="196" t="s">
        <v>193</v>
      </c>
      <c r="N2223" s="196">
        <v>78</v>
      </c>
      <c r="O2223" s="196">
        <v>221463.84</v>
      </c>
      <c r="P2223" s="196">
        <v>1052722</v>
      </c>
      <c r="Q2223" t="str">
        <f>VLOOKUP(J2223,S:T,2,FALSE)</f>
        <v>4-Medium C&amp;I</v>
      </c>
      <c r="R2223" s="198"/>
      <c r="U2223" s="198"/>
    </row>
    <row r="2224" spans="1:21" x14ac:dyDescent="0.25">
      <c r="A2224" s="196">
        <v>5</v>
      </c>
      <c r="B2224" s="196" t="s">
        <v>183</v>
      </c>
      <c r="C2224" s="196">
        <v>2020</v>
      </c>
      <c r="D2224" s="196">
        <v>2</v>
      </c>
      <c r="E2224" s="196" t="s">
        <v>299</v>
      </c>
      <c r="F2224" s="197">
        <v>60</v>
      </c>
      <c r="G2224" s="196" t="s">
        <v>214</v>
      </c>
      <c r="H2224" s="196">
        <v>612</v>
      </c>
      <c r="I2224" s="196" t="s">
        <v>225</v>
      </c>
      <c r="J2224" s="196" t="s">
        <v>118</v>
      </c>
      <c r="K2224" s="196" t="s">
        <v>226</v>
      </c>
      <c r="L2224" s="196">
        <v>360</v>
      </c>
      <c r="M2224" s="196" t="s">
        <v>227</v>
      </c>
      <c r="N2224" s="196">
        <v>1</v>
      </c>
      <c r="O2224" s="196">
        <v>9.0399999999999991</v>
      </c>
      <c r="P2224" s="196">
        <v>9</v>
      </c>
      <c r="Q2224" t="str">
        <f>VLOOKUP(J2224,S:T,2,FALSE)</f>
        <v>3-Small C&amp;I</v>
      </c>
      <c r="R2224" s="198"/>
      <c r="U2224" s="198"/>
    </row>
    <row r="2225" spans="1:21" x14ac:dyDescent="0.25">
      <c r="A2225" s="196">
        <v>5</v>
      </c>
      <c r="B2225" s="196" t="s">
        <v>183</v>
      </c>
      <c r="C2225" s="196">
        <v>2020</v>
      </c>
      <c r="D2225" s="196">
        <v>2</v>
      </c>
      <c r="E2225" s="196" t="s">
        <v>299</v>
      </c>
      <c r="F2225" s="197">
        <v>6</v>
      </c>
      <c r="G2225" s="196" t="s">
        <v>194</v>
      </c>
      <c r="H2225" s="196">
        <v>613</v>
      </c>
      <c r="I2225" s="196" t="s">
        <v>260</v>
      </c>
      <c r="J2225" s="196" t="s">
        <v>118</v>
      </c>
      <c r="K2225" s="196" t="s">
        <v>226</v>
      </c>
      <c r="L2225" s="196">
        <v>700</v>
      </c>
      <c r="M2225" s="196" t="s">
        <v>195</v>
      </c>
      <c r="N2225" s="196">
        <v>6</v>
      </c>
      <c r="O2225" s="196">
        <v>146.13</v>
      </c>
      <c r="P2225" s="196">
        <v>435</v>
      </c>
      <c r="Q2225" t="str">
        <f>VLOOKUP(J2225,S:T,2,FALSE)</f>
        <v>3-Small C&amp;I</v>
      </c>
      <c r="R2225" s="198"/>
      <c r="U2225" s="198"/>
    </row>
    <row r="2226" spans="1:21" x14ac:dyDescent="0.25">
      <c r="A2226" s="196">
        <v>5</v>
      </c>
      <c r="B2226" s="196" t="s">
        <v>183</v>
      </c>
      <c r="C2226" s="196">
        <v>2020</v>
      </c>
      <c r="D2226" s="196">
        <v>2</v>
      </c>
      <c r="E2226" s="196" t="s">
        <v>299</v>
      </c>
      <c r="F2226" s="197">
        <v>6</v>
      </c>
      <c r="G2226" s="196" t="s">
        <v>194</v>
      </c>
      <c r="H2226" s="196">
        <v>615</v>
      </c>
      <c r="I2226" s="196" t="s">
        <v>294</v>
      </c>
      <c r="J2226" s="196" t="s">
        <v>125</v>
      </c>
      <c r="K2226" s="196" t="s">
        <v>263</v>
      </c>
      <c r="L2226" s="196">
        <v>4562</v>
      </c>
      <c r="M2226" s="196" t="s">
        <v>213</v>
      </c>
      <c r="N2226" s="196">
        <v>561</v>
      </c>
      <c r="O2226" s="196">
        <v>633682.18999999994</v>
      </c>
      <c r="P2226" s="196">
        <v>1811938</v>
      </c>
      <c r="Q2226" t="str">
        <f>VLOOKUP(J2226,S:T,2,FALSE)</f>
        <v>Street</v>
      </c>
      <c r="R2226" s="198"/>
      <c r="U2226" s="198"/>
    </row>
    <row r="2227" spans="1:21" x14ac:dyDescent="0.25">
      <c r="A2227" s="196">
        <v>5</v>
      </c>
      <c r="B2227" s="196" t="s">
        <v>183</v>
      </c>
      <c r="C2227" s="196">
        <v>2020</v>
      </c>
      <c r="D2227" s="196">
        <v>2</v>
      </c>
      <c r="E2227" s="196" t="s">
        <v>299</v>
      </c>
      <c r="F2227" s="197">
        <v>60</v>
      </c>
      <c r="G2227" s="196" t="s">
        <v>214</v>
      </c>
      <c r="H2227" s="196">
        <v>601</v>
      </c>
      <c r="I2227" s="196" t="s">
        <v>262</v>
      </c>
      <c r="J2227" s="196" t="s">
        <v>125</v>
      </c>
      <c r="K2227" s="196" t="s">
        <v>263</v>
      </c>
      <c r="L2227" s="196">
        <v>360</v>
      </c>
      <c r="M2227" s="196" t="s">
        <v>227</v>
      </c>
      <c r="N2227" s="196">
        <v>49</v>
      </c>
      <c r="O2227" s="196">
        <v>1712.64</v>
      </c>
      <c r="P2227" s="196">
        <v>3042</v>
      </c>
      <c r="Q2227" t="str">
        <f>VLOOKUP(J2227,S:T,2,FALSE)</f>
        <v>Street</v>
      </c>
      <c r="R2227" s="198"/>
      <c r="U2227" s="198"/>
    </row>
    <row r="2228" spans="1:21" x14ac:dyDescent="0.25">
      <c r="A2228" s="196">
        <v>5</v>
      </c>
      <c r="B2228" s="196" t="s">
        <v>183</v>
      </c>
      <c r="C2228" s="196">
        <v>2020</v>
      </c>
      <c r="D2228" s="196">
        <v>2</v>
      </c>
      <c r="E2228" s="196" t="s">
        <v>299</v>
      </c>
      <c r="F2228" s="197">
        <v>1</v>
      </c>
      <c r="G2228" s="196" t="s">
        <v>185</v>
      </c>
      <c r="H2228" s="196">
        <v>950</v>
      </c>
      <c r="I2228" s="196" t="s">
        <v>186</v>
      </c>
      <c r="J2228" s="196" t="s">
        <v>117</v>
      </c>
      <c r="K2228" s="196" t="s">
        <v>187</v>
      </c>
      <c r="L2228" s="196">
        <v>4512</v>
      </c>
      <c r="M2228" s="196" t="s">
        <v>188</v>
      </c>
      <c r="N2228" s="196">
        <v>687</v>
      </c>
      <c r="O2228" s="196">
        <v>41277.279999999999</v>
      </c>
      <c r="P2228" s="196">
        <v>380342</v>
      </c>
      <c r="Q2228" t="str">
        <f>VLOOKUP(J2228,S:T,2,FALSE)</f>
        <v>3-Small C&amp;I</v>
      </c>
      <c r="R2228" s="198"/>
      <c r="U2228" s="198"/>
    </row>
    <row r="2229" spans="1:21" x14ac:dyDescent="0.25">
      <c r="A2229" s="196">
        <v>5</v>
      </c>
      <c r="B2229" s="196" t="s">
        <v>183</v>
      </c>
      <c r="C2229" s="196">
        <v>2020</v>
      </c>
      <c r="D2229" s="196">
        <v>2</v>
      </c>
      <c r="E2229" s="196" t="s">
        <v>299</v>
      </c>
      <c r="F2229" s="197">
        <v>5</v>
      </c>
      <c r="G2229" s="196" t="s">
        <v>197</v>
      </c>
      <c r="H2229" s="196">
        <v>951</v>
      </c>
      <c r="I2229" s="196" t="s">
        <v>252</v>
      </c>
      <c r="J2229" s="196" t="s">
        <v>128</v>
      </c>
      <c r="K2229" s="196" t="s">
        <v>251</v>
      </c>
      <c r="L2229" s="196">
        <v>4552</v>
      </c>
      <c r="M2229" s="196" t="s">
        <v>278</v>
      </c>
      <c r="N2229" s="196">
        <v>1</v>
      </c>
      <c r="O2229" s="196">
        <v>34.81</v>
      </c>
      <c r="P2229" s="196">
        <v>300</v>
      </c>
      <c r="Q2229" t="str">
        <f>VLOOKUP(J2229,S:T,2,FALSE)</f>
        <v>3-Small C&amp;I</v>
      </c>
      <c r="R2229" s="198"/>
      <c r="U2229" s="198"/>
    </row>
    <row r="2230" spans="1:21" x14ac:dyDescent="0.25">
      <c r="A2230" s="196">
        <v>5</v>
      </c>
      <c r="B2230" s="196" t="s">
        <v>183</v>
      </c>
      <c r="C2230" s="196">
        <v>2020</v>
      </c>
      <c r="D2230" s="196">
        <v>2</v>
      </c>
      <c r="E2230" s="196" t="s">
        <v>299</v>
      </c>
      <c r="F2230" s="197">
        <v>1</v>
      </c>
      <c r="G2230" s="196" t="s">
        <v>185</v>
      </c>
      <c r="H2230" s="196">
        <v>10</v>
      </c>
      <c r="I2230" s="196" t="s">
        <v>253</v>
      </c>
      <c r="J2230" s="196" t="s">
        <v>119</v>
      </c>
      <c r="K2230" s="196" t="s">
        <v>238</v>
      </c>
      <c r="L2230" s="196">
        <v>200</v>
      </c>
      <c r="M2230" s="196" t="s">
        <v>212</v>
      </c>
      <c r="N2230" s="196">
        <v>1211</v>
      </c>
      <c r="O2230" s="196">
        <v>106444.17</v>
      </c>
      <c r="P2230" s="196">
        <v>445086</v>
      </c>
      <c r="Q2230" t="str">
        <f>VLOOKUP(J2230,S:T,2,FALSE)</f>
        <v>3-Small C&amp;I</v>
      </c>
      <c r="R2230" s="198"/>
      <c r="U2230" s="198"/>
    </row>
    <row r="2231" spans="1:21" x14ac:dyDescent="0.25">
      <c r="A2231" s="196">
        <v>5</v>
      </c>
      <c r="B2231" s="196" t="s">
        <v>183</v>
      </c>
      <c r="C2231" s="196">
        <v>2020</v>
      </c>
      <c r="D2231" s="196">
        <v>2</v>
      </c>
      <c r="E2231" s="196" t="s">
        <v>299</v>
      </c>
      <c r="F2231" s="197">
        <v>75</v>
      </c>
      <c r="G2231" s="196" t="s">
        <v>214</v>
      </c>
      <c r="H2231" s="196">
        <v>5</v>
      </c>
      <c r="I2231" s="196" t="s">
        <v>192</v>
      </c>
      <c r="J2231" s="196" t="s">
        <v>117</v>
      </c>
      <c r="K2231" s="196" t="s">
        <v>187</v>
      </c>
      <c r="L2231" s="196">
        <v>1575</v>
      </c>
      <c r="M2231" s="196" t="s">
        <v>220</v>
      </c>
      <c r="N2231" s="196">
        <v>5</v>
      </c>
      <c r="O2231" s="196">
        <v>1954.62</v>
      </c>
      <c r="P2231" s="196">
        <v>8960</v>
      </c>
      <c r="Q2231" t="str">
        <f>VLOOKUP(J2231,S:T,2,FALSE)</f>
        <v>3-Small C&amp;I</v>
      </c>
      <c r="R2231" s="198"/>
      <c r="U2231" s="198"/>
    </row>
    <row r="2232" spans="1:21" x14ac:dyDescent="0.25">
      <c r="A2232" s="196">
        <v>5</v>
      </c>
      <c r="B2232" s="196" t="s">
        <v>183</v>
      </c>
      <c r="C2232" s="196">
        <v>2020</v>
      </c>
      <c r="D2232" s="196">
        <v>2</v>
      </c>
      <c r="E2232" s="196" t="s">
        <v>299</v>
      </c>
      <c r="F2232" s="197">
        <v>3</v>
      </c>
      <c r="G2232" s="196" t="s">
        <v>191</v>
      </c>
      <c r="H2232" s="196">
        <v>13</v>
      </c>
      <c r="I2232" s="196" t="s">
        <v>298</v>
      </c>
      <c r="J2232" s="196" t="s">
        <v>121</v>
      </c>
      <c r="K2232" s="196" t="s">
        <v>218</v>
      </c>
      <c r="L2232" s="196">
        <v>300</v>
      </c>
      <c r="M2232" s="196" t="s">
        <v>193</v>
      </c>
      <c r="N2232" s="196">
        <v>113</v>
      </c>
      <c r="O2232" s="196">
        <v>265806.03999999998</v>
      </c>
      <c r="P2232" s="196">
        <v>1335141</v>
      </c>
      <c r="Q2232" t="str">
        <f>VLOOKUP(J2232,S:T,2,FALSE)</f>
        <v>4-Medium C&amp;I</v>
      </c>
      <c r="R2232" s="198"/>
      <c r="U2232" s="198"/>
    </row>
    <row r="2233" spans="1:21" x14ac:dyDescent="0.25">
      <c r="A2233" s="196">
        <v>5</v>
      </c>
      <c r="B2233" s="196" t="s">
        <v>183</v>
      </c>
      <c r="C2233" s="196">
        <v>2020</v>
      </c>
      <c r="D2233" s="196">
        <v>2</v>
      </c>
      <c r="E2233" s="196" t="s">
        <v>299</v>
      </c>
      <c r="F2233" s="197">
        <v>1</v>
      </c>
      <c r="G2233" s="196" t="s">
        <v>185</v>
      </c>
      <c r="H2233" s="196">
        <v>5</v>
      </c>
      <c r="I2233" s="196" t="s">
        <v>192</v>
      </c>
      <c r="J2233" s="196" t="s">
        <v>117</v>
      </c>
      <c r="K2233" s="196" t="s">
        <v>187</v>
      </c>
      <c r="L2233" s="196">
        <v>200</v>
      </c>
      <c r="M2233" s="196" t="s">
        <v>212</v>
      </c>
      <c r="N2233" s="196">
        <v>1371</v>
      </c>
      <c r="O2233" s="196">
        <v>78523.87</v>
      </c>
      <c r="P2233" s="196">
        <v>805440</v>
      </c>
      <c r="Q2233" t="str">
        <f>VLOOKUP(J2233,S:T,2,FALSE)</f>
        <v>3-Small C&amp;I</v>
      </c>
      <c r="R2233" s="198"/>
      <c r="U2233" s="198"/>
    </row>
    <row r="2234" spans="1:21" x14ac:dyDescent="0.25">
      <c r="A2234" s="196">
        <v>5</v>
      </c>
      <c r="B2234" s="196" t="s">
        <v>183</v>
      </c>
      <c r="C2234" s="196">
        <v>2020</v>
      </c>
      <c r="D2234" s="196">
        <v>2</v>
      </c>
      <c r="E2234" s="196" t="s">
        <v>299</v>
      </c>
      <c r="F2234" s="197">
        <v>3</v>
      </c>
      <c r="G2234" s="196" t="s">
        <v>191</v>
      </c>
      <c r="H2234" s="196">
        <v>952</v>
      </c>
      <c r="I2234" s="196" t="s">
        <v>237</v>
      </c>
      <c r="J2234" s="196" t="s">
        <v>119</v>
      </c>
      <c r="K2234" s="196" t="s">
        <v>238</v>
      </c>
      <c r="L2234" s="196">
        <v>4532</v>
      </c>
      <c r="M2234" s="196" t="s">
        <v>202</v>
      </c>
      <c r="N2234" s="196">
        <v>417</v>
      </c>
      <c r="O2234" s="196">
        <v>134857.76</v>
      </c>
      <c r="P2234" s="196">
        <v>1679606</v>
      </c>
      <c r="Q2234" t="str">
        <f>VLOOKUP(J2234,S:T,2,FALSE)</f>
        <v>3-Small C&amp;I</v>
      </c>
      <c r="R2234" s="198"/>
      <c r="U2234" s="198"/>
    </row>
    <row r="2235" spans="1:21" x14ac:dyDescent="0.25">
      <c r="A2235" s="196">
        <v>5</v>
      </c>
      <c r="B2235" s="196" t="s">
        <v>183</v>
      </c>
      <c r="C2235" s="196">
        <v>2020</v>
      </c>
      <c r="D2235" s="196">
        <v>2</v>
      </c>
      <c r="E2235" s="196" t="s">
        <v>299</v>
      </c>
      <c r="F2235" s="197">
        <v>79</v>
      </c>
      <c r="G2235" s="196" t="s">
        <v>214</v>
      </c>
      <c r="H2235" s="196">
        <v>153</v>
      </c>
      <c r="I2235" s="196" t="s">
        <v>271</v>
      </c>
      <c r="J2235" s="196" t="s">
        <v>272</v>
      </c>
      <c r="K2235" s="196" t="s">
        <v>272</v>
      </c>
      <c r="L2235" s="196">
        <v>1579</v>
      </c>
      <c r="M2235" s="196" t="s">
        <v>273</v>
      </c>
      <c r="N2235" s="196">
        <v>18</v>
      </c>
      <c r="O2235" s="196">
        <v>0</v>
      </c>
      <c r="P2235" s="196">
        <v>5596996</v>
      </c>
      <c r="Q2235" t="str">
        <f>VLOOKUP(J2235,S:T,2,FALSE)</f>
        <v>OTHER</v>
      </c>
      <c r="R2235" s="198"/>
      <c r="U2235" s="198"/>
    </row>
    <row r="2236" spans="1:21" x14ac:dyDescent="0.25">
      <c r="A2236" s="196">
        <v>5</v>
      </c>
      <c r="B2236" s="196" t="s">
        <v>183</v>
      </c>
      <c r="C2236" s="196">
        <v>2020</v>
      </c>
      <c r="D2236" s="196">
        <v>2</v>
      </c>
      <c r="E2236" s="196" t="s">
        <v>299</v>
      </c>
      <c r="F2236" s="197">
        <v>6</v>
      </c>
      <c r="G2236" s="196" t="s">
        <v>194</v>
      </c>
      <c r="H2236" s="196">
        <v>602</v>
      </c>
      <c r="I2236" s="196" t="s">
        <v>248</v>
      </c>
      <c r="J2236" s="196" t="s">
        <v>127</v>
      </c>
      <c r="K2236" s="196" t="s">
        <v>199</v>
      </c>
      <c r="L2236" s="196">
        <v>700</v>
      </c>
      <c r="M2236" s="196" t="s">
        <v>195</v>
      </c>
      <c r="N2236" s="196">
        <v>357</v>
      </c>
      <c r="O2236" s="196">
        <v>35586.01</v>
      </c>
      <c r="P2236" s="196">
        <v>105567</v>
      </c>
      <c r="Q2236" t="str">
        <f>VLOOKUP(J2236,S:T,2,FALSE)</f>
        <v>Street</v>
      </c>
      <c r="R2236" s="198"/>
      <c r="U2236" s="198"/>
    </row>
    <row r="2237" spans="1:21" x14ac:dyDescent="0.25">
      <c r="A2237" s="196">
        <v>5</v>
      </c>
      <c r="B2237" s="196" t="s">
        <v>183</v>
      </c>
      <c r="C2237" s="196">
        <v>2020</v>
      </c>
      <c r="D2237" s="196">
        <v>2</v>
      </c>
      <c r="E2237" s="196" t="s">
        <v>299</v>
      </c>
      <c r="F2237" s="197">
        <v>1</v>
      </c>
      <c r="G2237" s="196" t="s">
        <v>185</v>
      </c>
      <c r="H2237" s="196">
        <v>903</v>
      </c>
      <c r="I2237" s="196" t="s">
        <v>241</v>
      </c>
      <c r="J2237" s="196" t="s">
        <v>123</v>
      </c>
      <c r="K2237" s="196" t="s">
        <v>232</v>
      </c>
      <c r="L2237" s="196">
        <v>4512</v>
      </c>
      <c r="M2237" s="196" t="s">
        <v>188</v>
      </c>
      <c r="N2237" s="196">
        <v>425509</v>
      </c>
      <c r="O2237" s="196">
        <v>30776639.079999998</v>
      </c>
      <c r="P2237" s="196">
        <v>233543887</v>
      </c>
      <c r="Q2237" t="str">
        <f>VLOOKUP(J2237,S:T,2,FALSE)</f>
        <v>1-Residential</v>
      </c>
      <c r="R2237" s="198"/>
      <c r="U2237" s="198"/>
    </row>
    <row r="2238" spans="1:21" x14ac:dyDescent="0.25">
      <c r="A2238" s="196">
        <v>5</v>
      </c>
      <c r="B2238" s="196" t="s">
        <v>183</v>
      </c>
      <c r="C2238" s="196">
        <v>2020</v>
      </c>
      <c r="D2238" s="196">
        <v>2</v>
      </c>
      <c r="E2238" s="196" t="s">
        <v>299</v>
      </c>
      <c r="F2238" s="197">
        <v>3</v>
      </c>
      <c r="G2238" s="196" t="s">
        <v>191</v>
      </c>
      <c r="H2238" s="196">
        <v>2</v>
      </c>
      <c r="I2238" s="196" t="s">
        <v>266</v>
      </c>
      <c r="J2238" s="196" t="s">
        <v>123</v>
      </c>
      <c r="K2238" s="196" t="s">
        <v>232</v>
      </c>
      <c r="L2238" s="196">
        <v>300</v>
      </c>
      <c r="M2238" s="196" t="s">
        <v>193</v>
      </c>
      <c r="N2238" s="196">
        <v>2</v>
      </c>
      <c r="O2238" s="196">
        <v>140.16</v>
      </c>
      <c r="P2238" s="196">
        <v>443</v>
      </c>
      <c r="Q2238" t="str">
        <f>VLOOKUP(J2238,S:T,2,FALSE)</f>
        <v>1-Residential</v>
      </c>
      <c r="R2238" s="198"/>
      <c r="U2238" s="198"/>
    </row>
    <row r="2239" spans="1:21" x14ac:dyDescent="0.25">
      <c r="A2239" s="196">
        <v>5</v>
      </c>
      <c r="B2239" s="196" t="s">
        <v>183</v>
      </c>
      <c r="C2239" s="196">
        <v>2020</v>
      </c>
      <c r="D2239" s="196">
        <v>2</v>
      </c>
      <c r="E2239" s="196" t="s">
        <v>299</v>
      </c>
      <c r="F2239" s="197">
        <v>72</v>
      </c>
      <c r="G2239" s="196" t="s">
        <v>214</v>
      </c>
      <c r="H2239" s="196">
        <v>1</v>
      </c>
      <c r="I2239" s="196" t="s">
        <v>231</v>
      </c>
      <c r="J2239" s="196" t="s">
        <v>123</v>
      </c>
      <c r="K2239" s="196" t="s">
        <v>232</v>
      </c>
      <c r="L2239" s="196">
        <v>1572</v>
      </c>
      <c r="M2239" s="196" t="s">
        <v>233</v>
      </c>
      <c r="N2239" s="196">
        <v>1</v>
      </c>
      <c r="O2239" s="196">
        <v>107.72</v>
      </c>
      <c r="P2239" s="196">
        <v>389</v>
      </c>
      <c r="Q2239" t="str">
        <f>VLOOKUP(J2239,S:T,2,FALSE)</f>
        <v>1-Residential</v>
      </c>
      <c r="R2239" s="198"/>
      <c r="U2239" s="198"/>
    </row>
    <row r="2240" spans="1:21" x14ac:dyDescent="0.25">
      <c r="A2240" s="196">
        <v>5</v>
      </c>
      <c r="B2240" s="196" t="s">
        <v>183</v>
      </c>
      <c r="C2240" s="196">
        <v>2020</v>
      </c>
      <c r="D2240" s="196">
        <v>2</v>
      </c>
      <c r="E2240" s="196" t="s">
        <v>299</v>
      </c>
      <c r="F2240" s="197">
        <v>10</v>
      </c>
      <c r="G2240" s="196" t="s">
        <v>240</v>
      </c>
      <c r="H2240" s="196">
        <v>1</v>
      </c>
      <c r="I2240" s="196" t="s">
        <v>231</v>
      </c>
      <c r="J2240" s="196" t="s">
        <v>123</v>
      </c>
      <c r="K2240" s="196" t="s">
        <v>232</v>
      </c>
      <c r="L2240" s="196">
        <v>207</v>
      </c>
      <c r="M2240" s="196" t="s">
        <v>245</v>
      </c>
      <c r="N2240" s="196">
        <v>39427</v>
      </c>
      <c r="O2240" s="196">
        <v>10288025.109999999</v>
      </c>
      <c r="P2240" s="196">
        <v>38734396</v>
      </c>
      <c r="Q2240" t="str">
        <f>VLOOKUP(J2240,S:T,2,FALSE)</f>
        <v>1-Residential</v>
      </c>
      <c r="R2240" s="198"/>
      <c r="U2240" s="198"/>
    </row>
    <row r="2241" spans="1:21" x14ac:dyDescent="0.25">
      <c r="A2241" s="196">
        <v>5</v>
      </c>
      <c r="B2241" s="196" t="s">
        <v>183</v>
      </c>
      <c r="C2241" s="196">
        <v>2020</v>
      </c>
      <c r="D2241" s="196">
        <v>2</v>
      </c>
      <c r="E2241" s="196" t="s">
        <v>299</v>
      </c>
      <c r="F2241" s="197">
        <v>1</v>
      </c>
      <c r="G2241" s="196" t="s">
        <v>185</v>
      </c>
      <c r="H2241" s="196">
        <v>1</v>
      </c>
      <c r="I2241" s="196" t="s">
        <v>231</v>
      </c>
      <c r="J2241" s="196" t="s">
        <v>123</v>
      </c>
      <c r="K2241" s="196" t="s">
        <v>232</v>
      </c>
      <c r="L2241" s="196">
        <v>200</v>
      </c>
      <c r="M2241" s="196" t="s">
        <v>212</v>
      </c>
      <c r="N2241" s="196">
        <v>540938</v>
      </c>
      <c r="O2241" s="196">
        <v>75556343.060000002</v>
      </c>
      <c r="P2241" s="196">
        <v>277953818</v>
      </c>
      <c r="Q2241" t="str">
        <f>VLOOKUP(J2241,S:T,2,FALSE)</f>
        <v>1-Residential</v>
      </c>
      <c r="R2241" s="198"/>
      <c r="U2241" s="198"/>
    </row>
    <row r="2242" spans="1:21" x14ac:dyDescent="0.25">
      <c r="A2242" s="196">
        <v>5</v>
      </c>
      <c r="B2242" s="196" t="s">
        <v>183</v>
      </c>
      <c r="C2242" s="196">
        <v>2020</v>
      </c>
      <c r="D2242" s="196">
        <v>2</v>
      </c>
      <c r="E2242" s="196" t="s">
        <v>299</v>
      </c>
      <c r="F2242" s="197">
        <v>6</v>
      </c>
      <c r="G2242" s="196" t="s">
        <v>194</v>
      </c>
      <c r="H2242" s="196">
        <v>618</v>
      </c>
      <c r="I2242" s="196" t="s">
        <v>296</v>
      </c>
      <c r="J2242" s="196" t="s">
        <v>132</v>
      </c>
      <c r="K2242" s="196" t="s">
        <v>282</v>
      </c>
      <c r="L2242" s="196">
        <v>4562</v>
      </c>
      <c r="M2242" s="196" t="s">
        <v>213</v>
      </c>
      <c r="N2242" s="196">
        <v>6</v>
      </c>
      <c r="O2242" s="196">
        <v>1523.39</v>
      </c>
      <c r="P2242" s="196">
        <v>4386</v>
      </c>
      <c r="Q2242" t="str">
        <f>VLOOKUP(J2242,S:T,2,FALSE)</f>
        <v>Street</v>
      </c>
      <c r="R2242" s="198"/>
      <c r="U2242" s="198"/>
    </row>
    <row r="2243" spans="1:21" x14ac:dyDescent="0.25">
      <c r="A2243" s="196">
        <v>4</v>
      </c>
      <c r="B2243" s="196" t="s">
        <v>189</v>
      </c>
      <c r="C2243" s="196">
        <v>2020</v>
      </c>
      <c r="D2243" s="196">
        <v>2</v>
      </c>
      <c r="E2243" s="196" t="s">
        <v>299</v>
      </c>
      <c r="F2243" s="197">
        <v>5</v>
      </c>
      <c r="G2243" s="196" t="s">
        <v>197</v>
      </c>
      <c r="H2243" s="196">
        <v>18</v>
      </c>
      <c r="I2243" s="196" t="s">
        <v>217</v>
      </c>
      <c r="J2243" s="196" t="s">
        <v>121</v>
      </c>
      <c r="K2243" s="196" t="s">
        <v>218</v>
      </c>
      <c r="L2243" s="196">
        <v>460</v>
      </c>
      <c r="M2243" s="196" t="s">
        <v>200</v>
      </c>
      <c r="N2243" s="196">
        <v>1</v>
      </c>
      <c r="O2243" s="196">
        <v>603.4</v>
      </c>
      <c r="P2243" s="196">
        <v>2240</v>
      </c>
      <c r="Q2243" t="str">
        <f>VLOOKUP(J2243,S:T,2,FALSE)</f>
        <v>4-Medium C&amp;I</v>
      </c>
      <c r="R2243" s="198"/>
      <c r="U2243" s="198"/>
    </row>
    <row r="2244" spans="1:21" x14ac:dyDescent="0.25">
      <c r="A2244" s="196">
        <v>5</v>
      </c>
      <c r="B2244" s="196" t="s">
        <v>183</v>
      </c>
      <c r="C2244" s="196">
        <v>2020</v>
      </c>
      <c r="D2244" s="196">
        <v>2</v>
      </c>
      <c r="E2244" s="196" t="s">
        <v>299</v>
      </c>
      <c r="F2244" s="197">
        <v>3</v>
      </c>
      <c r="G2244" s="196" t="s">
        <v>191</v>
      </c>
      <c r="H2244" s="196">
        <v>710</v>
      </c>
      <c r="I2244" s="196" t="s">
        <v>222</v>
      </c>
      <c r="J2244" s="196" t="s">
        <v>209</v>
      </c>
      <c r="K2244" s="196" t="s">
        <v>210</v>
      </c>
      <c r="L2244" s="196">
        <v>4532</v>
      </c>
      <c r="M2244" s="196" t="s">
        <v>202</v>
      </c>
      <c r="N2244" s="196">
        <v>2013</v>
      </c>
      <c r="O2244" s="196">
        <v>18901079.02</v>
      </c>
      <c r="P2244" s="196">
        <v>322107891</v>
      </c>
      <c r="Q2244" t="str">
        <f>VLOOKUP(J2244,S:T,2,FALSE)</f>
        <v>5-Large C&amp;I</v>
      </c>
      <c r="R2244" s="198"/>
      <c r="U2244" s="198"/>
    </row>
    <row r="2245" spans="1:21" x14ac:dyDescent="0.25">
      <c r="A2245" s="196">
        <v>5</v>
      </c>
      <c r="B2245" s="196" t="s">
        <v>183</v>
      </c>
      <c r="C2245" s="196">
        <v>2020</v>
      </c>
      <c r="D2245" s="196">
        <v>2</v>
      </c>
      <c r="E2245" s="196" t="s">
        <v>299</v>
      </c>
      <c r="F2245" s="197">
        <v>3</v>
      </c>
      <c r="G2245" s="196" t="s">
        <v>191</v>
      </c>
      <c r="H2245" s="196">
        <v>700</v>
      </c>
      <c r="I2245" s="196" t="s">
        <v>275</v>
      </c>
      <c r="J2245" s="196" t="s">
        <v>209</v>
      </c>
      <c r="K2245" s="196" t="s">
        <v>210</v>
      </c>
      <c r="L2245" s="196">
        <v>300</v>
      </c>
      <c r="M2245" s="196" t="s">
        <v>193</v>
      </c>
      <c r="N2245" s="196">
        <v>3</v>
      </c>
      <c r="O2245" s="196">
        <v>6415.26</v>
      </c>
      <c r="P2245" s="196">
        <v>32160</v>
      </c>
      <c r="Q2245" t="str">
        <f>VLOOKUP(J2245,S:T,2,FALSE)</f>
        <v>5-Large C&amp;I</v>
      </c>
      <c r="R2245" s="198"/>
      <c r="U2245" s="198"/>
    </row>
    <row r="2246" spans="1:21" x14ac:dyDescent="0.25">
      <c r="A2246" s="196">
        <v>5</v>
      </c>
      <c r="B2246" s="196" t="s">
        <v>183</v>
      </c>
      <c r="C2246" s="196">
        <v>2020</v>
      </c>
      <c r="D2246" s="196">
        <v>2</v>
      </c>
      <c r="E2246" s="196" t="s">
        <v>299</v>
      </c>
      <c r="F2246" s="197">
        <v>5</v>
      </c>
      <c r="G2246" s="196" t="s">
        <v>197</v>
      </c>
      <c r="H2246" s="196">
        <v>710</v>
      </c>
      <c r="I2246" s="196" t="s">
        <v>222</v>
      </c>
      <c r="J2246" s="196" t="s">
        <v>209</v>
      </c>
      <c r="K2246" s="196" t="s">
        <v>210</v>
      </c>
      <c r="L2246" s="196">
        <v>4552</v>
      </c>
      <c r="M2246" s="196" t="s">
        <v>278</v>
      </c>
      <c r="N2246" s="196">
        <v>653</v>
      </c>
      <c r="O2246" s="196">
        <v>9701904.3699999992</v>
      </c>
      <c r="P2246" s="196">
        <v>171582828</v>
      </c>
      <c r="Q2246" t="str">
        <f>VLOOKUP(J2246,S:T,2,FALSE)</f>
        <v>5-Large C&amp;I</v>
      </c>
      <c r="R2246" s="198"/>
      <c r="U2246" s="198"/>
    </row>
    <row r="2247" spans="1:21" x14ac:dyDescent="0.25">
      <c r="A2247" s="196">
        <v>4</v>
      </c>
      <c r="B2247" s="196" t="s">
        <v>189</v>
      </c>
      <c r="C2247" s="196">
        <v>2020</v>
      </c>
      <c r="D2247" s="196">
        <v>2</v>
      </c>
      <c r="E2247" s="196" t="s">
        <v>299</v>
      </c>
      <c r="F2247" s="197">
        <v>3</v>
      </c>
      <c r="G2247" s="196" t="s">
        <v>191</v>
      </c>
      <c r="H2247" s="196">
        <v>710</v>
      </c>
      <c r="I2247" s="196" t="s">
        <v>222</v>
      </c>
      <c r="J2247" s="196" t="s">
        <v>209</v>
      </c>
      <c r="K2247" s="196" t="s">
        <v>210</v>
      </c>
      <c r="L2247" s="196">
        <v>4532</v>
      </c>
      <c r="M2247" s="196" t="s">
        <v>202</v>
      </c>
      <c r="N2247" s="196">
        <v>10</v>
      </c>
      <c r="O2247" s="196">
        <v>117901.17</v>
      </c>
      <c r="P2247" s="196">
        <v>1976769</v>
      </c>
      <c r="Q2247" t="str">
        <f>VLOOKUP(J2247,S:T,2,FALSE)</f>
        <v>5-Large C&amp;I</v>
      </c>
      <c r="R2247" s="198"/>
      <c r="U2247" s="198"/>
    </row>
    <row r="2248" spans="1:21" x14ac:dyDescent="0.25">
      <c r="A2248" s="196">
        <v>5</v>
      </c>
      <c r="B2248" s="196" t="s">
        <v>183</v>
      </c>
      <c r="C2248" s="196">
        <v>2020</v>
      </c>
      <c r="D2248" s="196">
        <v>2</v>
      </c>
      <c r="E2248" s="196" t="s">
        <v>299</v>
      </c>
      <c r="F2248" s="197">
        <v>10</v>
      </c>
      <c r="G2248" s="196" t="s">
        <v>240</v>
      </c>
      <c r="H2248" s="196">
        <v>903</v>
      </c>
      <c r="I2248" s="196" t="s">
        <v>241</v>
      </c>
      <c r="J2248" s="196" t="s">
        <v>123</v>
      </c>
      <c r="K2248" s="196" t="s">
        <v>232</v>
      </c>
      <c r="L2248" s="196">
        <v>4513</v>
      </c>
      <c r="M2248" s="196" t="s">
        <v>242</v>
      </c>
      <c r="N2248" s="196">
        <v>31048</v>
      </c>
      <c r="O2248" s="196">
        <v>4360584.28</v>
      </c>
      <c r="P2248" s="196">
        <v>34759261</v>
      </c>
      <c r="Q2248" t="str">
        <f>VLOOKUP(J2248,S:T,2,FALSE)</f>
        <v>1-Residential</v>
      </c>
      <c r="R2248" s="198"/>
      <c r="U2248" s="198"/>
    </row>
    <row r="2249" spans="1:21" x14ac:dyDescent="0.25">
      <c r="A2249" s="196">
        <v>4</v>
      </c>
      <c r="B2249" s="196" t="s">
        <v>189</v>
      </c>
      <c r="C2249" s="196">
        <v>2020</v>
      </c>
      <c r="D2249" s="196">
        <v>2</v>
      </c>
      <c r="E2249" s="196" t="s">
        <v>299</v>
      </c>
      <c r="F2249" s="197">
        <v>10</v>
      </c>
      <c r="G2249" s="196" t="s">
        <v>240</v>
      </c>
      <c r="H2249" s="196">
        <v>903</v>
      </c>
      <c r="I2249" s="196" t="s">
        <v>241</v>
      </c>
      <c r="J2249" s="196" t="s">
        <v>123</v>
      </c>
      <c r="K2249" s="196" t="s">
        <v>232</v>
      </c>
      <c r="L2249" s="196">
        <v>4513</v>
      </c>
      <c r="M2249" s="196" t="s">
        <v>242</v>
      </c>
      <c r="N2249" s="196">
        <v>123</v>
      </c>
      <c r="O2249" s="196">
        <v>14842.37</v>
      </c>
      <c r="P2249" s="196">
        <v>112099</v>
      </c>
      <c r="Q2249" t="str">
        <f>VLOOKUP(J2249,S:T,2,FALSE)</f>
        <v>1-Residential</v>
      </c>
      <c r="R2249" s="198"/>
      <c r="U2249" s="198"/>
    </row>
    <row r="2250" spans="1:21" x14ac:dyDescent="0.25">
      <c r="A2250" s="196">
        <v>5</v>
      </c>
      <c r="B2250" s="196" t="s">
        <v>183</v>
      </c>
      <c r="C2250" s="196">
        <v>2020</v>
      </c>
      <c r="D2250" s="196">
        <v>2</v>
      </c>
      <c r="E2250" s="196" t="s">
        <v>299</v>
      </c>
      <c r="F2250" s="197">
        <v>3</v>
      </c>
      <c r="G2250" s="196" t="s">
        <v>191</v>
      </c>
      <c r="H2250" s="196">
        <v>951</v>
      </c>
      <c r="I2250" s="196" t="s">
        <v>252</v>
      </c>
      <c r="J2250" s="196" t="s">
        <v>128</v>
      </c>
      <c r="K2250" s="196" t="s">
        <v>251</v>
      </c>
      <c r="L2250" s="196">
        <v>4532</v>
      </c>
      <c r="M2250" s="196" t="s">
        <v>202</v>
      </c>
      <c r="N2250" s="196">
        <v>1223</v>
      </c>
      <c r="O2250" s="196">
        <v>46914.33</v>
      </c>
      <c r="P2250" s="196">
        <v>417299</v>
      </c>
      <c r="Q2250" t="str">
        <f>VLOOKUP(J2250,S:T,2,FALSE)</f>
        <v>3-Small C&amp;I</v>
      </c>
      <c r="R2250" s="198"/>
      <c r="U2250" s="198"/>
    </row>
    <row r="2251" spans="1:21" x14ac:dyDescent="0.25">
      <c r="A2251" s="196">
        <v>4</v>
      </c>
      <c r="B2251" s="196" t="s">
        <v>189</v>
      </c>
      <c r="C2251" s="196">
        <v>2020</v>
      </c>
      <c r="D2251" s="196">
        <v>2</v>
      </c>
      <c r="E2251" s="196" t="s">
        <v>299</v>
      </c>
      <c r="F2251" s="197">
        <v>5</v>
      </c>
      <c r="G2251" s="196" t="s">
        <v>197</v>
      </c>
      <c r="H2251" s="196">
        <v>950</v>
      </c>
      <c r="I2251" s="196" t="s">
        <v>186</v>
      </c>
      <c r="J2251" s="196" t="s">
        <v>117</v>
      </c>
      <c r="K2251" s="196" t="s">
        <v>187</v>
      </c>
      <c r="L2251" s="196">
        <v>4552</v>
      </c>
      <c r="M2251" s="196" t="s">
        <v>278</v>
      </c>
      <c r="N2251" s="196">
        <v>2</v>
      </c>
      <c r="O2251" s="196">
        <v>31.42</v>
      </c>
      <c r="P2251" s="196">
        <v>118</v>
      </c>
      <c r="Q2251" t="str">
        <f>VLOOKUP(J2251,S:T,2,FALSE)</f>
        <v>3-Small C&amp;I</v>
      </c>
      <c r="R2251" s="198"/>
      <c r="U2251" s="198"/>
    </row>
    <row r="2252" spans="1:21" x14ac:dyDescent="0.25">
      <c r="A2252" s="196">
        <v>4</v>
      </c>
      <c r="B2252" s="196" t="s">
        <v>189</v>
      </c>
      <c r="C2252" s="196">
        <v>2020</v>
      </c>
      <c r="D2252" s="196">
        <v>2</v>
      </c>
      <c r="E2252" s="196" t="s">
        <v>299</v>
      </c>
      <c r="F2252" s="197">
        <v>1</v>
      </c>
      <c r="G2252" s="196" t="s">
        <v>185</v>
      </c>
      <c r="H2252" s="196">
        <v>10</v>
      </c>
      <c r="I2252" s="196" t="s">
        <v>253</v>
      </c>
      <c r="J2252" s="196" t="s">
        <v>120</v>
      </c>
      <c r="K2252" s="196" t="s">
        <v>216</v>
      </c>
      <c r="L2252" s="196">
        <v>200</v>
      </c>
      <c r="M2252" s="196" t="s">
        <v>212</v>
      </c>
      <c r="N2252" s="196">
        <v>3</v>
      </c>
      <c r="O2252" s="196">
        <v>1014.56</v>
      </c>
      <c r="P2252" s="196">
        <v>4453</v>
      </c>
      <c r="Q2252" t="str">
        <f>VLOOKUP(J2252,S:T,2,FALSE)</f>
        <v>3-Small C&amp;I</v>
      </c>
      <c r="R2252" s="198"/>
      <c r="U2252" s="198"/>
    </row>
    <row r="2253" spans="1:21" x14ac:dyDescent="0.25">
      <c r="A2253" s="196">
        <v>4</v>
      </c>
      <c r="B2253" s="196" t="s">
        <v>189</v>
      </c>
      <c r="C2253" s="196">
        <v>2020</v>
      </c>
      <c r="D2253" s="196">
        <v>2</v>
      </c>
      <c r="E2253" s="196" t="s">
        <v>299</v>
      </c>
      <c r="F2253" s="197">
        <v>1</v>
      </c>
      <c r="G2253" s="196" t="s">
        <v>185</v>
      </c>
      <c r="H2253" s="196">
        <v>6</v>
      </c>
      <c r="I2253" s="196" t="s">
        <v>258</v>
      </c>
      <c r="J2253" s="196" t="s">
        <v>124</v>
      </c>
      <c r="K2253" s="196" t="s">
        <v>244</v>
      </c>
      <c r="L2253" s="196">
        <v>200</v>
      </c>
      <c r="M2253" s="196" t="s">
        <v>212</v>
      </c>
      <c r="N2253" s="196">
        <v>24</v>
      </c>
      <c r="O2253" s="196">
        <v>3991.6</v>
      </c>
      <c r="P2253" s="196">
        <v>22883</v>
      </c>
      <c r="Q2253" t="str">
        <f>VLOOKUP(J2253,S:T,2,FALSE)</f>
        <v>2-Low Income Residential</v>
      </c>
      <c r="R2253" s="198"/>
      <c r="U2253" s="198"/>
    </row>
    <row r="2254" spans="1:21" x14ac:dyDescent="0.25">
      <c r="A2254" s="196">
        <v>5</v>
      </c>
      <c r="B2254" s="196" t="s">
        <v>183</v>
      </c>
      <c r="C2254" s="196">
        <v>2020</v>
      </c>
      <c r="D2254" s="196">
        <v>2</v>
      </c>
      <c r="E2254" s="196" t="s">
        <v>299</v>
      </c>
      <c r="F2254" s="197">
        <v>10</v>
      </c>
      <c r="G2254" s="196" t="s">
        <v>240</v>
      </c>
      <c r="H2254" s="196">
        <v>7</v>
      </c>
      <c r="I2254" s="196" t="s">
        <v>243</v>
      </c>
      <c r="J2254" s="196" t="s">
        <v>124</v>
      </c>
      <c r="K2254" s="196" t="s">
        <v>244</v>
      </c>
      <c r="L2254" s="196">
        <v>207</v>
      </c>
      <c r="M2254" s="196" t="s">
        <v>245</v>
      </c>
      <c r="N2254" s="196">
        <v>7</v>
      </c>
      <c r="O2254" s="196">
        <v>1277.49</v>
      </c>
      <c r="P2254" s="196">
        <v>6937</v>
      </c>
      <c r="Q2254" t="str">
        <f>VLOOKUP(J2254,S:T,2,FALSE)</f>
        <v>2-Low Income Residential</v>
      </c>
      <c r="R2254" s="198"/>
      <c r="U2254" s="198"/>
    </row>
    <row r="2255" spans="1:21" x14ac:dyDescent="0.25">
      <c r="A2255" s="196">
        <v>5</v>
      </c>
      <c r="B2255" s="196" t="s">
        <v>183</v>
      </c>
      <c r="C2255" s="196">
        <v>2020</v>
      </c>
      <c r="D2255" s="196">
        <v>2</v>
      </c>
      <c r="E2255" s="196" t="s">
        <v>299</v>
      </c>
      <c r="F2255" s="197">
        <v>6</v>
      </c>
      <c r="G2255" s="196" t="s">
        <v>194</v>
      </c>
      <c r="H2255" s="196">
        <v>600</v>
      </c>
      <c r="I2255" s="196" t="s">
        <v>268</v>
      </c>
      <c r="J2255" s="196" t="s">
        <v>125</v>
      </c>
      <c r="K2255" s="196" t="s">
        <v>263</v>
      </c>
      <c r="L2255" s="196">
        <v>700</v>
      </c>
      <c r="M2255" s="196" t="s">
        <v>195</v>
      </c>
      <c r="N2255" s="196">
        <v>76</v>
      </c>
      <c r="O2255" s="196">
        <v>47426.23</v>
      </c>
      <c r="P2255" s="196">
        <v>71963</v>
      </c>
      <c r="Q2255" t="str">
        <f>VLOOKUP(J2255,S:T,2,FALSE)</f>
        <v>Street</v>
      </c>
      <c r="R2255" s="198"/>
      <c r="U2255" s="198"/>
    </row>
    <row r="2256" spans="1:21" x14ac:dyDescent="0.25">
      <c r="A2256" s="196">
        <v>5</v>
      </c>
      <c r="B2256" s="196" t="s">
        <v>183</v>
      </c>
      <c r="C2256" s="196">
        <v>2020</v>
      </c>
      <c r="D2256" s="196">
        <v>2</v>
      </c>
      <c r="E2256" s="196" t="s">
        <v>299</v>
      </c>
      <c r="F2256" s="197">
        <v>1</v>
      </c>
      <c r="G2256" s="196" t="s">
        <v>185</v>
      </c>
      <c r="H2256" s="196">
        <v>603</v>
      </c>
      <c r="I2256" s="196" t="s">
        <v>198</v>
      </c>
      <c r="J2256" s="196" t="s">
        <v>127</v>
      </c>
      <c r="K2256" s="196" t="s">
        <v>199</v>
      </c>
      <c r="L2256" s="196">
        <v>200</v>
      </c>
      <c r="M2256" s="196" t="s">
        <v>212</v>
      </c>
      <c r="N2256" s="196">
        <v>754</v>
      </c>
      <c r="O2256" s="196">
        <v>26395.360000000001</v>
      </c>
      <c r="P2256" s="196">
        <v>63377</v>
      </c>
      <c r="Q2256" t="str">
        <f>VLOOKUP(J2256,S:T,2,FALSE)</f>
        <v>Street</v>
      </c>
      <c r="R2256" s="198"/>
      <c r="U2256" s="198"/>
    </row>
    <row r="2257" spans="1:21" x14ac:dyDescent="0.25">
      <c r="A2257" s="196">
        <v>5</v>
      </c>
      <c r="B2257" s="196" t="s">
        <v>183</v>
      </c>
      <c r="C2257" s="196">
        <v>2020</v>
      </c>
      <c r="D2257" s="196">
        <v>2</v>
      </c>
      <c r="E2257" s="196" t="s">
        <v>299</v>
      </c>
      <c r="F2257" s="197">
        <v>10</v>
      </c>
      <c r="G2257" s="196" t="s">
        <v>240</v>
      </c>
      <c r="H2257" s="196">
        <v>603</v>
      </c>
      <c r="I2257" s="196" t="s">
        <v>198</v>
      </c>
      <c r="J2257" s="196" t="s">
        <v>127</v>
      </c>
      <c r="K2257" s="196" t="s">
        <v>199</v>
      </c>
      <c r="L2257" s="196">
        <v>207</v>
      </c>
      <c r="M2257" s="196" t="s">
        <v>245</v>
      </c>
      <c r="N2257" s="196">
        <v>28</v>
      </c>
      <c r="O2257" s="196">
        <v>617.08000000000004</v>
      </c>
      <c r="P2257" s="196">
        <v>1555</v>
      </c>
      <c r="Q2257" t="str">
        <f>VLOOKUP(J2257,S:T,2,FALSE)</f>
        <v>Street</v>
      </c>
      <c r="R2257" s="198"/>
      <c r="U2257" s="198"/>
    </row>
    <row r="2258" spans="1:21" x14ac:dyDescent="0.25">
      <c r="A2258" s="196">
        <v>5</v>
      </c>
      <c r="B2258" s="196" t="s">
        <v>183</v>
      </c>
      <c r="C2258" s="196">
        <v>2020</v>
      </c>
      <c r="D2258" s="196">
        <v>2</v>
      </c>
      <c r="E2258" s="196" t="s">
        <v>299</v>
      </c>
      <c r="F2258" s="197">
        <v>60</v>
      </c>
      <c r="G2258" s="196" t="s">
        <v>214</v>
      </c>
      <c r="H2258" s="196">
        <v>623</v>
      </c>
      <c r="I2258" s="196" t="s">
        <v>297</v>
      </c>
      <c r="J2258" s="196" t="s">
        <v>126</v>
      </c>
      <c r="K2258" s="196" t="s">
        <v>229</v>
      </c>
      <c r="L2258" s="196">
        <v>360</v>
      </c>
      <c r="M2258" s="196" t="s">
        <v>227</v>
      </c>
      <c r="N2258" s="196">
        <v>3</v>
      </c>
      <c r="O2258" s="196">
        <v>68.790000000000006</v>
      </c>
      <c r="P2258" s="196">
        <v>216</v>
      </c>
      <c r="Q2258" t="str">
        <f>VLOOKUP(J2258,S:T,2,FALSE)</f>
        <v>Street</v>
      </c>
      <c r="R2258" s="198"/>
      <c r="U2258" s="198"/>
    </row>
    <row r="2259" spans="1:21" x14ac:dyDescent="0.25">
      <c r="A2259" s="196">
        <v>5</v>
      </c>
      <c r="B2259" s="196" t="s">
        <v>183</v>
      </c>
      <c r="C2259" s="196">
        <v>2020</v>
      </c>
      <c r="D2259" s="196">
        <v>2</v>
      </c>
      <c r="E2259" s="196" t="s">
        <v>299</v>
      </c>
      <c r="F2259" s="197">
        <v>6</v>
      </c>
      <c r="G2259" s="196" t="s">
        <v>194</v>
      </c>
      <c r="H2259" s="196">
        <v>623</v>
      </c>
      <c r="I2259" s="196" t="s">
        <v>297</v>
      </c>
      <c r="J2259" s="196" t="s">
        <v>126</v>
      </c>
      <c r="K2259" s="196" t="s">
        <v>229</v>
      </c>
      <c r="L2259" s="196">
        <v>700</v>
      </c>
      <c r="M2259" s="196" t="s">
        <v>195</v>
      </c>
      <c r="N2259" s="196">
        <v>1</v>
      </c>
      <c r="O2259" s="196">
        <v>1817.16</v>
      </c>
      <c r="P2259" s="196">
        <v>6702</v>
      </c>
      <c r="Q2259" t="str">
        <f>VLOOKUP(J2259,S:T,2,FALSE)</f>
        <v>Street</v>
      </c>
      <c r="R2259" s="198"/>
      <c r="U2259" s="198"/>
    </row>
    <row r="2260" spans="1:21" x14ac:dyDescent="0.25">
      <c r="A2260" s="196">
        <v>5</v>
      </c>
      <c r="B2260" s="196" t="s">
        <v>183</v>
      </c>
      <c r="C2260" s="196">
        <v>2020</v>
      </c>
      <c r="D2260" s="196">
        <v>2</v>
      </c>
      <c r="E2260" s="196" t="s">
        <v>299</v>
      </c>
      <c r="F2260" s="197">
        <v>3</v>
      </c>
      <c r="G2260" s="196" t="s">
        <v>191</v>
      </c>
      <c r="H2260" s="196">
        <v>954</v>
      </c>
      <c r="I2260" s="196" t="s">
        <v>239</v>
      </c>
      <c r="J2260" s="196" t="s">
        <v>121</v>
      </c>
      <c r="K2260" s="196" t="s">
        <v>218</v>
      </c>
      <c r="L2260" s="196">
        <v>4532</v>
      </c>
      <c r="M2260" s="196" t="s">
        <v>202</v>
      </c>
      <c r="N2260" s="196">
        <v>7904</v>
      </c>
      <c r="O2260" s="196">
        <v>11636384.710000001</v>
      </c>
      <c r="P2260" s="196">
        <v>151351338</v>
      </c>
      <c r="Q2260" t="str">
        <f>VLOOKUP(J2260,S:T,2,FALSE)</f>
        <v>4-Medium C&amp;I</v>
      </c>
      <c r="R2260" s="198"/>
      <c r="U2260" s="198"/>
    </row>
    <row r="2261" spans="1:21" x14ac:dyDescent="0.25">
      <c r="A2261" s="196">
        <v>4</v>
      </c>
      <c r="B2261" s="196" t="s">
        <v>189</v>
      </c>
      <c r="C2261" s="196">
        <v>2020</v>
      </c>
      <c r="D2261" s="196">
        <v>2</v>
      </c>
      <c r="E2261" s="196" t="s">
        <v>299</v>
      </c>
      <c r="F2261" s="197">
        <v>5</v>
      </c>
      <c r="G2261" s="196" t="s">
        <v>197</v>
      </c>
      <c r="H2261" s="196">
        <v>710</v>
      </c>
      <c r="I2261" s="196" t="s">
        <v>222</v>
      </c>
      <c r="J2261" s="196" t="s">
        <v>209</v>
      </c>
      <c r="K2261" s="196" t="s">
        <v>210</v>
      </c>
      <c r="L2261" s="196">
        <v>4552</v>
      </c>
      <c r="M2261" s="196" t="s">
        <v>278</v>
      </c>
      <c r="N2261" s="196">
        <v>1</v>
      </c>
      <c r="O2261" s="196">
        <v>4410.8</v>
      </c>
      <c r="P2261" s="196">
        <v>57078</v>
      </c>
      <c r="Q2261" t="str">
        <f>VLOOKUP(J2261,S:T,2,FALSE)</f>
        <v>5-Large C&amp;I</v>
      </c>
      <c r="R2261" s="198"/>
      <c r="U2261" s="198"/>
    </row>
    <row r="2262" spans="1:21" x14ac:dyDescent="0.25">
      <c r="A2262" s="196">
        <v>5</v>
      </c>
      <c r="B2262" s="196" t="s">
        <v>183</v>
      </c>
      <c r="C2262" s="196">
        <v>2020</v>
      </c>
      <c r="D2262" s="196">
        <v>2</v>
      </c>
      <c r="E2262" s="196" t="s">
        <v>299</v>
      </c>
      <c r="F2262" s="197">
        <v>3</v>
      </c>
      <c r="G2262" s="196" t="s">
        <v>191</v>
      </c>
      <c r="H2262" s="196">
        <v>621</v>
      </c>
      <c r="I2262" s="196" t="s">
        <v>261</v>
      </c>
      <c r="J2262" s="196" t="s">
        <v>118</v>
      </c>
      <c r="K2262" s="196" t="s">
        <v>226</v>
      </c>
      <c r="L2262" s="196">
        <v>4532</v>
      </c>
      <c r="M2262" s="196" t="s">
        <v>202</v>
      </c>
      <c r="N2262" s="196">
        <v>6</v>
      </c>
      <c r="O2262" s="196">
        <v>752.38</v>
      </c>
      <c r="P2262" s="196">
        <v>7791</v>
      </c>
      <c r="Q2262" t="str">
        <f>VLOOKUP(J2262,S:T,2,FALSE)</f>
        <v>3-Small C&amp;I</v>
      </c>
      <c r="R2262" s="198"/>
      <c r="U2262" s="198"/>
    </row>
    <row r="2263" spans="1:21" x14ac:dyDescent="0.25">
      <c r="A2263" s="196">
        <v>4</v>
      </c>
      <c r="B2263" s="196" t="s">
        <v>189</v>
      </c>
      <c r="C2263" s="196">
        <v>2020</v>
      </c>
      <c r="D2263" s="196">
        <v>2</v>
      </c>
      <c r="E2263" s="196" t="s">
        <v>299</v>
      </c>
      <c r="F2263" s="197">
        <v>3</v>
      </c>
      <c r="G2263" s="196" t="s">
        <v>191</v>
      </c>
      <c r="H2263" s="196">
        <v>621</v>
      </c>
      <c r="I2263" s="196" t="s">
        <v>261</v>
      </c>
      <c r="J2263" s="196" t="s">
        <v>118</v>
      </c>
      <c r="K2263" s="196" t="s">
        <v>226</v>
      </c>
      <c r="L2263" s="196">
        <v>4532</v>
      </c>
      <c r="M2263" s="196" t="s">
        <v>202</v>
      </c>
      <c r="N2263" s="196">
        <v>8</v>
      </c>
      <c r="O2263" s="196">
        <v>211.48</v>
      </c>
      <c r="P2263" s="196">
        <v>1531</v>
      </c>
      <c r="Q2263" t="str">
        <f>VLOOKUP(J2263,S:T,2,FALSE)</f>
        <v>3-Small C&amp;I</v>
      </c>
      <c r="R2263" s="198"/>
      <c r="U2263" s="198"/>
    </row>
    <row r="2264" spans="1:21" x14ac:dyDescent="0.25">
      <c r="A2264" s="196">
        <v>5</v>
      </c>
      <c r="B2264" s="196" t="s">
        <v>183</v>
      </c>
      <c r="C2264" s="196">
        <v>2020</v>
      </c>
      <c r="D2264" s="196">
        <v>2</v>
      </c>
      <c r="E2264" s="196" t="s">
        <v>299</v>
      </c>
      <c r="F2264" s="197">
        <v>6</v>
      </c>
      <c r="G2264" s="196" t="s">
        <v>194</v>
      </c>
      <c r="H2264" s="196">
        <v>621</v>
      </c>
      <c r="I2264" s="196" t="s">
        <v>261</v>
      </c>
      <c r="J2264" s="196" t="s">
        <v>118</v>
      </c>
      <c r="K2264" s="196" t="s">
        <v>226</v>
      </c>
      <c r="L2264" s="196">
        <v>4562</v>
      </c>
      <c r="M2264" s="196" t="s">
        <v>213</v>
      </c>
      <c r="N2264" s="196">
        <v>9</v>
      </c>
      <c r="O2264" s="196">
        <v>193.67</v>
      </c>
      <c r="P2264" s="196">
        <v>1387</v>
      </c>
      <c r="Q2264" t="str">
        <f>VLOOKUP(J2264,S:T,2,FALSE)</f>
        <v>3-Small C&amp;I</v>
      </c>
      <c r="R2264" s="198"/>
      <c r="U2264" s="198"/>
    </row>
    <row r="2265" spans="1:21" x14ac:dyDescent="0.25">
      <c r="A2265" s="196">
        <v>5</v>
      </c>
      <c r="B2265" s="196" t="s">
        <v>183</v>
      </c>
      <c r="C2265" s="196">
        <v>2020</v>
      </c>
      <c r="D2265" s="196">
        <v>2</v>
      </c>
      <c r="E2265" s="196" t="s">
        <v>299</v>
      </c>
      <c r="F2265" s="197">
        <v>10</v>
      </c>
      <c r="G2265" s="196" t="s">
        <v>240</v>
      </c>
      <c r="H2265" s="196">
        <v>616</v>
      </c>
      <c r="I2265" s="196" t="s">
        <v>201</v>
      </c>
      <c r="J2265" s="196" t="s">
        <v>127</v>
      </c>
      <c r="K2265" s="196" t="s">
        <v>199</v>
      </c>
      <c r="L2265" s="196">
        <v>4513</v>
      </c>
      <c r="M2265" s="196" t="s">
        <v>242</v>
      </c>
      <c r="N2265" s="196">
        <v>3</v>
      </c>
      <c r="O2265" s="196">
        <v>84.69</v>
      </c>
      <c r="P2265" s="196">
        <v>428</v>
      </c>
      <c r="Q2265" t="str">
        <f>VLOOKUP(J2265,S:T,2,FALSE)</f>
        <v>Street</v>
      </c>
      <c r="R2265" s="198"/>
      <c r="U2265" s="198"/>
    </row>
    <row r="2266" spans="1:21" x14ac:dyDescent="0.25">
      <c r="A2266" s="196">
        <v>5</v>
      </c>
      <c r="B2266" s="196" t="s">
        <v>183</v>
      </c>
      <c r="C2266" s="196">
        <v>2020</v>
      </c>
      <c r="D2266" s="196">
        <v>2</v>
      </c>
      <c r="E2266" s="196" t="s">
        <v>299</v>
      </c>
      <c r="F2266" s="197">
        <v>10</v>
      </c>
      <c r="G2266" s="196" t="s">
        <v>240</v>
      </c>
      <c r="H2266" s="196">
        <v>3</v>
      </c>
      <c r="I2266" s="196" t="s">
        <v>211</v>
      </c>
      <c r="J2266" s="196" t="s">
        <v>204</v>
      </c>
      <c r="K2266" s="196" t="s">
        <v>205</v>
      </c>
      <c r="L2266" s="196">
        <v>207</v>
      </c>
      <c r="M2266" s="196" t="s">
        <v>245</v>
      </c>
      <c r="N2266" s="196">
        <v>1</v>
      </c>
      <c r="O2266" s="196">
        <v>543.80999999999995</v>
      </c>
      <c r="P2266" s="196">
        <v>2999</v>
      </c>
      <c r="Q2266" t="str">
        <f>VLOOKUP(J2266,S:T,2,FALSE)</f>
        <v>1-Residential</v>
      </c>
      <c r="R2266" s="198"/>
      <c r="U2266" s="198"/>
    </row>
    <row r="2267" spans="1:21" x14ac:dyDescent="0.25">
      <c r="A2267" s="196">
        <v>5</v>
      </c>
      <c r="B2267" s="196" t="s">
        <v>183</v>
      </c>
      <c r="C2267" s="196">
        <v>2020</v>
      </c>
      <c r="D2267" s="196">
        <v>2</v>
      </c>
      <c r="E2267" s="196" t="s">
        <v>299</v>
      </c>
      <c r="F2267" s="197">
        <v>3</v>
      </c>
      <c r="G2267" s="196" t="s">
        <v>191</v>
      </c>
      <c r="H2267" s="196">
        <v>8</v>
      </c>
      <c r="I2267" s="196" t="s">
        <v>250</v>
      </c>
      <c r="J2267" s="196" t="s">
        <v>128</v>
      </c>
      <c r="K2267" s="196" t="s">
        <v>251</v>
      </c>
      <c r="L2267" s="196">
        <v>300</v>
      </c>
      <c r="M2267" s="196" t="s">
        <v>193</v>
      </c>
      <c r="N2267" s="196">
        <v>382</v>
      </c>
      <c r="O2267" s="196">
        <v>22614.89</v>
      </c>
      <c r="P2267" s="196">
        <v>93313</v>
      </c>
      <c r="Q2267" t="str">
        <f>VLOOKUP(J2267,S:T,2,FALSE)</f>
        <v>3-Small C&amp;I</v>
      </c>
      <c r="R2267" s="198"/>
      <c r="U2267" s="198"/>
    </row>
    <row r="2268" spans="1:21" x14ac:dyDescent="0.25">
      <c r="A2268" s="196">
        <v>5</v>
      </c>
      <c r="B2268" s="196" t="s">
        <v>183</v>
      </c>
      <c r="C2268" s="196">
        <v>2020</v>
      </c>
      <c r="D2268" s="196">
        <v>2</v>
      </c>
      <c r="E2268" s="196" t="s">
        <v>299</v>
      </c>
      <c r="F2268" s="197">
        <v>3</v>
      </c>
      <c r="G2268" s="196" t="s">
        <v>191</v>
      </c>
      <c r="H2268" s="196">
        <v>12</v>
      </c>
      <c r="I2268" s="196" t="s">
        <v>303</v>
      </c>
      <c r="J2268" s="196" t="s">
        <v>128</v>
      </c>
      <c r="K2268" s="196" t="s">
        <v>251</v>
      </c>
      <c r="L2268" s="196">
        <v>300</v>
      </c>
      <c r="M2268" s="196" t="s">
        <v>193</v>
      </c>
      <c r="N2268" s="196">
        <v>1</v>
      </c>
      <c r="O2268" s="196">
        <v>48.91</v>
      </c>
      <c r="P2268" s="196">
        <v>146</v>
      </c>
      <c r="Q2268" t="str">
        <f>VLOOKUP(J2268,S:T,2,FALSE)</f>
        <v>3-Small C&amp;I</v>
      </c>
      <c r="R2268" s="198"/>
      <c r="U2268" s="198"/>
    </row>
    <row r="2269" spans="1:21" x14ac:dyDescent="0.25">
      <c r="A2269" s="196">
        <v>5</v>
      </c>
      <c r="B2269" s="196" t="s">
        <v>183</v>
      </c>
      <c r="C2269" s="196">
        <v>2020</v>
      </c>
      <c r="D2269" s="196">
        <v>2</v>
      </c>
      <c r="E2269" s="196" t="s">
        <v>299</v>
      </c>
      <c r="F2269" s="197">
        <v>79</v>
      </c>
      <c r="G2269" s="196" t="s">
        <v>214</v>
      </c>
      <c r="H2269" s="196">
        <v>950</v>
      </c>
      <c r="I2269" s="196" t="s">
        <v>186</v>
      </c>
      <c r="J2269" s="196" t="s">
        <v>117</v>
      </c>
      <c r="K2269" s="196" t="s">
        <v>187</v>
      </c>
      <c r="L2269" s="196">
        <v>4579</v>
      </c>
      <c r="M2269" s="196" t="s">
        <v>223</v>
      </c>
      <c r="N2269" s="196">
        <v>84</v>
      </c>
      <c r="O2269" s="196">
        <v>18424.189999999999</v>
      </c>
      <c r="P2269" s="196">
        <v>193675</v>
      </c>
      <c r="Q2269" t="str">
        <f>VLOOKUP(J2269,S:T,2,FALSE)</f>
        <v>3-Small C&amp;I</v>
      </c>
      <c r="R2269" s="198"/>
      <c r="U2269" s="198"/>
    </row>
    <row r="2270" spans="1:21" x14ac:dyDescent="0.25">
      <c r="A2270" s="196">
        <v>5</v>
      </c>
      <c r="B2270" s="196" t="s">
        <v>183</v>
      </c>
      <c r="C2270" s="196">
        <v>2020</v>
      </c>
      <c r="D2270" s="196">
        <v>2</v>
      </c>
      <c r="E2270" s="196" t="s">
        <v>299</v>
      </c>
      <c r="F2270" s="197">
        <v>72</v>
      </c>
      <c r="G2270" s="196" t="s">
        <v>214</v>
      </c>
      <c r="H2270" s="196">
        <v>5</v>
      </c>
      <c r="I2270" s="196" t="s">
        <v>192</v>
      </c>
      <c r="J2270" s="196" t="s">
        <v>117</v>
      </c>
      <c r="K2270" s="196" t="s">
        <v>187</v>
      </c>
      <c r="L2270" s="196">
        <v>1572</v>
      </c>
      <c r="M2270" s="196" t="s">
        <v>233</v>
      </c>
      <c r="N2270" s="196">
        <v>1</v>
      </c>
      <c r="O2270" s="196">
        <v>5349.59</v>
      </c>
      <c r="P2270" s="196">
        <v>25133</v>
      </c>
      <c r="Q2270" t="str">
        <f>VLOOKUP(J2270,S:T,2,FALSE)</f>
        <v>3-Small C&amp;I</v>
      </c>
      <c r="R2270" s="198"/>
      <c r="U2270" s="198"/>
    </row>
    <row r="2271" spans="1:21" x14ac:dyDescent="0.25">
      <c r="A2271" s="196">
        <v>5</v>
      </c>
      <c r="B2271" s="196" t="s">
        <v>183</v>
      </c>
      <c r="C2271" s="196">
        <v>2020</v>
      </c>
      <c r="D2271" s="196">
        <v>2</v>
      </c>
      <c r="E2271" s="196" t="s">
        <v>299</v>
      </c>
      <c r="F2271" s="197">
        <v>1</v>
      </c>
      <c r="G2271" s="196" t="s">
        <v>185</v>
      </c>
      <c r="H2271" s="196">
        <v>11</v>
      </c>
      <c r="I2271" s="196" t="s">
        <v>285</v>
      </c>
      <c r="J2271" s="196" t="s">
        <v>117</v>
      </c>
      <c r="K2271" s="196" t="s">
        <v>187</v>
      </c>
      <c r="L2271" s="196">
        <v>200</v>
      </c>
      <c r="M2271" s="196" t="s">
        <v>212</v>
      </c>
      <c r="N2271" s="196">
        <v>11</v>
      </c>
      <c r="O2271" s="196">
        <v>2159.8000000000002</v>
      </c>
      <c r="P2271" s="196">
        <v>79471</v>
      </c>
      <c r="Q2271" t="str">
        <f>VLOOKUP(J2271,S:T,2,FALSE)</f>
        <v>3-Small C&amp;I</v>
      </c>
      <c r="R2271" s="198"/>
      <c r="U2271" s="198"/>
    </row>
    <row r="2272" spans="1:21" x14ac:dyDescent="0.25">
      <c r="A2272" s="196">
        <v>5</v>
      </c>
      <c r="B2272" s="196" t="s">
        <v>183</v>
      </c>
      <c r="C2272" s="196">
        <v>2020</v>
      </c>
      <c r="D2272" s="196">
        <v>2</v>
      </c>
      <c r="E2272" s="196" t="s">
        <v>299</v>
      </c>
      <c r="F2272" s="197">
        <v>10</v>
      </c>
      <c r="G2272" s="196" t="s">
        <v>240</v>
      </c>
      <c r="H2272" s="196">
        <v>5</v>
      </c>
      <c r="I2272" s="196" t="s">
        <v>192</v>
      </c>
      <c r="J2272" s="196" t="s">
        <v>117</v>
      </c>
      <c r="K2272" s="196" t="s">
        <v>187</v>
      </c>
      <c r="L2272" s="196">
        <v>207</v>
      </c>
      <c r="M2272" s="196" t="s">
        <v>245</v>
      </c>
      <c r="N2272" s="196">
        <v>15</v>
      </c>
      <c r="O2272" s="196">
        <v>3931.98</v>
      </c>
      <c r="P2272" s="196">
        <v>17765</v>
      </c>
      <c r="Q2272" t="str">
        <f>VLOOKUP(J2272,S:T,2,FALSE)</f>
        <v>3-Small C&amp;I</v>
      </c>
      <c r="R2272" s="198"/>
      <c r="U2272" s="198"/>
    </row>
    <row r="2273" spans="1:21" x14ac:dyDescent="0.25">
      <c r="A2273" s="196">
        <v>4</v>
      </c>
      <c r="B2273" s="196" t="s">
        <v>189</v>
      </c>
      <c r="C2273" s="196">
        <v>2020</v>
      </c>
      <c r="D2273" s="196">
        <v>2</v>
      </c>
      <c r="E2273" s="196" t="s">
        <v>299</v>
      </c>
      <c r="F2273" s="197">
        <v>3</v>
      </c>
      <c r="G2273" s="196" t="s">
        <v>191</v>
      </c>
      <c r="H2273" s="196">
        <v>953</v>
      </c>
      <c r="I2273" s="196" t="s">
        <v>215</v>
      </c>
      <c r="J2273" s="196" t="s">
        <v>120</v>
      </c>
      <c r="K2273" s="196" t="s">
        <v>216</v>
      </c>
      <c r="L2273" s="196">
        <v>4532</v>
      </c>
      <c r="M2273" s="196" t="s">
        <v>202</v>
      </c>
      <c r="N2273" s="196">
        <v>39</v>
      </c>
      <c r="O2273" s="196">
        <v>2426.2199999999998</v>
      </c>
      <c r="P2273" s="196">
        <v>20472</v>
      </c>
      <c r="Q2273" t="str">
        <f>VLOOKUP(J2273,S:T,2,FALSE)</f>
        <v>3-Small C&amp;I</v>
      </c>
      <c r="R2273" s="198"/>
      <c r="U2273" s="198"/>
    </row>
    <row r="2274" spans="1:21" x14ac:dyDescent="0.25">
      <c r="A2274" s="196">
        <v>5</v>
      </c>
      <c r="B2274" s="196" t="s">
        <v>183</v>
      </c>
      <c r="C2274" s="196">
        <v>2020</v>
      </c>
      <c r="D2274" s="196">
        <v>2</v>
      </c>
      <c r="E2274" s="196" t="s">
        <v>299</v>
      </c>
      <c r="F2274" s="197">
        <v>71</v>
      </c>
      <c r="G2274" s="196" t="s">
        <v>214</v>
      </c>
      <c r="H2274" s="196">
        <v>1</v>
      </c>
      <c r="I2274" s="196" t="s">
        <v>231</v>
      </c>
      <c r="J2274" s="196" t="s">
        <v>123</v>
      </c>
      <c r="K2274" s="196" t="s">
        <v>232</v>
      </c>
      <c r="L2274" s="196">
        <v>1571</v>
      </c>
      <c r="M2274" s="196" t="s">
        <v>267</v>
      </c>
      <c r="N2274" s="196">
        <v>1</v>
      </c>
      <c r="O2274" s="196">
        <v>7</v>
      </c>
      <c r="P2274" s="196">
        <v>0</v>
      </c>
      <c r="Q2274" t="str">
        <f>VLOOKUP(J2274,S:T,2,FALSE)</f>
        <v>1-Residential</v>
      </c>
      <c r="R2274" s="198"/>
      <c r="U2274" s="198"/>
    </row>
    <row r="2275" spans="1:21" x14ac:dyDescent="0.25">
      <c r="A2275" s="196">
        <v>5</v>
      </c>
      <c r="B2275" s="196" t="s">
        <v>183</v>
      </c>
      <c r="C2275" s="196">
        <v>2020</v>
      </c>
      <c r="D2275" s="196">
        <v>2</v>
      </c>
      <c r="E2275" s="196" t="s">
        <v>299</v>
      </c>
      <c r="F2275" s="197">
        <v>10</v>
      </c>
      <c r="G2275" s="196" t="s">
        <v>240</v>
      </c>
      <c r="H2275" s="196">
        <v>2</v>
      </c>
      <c r="I2275" s="196" t="s">
        <v>266</v>
      </c>
      <c r="J2275" s="196" t="s">
        <v>123</v>
      </c>
      <c r="K2275" s="196" t="s">
        <v>232</v>
      </c>
      <c r="L2275" s="196">
        <v>207</v>
      </c>
      <c r="M2275" s="196" t="s">
        <v>245</v>
      </c>
      <c r="N2275" s="196">
        <v>29</v>
      </c>
      <c r="O2275" s="196">
        <v>10189.84</v>
      </c>
      <c r="P2275" s="196">
        <v>36213</v>
      </c>
      <c r="Q2275" t="str">
        <f>VLOOKUP(J2275,S:T,2,FALSE)</f>
        <v>1-Residential</v>
      </c>
      <c r="R2275" s="198"/>
      <c r="U2275" s="198"/>
    </row>
    <row r="2276" spans="1:21" x14ac:dyDescent="0.25">
      <c r="A2276" s="196">
        <v>5</v>
      </c>
      <c r="B2276" s="196" t="s">
        <v>183</v>
      </c>
      <c r="C2276" s="196">
        <v>2020</v>
      </c>
      <c r="D2276" s="196">
        <v>2</v>
      </c>
      <c r="E2276" s="196" t="s">
        <v>299</v>
      </c>
      <c r="F2276" s="197">
        <v>1</v>
      </c>
      <c r="G2276" s="196" t="s">
        <v>185</v>
      </c>
      <c r="H2276" s="196">
        <v>301</v>
      </c>
      <c r="I2276" s="196" t="s">
        <v>249</v>
      </c>
      <c r="J2276" s="196" t="s">
        <v>123</v>
      </c>
      <c r="K2276" s="196" t="s">
        <v>232</v>
      </c>
      <c r="L2276" s="196">
        <v>200</v>
      </c>
      <c r="M2276" s="196" t="s">
        <v>212</v>
      </c>
      <c r="N2276" s="196">
        <v>2</v>
      </c>
      <c r="O2276" s="196">
        <v>-32.369999999999997</v>
      </c>
      <c r="P2276" s="196">
        <v>-125</v>
      </c>
      <c r="Q2276" t="str">
        <f>VLOOKUP(J2276,S:T,2,FALSE)</f>
        <v>1-Residential</v>
      </c>
      <c r="R2276" s="198"/>
      <c r="U2276" s="198"/>
    </row>
    <row r="2277" spans="1:21" x14ac:dyDescent="0.25">
      <c r="A2277" s="196">
        <v>5</v>
      </c>
      <c r="B2277" s="196" t="s">
        <v>183</v>
      </c>
      <c r="C2277" s="196">
        <v>2020</v>
      </c>
      <c r="D2277" s="196">
        <v>2</v>
      </c>
      <c r="E2277" s="196" t="s">
        <v>299</v>
      </c>
      <c r="F2277" s="197">
        <v>10</v>
      </c>
      <c r="G2277" s="196" t="s">
        <v>240</v>
      </c>
      <c r="H2277" s="196">
        <v>602</v>
      </c>
      <c r="I2277" s="196" t="s">
        <v>248</v>
      </c>
      <c r="J2277" s="196" t="s">
        <v>127</v>
      </c>
      <c r="K2277" s="196" t="s">
        <v>199</v>
      </c>
      <c r="L2277" s="196">
        <v>207</v>
      </c>
      <c r="M2277" s="196" t="s">
        <v>245</v>
      </c>
      <c r="N2277" s="196">
        <v>2</v>
      </c>
      <c r="O2277" s="196">
        <v>74.41</v>
      </c>
      <c r="P2277" s="196">
        <v>166</v>
      </c>
      <c r="Q2277" t="str">
        <f>VLOOKUP(J2277,S:T,2,FALSE)</f>
        <v>Street</v>
      </c>
      <c r="R2277" s="198"/>
      <c r="U2277" s="198"/>
    </row>
    <row r="2278" spans="1:21" x14ac:dyDescent="0.25">
      <c r="A2278" s="196">
        <v>5</v>
      </c>
      <c r="B2278" s="196" t="s">
        <v>183</v>
      </c>
      <c r="C2278" s="196">
        <v>2020</v>
      </c>
      <c r="D2278" s="196">
        <v>2</v>
      </c>
      <c r="E2278" s="196" t="s">
        <v>299</v>
      </c>
      <c r="F2278" s="197">
        <v>5</v>
      </c>
      <c r="G2278" s="196" t="s">
        <v>197</v>
      </c>
      <c r="H2278" s="196">
        <v>18</v>
      </c>
      <c r="I2278" s="196" t="s">
        <v>217</v>
      </c>
      <c r="J2278" s="196" t="s">
        <v>121</v>
      </c>
      <c r="K2278" s="196" t="s">
        <v>218</v>
      </c>
      <c r="L2278" s="196">
        <v>460</v>
      </c>
      <c r="M2278" s="196" t="s">
        <v>200</v>
      </c>
      <c r="N2278" s="196">
        <v>201</v>
      </c>
      <c r="O2278" s="196">
        <v>955682.9</v>
      </c>
      <c r="P2278" s="196">
        <v>4278450</v>
      </c>
      <c r="Q2278" t="str">
        <f>VLOOKUP(J2278,S:T,2,FALSE)</f>
        <v>4-Medium C&amp;I</v>
      </c>
      <c r="R2278" s="198"/>
      <c r="U2278" s="198"/>
    </row>
    <row r="2279" spans="1:21" x14ac:dyDescent="0.25">
      <c r="A2279" s="196">
        <v>5</v>
      </c>
      <c r="B2279" s="196" t="s">
        <v>183</v>
      </c>
      <c r="C2279" s="196">
        <v>2020</v>
      </c>
      <c r="D2279" s="196">
        <v>2</v>
      </c>
      <c r="E2279" s="196" t="s">
        <v>299</v>
      </c>
      <c r="F2279" s="197">
        <v>5</v>
      </c>
      <c r="G2279" s="196" t="s">
        <v>197</v>
      </c>
      <c r="H2279" s="196">
        <v>701</v>
      </c>
      <c r="I2279" s="196" t="s">
        <v>208</v>
      </c>
      <c r="J2279" s="196" t="s">
        <v>209</v>
      </c>
      <c r="K2279" s="196" t="s">
        <v>210</v>
      </c>
      <c r="L2279" s="196">
        <v>460</v>
      </c>
      <c r="M2279" s="196" t="s">
        <v>200</v>
      </c>
      <c r="N2279" s="196">
        <v>78</v>
      </c>
      <c r="O2279" s="196">
        <v>1468009.95</v>
      </c>
      <c r="P2279" s="196">
        <v>7490862</v>
      </c>
      <c r="Q2279" t="str">
        <f>VLOOKUP(J2279,S:T,2,FALSE)</f>
        <v>5-Large C&amp;I</v>
      </c>
      <c r="R2279" s="198"/>
      <c r="U2279" s="198"/>
    </row>
    <row r="2280" spans="1:21" x14ac:dyDescent="0.25">
      <c r="A2280" s="196">
        <v>5</v>
      </c>
      <c r="B2280" s="196" t="s">
        <v>183</v>
      </c>
      <c r="C2280" s="196">
        <v>2020</v>
      </c>
      <c r="D2280" s="196">
        <v>2</v>
      </c>
      <c r="E2280" s="196" t="s">
        <v>299</v>
      </c>
      <c r="F2280" s="197">
        <v>3</v>
      </c>
      <c r="G2280" s="196" t="s">
        <v>191</v>
      </c>
      <c r="H2280" s="196">
        <v>701</v>
      </c>
      <c r="I2280" s="196" t="s">
        <v>208</v>
      </c>
      <c r="J2280" s="196" t="s">
        <v>209</v>
      </c>
      <c r="K2280" s="196" t="s">
        <v>210</v>
      </c>
      <c r="L2280" s="196">
        <v>300</v>
      </c>
      <c r="M2280" s="196" t="s">
        <v>193</v>
      </c>
      <c r="N2280" s="196">
        <v>180</v>
      </c>
      <c r="O2280" s="196">
        <v>2856398.57</v>
      </c>
      <c r="P2280" s="196">
        <v>14431961</v>
      </c>
      <c r="Q2280" t="str">
        <f>VLOOKUP(J2280,S:T,2,FALSE)</f>
        <v>5-Large C&amp;I</v>
      </c>
      <c r="R2280" s="198"/>
      <c r="U2280" s="198"/>
    </row>
    <row r="2281" spans="1:21" x14ac:dyDescent="0.25">
      <c r="A2281" s="196">
        <v>5</v>
      </c>
      <c r="B2281" s="196" t="s">
        <v>183</v>
      </c>
      <c r="C2281" s="196">
        <v>2020</v>
      </c>
      <c r="D2281" s="196">
        <v>2</v>
      </c>
      <c r="E2281" s="196" t="s">
        <v>299</v>
      </c>
      <c r="F2281" s="197">
        <v>6</v>
      </c>
      <c r="G2281" s="196" t="s">
        <v>194</v>
      </c>
      <c r="H2281" s="196">
        <v>612</v>
      </c>
      <c r="I2281" s="196" t="s">
        <v>225</v>
      </c>
      <c r="J2281" s="196" t="s">
        <v>118</v>
      </c>
      <c r="K2281" s="196" t="s">
        <v>226</v>
      </c>
      <c r="L2281" s="196">
        <v>700</v>
      </c>
      <c r="M2281" s="196" t="s">
        <v>195</v>
      </c>
      <c r="N2281" s="196">
        <v>3</v>
      </c>
      <c r="O2281" s="196">
        <v>89.9</v>
      </c>
      <c r="P2281" s="196">
        <v>317</v>
      </c>
      <c r="Q2281" t="str">
        <f>VLOOKUP(J2281,S:T,2,FALSE)</f>
        <v>3-Small C&amp;I</v>
      </c>
      <c r="R2281" s="198"/>
      <c r="U2281" s="198"/>
    </row>
    <row r="2282" spans="1:21" x14ac:dyDescent="0.25">
      <c r="A2282" s="196">
        <v>5</v>
      </c>
      <c r="B2282" s="196" t="s">
        <v>183</v>
      </c>
      <c r="C2282" s="196">
        <v>2020</v>
      </c>
      <c r="D2282" s="196">
        <v>2</v>
      </c>
      <c r="E2282" s="196" t="s">
        <v>299</v>
      </c>
      <c r="F2282" s="197">
        <v>6</v>
      </c>
      <c r="G2282" s="196" t="s">
        <v>194</v>
      </c>
      <c r="H2282" s="196">
        <v>617</v>
      </c>
      <c r="I2282" s="196" t="s">
        <v>289</v>
      </c>
      <c r="J2282" s="196" t="s">
        <v>290</v>
      </c>
      <c r="K2282" s="196" t="s">
        <v>291</v>
      </c>
      <c r="L2282" s="196">
        <v>4562</v>
      </c>
      <c r="M2282" s="196" t="s">
        <v>213</v>
      </c>
      <c r="N2282" s="196">
        <v>8</v>
      </c>
      <c r="O2282" s="196">
        <v>12086.22</v>
      </c>
      <c r="P2282" s="196">
        <v>62786</v>
      </c>
      <c r="Q2282" t="str">
        <f>VLOOKUP(J2282,S:T,2,FALSE)</f>
        <v>Street</v>
      </c>
      <c r="R2282" s="198"/>
      <c r="U2282" s="198"/>
    </row>
    <row r="2283" spans="1:21" x14ac:dyDescent="0.25">
      <c r="A2283" s="196">
        <v>4</v>
      </c>
      <c r="B2283" s="196" t="s">
        <v>189</v>
      </c>
      <c r="C2283" s="196">
        <v>2020</v>
      </c>
      <c r="D2283" s="196">
        <v>2</v>
      </c>
      <c r="E2283" s="196" t="s">
        <v>299</v>
      </c>
      <c r="F2283" s="197">
        <v>3</v>
      </c>
      <c r="G2283" s="196" t="s">
        <v>191</v>
      </c>
      <c r="H2283" s="196">
        <v>616</v>
      </c>
      <c r="I2283" s="196" t="s">
        <v>201</v>
      </c>
      <c r="J2283" s="196" t="s">
        <v>127</v>
      </c>
      <c r="K2283" s="196" t="s">
        <v>199</v>
      </c>
      <c r="L2283" s="196">
        <v>4532</v>
      </c>
      <c r="M2283" s="196" t="s">
        <v>202</v>
      </c>
      <c r="N2283" s="196">
        <v>1</v>
      </c>
      <c r="O2283" s="196">
        <v>8.7100000000000009</v>
      </c>
      <c r="P2283" s="196">
        <v>24</v>
      </c>
      <c r="Q2283" t="str">
        <f>VLOOKUP(J2283,S:T,2,FALSE)</f>
        <v>Street</v>
      </c>
      <c r="R2283" s="198"/>
      <c r="U2283" s="198"/>
    </row>
    <row r="2284" spans="1:21" x14ac:dyDescent="0.25">
      <c r="A2284" s="196">
        <v>5</v>
      </c>
      <c r="B2284" s="196" t="s">
        <v>183</v>
      </c>
      <c r="C2284" s="196">
        <v>2020</v>
      </c>
      <c r="D2284" s="196">
        <v>2</v>
      </c>
      <c r="E2284" s="196" t="s">
        <v>299</v>
      </c>
      <c r="F2284" s="197">
        <v>3</v>
      </c>
      <c r="G2284" s="196" t="s">
        <v>191</v>
      </c>
      <c r="H2284" s="196">
        <v>903</v>
      </c>
      <c r="I2284" s="196" t="s">
        <v>241</v>
      </c>
      <c r="J2284" s="196" t="s">
        <v>123</v>
      </c>
      <c r="K2284" s="196" t="s">
        <v>232</v>
      </c>
      <c r="L2284" s="196">
        <v>4532</v>
      </c>
      <c r="M2284" s="196" t="s">
        <v>202</v>
      </c>
      <c r="N2284" s="196">
        <v>1028</v>
      </c>
      <c r="O2284" s="196">
        <v>373396.91</v>
      </c>
      <c r="P2284" s="196">
        <v>3075258</v>
      </c>
      <c r="Q2284" t="str">
        <f>VLOOKUP(J2284,S:T,2,FALSE)</f>
        <v>1-Residential</v>
      </c>
      <c r="R2284" s="198"/>
      <c r="U2284" s="198"/>
    </row>
    <row r="2285" spans="1:21" x14ac:dyDescent="0.25">
      <c r="A2285" s="196">
        <v>5</v>
      </c>
      <c r="B2285" s="196" t="s">
        <v>183</v>
      </c>
      <c r="C2285" s="196">
        <v>2020</v>
      </c>
      <c r="D2285" s="196">
        <v>2</v>
      </c>
      <c r="E2285" s="196" t="s">
        <v>299</v>
      </c>
      <c r="F2285" s="197">
        <v>3</v>
      </c>
      <c r="G2285" s="196" t="s">
        <v>191</v>
      </c>
      <c r="H2285" s="196">
        <v>603</v>
      </c>
      <c r="I2285" s="196" t="s">
        <v>198</v>
      </c>
      <c r="J2285" s="196" t="s">
        <v>127</v>
      </c>
      <c r="K2285" s="196" t="s">
        <v>199</v>
      </c>
      <c r="L2285" s="196">
        <v>300</v>
      </c>
      <c r="M2285" s="196" t="s">
        <v>193</v>
      </c>
      <c r="N2285" s="196">
        <v>1991</v>
      </c>
      <c r="O2285" s="196">
        <v>219420.04</v>
      </c>
      <c r="P2285" s="196">
        <v>624108</v>
      </c>
      <c r="Q2285" t="str">
        <f>VLOOKUP(J2285,S:T,2,FALSE)</f>
        <v>Street</v>
      </c>
      <c r="R2285" s="198"/>
      <c r="U2285" s="198"/>
    </row>
    <row r="2286" spans="1:21" x14ac:dyDescent="0.25">
      <c r="A2286" s="196">
        <v>5</v>
      </c>
      <c r="B2286" s="196" t="s">
        <v>183</v>
      </c>
      <c r="C2286" s="196">
        <v>2020</v>
      </c>
      <c r="D2286" s="196">
        <v>2</v>
      </c>
      <c r="E2286" s="196" t="s">
        <v>299</v>
      </c>
      <c r="F2286" s="197">
        <v>3</v>
      </c>
      <c r="G2286" s="196" t="s">
        <v>191</v>
      </c>
      <c r="H2286" s="196">
        <v>11</v>
      </c>
      <c r="I2286" s="196" t="s">
        <v>285</v>
      </c>
      <c r="J2286" s="196" t="s">
        <v>117</v>
      </c>
      <c r="K2286" s="196" t="s">
        <v>187</v>
      </c>
      <c r="L2286" s="196">
        <v>300</v>
      </c>
      <c r="M2286" s="196" t="s">
        <v>193</v>
      </c>
      <c r="N2286" s="196">
        <v>231</v>
      </c>
      <c r="O2286" s="196">
        <v>91269.27</v>
      </c>
      <c r="P2286" s="196">
        <v>386949</v>
      </c>
      <c r="Q2286" t="str">
        <f>VLOOKUP(J2286,S:T,2,FALSE)</f>
        <v>3-Small C&amp;I</v>
      </c>
      <c r="R2286" s="198"/>
      <c r="U2286" s="198"/>
    </row>
    <row r="2287" spans="1:21" x14ac:dyDescent="0.25">
      <c r="A2287" s="196">
        <v>4</v>
      </c>
      <c r="B2287" s="196" t="s">
        <v>189</v>
      </c>
      <c r="C2287" s="196">
        <v>2020</v>
      </c>
      <c r="D2287" s="196">
        <v>2</v>
      </c>
      <c r="E2287" s="196" t="s">
        <v>299</v>
      </c>
      <c r="F2287" s="197">
        <v>1</v>
      </c>
      <c r="G2287" s="196" t="s">
        <v>185</v>
      </c>
      <c r="H2287" s="196">
        <v>5</v>
      </c>
      <c r="I2287" s="196" t="s">
        <v>192</v>
      </c>
      <c r="J2287" s="196" t="s">
        <v>117</v>
      </c>
      <c r="K2287" s="196" t="s">
        <v>187</v>
      </c>
      <c r="L2287" s="196">
        <v>200</v>
      </c>
      <c r="M2287" s="196" t="s">
        <v>212</v>
      </c>
      <c r="N2287" s="196">
        <v>12</v>
      </c>
      <c r="O2287" s="196">
        <v>776.61</v>
      </c>
      <c r="P2287" s="196">
        <v>3066</v>
      </c>
      <c r="Q2287" t="str">
        <f>VLOOKUP(J2287,S:T,2,FALSE)</f>
        <v>3-Small C&amp;I</v>
      </c>
      <c r="R2287" s="198"/>
      <c r="U2287" s="198"/>
    </row>
    <row r="2288" spans="1:21" x14ac:dyDescent="0.25">
      <c r="A2288" s="196">
        <v>5</v>
      </c>
      <c r="B2288" s="196" t="s">
        <v>183</v>
      </c>
      <c r="C2288" s="196">
        <v>2020</v>
      </c>
      <c r="D2288" s="196">
        <v>2</v>
      </c>
      <c r="E2288" s="196" t="s">
        <v>299</v>
      </c>
      <c r="F2288" s="197">
        <v>3</v>
      </c>
      <c r="G2288" s="196" t="s">
        <v>191</v>
      </c>
      <c r="H2288" s="196">
        <v>310</v>
      </c>
      <c r="I2288" s="196" t="s">
        <v>256</v>
      </c>
      <c r="J2288" s="196" t="s">
        <v>120</v>
      </c>
      <c r="K2288" s="196" t="s">
        <v>216</v>
      </c>
      <c r="L2288" s="196">
        <v>300</v>
      </c>
      <c r="M2288" s="196" t="s">
        <v>193</v>
      </c>
      <c r="N2288" s="196">
        <v>1</v>
      </c>
      <c r="O2288" s="196">
        <v>-66.7</v>
      </c>
      <c r="P2288" s="196">
        <v>-132</v>
      </c>
      <c r="Q2288" t="str">
        <f>VLOOKUP(J2288,S:T,2,FALSE)</f>
        <v>3-Small C&amp;I</v>
      </c>
      <c r="R2288" s="198"/>
      <c r="U2288" s="198"/>
    </row>
    <row r="2289" spans="1:21" x14ac:dyDescent="0.25">
      <c r="A2289" s="196">
        <v>5</v>
      </c>
      <c r="B2289" s="196" t="s">
        <v>183</v>
      </c>
      <c r="C2289" s="196">
        <v>2020</v>
      </c>
      <c r="D2289" s="196">
        <v>2</v>
      </c>
      <c r="E2289" s="196" t="s">
        <v>299</v>
      </c>
      <c r="F2289" s="197">
        <v>3</v>
      </c>
      <c r="G2289" s="196" t="s">
        <v>191</v>
      </c>
      <c r="H2289" s="196">
        <v>9</v>
      </c>
      <c r="I2289" s="196" t="s">
        <v>277</v>
      </c>
      <c r="J2289" s="196" t="s">
        <v>119</v>
      </c>
      <c r="K2289" s="196" t="s">
        <v>238</v>
      </c>
      <c r="L2289" s="196">
        <v>300</v>
      </c>
      <c r="M2289" s="196" t="s">
        <v>193</v>
      </c>
      <c r="N2289" s="196">
        <v>319</v>
      </c>
      <c r="O2289" s="196">
        <v>-97803.839999999997</v>
      </c>
      <c r="P2289" s="196">
        <v>630391</v>
      </c>
      <c r="Q2289" t="str">
        <f>VLOOKUP(J2289,S:T,2,FALSE)</f>
        <v>3-Small C&amp;I</v>
      </c>
      <c r="R2289" s="198"/>
      <c r="U2289" s="198"/>
    </row>
    <row r="2290" spans="1:21" x14ac:dyDescent="0.25">
      <c r="A2290" s="196">
        <v>5</v>
      </c>
      <c r="B2290" s="196" t="s">
        <v>183</v>
      </c>
      <c r="C2290" s="196">
        <v>2020</v>
      </c>
      <c r="D2290" s="196">
        <v>2</v>
      </c>
      <c r="E2290" s="196" t="s">
        <v>299</v>
      </c>
      <c r="F2290" s="197">
        <v>3</v>
      </c>
      <c r="G2290" s="196" t="s">
        <v>191</v>
      </c>
      <c r="H2290" s="196">
        <v>953</v>
      </c>
      <c r="I2290" s="196" t="s">
        <v>215</v>
      </c>
      <c r="J2290" s="196" t="s">
        <v>120</v>
      </c>
      <c r="K2290" s="196" t="s">
        <v>216</v>
      </c>
      <c r="L2290" s="196">
        <v>4532</v>
      </c>
      <c r="M2290" s="196" t="s">
        <v>202</v>
      </c>
      <c r="N2290" s="196">
        <v>15684</v>
      </c>
      <c r="O2290" s="196">
        <v>966966.93</v>
      </c>
      <c r="P2290" s="196">
        <v>9432173</v>
      </c>
      <c r="Q2290" t="str">
        <f>VLOOKUP(J2290,S:T,2,FALSE)</f>
        <v>3-Small C&amp;I</v>
      </c>
      <c r="R2290" s="198"/>
      <c r="U2290" s="198"/>
    </row>
    <row r="2291" spans="1:21" x14ac:dyDescent="0.25">
      <c r="A2291" s="196">
        <v>4</v>
      </c>
      <c r="B2291" s="196" t="s">
        <v>189</v>
      </c>
      <c r="C2291" s="196">
        <v>2020</v>
      </c>
      <c r="D2291" s="196">
        <v>2</v>
      </c>
      <c r="E2291" s="196" t="s">
        <v>299</v>
      </c>
      <c r="F2291" s="197">
        <v>1</v>
      </c>
      <c r="G2291" s="196" t="s">
        <v>185</v>
      </c>
      <c r="H2291" s="196">
        <v>903</v>
      </c>
      <c r="I2291" s="196" t="s">
        <v>241</v>
      </c>
      <c r="J2291" s="196" t="s">
        <v>123</v>
      </c>
      <c r="K2291" s="196" t="s">
        <v>232</v>
      </c>
      <c r="L2291" s="196">
        <v>4512</v>
      </c>
      <c r="M2291" s="196" t="s">
        <v>188</v>
      </c>
      <c r="N2291" s="196">
        <v>8938</v>
      </c>
      <c r="O2291" s="196">
        <v>859067.75</v>
      </c>
      <c r="P2291" s="196">
        <v>6417792</v>
      </c>
      <c r="Q2291" t="str">
        <f>VLOOKUP(J2291,S:T,2,FALSE)</f>
        <v>1-Residential</v>
      </c>
      <c r="R2291" s="198"/>
      <c r="U2291" s="198"/>
    </row>
    <row r="2292" spans="1:21" x14ac:dyDescent="0.25">
      <c r="A2292" s="196">
        <v>5</v>
      </c>
      <c r="B2292" s="196" t="s">
        <v>183</v>
      </c>
      <c r="C2292" s="196">
        <v>2020</v>
      </c>
      <c r="D2292" s="196">
        <v>2</v>
      </c>
      <c r="E2292" s="196" t="s">
        <v>299</v>
      </c>
      <c r="F2292" s="197">
        <v>3</v>
      </c>
      <c r="G2292" s="196" t="s">
        <v>191</v>
      </c>
      <c r="H2292" s="196">
        <v>602</v>
      </c>
      <c r="I2292" s="196" t="s">
        <v>248</v>
      </c>
      <c r="J2292" s="196" t="s">
        <v>127</v>
      </c>
      <c r="K2292" s="196" t="s">
        <v>199</v>
      </c>
      <c r="L2292" s="196">
        <v>300</v>
      </c>
      <c r="M2292" s="196" t="s">
        <v>193</v>
      </c>
      <c r="N2292" s="196">
        <v>990</v>
      </c>
      <c r="O2292" s="196">
        <v>112593.93</v>
      </c>
      <c r="P2292" s="196">
        <v>334901</v>
      </c>
      <c r="Q2292" t="str">
        <f>VLOOKUP(J2292,S:T,2,FALSE)</f>
        <v>Street</v>
      </c>
      <c r="R2292" s="198"/>
      <c r="U2292" s="198"/>
    </row>
    <row r="2293" spans="1:21" x14ac:dyDescent="0.25">
      <c r="A2293" s="196">
        <v>5</v>
      </c>
      <c r="B2293" s="196" t="s">
        <v>183</v>
      </c>
      <c r="C2293" s="196">
        <v>2020</v>
      </c>
      <c r="D2293" s="196">
        <v>2</v>
      </c>
      <c r="E2293" s="196" t="s">
        <v>299</v>
      </c>
      <c r="F2293" s="197">
        <v>6</v>
      </c>
      <c r="G2293" s="196" t="s">
        <v>194</v>
      </c>
      <c r="H2293" s="196">
        <v>624</v>
      </c>
      <c r="I2293" s="196" t="s">
        <v>228</v>
      </c>
      <c r="J2293" s="196" t="s">
        <v>126</v>
      </c>
      <c r="K2293" s="196" t="s">
        <v>229</v>
      </c>
      <c r="L2293" s="196">
        <v>4562</v>
      </c>
      <c r="M2293" s="196" t="s">
        <v>213</v>
      </c>
      <c r="N2293" s="196">
        <v>14</v>
      </c>
      <c r="O2293" s="196">
        <v>2711.45</v>
      </c>
      <c r="P2293" s="196">
        <v>18306</v>
      </c>
      <c r="Q2293" t="str">
        <f>VLOOKUP(J2293,S:T,2,FALSE)</f>
        <v>Street</v>
      </c>
      <c r="R2293" s="198"/>
      <c r="U2293" s="198"/>
    </row>
    <row r="2294" spans="1:21" x14ac:dyDescent="0.25">
      <c r="A2294" s="196">
        <v>4</v>
      </c>
      <c r="B2294" s="196" t="s">
        <v>189</v>
      </c>
      <c r="C2294" s="196">
        <v>2020</v>
      </c>
      <c r="D2294" s="196">
        <v>2</v>
      </c>
      <c r="E2294" s="196" t="s">
        <v>299</v>
      </c>
      <c r="F2294" s="197">
        <v>60</v>
      </c>
      <c r="G2294" s="196" t="s">
        <v>214</v>
      </c>
      <c r="H2294" s="196">
        <v>624</v>
      </c>
      <c r="I2294" s="196" t="s">
        <v>228</v>
      </c>
      <c r="J2294" s="196" t="s">
        <v>126</v>
      </c>
      <c r="K2294" s="196" t="s">
        <v>229</v>
      </c>
      <c r="L2294" s="196">
        <v>4563</v>
      </c>
      <c r="M2294" s="196" t="s">
        <v>230</v>
      </c>
      <c r="N2294" s="196">
        <v>2</v>
      </c>
      <c r="O2294" s="196">
        <v>27.09</v>
      </c>
      <c r="P2294" s="196">
        <v>154</v>
      </c>
      <c r="Q2294" t="str">
        <f>VLOOKUP(J2294,S:T,2,FALSE)</f>
        <v>Street</v>
      </c>
      <c r="R2294" s="198"/>
      <c r="U2294" s="198"/>
    </row>
    <row r="2295" spans="1:21" x14ac:dyDescent="0.25">
      <c r="A2295" s="196">
        <v>5</v>
      </c>
      <c r="B2295" s="196" t="s">
        <v>183</v>
      </c>
      <c r="C2295" s="196">
        <v>2020</v>
      </c>
      <c r="D2295" s="196">
        <v>2</v>
      </c>
      <c r="E2295" s="196" t="s">
        <v>299</v>
      </c>
      <c r="F2295" s="197">
        <v>75</v>
      </c>
      <c r="G2295" s="196" t="s">
        <v>214</v>
      </c>
      <c r="H2295" s="196">
        <v>13</v>
      </c>
      <c r="I2295" s="196" t="s">
        <v>298</v>
      </c>
      <c r="J2295" s="196" t="s">
        <v>121</v>
      </c>
      <c r="K2295" s="196" t="s">
        <v>218</v>
      </c>
      <c r="L2295" s="196">
        <v>1575</v>
      </c>
      <c r="M2295" s="196" t="s">
        <v>220</v>
      </c>
      <c r="N2295" s="196">
        <v>1</v>
      </c>
      <c r="O2295" s="196">
        <v>1231.42</v>
      </c>
      <c r="P2295" s="196">
        <v>5810</v>
      </c>
      <c r="Q2295" t="str">
        <f>VLOOKUP(J2295,S:T,2,FALSE)</f>
        <v>4-Medium C&amp;I</v>
      </c>
      <c r="R2295" s="198"/>
      <c r="U2295" s="198"/>
    </row>
    <row r="2296" spans="1:21" x14ac:dyDescent="0.25">
      <c r="A2296" s="196">
        <v>4</v>
      </c>
      <c r="B2296" s="196" t="s">
        <v>189</v>
      </c>
      <c r="C2296" s="196">
        <v>2020</v>
      </c>
      <c r="D2296" s="196">
        <v>2</v>
      </c>
      <c r="E2296" s="196" t="s">
        <v>299</v>
      </c>
      <c r="F2296" s="197">
        <v>3</v>
      </c>
      <c r="G2296" s="196" t="s">
        <v>191</v>
      </c>
      <c r="H2296" s="196">
        <v>18</v>
      </c>
      <c r="I2296" s="196" t="s">
        <v>217</v>
      </c>
      <c r="J2296" s="196" t="s">
        <v>121</v>
      </c>
      <c r="K2296" s="196" t="s">
        <v>218</v>
      </c>
      <c r="L2296" s="196">
        <v>300</v>
      </c>
      <c r="M2296" s="196" t="s">
        <v>193</v>
      </c>
      <c r="N2296" s="196">
        <v>3</v>
      </c>
      <c r="O2296" s="196">
        <v>5285.2</v>
      </c>
      <c r="P2296" s="196">
        <v>23850</v>
      </c>
      <c r="Q2296" t="str">
        <f>VLOOKUP(J2296,S:T,2,FALSE)</f>
        <v>4-Medium C&amp;I</v>
      </c>
      <c r="R2296" s="198"/>
      <c r="U2296" s="198"/>
    </row>
    <row r="2297" spans="1:21" x14ac:dyDescent="0.25">
      <c r="A2297" s="196">
        <v>4</v>
      </c>
      <c r="B2297" s="196" t="s">
        <v>189</v>
      </c>
      <c r="C2297" s="196">
        <v>2020</v>
      </c>
      <c r="D2297" s="196">
        <v>2</v>
      </c>
      <c r="E2297" s="196" t="s">
        <v>299</v>
      </c>
      <c r="F2297" s="197">
        <v>3</v>
      </c>
      <c r="G2297" s="196" t="s">
        <v>191</v>
      </c>
      <c r="H2297" s="196">
        <v>903</v>
      </c>
      <c r="I2297" s="196" t="s">
        <v>241</v>
      </c>
      <c r="J2297" s="196" t="s">
        <v>123</v>
      </c>
      <c r="K2297" s="196" t="s">
        <v>232</v>
      </c>
      <c r="L2297" s="196">
        <v>4532</v>
      </c>
      <c r="M2297" s="196" t="s">
        <v>202</v>
      </c>
      <c r="N2297" s="196">
        <v>17</v>
      </c>
      <c r="O2297" s="196">
        <v>2118.1799999999998</v>
      </c>
      <c r="P2297" s="196">
        <v>16066</v>
      </c>
      <c r="Q2297" t="str">
        <f>VLOOKUP(J2297,S:T,2,FALSE)</f>
        <v>1-Residential</v>
      </c>
      <c r="R2297" s="198"/>
      <c r="U2297" s="198"/>
    </row>
    <row r="2298" spans="1:21" x14ac:dyDescent="0.25">
      <c r="A2298" s="196">
        <v>5</v>
      </c>
      <c r="B2298" s="196" t="s">
        <v>183</v>
      </c>
      <c r="C2298" s="196">
        <v>2020</v>
      </c>
      <c r="D2298" s="196">
        <v>2</v>
      </c>
      <c r="E2298" s="196" t="s">
        <v>299</v>
      </c>
      <c r="F2298" s="197">
        <v>3</v>
      </c>
      <c r="G2298" s="196" t="s">
        <v>191</v>
      </c>
      <c r="H2298" s="196">
        <v>950</v>
      </c>
      <c r="I2298" s="196" t="s">
        <v>186</v>
      </c>
      <c r="J2298" s="196" t="s">
        <v>117</v>
      </c>
      <c r="K2298" s="196" t="s">
        <v>187</v>
      </c>
      <c r="L2298" s="196">
        <v>4532</v>
      </c>
      <c r="M2298" s="196" t="s">
        <v>202</v>
      </c>
      <c r="N2298" s="196">
        <v>58348</v>
      </c>
      <c r="O2298" s="196">
        <v>6420312.2400000002</v>
      </c>
      <c r="P2298" s="196">
        <v>92856722</v>
      </c>
      <c r="Q2298" t="str">
        <f>VLOOKUP(J2298,S:T,2,FALSE)</f>
        <v>3-Small C&amp;I</v>
      </c>
      <c r="R2298" s="198"/>
      <c r="U2298" s="198"/>
    </row>
    <row r="2299" spans="1:21" x14ac:dyDescent="0.25">
      <c r="A2299" s="196">
        <v>4</v>
      </c>
      <c r="B2299" s="196" t="s">
        <v>189</v>
      </c>
      <c r="C2299" s="196">
        <v>2020</v>
      </c>
      <c r="D2299" s="196">
        <v>2</v>
      </c>
      <c r="E2299" s="196" t="s">
        <v>299</v>
      </c>
      <c r="F2299" s="197">
        <v>1</v>
      </c>
      <c r="G2299" s="196" t="s">
        <v>185</v>
      </c>
      <c r="H2299" s="196">
        <v>950</v>
      </c>
      <c r="I2299" s="196" t="s">
        <v>186</v>
      </c>
      <c r="J2299" s="196" t="s">
        <v>117</v>
      </c>
      <c r="K2299" s="196" t="s">
        <v>187</v>
      </c>
      <c r="L2299" s="196">
        <v>4512</v>
      </c>
      <c r="M2299" s="196" t="s">
        <v>188</v>
      </c>
      <c r="N2299" s="196">
        <v>28</v>
      </c>
      <c r="O2299" s="196">
        <v>1528.2</v>
      </c>
      <c r="P2299" s="196">
        <v>14039</v>
      </c>
      <c r="Q2299" t="str">
        <f>VLOOKUP(J2299,S:T,2,FALSE)</f>
        <v>3-Small C&amp;I</v>
      </c>
      <c r="R2299" s="198"/>
      <c r="U2299" s="198"/>
    </row>
    <row r="2300" spans="1:21" x14ac:dyDescent="0.25">
      <c r="A2300" s="196">
        <v>5</v>
      </c>
      <c r="B2300" s="196" t="s">
        <v>183</v>
      </c>
      <c r="C2300" s="196">
        <v>2020</v>
      </c>
      <c r="D2300" s="196">
        <v>2</v>
      </c>
      <c r="E2300" s="196" t="s">
        <v>299</v>
      </c>
      <c r="F2300" s="197">
        <v>5</v>
      </c>
      <c r="G2300" s="196" t="s">
        <v>197</v>
      </c>
      <c r="H2300" s="196">
        <v>11</v>
      </c>
      <c r="I2300" s="196" t="s">
        <v>285</v>
      </c>
      <c r="J2300" s="196" t="s">
        <v>117</v>
      </c>
      <c r="K2300" s="196" t="s">
        <v>187</v>
      </c>
      <c r="L2300" s="196">
        <v>460</v>
      </c>
      <c r="M2300" s="196" t="s">
        <v>200</v>
      </c>
      <c r="N2300" s="196">
        <v>2</v>
      </c>
      <c r="O2300" s="196">
        <v>141.94</v>
      </c>
      <c r="P2300" s="196">
        <v>526</v>
      </c>
      <c r="Q2300" t="str">
        <f>VLOOKUP(J2300,S:T,2,FALSE)</f>
        <v>3-Small C&amp;I</v>
      </c>
      <c r="R2300" s="198"/>
      <c r="U2300" s="198"/>
    </row>
    <row r="2301" spans="1:21" x14ac:dyDescent="0.25">
      <c r="A2301" s="196">
        <v>5</v>
      </c>
      <c r="B2301" s="196" t="s">
        <v>183</v>
      </c>
      <c r="C2301" s="196">
        <v>2020</v>
      </c>
      <c r="D2301" s="196">
        <v>2</v>
      </c>
      <c r="E2301" s="196" t="s">
        <v>299</v>
      </c>
      <c r="F2301" s="197">
        <v>6</v>
      </c>
      <c r="G2301" s="196" t="s">
        <v>194</v>
      </c>
      <c r="H2301" s="196">
        <v>5</v>
      </c>
      <c r="I2301" s="196" t="s">
        <v>192</v>
      </c>
      <c r="J2301" s="196" t="s">
        <v>117</v>
      </c>
      <c r="K2301" s="196" t="s">
        <v>187</v>
      </c>
      <c r="L2301" s="196">
        <v>700</v>
      </c>
      <c r="M2301" s="196" t="s">
        <v>195</v>
      </c>
      <c r="N2301" s="196">
        <v>6</v>
      </c>
      <c r="O2301" s="196">
        <v>542.15</v>
      </c>
      <c r="P2301" s="196">
        <v>2270</v>
      </c>
      <c r="Q2301" t="str">
        <f>VLOOKUP(J2301,S:T,2,FALSE)</f>
        <v>3-Small C&amp;I</v>
      </c>
      <c r="R2301" s="198"/>
      <c r="U2301" s="198"/>
    </row>
    <row r="2302" spans="1:21" x14ac:dyDescent="0.25">
      <c r="A2302" s="196">
        <v>5</v>
      </c>
      <c r="B2302" s="196" t="s">
        <v>183</v>
      </c>
      <c r="C2302" s="196">
        <v>2020</v>
      </c>
      <c r="D2302" s="196">
        <v>2</v>
      </c>
      <c r="E2302" s="196" t="s">
        <v>299</v>
      </c>
      <c r="F2302" s="197">
        <v>79</v>
      </c>
      <c r="G2302" s="196" t="s">
        <v>214</v>
      </c>
      <c r="H2302" s="196">
        <v>5</v>
      </c>
      <c r="I2302" s="196" t="s">
        <v>192</v>
      </c>
      <c r="J2302" s="196" t="s">
        <v>117</v>
      </c>
      <c r="K2302" s="196" t="s">
        <v>187</v>
      </c>
      <c r="L2302" s="196">
        <v>1579</v>
      </c>
      <c r="M2302" s="196" t="s">
        <v>273</v>
      </c>
      <c r="N2302" s="196">
        <v>1</v>
      </c>
      <c r="O2302" s="196">
        <v>9.64</v>
      </c>
      <c r="P2302" s="196">
        <v>0</v>
      </c>
      <c r="Q2302" t="str">
        <f>VLOOKUP(J2302,S:T,2,FALSE)</f>
        <v>3-Small C&amp;I</v>
      </c>
      <c r="R2302" s="198"/>
      <c r="U2302" s="198"/>
    </row>
    <row r="2303" spans="1:21" x14ac:dyDescent="0.25">
      <c r="A2303" s="196">
        <v>5</v>
      </c>
      <c r="B2303" s="196" t="s">
        <v>183</v>
      </c>
      <c r="C2303" s="196">
        <v>2020</v>
      </c>
      <c r="D2303" s="196">
        <v>2</v>
      </c>
      <c r="E2303" s="196" t="s">
        <v>299</v>
      </c>
      <c r="F2303" s="197">
        <v>1</v>
      </c>
      <c r="G2303" s="196" t="s">
        <v>185</v>
      </c>
      <c r="H2303" s="196">
        <v>7</v>
      </c>
      <c r="I2303" s="196" t="s">
        <v>243</v>
      </c>
      <c r="J2303" s="196" t="s">
        <v>124</v>
      </c>
      <c r="K2303" s="196" t="s">
        <v>244</v>
      </c>
      <c r="L2303" s="196">
        <v>200</v>
      </c>
      <c r="M2303" s="196" t="s">
        <v>212</v>
      </c>
      <c r="N2303" s="196">
        <v>76</v>
      </c>
      <c r="O2303" s="196">
        <v>8044.31</v>
      </c>
      <c r="P2303" s="196">
        <v>42859</v>
      </c>
      <c r="Q2303" t="str">
        <f>VLOOKUP(J2303,S:T,2,FALSE)</f>
        <v>2-Low Income Residential</v>
      </c>
      <c r="R2303" s="198"/>
      <c r="U2303" s="198"/>
    </row>
    <row r="2304" spans="1:21" x14ac:dyDescent="0.25">
      <c r="A2304" s="196">
        <v>5</v>
      </c>
      <c r="B2304" s="196" t="s">
        <v>183</v>
      </c>
      <c r="C2304" s="196">
        <v>2020</v>
      </c>
      <c r="D2304" s="196">
        <v>2</v>
      </c>
      <c r="E2304" s="196" t="s">
        <v>299</v>
      </c>
      <c r="F2304" s="197">
        <v>1</v>
      </c>
      <c r="G2304" s="196" t="s">
        <v>185</v>
      </c>
      <c r="H2304" s="196">
        <v>2</v>
      </c>
      <c r="I2304" s="196" t="s">
        <v>266</v>
      </c>
      <c r="J2304" s="196" t="s">
        <v>123</v>
      </c>
      <c r="K2304" s="196" t="s">
        <v>232</v>
      </c>
      <c r="L2304" s="196">
        <v>200</v>
      </c>
      <c r="M2304" s="196" t="s">
        <v>212</v>
      </c>
      <c r="N2304" s="196">
        <v>273</v>
      </c>
      <c r="O2304" s="196">
        <v>45384.87</v>
      </c>
      <c r="P2304" s="196">
        <v>158228</v>
      </c>
      <c r="Q2304" t="str">
        <f>VLOOKUP(J2304,S:T,2,FALSE)</f>
        <v>1-Residential</v>
      </c>
      <c r="R2304" s="198"/>
      <c r="U2304" s="198"/>
    </row>
    <row r="2305" spans="1:21" x14ac:dyDescent="0.25">
      <c r="A2305" s="196">
        <v>4</v>
      </c>
      <c r="B2305" s="196" t="s">
        <v>189</v>
      </c>
      <c r="C2305" s="196">
        <v>2020</v>
      </c>
      <c r="D2305" s="196">
        <v>2</v>
      </c>
      <c r="E2305" s="196" t="s">
        <v>299</v>
      </c>
      <c r="F2305" s="197">
        <v>1</v>
      </c>
      <c r="G2305" s="196" t="s">
        <v>185</v>
      </c>
      <c r="H2305" s="196">
        <v>2</v>
      </c>
      <c r="I2305" s="196" t="s">
        <v>266</v>
      </c>
      <c r="J2305" s="196" t="s">
        <v>123</v>
      </c>
      <c r="K2305" s="196" t="s">
        <v>232</v>
      </c>
      <c r="L2305" s="196">
        <v>200</v>
      </c>
      <c r="M2305" s="196" t="s">
        <v>212</v>
      </c>
      <c r="N2305" s="196">
        <v>1</v>
      </c>
      <c r="O2305" s="196">
        <v>1441.7</v>
      </c>
      <c r="P2305" s="196">
        <v>5098</v>
      </c>
      <c r="Q2305" t="str">
        <f>VLOOKUP(J2305,S:T,2,FALSE)</f>
        <v>1-Residential</v>
      </c>
      <c r="R2305" s="198"/>
      <c r="U2305" s="198"/>
    </row>
    <row r="2306" spans="1:21" x14ac:dyDescent="0.25">
      <c r="A2306" s="196">
        <v>5</v>
      </c>
      <c r="B2306" s="196" t="s">
        <v>183</v>
      </c>
      <c r="C2306" s="196">
        <v>2020</v>
      </c>
      <c r="D2306" s="196">
        <v>2</v>
      </c>
      <c r="E2306" s="196" t="s">
        <v>299</v>
      </c>
      <c r="F2306" s="197">
        <v>6</v>
      </c>
      <c r="G2306" s="196" t="s">
        <v>194</v>
      </c>
      <c r="H2306" s="196">
        <v>606</v>
      </c>
      <c r="I2306" s="196" t="s">
        <v>281</v>
      </c>
      <c r="J2306" s="196" t="s">
        <v>132</v>
      </c>
      <c r="K2306" s="196" t="s">
        <v>282</v>
      </c>
      <c r="L2306" s="196">
        <v>700</v>
      </c>
      <c r="M2306" s="196" t="s">
        <v>195</v>
      </c>
      <c r="N2306" s="196">
        <v>2</v>
      </c>
      <c r="O2306" s="196">
        <v>770</v>
      </c>
      <c r="P2306" s="196">
        <v>1566</v>
      </c>
      <c r="Q2306" t="str">
        <f>VLOOKUP(J2306,S:T,2,FALSE)</f>
        <v>Street</v>
      </c>
      <c r="R2306" s="198"/>
      <c r="U2306" s="198"/>
    </row>
    <row r="2307" spans="1:21" x14ac:dyDescent="0.25">
      <c r="A2307" s="196">
        <v>4</v>
      </c>
      <c r="B2307" s="196" t="s">
        <v>189</v>
      </c>
      <c r="C2307" s="196">
        <v>2020</v>
      </c>
      <c r="D2307" s="196">
        <v>2</v>
      </c>
      <c r="E2307" s="196" t="s">
        <v>299</v>
      </c>
      <c r="F2307" s="197">
        <v>6</v>
      </c>
      <c r="G2307" s="196" t="s">
        <v>194</v>
      </c>
      <c r="H2307" s="196">
        <v>624</v>
      </c>
      <c r="I2307" s="196" t="s">
        <v>228</v>
      </c>
      <c r="J2307" s="196" t="s">
        <v>126</v>
      </c>
      <c r="K2307" s="196" t="s">
        <v>229</v>
      </c>
      <c r="L2307" s="196">
        <v>4562</v>
      </c>
      <c r="M2307" s="196" t="s">
        <v>213</v>
      </c>
      <c r="N2307" s="196">
        <v>2</v>
      </c>
      <c r="O2307" s="196">
        <v>1226.56</v>
      </c>
      <c r="P2307" s="196">
        <v>7519</v>
      </c>
      <c r="Q2307" t="str">
        <f>VLOOKUP(J2307,S:T,2,FALSE)</f>
        <v>Street</v>
      </c>
      <c r="R2307" s="198"/>
      <c r="U2307" s="198"/>
    </row>
    <row r="2308" spans="1:21" x14ac:dyDescent="0.25">
      <c r="A2308" s="196">
        <v>5</v>
      </c>
      <c r="B2308" s="196" t="s">
        <v>183</v>
      </c>
      <c r="C2308" s="196">
        <v>2020</v>
      </c>
      <c r="D2308" s="196">
        <v>2</v>
      </c>
      <c r="E2308" s="196" t="s">
        <v>299</v>
      </c>
      <c r="F2308" s="197">
        <v>6</v>
      </c>
      <c r="G2308" s="196" t="s">
        <v>194</v>
      </c>
      <c r="H2308" s="196">
        <v>608</v>
      </c>
      <c r="I2308" s="196" t="s">
        <v>292</v>
      </c>
      <c r="J2308" s="196" t="s">
        <v>280</v>
      </c>
      <c r="K2308" s="196" t="s">
        <v>214</v>
      </c>
      <c r="L2308" s="196">
        <v>700</v>
      </c>
      <c r="M2308" s="196" t="s">
        <v>195</v>
      </c>
      <c r="N2308" s="196">
        <v>69</v>
      </c>
      <c r="O2308" s="196">
        <v>57856.84</v>
      </c>
      <c r="P2308" s="196">
        <v>263767</v>
      </c>
      <c r="Q2308" t="str">
        <f>VLOOKUP(J2308,S:T,2,FALSE)</f>
        <v>Street</v>
      </c>
      <c r="R2308" s="198"/>
      <c r="U2308" s="198"/>
    </row>
    <row r="2309" spans="1:21" x14ac:dyDescent="0.25">
      <c r="A2309" s="196">
        <v>5</v>
      </c>
      <c r="B2309" s="196" t="s">
        <v>183</v>
      </c>
      <c r="C2309" s="196">
        <v>2020</v>
      </c>
      <c r="D2309" s="196">
        <v>2</v>
      </c>
      <c r="E2309" s="196" t="s">
        <v>299</v>
      </c>
      <c r="F2309" s="197">
        <v>6</v>
      </c>
      <c r="G2309" s="196" t="s">
        <v>194</v>
      </c>
      <c r="H2309" s="196">
        <v>627</v>
      </c>
      <c r="I2309" s="196" t="s">
        <v>259</v>
      </c>
      <c r="J2309" s="196" t="s">
        <v>134</v>
      </c>
      <c r="K2309" s="196" t="s">
        <v>214</v>
      </c>
      <c r="L2309" s="196">
        <v>4562</v>
      </c>
      <c r="M2309" s="196" t="s">
        <v>213</v>
      </c>
      <c r="N2309" s="196">
        <v>3</v>
      </c>
      <c r="O2309" s="196">
        <v>1130.4100000000001</v>
      </c>
      <c r="P2309" s="196">
        <v>320</v>
      </c>
      <c r="Q2309" t="str">
        <f>VLOOKUP(J2309,S:T,2,FALSE)</f>
        <v>Street</v>
      </c>
      <c r="R2309" s="198"/>
      <c r="U2309" s="198"/>
    </row>
    <row r="2310" spans="1:21" x14ac:dyDescent="0.25">
      <c r="A2310" s="196">
        <v>5</v>
      </c>
      <c r="B2310" s="196" t="s">
        <v>183</v>
      </c>
      <c r="C2310" s="196">
        <v>2020</v>
      </c>
      <c r="D2310" s="196">
        <v>2</v>
      </c>
      <c r="E2310" s="196" t="s">
        <v>299</v>
      </c>
      <c r="F2310" s="197">
        <v>3</v>
      </c>
      <c r="G2310" s="196" t="s">
        <v>191</v>
      </c>
      <c r="H2310" s="196">
        <v>956</v>
      </c>
      <c r="I2310" s="196" t="s">
        <v>287</v>
      </c>
      <c r="J2310" s="196" t="s">
        <v>121</v>
      </c>
      <c r="K2310" s="196" t="s">
        <v>218</v>
      </c>
      <c r="L2310" s="196">
        <v>4532</v>
      </c>
      <c r="M2310" s="196" t="s">
        <v>202</v>
      </c>
      <c r="N2310" s="196">
        <v>218</v>
      </c>
      <c r="O2310" s="196">
        <v>344725.29</v>
      </c>
      <c r="P2310" s="196">
        <v>4708145</v>
      </c>
      <c r="Q2310" t="str">
        <f>VLOOKUP(J2310,S:T,2,FALSE)</f>
        <v>4-Medium C&amp;I</v>
      </c>
      <c r="R2310" s="198"/>
      <c r="U2310" s="198"/>
    </row>
    <row r="2311" spans="1:21" x14ac:dyDescent="0.25">
      <c r="A2311" s="196">
        <v>5</v>
      </c>
      <c r="B2311" s="196" t="s">
        <v>183</v>
      </c>
      <c r="C2311" s="196">
        <v>2020</v>
      </c>
      <c r="D2311" s="196">
        <v>2</v>
      </c>
      <c r="E2311" s="196" t="s">
        <v>299</v>
      </c>
      <c r="F2311" s="197">
        <v>5</v>
      </c>
      <c r="G2311" s="196" t="s">
        <v>197</v>
      </c>
      <c r="H2311" s="196">
        <v>954</v>
      </c>
      <c r="I2311" s="196" t="s">
        <v>239</v>
      </c>
      <c r="J2311" s="196" t="s">
        <v>121</v>
      </c>
      <c r="K2311" s="196" t="s">
        <v>218</v>
      </c>
      <c r="L2311" s="196">
        <v>4552</v>
      </c>
      <c r="M2311" s="196" t="s">
        <v>278</v>
      </c>
      <c r="N2311" s="196">
        <v>515</v>
      </c>
      <c r="O2311" s="196">
        <v>1011750.48</v>
      </c>
      <c r="P2311" s="196">
        <v>11716227</v>
      </c>
      <c r="Q2311" t="str">
        <f>VLOOKUP(J2311,S:T,2,FALSE)</f>
        <v>4-Medium C&amp;I</v>
      </c>
      <c r="R2311" s="198"/>
      <c r="U2311" s="198"/>
    </row>
    <row r="2312" spans="1:21" x14ac:dyDescent="0.25">
      <c r="A2312" s="196">
        <v>5</v>
      </c>
      <c r="B2312" s="196" t="s">
        <v>183</v>
      </c>
      <c r="C2312" s="192">
        <v>2020</v>
      </c>
      <c r="D2312" s="196">
        <v>3</v>
      </c>
      <c r="E2312" s="196" t="s">
        <v>247</v>
      </c>
      <c r="F2312" s="197">
        <v>1</v>
      </c>
      <c r="G2312" s="196" t="s">
        <v>185</v>
      </c>
      <c r="H2312" s="196">
        <v>616</v>
      </c>
      <c r="I2312" s="196" t="s">
        <v>201</v>
      </c>
      <c r="J2312" s="196" t="s">
        <v>127</v>
      </c>
      <c r="K2312" s="196" t="s">
        <v>199</v>
      </c>
      <c r="L2312" s="196">
        <v>4512</v>
      </c>
      <c r="M2312" s="196" t="s">
        <v>188</v>
      </c>
      <c r="N2312" s="196">
        <v>606</v>
      </c>
      <c r="O2312" s="196">
        <v>22330.240000000002</v>
      </c>
      <c r="P2312" s="196">
        <v>69681</v>
      </c>
      <c r="Q2312" t="str">
        <f>VLOOKUP(J2312,S:T,2,FALSE)</f>
        <v>Street</v>
      </c>
      <c r="R2312" s="198"/>
      <c r="U2312" s="198"/>
    </row>
    <row r="2313" spans="1:21" x14ac:dyDescent="0.25">
      <c r="A2313" s="196">
        <v>5</v>
      </c>
      <c r="B2313" s="196" t="s">
        <v>183</v>
      </c>
      <c r="C2313" s="192">
        <v>2020</v>
      </c>
      <c r="D2313" s="196">
        <v>3</v>
      </c>
      <c r="E2313" s="196" t="s">
        <v>247</v>
      </c>
      <c r="F2313" s="197">
        <v>60</v>
      </c>
      <c r="G2313" s="196" t="s">
        <v>214</v>
      </c>
      <c r="H2313" s="196">
        <v>623</v>
      </c>
      <c r="I2313" s="196" t="s">
        <v>297</v>
      </c>
      <c r="J2313" s="196" t="s">
        <v>126</v>
      </c>
      <c r="K2313" s="196" t="s">
        <v>229</v>
      </c>
      <c r="L2313" s="196">
        <v>360</v>
      </c>
      <c r="M2313" s="196" t="s">
        <v>227</v>
      </c>
      <c r="N2313" s="196">
        <v>3</v>
      </c>
      <c r="O2313" s="196">
        <v>63.36</v>
      </c>
      <c r="P2313" s="196">
        <v>189</v>
      </c>
      <c r="Q2313" t="str">
        <f>VLOOKUP(J2313,S:T,2,FALSE)</f>
        <v>Street</v>
      </c>
      <c r="R2313" s="198"/>
      <c r="U2313" s="198"/>
    </row>
    <row r="2314" spans="1:21" x14ac:dyDescent="0.25">
      <c r="A2314" s="196">
        <v>5</v>
      </c>
      <c r="B2314" s="196" t="s">
        <v>183</v>
      </c>
      <c r="C2314" s="192">
        <v>2020</v>
      </c>
      <c r="D2314" s="196">
        <v>3</v>
      </c>
      <c r="E2314" s="196" t="s">
        <v>247</v>
      </c>
      <c r="F2314" s="197">
        <v>6</v>
      </c>
      <c r="G2314" s="196" t="s">
        <v>194</v>
      </c>
      <c r="H2314" s="196">
        <v>623</v>
      </c>
      <c r="I2314" s="196" t="s">
        <v>297</v>
      </c>
      <c r="J2314" s="196" t="s">
        <v>126</v>
      </c>
      <c r="K2314" s="196" t="s">
        <v>229</v>
      </c>
      <c r="L2314" s="196">
        <v>700</v>
      </c>
      <c r="M2314" s="196" t="s">
        <v>195</v>
      </c>
      <c r="N2314" s="196">
        <v>1</v>
      </c>
      <c r="O2314" s="196">
        <v>1670.02</v>
      </c>
      <c r="P2314" s="196">
        <v>5913</v>
      </c>
      <c r="Q2314" t="str">
        <f>VLOOKUP(J2314,S:T,2,FALSE)</f>
        <v>Street</v>
      </c>
      <c r="R2314" s="198"/>
      <c r="U2314" s="198"/>
    </row>
    <row r="2315" spans="1:21" x14ac:dyDescent="0.25">
      <c r="A2315" s="196">
        <v>5</v>
      </c>
      <c r="B2315" s="196" t="s">
        <v>183</v>
      </c>
      <c r="C2315" s="192">
        <v>2020</v>
      </c>
      <c r="D2315" s="196">
        <v>3</v>
      </c>
      <c r="E2315" s="196" t="s">
        <v>247</v>
      </c>
      <c r="F2315" s="197">
        <v>60</v>
      </c>
      <c r="G2315" s="196" t="s">
        <v>214</v>
      </c>
      <c r="H2315" s="196">
        <v>624</v>
      </c>
      <c r="I2315" s="196" t="s">
        <v>228</v>
      </c>
      <c r="J2315" s="196" t="s">
        <v>126</v>
      </c>
      <c r="K2315" s="196" t="s">
        <v>229</v>
      </c>
      <c r="L2315" s="196">
        <v>4563</v>
      </c>
      <c r="M2315" s="196" t="s">
        <v>230</v>
      </c>
      <c r="N2315" s="196">
        <v>2</v>
      </c>
      <c r="O2315" s="196">
        <v>43.97</v>
      </c>
      <c r="P2315" s="196">
        <v>261</v>
      </c>
      <c r="Q2315" t="str">
        <f>VLOOKUP(J2315,S:T,2,FALSE)</f>
        <v>Street</v>
      </c>
      <c r="R2315" s="198"/>
      <c r="U2315" s="198"/>
    </row>
    <row r="2316" spans="1:21" x14ac:dyDescent="0.25">
      <c r="A2316" s="196">
        <v>5</v>
      </c>
      <c r="B2316" s="196" t="s">
        <v>183</v>
      </c>
      <c r="C2316" s="192">
        <v>2020</v>
      </c>
      <c r="D2316" s="196">
        <v>3</v>
      </c>
      <c r="E2316" s="196" t="s">
        <v>247</v>
      </c>
      <c r="F2316" s="197">
        <v>5</v>
      </c>
      <c r="G2316" s="196" t="s">
        <v>197</v>
      </c>
      <c r="H2316" s="196">
        <v>616</v>
      </c>
      <c r="I2316" s="196" t="s">
        <v>201</v>
      </c>
      <c r="J2316" s="196" t="s">
        <v>127</v>
      </c>
      <c r="K2316" s="196" t="s">
        <v>199</v>
      </c>
      <c r="L2316" s="196">
        <v>4552</v>
      </c>
      <c r="M2316" s="196" t="s">
        <v>278</v>
      </c>
      <c r="N2316" s="196">
        <v>108</v>
      </c>
      <c r="O2316" s="196">
        <v>15459.17</v>
      </c>
      <c r="P2316" s="196">
        <v>62194</v>
      </c>
      <c r="Q2316" t="str">
        <f>VLOOKUP(J2316,S:T,2,FALSE)</f>
        <v>Street</v>
      </c>
      <c r="R2316" s="198"/>
      <c r="U2316" s="198"/>
    </row>
    <row r="2317" spans="1:21" x14ac:dyDescent="0.25">
      <c r="A2317" s="196">
        <v>5</v>
      </c>
      <c r="B2317" s="196" t="s">
        <v>183</v>
      </c>
      <c r="C2317" s="192">
        <v>2020</v>
      </c>
      <c r="D2317" s="196">
        <v>3</v>
      </c>
      <c r="E2317" s="196" t="s">
        <v>247</v>
      </c>
      <c r="F2317" s="197">
        <v>75</v>
      </c>
      <c r="G2317" s="196" t="s">
        <v>214</v>
      </c>
      <c r="H2317" s="196">
        <v>701</v>
      </c>
      <c r="I2317" s="196" t="s">
        <v>208</v>
      </c>
      <c r="J2317" s="196" t="s">
        <v>209</v>
      </c>
      <c r="K2317" s="196" t="s">
        <v>210</v>
      </c>
      <c r="L2317" s="196">
        <v>1575</v>
      </c>
      <c r="M2317" s="196" t="s">
        <v>220</v>
      </c>
      <c r="N2317" s="196">
        <v>1</v>
      </c>
      <c r="O2317" s="196">
        <v>31184.32</v>
      </c>
      <c r="P2317" s="196">
        <v>188300</v>
      </c>
      <c r="Q2317" t="str">
        <f>VLOOKUP(J2317,S:T,2,FALSE)</f>
        <v>5-Large C&amp;I</v>
      </c>
      <c r="R2317" s="198"/>
      <c r="U2317" s="198"/>
    </row>
    <row r="2318" spans="1:21" x14ac:dyDescent="0.25">
      <c r="A2318" s="196">
        <v>5</v>
      </c>
      <c r="B2318" s="196" t="s">
        <v>183</v>
      </c>
      <c r="C2318" s="192">
        <v>2020</v>
      </c>
      <c r="D2318" s="196">
        <v>3</v>
      </c>
      <c r="E2318" s="196" t="s">
        <v>247</v>
      </c>
      <c r="F2318" s="197">
        <v>3</v>
      </c>
      <c r="G2318" s="196" t="s">
        <v>191</v>
      </c>
      <c r="H2318" s="196">
        <v>710</v>
      </c>
      <c r="I2318" s="196" t="s">
        <v>222</v>
      </c>
      <c r="J2318" s="196" t="s">
        <v>209</v>
      </c>
      <c r="K2318" s="196" t="s">
        <v>210</v>
      </c>
      <c r="L2318" s="196">
        <v>4532</v>
      </c>
      <c r="M2318" s="196" t="s">
        <v>202</v>
      </c>
      <c r="N2318" s="196">
        <v>2034</v>
      </c>
      <c r="O2318" s="196">
        <v>19474312.300000001</v>
      </c>
      <c r="P2318" s="196">
        <v>318976389</v>
      </c>
      <c r="Q2318" t="str">
        <f>VLOOKUP(J2318,S:T,2,FALSE)</f>
        <v>5-Large C&amp;I</v>
      </c>
      <c r="R2318" s="198"/>
      <c r="U2318" s="198"/>
    </row>
    <row r="2319" spans="1:21" x14ac:dyDescent="0.25">
      <c r="A2319" s="196">
        <v>4</v>
      </c>
      <c r="B2319" s="196" t="s">
        <v>189</v>
      </c>
      <c r="C2319" s="192">
        <v>2020</v>
      </c>
      <c r="D2319" s="196">
        <v>3</v>
      </c>
      <c r="E2319" s="196" t="s">
        <v>247</v>
      </c>
      <c r="F2319" s="197">
        <v>1</v>
      </c>
      <c r="G2319" s="196" t="s">
        <v>185</v>
      </c>
      <c r="H2319" s="196">
        <v>953</v>
      </c>
      <c r="I2319" s="196" t="s">
        <v>215</v>
      </c>
      <c r="J2319" s="196" t="s">
        <v>120</v>
      </c>
      <c r="K2319" s="196" t="s">
        <v>216</v>
      </c>
      <c r="L2319" s="196">
        <v>4512</v>
      </c>
      <c r="M2319" s="196" t="s">
        <v>188</v>
      </c>
      <c r="N2319" s="196">
        <v>1</v>
      </c>
      <c r="O2319" s="196">
        <v>11.47</v>
      </c>
      <c r="P2319" s="196">
        <v>14</v>
      </c>
      <c r="Q2319" t="str">
        <f>VLOOKUP(J2319,S:T,2,FALSE)</f>
        <v>3-Small C&amp;I</v>
      </c>
      <c r="R2319" s="198"/>
      <c r="U2319" s="198"/>
    </row>
    <row r="2320" spans="1:21" x14ac:dyDescent="0.25">
      <c r="A2320" s="196">
        <v>5</v>
      </c>
      <c r="B2320" s="196" t="s">
        <v>183</v>
      </c>
      <c r="C2320" s="192">
        <v>2020</v>
      </c>
      <c r="D2320" s="196">
        <v>3</v>
      </c>
      <c r="E2320" s="196" t="s">
        <v>247</v>
      </c>
      <c r="F2320" s="197">
        <v>3</v>
      </c>
      <c r="G2320" s="196" t="s">
        <v>191</v>
      </c>
      <c r="H2320" s="196">
        <v>19</v>
      </c>
      <c r="I2320" s="196" t="s">
        <v>264</v>
      </c>
      <c r="J2320" s="196" t="s">
        <v>129</v>
      </c>
      <c r="K2320" s="196" t="s">
        <v>265</v>
      </c>
      <c r="L2320" s="196">
        <v>300</v>
      </c>
      <c r="M2320" s="196" t="s">
        <v>193</v>
      </c>
      <c r="N2320" s="196">
        <v>51</v>
      </c>
      <c r="O2320" s="196">
        <v>190011.82</v>
      </c>
      <c r="P2320" s="196">
        <v>937115</v>
      </c>
      <c r="Q2320" t="str">
        <f>VLOOKUP(J2320,S:T,2,FALSE)</f>
        <v>4-Medium C&amp;I</v>
      </c>
      <c r="R2320" s="198"/>
      <c r="U2320" s="198"/>
    </row>
    <row r="2321" spans="1:21" x14ac:dyDescent="0.25">
      <c r="A2321" s="196">
        <v>5</v>
      </c>
      <c r="B2321" s="196" t="s">
        <v>183</v>
      </c>
      <c r="C2321" s="192">
        <v>2020</v>
      </c>
      <c r="D2321" s="196">
        <v>3</v>
      </c>
      <c r="E2321" s="196" t="s">
        <v>247</v>
      </c>
      <c r="F2321" s="197">
        <v>5</v>
      </c>
      <c r="G2321" s="196" t="s">
        <v>197</v>
      </c>
      <c r="H2321" s="196">
        <v>951</v>
      </c>
      <c r="I2321" s="196" t="s">
        <v>252</v>
      </c>
      <c r="J2321" s="196" t="s">
        <v>128</v>
      </c>
      <c r="K2321" s="196" t="s">
        <v>251</v>
      </c>
      <c r="L2321" s="196">
        <v>4552</v>
      </c>
      <c r="M2321" s="196" t="s">
        <v>278</v>
      </c>
      <c r="N2321" s="196">
        <v>1</v>
      </c>
      <c r="O2321" s="196">
        <v>36.19</v>
      </c>
      <c r="P2321" s="196">
        <v>300</v>
      </c>
      <c r="Q2321" t="str">
        <f>VLOOKUP(J2321,S:T,2,FALSE)</f>
        <v>3-Small C&amp;I</v>
      </c>
      <c r="R2321" s="198"/>
      <c r="U2321" s="198"/>
    </row>
    <row r="2322" spans="1:21" x14ac:dyDescent="0.25">
      <c r="A2322" s="196">
        <v>5</v>
      </c>
      <c r="B2322" s="196" t="s">
        <v>183</v>
      </c>
      <c r="C2322" s="192">
        <v>2020</v>
      </c>
      <c r="D2322" s="196">
        <v>3</v>
      </c>
      <c r="E2322" s="196" t="s">
        <v>247</v>
      </c>
      <c r="F2322" s="197">
        <v>75</v>
      </c>
      <c r="G2322" s="196" t="s">
        <v>214</v>
      </c>
      <c r="H2322" s="196">
        <v>18</v>
      </c>
      <c r="I2322" s="196" t="s">
        <v>217</v>
      </c>
      <c r="J2322" s="196" t="s">
        <v>121</v>
      </c>
      <c r="K2322" s="196" t="s">
        <v>218</v>
      </c>
      <c r="L2322" s="196">
        <v>1575</v>
      </c>
      <c r="M2322" s="196" t="s">
        <v>220</v>
      </c>
      <c r="N2322" s="196">
        <v>2</v>
      </c>
      <c r="O2322" s="196">
        <v>8490.5400000000009</v>
      </c>
      <c r="P2322" s="196">
        <v>43510</v>
      </c>
      <c r="Q2322" t="str">
        <f>VLOOKUP(J2322,S:T,2,FALSE)</f>
        <v>4-Medium C&amp;I</v>
      </c>
      <c r="R2322" s="198"/>
      <c r="U2322" s="198"/>
    </row>
    <row r="2323" spans="1:21" x14ac:dyDescent="0.25">
      <c r="A2323" s="196">
        <v>5</v>
      </c>
      <c r="B2323" s="196" t="s">
        <v>183</v>
      </c>
      <c r="C2323" s="192">
        <v>2020</v>
      </c>
      <c r="D2323" s="196">
        <v>3</v>
      </c>
      <c r="E2323" s="196" t="s">
        <v>247</v>
      </c>
      <c r="F2323" s="197">
        <v>5</v>
      </c>
      <c r="G2323" s="196" t="s">
        <v>197</v>
      </c>
      <c r="H2323" s="196">
        <v>950</v>
      </c>
      <c r="I2323" s="196" t="s">
        <v>186</v>
      </c>
      <c r="J2323" s="196" t="s">
        <v>117</v>
      </c>
      <c r="K2323" s="196" t="s">
        <v>187</v>
      </c>
      <c r="L2323" s="196">
        <v>4552</v>
      </c>
      <c r="M2323" s="196" t="s">
        <v>278</v>
      </c>
      <c r="N2323" s="196">
        <v>1353</v>
      </c>
      <c r="O2323" s="196">
        <v>349262.6</v>
      </c>
      <c r="P2323" s="196">
        <v>3559143</v>
      </c>
      <c r="Q2323" t="str">
        <f>VLOOKUP(J2323,S:T,2,FALSE)</f>
        <v>3-Small C&amp;I</v>
      </c>
      <c r="R2323" s="198"/>
      <c r="U2323" s="198"/>
    </row>
    <row r="2324" spans="1:21" x14ac:dyDescent="0.25">
      <c r="A2324" s="196">
        <v>5</v>
      </c>
      <c r="B2324" s="196" t="s">
        <v>183</v>
      </c>
      <c r="C2324" s="192">
        <v>2020</v>
      </c>
      <c r="D2324" s="196">
        <v>3</v>
      </c>
      <c r="E2324" s="196" t="s">
        <v>247</v>
      </c>
      <c r="F2324" s="197">
        <v>6</v>
      </c>
      <c r="G2324" s="196" t="s">
        <v>194</v>
      </c>
      <c r="H2324" s="196">
        <v>612</v>
      </c>
      <c r="I2324" s="196" t="s">
        <v>225</v>
      </c>
      <c r="J2324" s="196" t="s">
        <v>118</v>
      </c>
      <c r="K2324" s="196" t="s">
        <v>226</v>
      </c>
      <c r="L2324" s="196">
        <v>700</v>
      </c>
      <c r="M2324" s="196" t="s">
        <v>195</v>
      </c>
      <c r="N2324" s="196">
        <v>3</v>
      </c>
      <c r="O2324" s="196">
        <v>82.84</v>
      </c>
      <c r="P2324" s="196">
        <v>278</v>
      </c>
      <c r="Q2324" t="str">
        <f>VLOOKUP(J2324,S:T,2,FALSE)</f>
        <v>3-Small C&amp;I</v>
      </c>
      <c r="R2324" s="198"/>
      <c r="U2324" s="198"/>
    </row>
    <row r="2325" spans="1:21" x14ac:dyDescent="0.25">
      <c r="A2325" s="196">
        <v>5</v>
      </c>
      <c r="B2325" s="196" t="s">
        <v>183</v>
      </c>
      <c r="C2325" s="192">
        <v>2020</v>
      </c>
      <c r="D2325" s="196">
        <v>3</v>
      </c>
      <c r="E2325" s="196" t="s">
        <v>247</v>
      </c>
      <c r="F2325" s="197">
        <v>10</v>
      </c>
      <c r="G2325" s="196" t="s">
        <v>240</v>
      </c>
      <c r="H2325" s="196">
        <v>950</v>
      </c>
      <c r="I2325" s="196" t="s">
        <v>186</v>
      </c>
      <c r="J2325" s="196" t="s">
        <v>117</v>
      </c>
      <c r="K2325" s="196" t="s">
        <v>187</v>
      </c>
      <c r="L2325" s="196">
        <v>4513</v>
      </c>
      <c r="M2325" s="196" t="s">
        <v>242</v>
      </c>
      <c r="N2325" s="196">
        <v>11</v>
      </c>
      <c r="O2325" s="196">
        <v>2087.54</v>
      </c>
      <c r="P2325" s="196">
        <v>21286</v>
      </c>
      <c r="Q2325" t="str">
        <f>VLOOKUP(J2325,S:T,2,FALSE)</f>
        <v>3-Small C&amp;I</v>
      </c>
      <c r="R2325" s="198"/>
      <c r="U2325" s="198"/>
    </row>
    <row r="2326" spans="1:21" x14ac:dyDescent="0.25">
      <c r="A2326" s="196">
        <v>5</v>
      </c>
      <c r="B2326" s="196" t="s">
        <v>183</v>
      </c>
      <c r="C2326" s="192">
        <v>2020</v>
      </c>
      <c r="D2326" s="196">
        <v>3</v>
      </c>
      <c r="E2326" s="196" t="s">
        <v>247</v>
      </c>
      <c r="F2326" s="197">
        <v>3</v>
      </c>
      <c r="G2326" s="196" t="s">
        <v>191</v>
      </c>
      <c r="H2326" s="196">
        <v>616</v>
      </c>
      <c r="I2326" s="196" t="s">
        <v>201</v>
      </c>
      <c r="J2326" s="196" t="s">
        <v>127</v>
      </c>
      <c r="K2326" s="196" t="s">
        <v>199</v>
      </c>
      <c r="L2326" s="196">
        <v>4532</v>
      </c>
      <c r="M2326" s="196" t="s">
        <v>202</v>
      </c>
      <c r="N2326" s="196">
        <v>3398</v>
      </c>
      <c r="O2326" s="196">
        <v>281603.32</v>
      </c>
      <c r="P2326" s="196">
        <v>1121064</v>
      </c>
      <c r="Q2326" t="str">
        <f>VLOOKUP(J2326,S:T,2,FALSE)</f>
        <v>Street</v>
      </c>
      <c r="R2326" s="198"/>
      <c r="U2326" s="198"/>
    </row>
    <row r="2327" spans="1:21" x14ac:dyDescent="0.25">
      <c r="A2327" s="196">
        <v>5</v>
      </c>
      <c r="B2327" s="196" t="s">
        <v>183</v>
      </c>
      <c r="C2327" s="192">
        <v>2020</v>
      </c>
      <c r="D2327" s="196">
        <v>3</v>
      </c>
      <c r="E2327" s="196" t="s">
        <v>247</v>
      </c>
      <c r="F2327" s="197">
        <v>6</v>
      </c>
      <c r="G2327" s="196" t="s">
        <v>194</v>
      </c>
      <c r="H2327" s="196">
        <v>626</v>
      </c>
      <c r="I2327" s="196" t="s">
        <v>270</v>
      </c>
      <c r="J2327" s="196" t="s">
        <v>134</v>
      </c>
      <c r="K2327" s="196" t="s">
        <v>214</v>
      </c>
      <c r="L2327" s="196">
        <v>700</v>
      </c>
      <c r="M2327" s="196" t="s">
        <v>195</v>
      </c>
      <c r="N2327" s="196">
        <v>3</v>
      </c>
      <c r="O2327" s="196">
        <v>2022.73</v>
      </c>
      <c r="P2327" s="196">
        <v>601</v>
      </c>
      <c r="Q2327" t="str">
        <f>VLOOKUP(J2327,S:T,2,FALSE)</f>
        <v>Street</v>
      </c>
      <c r="R2327" s="198"/>
      <c r="U2327" s="198"/>
    </row>
    <row r="2328" spans="1:21" x14ac:dyDescent="0.25">
      <c r="A2328" s="196">
        <v>4</v>
      </c>
      <c r="B2328" s="196" t="s">
        <v>189</v>
      </c>
      <c r="C2328" s="192">
        <v>2020</v>
      </c>
      <c r="D2328" s="196">
        <v>3</v>
      </c>
      <c r="E2328" s="196" t="s">
        <v>247</v>
      </c>
      <c r="F2328" s="197">
        <v>1</v>
      </c>
      <c r="G2328" s="196" t="s">
        <v>185</v>
      </c>
      <c r="H2328" s="196">
        <v>903</v>
      </c>
      <c r="I2328" s="196" t="s">
        <v>241</v>
      </c>
      <c r="J2328" s="196" t="s">
        <v>123</v>
      </c>
      <c r="K2328" s="196" t="s">
        <v>232</v>
      </c>
      <c r="L2328" s="196">
        <v>4512</v>
      </c>
      <c r="M2328" s="196" t="s">
        <v>188</v>
      </c>
      <c r="N2328" s="196">
        <v>10449</v>
      </c>
      <c r="O2328" s="196">
        <v>942877.55</v>
      </c>
      <c r="P2328" s="196">
        <v>6863943</v>
      </c>
      <c r="Q2328" t="str">
        <f>VLOOKUP(J2328,S:T,2,FALSE)</f>
        <v>1-Residential</v>
      </c>
      <c r="R2328" s="198"/>
      <c r="U2328" s="198"/>
    </row>
    <row r="2329" spans="1:21" x14ac:dyDescent="0.25">
      <c r="A2329" s="196">
        <v>5</v>
      </c>
      <c r="B2329" s="196" t="s">
        <v>183</v>
      </c>
      <c r="C2329" s="192">
        <v>2020</v>
      </c>
      <c r="D2329" s="196">
        <v>3</v>
      </c>
      <c r="E2329" s="196" t="s">
        <v>247</v>
      </c>
      <c r="F2329" s="197">
        <v>60</v>
      </c>
      <c r="G2329" s="196" t="s">
        <v>214</v>
      </c>
      <c r="H2329" s="196">
        <v>601</v>
      </c>
      <c r="I2329" s="196" t="s">
        <v>262</v>
      </c>
      <c r="J2329" s="196" t="s">
        <v>125</v>
      </c>
      <c r="K2329" s="196" t="s">
        <v>263</v>
      </c>
      <c r="L2329" s="196">
        <v>360</v>
      </c>
      <c r="M2329" s="196" t="s">
        <v>227</v>
      </c>
      <c r="N2329" s="196">
        <v>46</v>
      </c>
      <c r="O2329" s="196">
        <v>1330.51</v>
      </c>
      <c r="P2329" s="196">
        <v>2262</v>
      </c>
      <c r="Q2329" t="str">
        <f>VLOOKUP(J2329,S:T,2,FALSE)</f>
        <v>Street</v>
      </c>
      <c r="R2329" s="198"/>
      <c r="U2329" s="198"/>
    </row>
    <row r="2330" spans="1:21" x14ac:dyDescent="0.25">
      <c r="A2330" s="196">
        <v>5</v>
      </c>
      <c r="B2330" s="196" t="s">
        <v>183</v>
      </c>
      <c r="C2330" s="192">
        <v>2020</v>
      </c>
      <c r="D2330" s="196">
        <v>3</v>
      </c>
      <c r="E2330" s="196" t="s">
        <v>247</v>
      </c>
      <c r="F2330" s="197">
        <v>6</v>
      </c>
      <c r="G2330" s="196" t="s">
        <v>194</v>
      </c>
      <c r="H2330" s="196">
        <v>600</v>
      </c>
      <c r="I2330" s="196" t="s">
        <v>268</v>
      </c>
      <c r="J2330" s="196" t="s">
        <v>125</v>
      </c>
      <c r="K2330" s="196" t="s">
        <v>263</v>
      </c>
      <c r="L2330" s="196">
        <v>700</v>
      </c>
      <c r="M2330" s="196" t="s">
        <v>195</v>
      </c>
      <c r="N2330" s="196">
        <v>82</v>
      </c>
      <c r="O2330" s="196">
        <v>47057.77</v>
      </c>
      <c r="P2330" s="196">
        <v>62708</v>
      </c>
      <c r="Q2330" t="str">
        <f>VLOOKUP(J2330,S:T,2,FALSE)</f>
        <v>Street</v>
      </c>
      <c r="R2330" s="198"/>
      <c r="U2330" s="198"/>
    </row>
    <row r="2331" spans="1:21" x14ac:dyDescent="0.25">
      <c r="A2331" s="196">
        <v>4</v>
      </c>
      <c r="B2331" s="196" t="s">
        <v>189</v>
      </c>
      <c r="C2331" s="192">
        <v>2020</v>
      </c>
      <c r="D2331" s="196">
        <v>3</v>
      </c>
      <c r="E2331" s="196" t="s">
        <v>247</v>
      </c>
      <c r="F2331" s="197">
        <v>3</v>
      </c>
      <c r="G2331" s="196" t="s">
        <v>191</v>
      </c>
      <c r="H2331" s="196">
        <v>955</v>
      </c>
      <c r="I2331" s="196" t="s">
        <v>284</v>
      </c>
      <c r="J2331" s="196" t="s">
        <v>129</v>
      </c>
      <c r="K2331" s="196" t="s">
        <v>265</v>
      </c>
      <c r="L2331" s="196">
        <v>4532</v>
      </c>
      <c r="M2331" s="196" t="s">
        <v>202</v>
      </c>
      <c r="N2331" s="196">
        <v>1</v>
      </c>
      <c r="O2331" s="196">
        <v>83</v>
      </c>
      <c r="P2331" s="196">
        <v>0</v>
      </c>
      <c r="Q2331" t="str">
        <f>VLOOKUP(J2331,S:T,2,FALSE)</f>
        <v>4-Medium C&amp;I</v>
      </c>
      <c r="R2331" s="198"/>
      <c r="U2331" s="198"/>
    </row>
    <row r="2332" spans="1:21" x14ac:dyDescent="0.25">
      <c r="A2332" s="196">
        <v>5</v>
      </c>
      <c r="B2332" s="196" t="s">
        <v>183</v>
      </c>
      <c r="C2332" s="192">
        <v>2020</v>
      </c>
      <c r="D2332" s="196">
        <v>3</v>
      </c>
      <c r="E2332" s="196" t="s">
        <v>247</v>
      </c>
      <c r="F2332" s="197">
        <v>3</v>
      </c>
      <c r="G2332" s="196" t="s">
        <v>191</v>
      </c>
      <c r="H2332" s="196">
        <v>15</v>
      </c>
      <c r="I2332" s="196" t="s">
        <v>254</v>
      </c>
      <c r="J2332" s="196" t="s">
        <v>120</v>
      </c>
      <c r="K2332" s="196" t="s">
        <v>216</v>
      </c>
      <c r="L2332" s="196">
        <v>300</v>
      </c>
      <c r="M2332" s="196" t="s">
        <v>193</v>
      </c>
      <c r="N2332" s="196">
        <v>104</v>
      </c>
      <c r="O2332" s="196">
        <v>6755.73</v>
      </c>
      <c r="P2332" s="196">
        <v>25650</v>
      </c>
      <c r="Q2332" t="str">
        <f>VLOOKUP(J2332,S:T,2,FALSE)</f>
        <v>3-Small C&amp;I</v>
      </c>
      <c r="R2332" s="198"/>
      <c r="U2332" s="198"/>
    </row>
    <row r="2333" spans="1:21" x14ac:dyDescent="0.25">
      <c r="A2333" s="196">
        <v>5</v>
      </c>
      <c r="B2333" s="196" t="s">
        <v>183</v>
      </c>
      <c r="C2333" s="192">
        <v>2020</v>
      </c>
      <c r="D2333" s="196">
        <v>3</v>
      </c>
      <c r="E2333" s="196" t="s">
        <v>247</v>
      </c>
      <c r="F2333" s="197">
        <v>3</v>
      </c>
      <c r="G2333" s="196" t="s">
        <v>191</v>
      </c>
      <c r="H2333" s="196">
        <v>10</v>
      </c>
      <c r="I2333" s="196" t="s">
        <v>253</v>
      </c>
      <c r="J2333" s="196" t="s">
        <v>119</v>
      </c>
      <c r="K2333" s="196" t="s">
        <v>238</v>
      </c>
      <c r="L2333" s="196">
        <v>300</v>
      </c>
      <c r="M2333" s="196" t="s">
        <v>193</v>
      </c>
      <c r="N2333" s="196">
        <v>20216</v>
      </c>
      <c r="O2333" s="196">
        <v>1615849.14</v>
      </c>
      <c r="P2333" s="196">
        <v>7976126</v>
      </c>
      <c r="Q2333" t="str">
        <f>VLOOKUP(J2333,S:T,2,FALSE)</f>
        <v>3-Small C&amp;I</v>
      </c>
      <c r="R2333" s="198"/>
      <c r="U2333" s="198"/>
    </row>
    <row r="2334" spans="1:21" x14ac:dyDescent="0.25">
      <c r="A2334" s="196">
        <v>5</v>
      </c>
      <c r="B2334" s="196" t="s">
        <v>183</v>
      </c>
      <c r="C2334" s="192">
        <v>2020</v>
      </c>
      <c r="D2334" s="196">
        <v>3</v>
      </c>
      <c r="E2334" s="196" t="s">
        <v>247</v>
      </c>
      <c r="F2334" s="197">
        <v>3</v>
      </c>
      <c r="G2334" s="196" t="s">
        <v>191</v>
      </c>
      <c r="H2334" s="196">
        <v>951</v>
      </c>
      <c r="I2334" s="196" t="s">
        <v>252</v>
      </c>
      <c r="J2334" s="196" t="s">
        <v>128</v>
      </c>
      <c r="K2334" s="196" t="s">
        <v>251</v>
      </c>
      <c r="L2334" s="196">
        <v>4532</v>
      </c>
      <c r="M2334" s="196" t="s">
        <v>202</v>
      </c>
      <c r="N2334" s="196">
        <v>1223</v>
      </c>
      <c r="O2334" s="196">
        <v>48105.49</v>
      </c>
      <c r="P2334" s="196">
        <v>417342</v>
      </c>
      <c r="Q2334" t="str">
        <f>VLOOKUP(J2334,S:T,2,FALSE)</f>
        <v>3-Small C&amp;I</v>
      </c>
      <c r="R2334" s="198"/>
      <c r="U2334" s="198"/>
    </row>
    <row r="2335" spans="1:21" x14ac:dyDescent="0.25">
      <c r="A2335" s="196">
        <v>5</v>
      </c>
      <c r="B2335" s="196" t="s">
        <v>183</v>
      </c>
      <c r="C2335" s="192">
        <v>2020</v>
      </c>
      <c r="D2335" s="196">
        <v>3</v>
      </c>
      <c r="E2335" s="196" t="s">
        <v>247</v>
      </c>
      <c r="F2335" s="197">
        <v>79</v>
      </c>
      <c r="G2335" s="196" t="s">
        <v>214</v>
      </c>
      <c r="H2335" s="196">
        <v>951</v>
      </c>
      <c r="I2335" s="196" t="s">
        <v>252</v>
      </c>
      <c r="J2335" s="196" t="s">
        <v>128</v>
      </c>
      <c r="K2335" s="196" t="s">
        <v>251</v>
      </c>
      <c r="L2335" s="196">
        <v>4579</v>
      </c>
      <c r="M2335" s="196" t="s">
        <v>223</v>
      </c>
      <c r="N2335" s="196">
        <v>7</v>
      </c>
      <c r="O2335" s="196">
        <v>319.42</v>
      </c>
      <c r="P2335" s="196">
        <v>2844</v>
      </c>
      <c r="Q2335" t="str">
        <f>VLOOKUP(J2335,S:T,2,FALSE)</f>
        <v>3-Small C&amp;I</v>
      </c>
      <c r="R2335" s="198"/>
      <c r="U2335" s="198"/>
    </row>
    <row r="2336" spans="1:21" x14ac:dyDescent="0.25">
      <c r="A2336" s="196">
        <v>5</v>
      </c>
      <c r="B2336" s="196" t="s">
        <v>183</v>
      </c>
      <c r="C2336" s="192">
        <v>2020</v>
      </c>
      <c r="D2336" s="196">
        <v>3</v>
      </c>
      <c r="E2336" s="196" t="s">
        <v>247</v>
      </c>
      <c r="F2336" s="197">
        <v>3</v>
      </c>
      <c r="G2336" s="196" t="s">
        <v>191</v>
      </c>
      <c r="H2336" s="196">
        <v>18</v>
      </c>
      <c r="I2336" s="196" t="s">
        <v>217</v>
      </c>
      <c r="J2336" s="196" t="s">
        <v>121</v>
      </c>
      <c r="K2336" s="196" t="s">
        <v>218</v>
      </c>
      <c r="L2336" s="196">
        <v>300</v>
      </c>
      <c r="M2336" s="196" t="s">
        <v>193</v>
      </c>
      <c r="N2336" s="196">
        <v>2182</v>
      </c>
      <c r="O2336" s="196">
        <v>6304033.0999999996</v>
      </c>
      <c r="P2336" s="196">
        <v>30452627</v>
      </c>
      <c r="Q2336" t="str">
        <f>VLOOKUP(J2336,S:T,2,FALSE)</f>
        <v>4-Medium C&amp;I</v>
      </c>
      <c r="R2336" s="198"/>
      <c r="U2336" s="198"/>
    </row>
    <row r="2337" spans="1:21" x14ac:dyDescent="0.25">
      <c r="A2337" s="196">
        <v>5</v>
      </c>
      <c r="B2337" s="196" t="s">
        <v>183</v>
      </c>
      <c r="C2337" s="192">
        <v>2020</v>
      </c>
      <c r="D2337" s="196">
        <v>3</v>
      </c>
      <c r="E2337" s="196" t="s">
        <v>247</v>
      </c>
      <c r="F2337" s="197">
        <v>5</v>
      </c>
      <c r="G2337" s="196" t="s">
        <v>197</v>
      </c>
      <c r="H2337" s="196">
        <v>13</v>
      </c>
      <c r="I2337" s="196" t="s">
        <v>298</v>
      </c>
      <c r="J2337" s="196" t="s">
        <v>121</v>
      </c>
      <c r="K2337" s="196" t="s">
        <v>218</v>
      </c>
      <c r="L2337" s="196">
        <v>460</v>
      </c>
      <c r="M2337" s="196" t="s">
        <v>200</v>
      </c>
      <c r="N2337" s="196">
        <v>8</v>
      </c>
      <c r="O2337" s="196">
        <v>19355.3</v>
      </c>
      <c r="P2337" s="196">
        <v>99040</v>
      </c>
      <c r="Q2337" t="str">
        <f>VLOOKUP(J2337,S:T,2,FALSE)</f>
        <v>4-Medium C&amp;I</v>
      </c>
      <c r="R2337" s="198"/>
      <c r="U2337" s="198"/>
    </row>
    <row r="2338" spans="1:21" x14ac:dyDescent="0.25">
      <c r="A2338" s="196">
        <v>4</v>
      </c>
      <c r="B2338" s="196" t="s">
        <v>189</v>
      </c>
      <c r="C2338" s="192">
        <v>2020</v>
      </c>
      <c r="D2338" s="196">
        <v>3</v>
      </c>
      <c r="E2338" s="196" t="s">
        <v>247</v>
      </c>
      <c r="F2338" s="197">
        <v>5</v>
      </c>
      <c r="G2338" s="196" t="s">
        <v>197</v>
      </c>
      <c r="H2338" s="196">
        <v>18</v>
      </c>
      <c r="I2338" s="196" t="s">
        <v>217</v>
      </c>
      <c r="J2338" s="196" t="s">
        <v>121</v>
      </c>
      <c r="K2338" s="196" t="s">
        <v>218</v>
      </c>
      <c r="L2338" s="196">
        <v>460</v>
      </c>
      <c r="M2338" s="196" t="s">
        <v>200</v>
      </c>
      <c r="N2338" s="196">
        <v>1</v>
      </c>
      <c r="O2338" s="196">
        <v>460.69</v>
      </c>
      <c r="P2338" s="196">
        <v>1680</v>
      </c>
      <c r="Q2338" t="str">
        <f>VLOOKUP(J2338,S:T,2,FALSE)</f>
        <v>4-Medium C&amp;I</v>
      </c>
      <c r="R2338" s="198"/>
      <c r="U2338" s="198"/>
    </row>
    <row r="2339" spans="1:21" x14ac:dyDescent="0.25">
      <c r="A2339" s="196">
        <v>5</v>
      </c>
      <c r="B2339" s="196" t="s">
        <v>183</v>
      </c>
      <c r="C2339" s="192">
        <v>2020</v>
      </c>
      <c r="D2339" s="196">
        <v>3</v>
      </c>
      <c r="E2339" s="196" t="s">
        <v>247</v>
      </c>
      <c r="F2339" s="197">
        <v>79</v>
      </c>
      <c r="G2339" s="196" t="s">
        <v>214</v>
      </c>
      <c r="H2339" s="196">
        <v>18</v>
      </c>
      <c r="I2339" s="196" t="s">
        <v>217</v>
      </c>
      <c r="J2339" s="196" t="s">
        <v>121</v>
      </c>
      <c r="K2339" s="196" t="s">
        <v>218</v>
      </c>
      <c r="L2339" s="196">
        <v>1579</v>
      </c>
      <c r="M2339" s="196" t="s">
        <v>273</v>
      </c>
      <c r="N2339" s="196">
        <v>1</v>
      </c>
      <c r="O2339" s="196">
        <v>12350.26</v>
      </c>
      <c r="P2339" s="196">
        <v>64600</v>
      </c>
      <c r="Q2339" t="str">
        <f>VLOOKUP(J2339,S:T,2,FALSE)</f>
        <v>4-Medium C&amp;I</v>
      </c>
      <c r="R2339" s="198"/>
      <c r="U2339" s="198"/>
    </row>
    <row r="2340" spans="1:21" x14ac:dyDescent="0.25">
      <c r="A2340" s="196">
        <v>5</v>
      </c>
      <c r="B2340" s="196" t="s">
        <v>183</v>
      </c>
      <c r="C2340" s="192">
        <v>2020</v>
      </c>
      <c r="D2340" s="196">
        <v>3</v>
      </c>
      <c r="E2340" s="196" t="s">
        <v>247</v>
      </c>
      <c r="F2340" s="197">
        <v>5</v>
      </c>
      <c r="G2340" s="196" t="s">
        <v>197</v>
      </c>
      <c r="H2340" s="196">
        <v>8</v>
      </c>
      <c r="I2340" s="196" t="s">
        <v>250</v>
      </c>
      <c r="J2340" s="196" t="s">
        <v>128</v>
      </c>
      <c r="K2340" s="196" t="s">
        <v>251</v>
      </c>
      <c r="L2340" s="196">
        <v>460</v>
      </c>
      <c r="M2340" s="196" t="s">
        <v>200</v>
      </c>
      <c r="N2340" s="196">
        <v>1</v>
      </c>
      <c r="O2340" s="196">
        <v>69.97</v>
      </c>
      <c r="P2340" s="196">
        <v>292</v>
      </c>
      <c r="Q2340" t="str">
        <f>VLOOKUP(J2340,S:T,2,FALSE)</f>
        <v>3-Small C&amp;I</v>
      </c>
      <c r="R2340" s="198"/>
      <c r="U2340" s="198"/>
    </row>
    <row r="2341" spans="1:21" x14ac:dyDescent="0.25">
      <c r="A2341" s="196">
        <v>5</v>
      </c>
      <c r="B2341" s="196" t="s">
        <v>183</v>
      </c>
      <c r="C2341" s="192">
        <v>2020</v>
      </c>
      <c r="D2341" s="196">
        <v>3</v>
      </c>
      <c r="E2341" s="196" t="s">
        <v>247</v>
      </c>
      <c r="F2341" s="197">
        <v>1</v>
      </c>
      <c r="G2341" s="196" t="s">
        <v>185</v>
      </c>
      <c r="H2341" s="196">
        <v>18</v>
      </c>
      <c r="I2341" s="196" t="s">
        <v>217</v>
      </c>
      <c r="J2341" s="196" t="s">
        <v>121</v>
      </c>
      <c r="K2341" s="196" t="s">
        <v>218</v>
      </c>
      <c r="L2341" s="196">
        <v>200</v>
      </c>
      <c r="M2341" s="196" t="s">
        <v>212</v>
      </c>
      <c r="N2341" s="196">
        <v>1</v>
      </c>
      <c r="O2341" s="196">
        <v>388.46</v>
      </c>
      <c r="P2341" s="196">
        <v>1760</v>
      </c>
      <c r="Q2341" t="str">
        <f>VLOOKUP(J2341,S:T,2,FALSE)</f>
        <v>4-Medium C&amp;I</v>
      </c>
      <c r="R2341" s="198"/>
      <c r="U2341" s="198"/>
    </row>
    <row r="2342" spans="1:21" x14ac:dyDescent="0.25">
      <c r="A2342" s="196">
        <v>5</v>
      </c>
      <c r="B2342" s="196" t="s">
        <v>183</v>
      </c>
      <c r="C2342" s="192">
        <v>2020</v>
      </c>
      <c r="D2342" s="196">
        <v>3</v>
      </c>
      <c r="E2342" s="196" t="s">
        <v>247</v>
      </c>
      <c r="F2342" s="197">
        <v>10</v>
      </c>
      <c r="G2342" s="196" t="s">
        <v>240</v>
      </c>
      <c r="H2342" s="196">
        <v>602</v>
      </c>
      <c r="I2342" s="196" t="s">
        <v>248</v>
      </c>
      <c r="J2342" s="196" t="s">
        <v>127</v>
      </c>
      <c r="K2342" s="196" t="s">
        <v>199</v>
      </c>
      <c r="L2342" s="196">
        <v>207</v>
      </c>
      <c r="M2342" s="196" t="s">
        <v>245</v>
      </c>
      <c r="N2342" s="196">
        <v>2</v>
      </c>
      <c r="O2342" s="196">
        <v>73.48</v>
      </c>
      <c r="P2342" s="196">
        <v>146</v>
      </c>
      <c r="Q2342" t="str">
        <f>VLOOKUP(J2342,S:T,2,FALSE)</f>
        <v>Street</v>
      </c>
      <c r="R2342" s="198"/>
      <c r="U2342" s="198"/>
    </row>
    <row r="2343" spans="1:21" x14ac:dyDescent="0.25">
      <c r="A2343" s="196">
        <v>5</v>
      </c>
      <c r="B2343" s="196" t="s">
        <v>183</v>
      </c>
      <c r="C2343" s="192">
        <v>2020</v>
      </c>
      <c r="D2343" s="196">
        <v>3</v>
      </c>
      <c r="E2343" s="196" t="s">
        <v>247</v>
      </c>
      <c r="F2343" s="197">
        <v>1</v>
      </c>
      <c r="G2343" s="196" t="s">
        <v>185</v>
      </c>
      <c r="H2343" s="196">
        <v>11</v>
      </c>
      <c r="I2343" s="196" t="s">
        <v>285</v>
      </c>
      <c r="J2343" s="196" t="s">
        <v>117</v>
      </c>
      <c r="K2343" s="196" t="s">
        <v>187</v>
      </c>
      <c r="L2343" s="196">
        <v>200</v>
      </c>
      <c r="M2343" s="196" t="s">
        <v>212</v>
      </c>
      <c r="N2343" s="196">
        <v>10</v>
      </c>
      <c r="O2343" s="196">
        <v>-18498.45</v>
      </c>
      <c r="P2343" s="196">
        <v>48241</v>
      </c>
      <c r="Q2343" t="str">
        <f>VLOOKUP(J2343,S:T,2,FALSE)</f>
        <v>3-Small C&amp;I</v>
      </c>
      <c r="R2343" s="198"/>
      <c r="U2343" s="198"/>
    </row>
    <row r="2344" spans="1:21" x14ac:dyDescent="0.25">
      <c r="A2344" s="196">
        <v>5</v>
      </c>
      <c r="B2344" s="196" t="s">
        <v>183</v>
      </c>
      <c r="C2344" s="192">
        <v>2020</v>
      </c>
      <c r="D2344" s="196">
        <v>3</v>
      </c>
      <c r="E2344" s="196" t="s">
        <v>247</v>
      </c>
      <c r="F2344" s="197">
        <v>10</v>
      </c>
      <c r="G2344" s="196" t="s">
        <v>240</v>
      </c>
      <c r="H2344" s="196">
        <v>5</v>
      </c>
      <c r="I2344" s="196" t="s">
        <v>192</v>
      </c>
      <c r="J2344" s="196" t="s">
        <v>117</v>
      </c>
      <c r="K2344" s="196" t="s">
        <v>187</v>
      </c>
      <c r="L2344" s="196">
        <v>207</v>
      </c>
      <c r="M2344" s="196" t="s">
        <v>245</v>
      </c>
      <c r="N2344" s="196">
        <v>16</v>
      </c>
      <c r="O2344" s="196">
        <v>2879.67</v>
      </c>
      <c r="P2344" s="196">
        <v>12648</v>
      </c>
      <c r="Q2344" t="str">
        <f>VLOOKUP(J2344,S:T,2,FALSE)</f>
        <v>3-Small C&amp;I</v>
      </c>
      <c r="R2344" s="198"/>
      <c r="U2344" s="198"/>
    </row>
    <row r="2345" spans="1:21" x14ac:dyDescent="0.25">
      <c r="A2345" s="196">
        <v>5</v>
      </c>
      <c r="B2345" s="196" t="s">
        <v>183</v>
      </c>
      <c r="C2345" s="192">
        <v>2020</v>
      </c>
      <c r="D2345" s="196">
        <v>3</v>
      </c>
      <c r="E2345" s="196" t="s">
        <v>247</v>
      </c>
      <c r="F2345" s="197">
        <v>3</v>
      </c>
      <c r="G2345" s="196" t="s">
        <v>191</v>
      </c>
      <c r="H2345" s="196">
        <v>11</v>
      </c>
      <c r="I2345" s="196" t="s">
        <v>285</v>
      </c>
      <c r="J2345" s="196" t="s">
        <v>117</v>
      </c>
      <c r="K2345" s="196" t="s">
        <v>187</v>
      </c>
      <c r="L2345" s="196">
        <v>300</v>
      </c>
      <c r="M2345" s="196" t="s">
        <v>193</v>
      </c>
      <c r="N2345" s="196">
        <v>209</v>
      </c>
      <c r="O2345" s="196">
        <v>76304.39</v>
      </c>
      <c r="P2345" s="196">
        <v>339331</v>
      </c>
      <c r="Q2345" t="str">
        <f>VLOOKUP(J2345,S:T,2,FALSE)</f>
        <v>3-Small C&amp;I</v>
      </c>
      <c r="R2345" s="198"/>
      <c r="U2345" s="198"/>
    </row>
    <row r="2346" spans="1:21" x14ac:dyDescent="0.25">
      <c r="A2346" s="196">
        <v>5</v>
      </c>
      <c r="B2346" s="196" t="s">
        <v>183</v>
      </c>
      <c r="C2346" s="192">
        <v>2020</v>
      </c>
      <c r="D2346" s="196">
        <v>3</v>
      </c>
      <c r="E2346" s="196" t="s">
        <v>247</v>
      </c>
      <c r="F2346" s="197">
        <v>3</v>
      </c>
      <c r="G2346" s="196" t="s">
        <v>191</v>
      </c>
      <c r="H2346" s="196">
        <v>950</v>
      </c>
      <c r="I2346" s="196" t="s">
        <v>186</v>
      </c>
      <c r="J2346" s="196" t="s">
        <v>117</v>
      </c>
      <c r="K2346" s="196" t="s">
        <v>187</v>
      </c>
      <c r="L2346" s="196">
        <v>4532</v>
      </c>
      <c r="M2346" s="196" t="s">
        <v>202</v>
      </c>
      <c r="N2346" s="196">
        <v>60274</v>
      </c>
      <c r="O2346" s="196">
        <v>5059021.76</v>
      </c>
      <c r="P2346" s="196">
        <v>93267318</v>
      </c>
      <c r="Q2346" t="str">
        <f>VLOOKUP(J2346,S:T,2,FALSE)</f>
        <v>3-Small C&amp;I</v>
      </c>
      <c r="R2346" s="198"/>
      <c r="U2346" s="198"/>
    </row>
    <row r="2347" spans="1:21" x14ac:dyDescent="0.25">
      <c r="A2347" s="196">
        <v>5</v>
      </c>
      <c r="B2347" s="196" t="s">
        <v>183</v>
      </c>
      <c r="C2347" s="192">
        <v>2020</v>
      </c>
      <c r="D2347" s="196">
        <v>3</v>
      </c>
      <c r="E2347" s="196" t="s">
        <v>247</v>
      </c>
      <c r="F2347" s="197">
        <v>72</v>
      </c>
      <c r="G2347" s="196" t="s">
        <v>214</v>
      </c>
      <c r="H2347" s="196">
        <v>5</v>
      </c>
      <c r="I2347" s="196" t="s">
        <v>192</v>
      </c>
      <c r="J2347" s="196" t="s">
        <v>117</v>
      </c>
      <c r="K2347" s="196" t="s">
        <v>187</v>
      </c>
      <c r="L2347" s="196">
        <v>1572</v>
      </c>
      <c r="M2347" s="196" t="s">
        <v>233</v>
      </c>
      <c r="N2347" s="196">
        <v>1</v>
      </c>
      <c r="O2347" s="196">
        <v>4348.78</v>
      </c>
      <c r="P2347" s="196">
        <v>20411</v>
      </c>
      <c r="Q2347" t="str">
        <f>VLOOKUP(J2347,S:T,2,FALSE)</f>
        <v>3-Small C&amp;I</v>
      </c>
      <c r="R2347" s="198"/>
      <c r="U2347" s="198"/>
    </row>
    <row r="2348" spans="1:21" x14ac:dyDescent="0.25">
      <c r="A2348" s="196">
        <v>5</v>
      </c>
      <c r="B2348" s="196" t="s">
        <v>183</v>
      </c>
      <c r="C2348" s="196">
        <v>2020</v>
      </c>
      <c r="D2348" s="196">
        <v>3</v>
      </c>
      <c r="E2348" s="196" t="s">
        <v>247</v>
      </c>
      <c r="F2348" s="197">
        <v>3</v>
      </c>
      <c r="G2348" s="196" t="s">
        <v>191</v>
      </c>
      <c r="H2348" s="196">
        <v>602</v>
      </c>
      <c r="I2348" s="196" t="s">
        <v>248</v>
      </c>
      <c r="J2348" s="196" t="s">
        <v>127</v>
      </c>
      <c r="K2348" s="196" t="s">
        <v>199</v>
      </c>
      <c r="L2348" s="196">
        <v>300</v>
      </c>
      <c r="M2348" s="196" t="s">
        <v>193</v>
      </c>
      <c r="N2348" s="196">
        <v>926</v>
      </c>
      <c r="O2348" s="196">
        <v>116109.21</v>
      </c>
      <c r="P2348" s="196">
        <v>309447</v>
      </c>
      <c r="Q2348" t="str">
        <f>VLOOKUP(J2348,S:T,2,FALSE)</f>
        <v>Street</v>
      </c>
      <c r="R2348" s="198"/>
      <c r="U2348" s="198"/>
    </row>
    <row r="2349" spans="1:21" x14ac:dyDescent="0.25">
      <c r="A2349" s="196">
        <v>4</v>
      </c>
      <c r="B2349" s="196" t="s">
        <v>189</v>
      </c>
      <c r="C2349" s="196">
        <v>2020</v>
      </c>
      <c r="D2349" s="196">
        <v>3</v>
      </c>
      <c r="E2349" s="196" t="s">
        <v>247</v>
      </c>
      <c r="F2349" s="197">
        <v>60</v>
      </c>
      <c r="G2349" s="196" t="s">
        <v>214</v>
      </c>
      <c r="H2349" s="196">
        <v>615</v>
      </c>
      <c r="I2349" s="196" t="s">
        <v>294</v>
      </c>
      <c r="J2349" s="196" t="s">
        <v>125</v>
      </c>
      <c r="K2349" s="196" t="s">
        <v>263</v>
      </c>
      <c r="L2349" s="196">
        <v>4563</v>
      </c>
      <c r="M2349" s="196" t="s">
        <v>230</v>
      </c>
      <c r="N2349" s="196">
        <v>1</v>
      </c>
      <c r="O2349" s="196">
        <v>11.39</v>
      </c>
      <c r="P2349" s="196">
        <v>30</v>
      </c>
      <c r="Q2349" t="str">
        <f>VLOOKUP(J2349,S:T,2,FALSE)</f>
        <v>Street</v>
      </c>
      <c r="R2349" s="198"/>
      <c r="U2349" s="198"/>
    </row>
    <row r="2350" spans="1:21" x14ac:dyDescent="0.25">
      <c r="A2350" s="196">
        <v>4</v>
      </c>
      <c r="B2350" s="196" t="s">
        <v>189</v>
      </c>
      <c r="C2350" s="196">
        <v>2020</v>
      </c>
      <c r="D2350" s="196">
        <v>3</v>
      </c>
      <c r="E2350" s="196" t="s">
        <v>247</v>
      </c>
      <c r="F2350" s="197">
        <v>6</v>
      </c>
      <c r="G2350" s="196" t="s">
        <v>194</v>
      </c>
      <c r="H2350" s="196">
        <v>624</v>
      </c>
      <c r="I2350" s="196" t="s">
        <v>228</v>
      </c>
      <c r="J2350" s="196" t="s">
        <v>126</v>
      </c>
      <c r="K2350" s="196" t="s">
        <v>229</v>
      </c>
      <c r="L2350" s="196">
        <v>4562</v>
      </c>
      <c r="M2350" s="196" t="s">
        <v>213</v>
      </c>
      <c r="N2350" s="196">
        <v>2</v>
      </c>
      <c r="O2350" s="196">
        <v>1333.94</v>
      </c>
      <c r="P2350" s="196">
        <v>6633</v>
      </c>
      <c r="Q2350" t="str">
        <f>VLOOKUP(J2350,S:T,2,FALSE)</f>
        <v>Street</v>
      </c>
      <c r="R2350" s="198"/>
      <c r="U2350" s="198"/>
    </row>
    <row r="2351" spans="1:21" x14ac:dyDescent="0.25">
      <c r="A2351" s="196">
        <v>4</v>
      </c>
      <c r="B2351" s="196" t="s">
        <v>189</v>
      </c>
      <c r="C2351" s="196">
        <v>2020</v>
      </c>
      <c r="D2351" s="196">
        <v>3</v>
      </c>
      <c r="E2351" s="196" t="s">
        <v>247</v>
      </c>
      <c r="F2351" s="197">
        <v>60</v>
      </c>
      <c r="G2351" s="196" t="s">
        <v>214</v>
      </c>
      <c r="H2351" s="196">
        <v>624</v>
      </c>
      <c r="I2351" s="196" t="s">
        <v>228</v>
      </c>
      <c r="J2351" s="196" t="s">
        <v>126</v>
      </c>
      <c r="K2351" s="196" t="s">
        <v>229</v>
      </c>
      <c r="L2351" s="196">
        <v>4563</v>
      </c>
      <c r="M2351" s="196" t="s">
        <v>230</v>
      </c>
      <c r="N2351" s="196">
        <v>2</v>
      </c>
      <c r="O2351" s="196">
        <v>29.28</v>
      </c>
      <c r="P2351" s="196">
        <v>136</v>
      </c>
      <c r="Q2351" t="str">
        <f>VLOOKUP(J2351,S:T,2,FALSE)</f>
        <v>Street</v>
      </c>
      <c r="R2351" s="198"/>
      <c r="U2351" s="198"/>
    </row>
    <row r="2352" spans="1:21" x14ac:dyDescent="0.25">
      <c r="A2352" s="196">
        <v>5</v>
      </c>
      <c r="B2352" s="196" t="s">
        <v>183</v>
      </c>
      <c r="C2352" s="196">
        <v>2020</v>
      </c>
      <c r="D2352" s="196">
        <v>3</v>
      </c>
      <c r="E2352" s="196" t="s">
        <v>247</v>
      </c>
      <c r="F2352" s="197">
        <v>10</v>
      </c>
      <c r="G2352" s="196" t="s">
        <v>240</v>
      </c>
      <c r="H2352" s="196">
        <v>301</v>
      </c>
      <c r="I2352" s="196" t="s">
        <v>249</v>
      </c>
      <c r="J2352" s="196" t="s">
        <v>123</v>
      </c>
      <c r="K2352" s="196" t="s">
        <v>232</v>
      </c>
      <c r="L2352" s="196">
        <v>207</v>
      </c>
      <c r="M2352" s="196" t="s">
        <v>245</v>
      </c>
      <c r="N2352" s="196">
        <v>1</v>
      </c>
      <c r="O2352" s="196">
        <v>-521.36</v>
      </c>
      <c r="P2352" s="196">
        <v>-2895</v>
      </c>
      <c r="Q2352" t="str">
        <f>VLOOKUP(J2352,S:T,2,FALSE)</f>
        <v>1-Residential</v>
      </c>
      <c r="R2352" s="198"/>
      <c r="U2352" s="198"/>
    </row>
    <row r="2353" spans="1:21" x14ac:dyDescent="0.25">
      <c r="A2353" s="196">
        <v>5</v>
      </c>
      <c r="B2353" s="196" t="s">
        <v>183</v>
      </c>
      <c r="C2353" s="196">
        <v>2020</v>
      </c>
      <c r="D2353" s="196">
        <v>3</v>
      </c>
      <c r="E2353" s="196" t="s">
        <v>247</v>
      </c>
      <c r="F2353" s="197">
        <v>1</v>
      </c>
      <c r="G2353" s="196" t="s">
        <v>185</v>
      </c>
      <c r="H2353" s="196">
        <v>903</v>
      </c>
      <c r="I2353" s="196" t="s">
        <v>241</v>
      </c>
      <c r="J2353" s="196" t="s">
        <v>123</v>
      </c>
      <c r="K2353" s="196" t="s">
        <v>232</v>
      </c>
      <c r="L2353" s="196">
        <v>4512</v>
      </c>
      <c r="M2353" s="196" t="s">
        <v>188</v>
      </c>
      <c r="N2353" s="196">
        <v>458625</v>
      </c>
      <c r="O2353" s="196">
        <v>31970805.390000001</v>
      </c>
      <c r="P2353" s="196">
        <v>238889018</v>
      </c>
      <c r="Q2353" t="str">
        <f>VLOOKUP(J2353,S:T,2,FALSE)</f>
        <v>1-Residential</v>
      </c>
      <c r="R2353" s="198"/>
      <c r="U2353" s="198"/>
    </row>
    <row r="2354" spans="1:21" x14ac:dyDescent="0.25">
      <c r="A2354" s="196">
        <v>5</v>
      </c>
      <c r="B2354" s="196" t="s">
        <v>183</v>
      </c>
      <c r="C2354" s="196">
        <v>2020</v>
      </c>
      <c r="D2354" s="196">
        <v>3</v>
      </c>
      <c r="E2354" s="196" t="s">
        <v>247</v>
      </c>
      <c r="F2354" s="197">
        <v>3</v>
      </c>
      <c r="G2354" s="196" t="s">
        <v>191</v>
      </c>
      <c r="H2354" s="196">
        <v>2</v>
      </c>
      <c r="I2354" s="196" t="s">
        <v>266</v>
      </c>
      <c r="J2354" s="196" t="s">
        <v>123</v>
      </c>
      <c r="K2354" s="196" t="s">
        <v>232</v>
      </c>
      <c r="L2354" s="196">
        <v>300</v>
      </c>
      <c r="M2354" s="196" t="s">
        <v>193</v>
      </c>
      <c r="N2354" s="196">
        <v>2</v>
      </c>
      <c r="O2354" s="196">
        <v>131.13</v>
      </c>
      <c r="P2354" s="196">
        <v>428</v>
      </c>
      <c r="Q2354" t="str">
        <f>VLOOKUP(J2354,S:T,2,FALSE)</f>
        <v>1-Residential</v>
      </c>
      <c r="R2354" s="198"/>
      <c r="U2354" s="198"/>
    </row>
    <row r="2355" spans="1:21" x14ac:dyDescent="0.25">
      <c r="A2355" s="196">
        <v>5</v>
      </c>
      <c r="B2355" s="196" t="s">
        <v>183</v>
      </c>
      <c r="C2355" s="196">
        <v>2020</v>
      </c>
      <c r="D2355" s="196">
        <v>3</v>
      </c>
      <c r="E2355" s="196" t="s">
        <v>247</v>
      </c>
      <c r="F2355" s="197">
        <v>1</v>
      </c>
      <c r="G2355" s="196" t="s">
        <v>185</v>
      </c>
      <c r="H2355" s="196">
        <v>905</v>
      </c>
      <c r="I2355" s="196" t="s">
        <v>274</v>
      </c>
      <c r="J2355" s="196" t="s">
        <v>124</v>
      </c>
      <c r="K2355" s="196" t="s">
        <v>244</v>
      </c>
      <c r="L2355" s="196">
        <v>4512</v>
      </c>
      <c r="M2355" s="196" t="s">
        <v>188</v>
      </c>
      <c r="N2355" s="196">
        <v>61887</v>
      </c>
      <c r="O2355" s="196">
        <v>1299287.32</v>
      </c>
      <c r="P2355" s="196">
        <v>32281696</v>
      </c>
      <c r="Q2355" t="str">
        <f>VLOOKUP(J2355,S:T,2,FALSE)</f>
        <v>2-Low Income Residential</v>
      </c>
      <c r="R2355" s="198"/>
      <c r="U2355" s="198"/>
    </row>
    <row r="2356" spans="1:21" x14ac:dyDescent="0.25">
      <c r="A2356" s="196">
        <v>5</v>
      </c>
      <c r="B2356" s="196" t="s">
        <v>183</v>
      </c>
      <c r="C2356" s="196">
        <v>2020</v>
      </c>
      <c r="D2356" s="196">
        <v>3</v>
      </c>
      <c r="E2356" s="196" t="s">
        <v>247</v>
      </c>
      <c r="F2356" s="197">
        <v>60</v>
      </c>
      <c r="G2356" s="196" t="s">
        <v>214</v>
      </c>
      <c r="H2356" s="196">
        <v>600</v>
      </c>
      <c r="I2356" s="196" t="s">
        <v>268</v>
      </c>
      <c r="J2356" s="196" t="s">
        <v>125</v>
      </c>
      <c r="K2356" s="196" t="s">
        <v>263</v>
      </c>
      <c r="L2356" s="196">
        <v>360</v>
      </c>
      <c r="M2356" s="196" t="s">
        <v>227</v>
      </c>
      <c r="N2356" s="196">
        <v>9</v>
      </c>
      <c r="O2356" s="196">
        <v>4215.3900000000003</v>
      </c>
      <c r="P2356" s="196">
        <v>5126</v>
      </c>
      <c r="Q2356" t="str">
        <f>VLOOKUP(J2356,S:T,2,FALSE)</f>
        <v>Street</v>
      </c>
      <c r="R2356" s="198"/>
      <c r="U2356" s="198"/>
    </row>
    <row r="2357" spans="1:21" x14ac:dyDescent="0.25">
      <c r="A2357" s="196">
        <v>5</v>
      </c>
      <c r="B2357" s="196" t="s">
        <v>183</v>
      </c>
      <c r="C2357" s="196">
        <v>2020</v>
      </c>
      <c r="D2357" s="196">
        <v>3</v>
      </c>
      <c r="E2357" s="196" t="s">
        <v>247</v>
      </c>
      <c r="F2357" s="197">
        <v>10</v>
      </c>
      <c r="G2357" s="196" t="s">
        <v>240</v>
      </c>
      <c r="H2357" s="196">
        <v>905</v>
      </c>
      <c r="I2357" s="196" t="s">
        <v>274</v>
      </c>
      <c r="J2357" s="196" t="s">
        <v>124</v>
      </c>
      <c r="K2357" s="196" t="s">
        <v>244</v>
      </c>
      <c r="L2357" s="196">
        <v>4513</v>
      </c>
      <c r="M2357" s="196" t="s">
        <v>242</v>
      </c>
      <c r="N2357" s="196">
        <v>4740</v>
      </c>
      <c r="O2357" s="196">
        <v>176923.77</v>
      </c>
      <c r="P2357" s="196">
        <v>4802462</v>
      </c>
      <c r="Q2357" t="str">
        <f>VLOOKUP(J2357,S:T,2,FALSE)</f>
        <v>2-Low Income Residential</v>
      </c>
      <c r="R2357" s="198"/>
      <c r="U2357" s="198"/>
    </row>
    <row r="2358" spans="1:21" x14ac:dyDescent="0.25">
      <c r="A2358" s="196">
        <v>4</v>
      </c>
      <c r="B2358" s="196" t="s">
        <v>189</v>
      </c>
      <c r="C2358" s="196">
        <v>2020</v>
      </c>
      <c r="D2358" s="196">
        <v>3</v>
      </c>
      <c r="E2358" s="196" t="s">
        <v>247</v>
      </c>
      <c r="F2358" s="197">
        <v>10</v>
      </c>
      <c r="G2358" s="196" t="s">
        <v>240</v>
      </c>
      <c r="H2358" s="196">
        <v>903</v>
      </c>
      <c r="I2358" s="196" t="s">
        <v>241</v>
      </c>
      <c r="J2358" s="196" t="s">
        <v>123</v>
      </c>
      <c r="K2358" s="196" t="s">
        <v>232</v>
      </c>
      <c r="L2358" s="196">
        <v>4513</v>
      </c>
      <c r="M2358" s="196" t="s">
        <v>242</v>
      </c>
      <c r="N2358" s="196">
        <v>156</v>
      </c>
      <c r="O2358" s="196">
        <v>16212.72</v>
      </c>
      <c r="P2358" s="196">
        <v>119389</v>
      </c>
      <c r="Q2358" t="str">
        <f>VLOOKUP(J2358,S:T,2,FALSE)</f>
        <v>1-Residential</v>
      </c>
      <c r="R2358" s="198"/>
      <c r="U2358" s="198"/>
    </row>
    <row r="2359" spans="1:21" x14ac:dyDescent="0.25">
      <c r="A2359" s="196">
        <v>5</v>
      </c>
      <c r="B2359" s="196" t="s">
        <v>183</v>
      </c>
      <c r="C2359" s="196">
        <v>2020</v>
      </c>
      <c r="D2359" s="196">
        <v>3</v>
      </c>
      <c r="E2359" s="196" t="s">
        <v>247</v>
      </c>
      <c r="F2359" s="197">
        <v>3</v>
      </c>
      <c r="G2359" s="196" t="s">
        <v>191</v>
      </c>
      <c r="H2359" s="196">
        <v>701</v>
      </c>
      <c r="I2359" s="196" t="s">
        <v>208</v>
      </c>
      <c r="J2359" s="196" t="s">
        <v>209</v>
      </c>
      <c r="K2359" s="196" t="s">
        <v>210</v>
      </c>
      <c r="L2359" s="196">
        <v>300</v>
      </c>
      <c r="M2359" s="196" t="s">
        <v>193</v>
      </c>
      <c r="N2359" s="196">
        <v>161</v>
      </c>
      <c r="O2359" s="196">
        <v>2177068.61</v>
      </c>
      <c r="P2359" s="196">
        <v>11478693</v>
      </c>
      <c r="Q2359" t="str">
        <f>VLOOKUP(J2359,S:T,2,FALSE)</f>
        <v>5-Large C&amp;I</v>
      </c>
      <c r="R2359" s="198"/>
      <c r="U2359" s="198"/>
    </row>
    <row r="2360" spans="1:21" x14ac:dyDescent="0.25">
      <c r="A2360" s="196">
        <v>5</v>
      </c>
      <c r="B2360" s="196" t="s">
        <v>183</v>
      </c>
      <c r="C2360" s="196">
        <v>2020</v>
      </c>
      <c r="D2360" s="196">
        <v>3</v>
      </c>
      <c r="E2360" s="196" t="s">
        <v>247</v>
      </c>
      <c r="F2360" s="197">
        <v>3</v>
      </c>
      <c r="G2360" s="196" t="s">
        <v>191</v>
      </c>
      <c r="H2360" s="196">
        <v>953</v>
      </c>
      <c r="I2360" s="196" t="s">
        <v>215</v>
      </c>
      <c r="J2360" s="196" t="s">
        <v>120</v>
      </c>
      <c r="K2360" s="196" t="s">
        <v>216</v>
      </c>
      <c r="L2360" s="196">
        <v>4532</v>
      </c>
      <c r="M2360" s="196" t="s">
        <v>202</v>
      </c>
      <c r="N2360" s="196">
        <v>19199</v>
      </c>
      <c r="O2360" s="196">
        <v>837240.38</v>
      </c>
      <c r="P2360" s="196">
        <v>10203192</v>
      </c>
      <c r="Q2360" t="str">
        <f>VLOOKUP(J2360,S:T,2,FALSE)</f>
        <v>3-Small C&amp;I</v>
      </c>
      <c r="R2360" s="198"/>
      <c r="U2360" s="198"/>
    </row>
    <row r="2361" spans="1:21" x14ac:dyDescent="0.25">
      <c r="A2361" s="196">
        <v>5</v>
      </c>
      <c r="B2361" s="196" t="s">
        <v>183</v>
      </c>
      <c r="C2361" s="196">
        <v>2020</v>
      </c>
      <c r="D2361" s="196">
        <v>3</v>
      </c>
      <c r="E2361" s="196" t="s">
        <v>247</v>
      </c>
      <c r="F2361" s="197">
        <v>3</v>
      </c>
      <c r="G2361" s="196" t="s">
        <v>191</v>
      </c>
      <c r="H2361" s="196">
        <v>700</v>
      </c>
      <c r="I2361" s="196" t="s">
        <v>275</v>
      </c>
      <c r="J2361" s="196" t="s">
        <v>209</v>
      </c>
      <c r="K2361" s="196" t="s">
        <v>210</v>
      </c>
      <c r="L2361" s="196">
        <v>300</v>
      </c>
      <c r="M2361" s="196" t="s">
        <v>193</v>
      </c>
      <c r="N2361" s="196">
        <v>4</v>
      </c>
      <c r="O2361" s="196">
        <v>53685.79</v>
      </c>
      <c r="P2361" s="196">
        <v>299280</v>
      </c>
      <c r="Q2361" t="str">
        <f>VLOOKUP(J2361,S:T,2,FALSE)</f>
        <v>5-Large C&amp;I</v>
      </c>
      <c r="R2361" s="198"/>
      <c r="U2361" s="198"/>
    </row>
    <row r="2362" spans="1:21" x14ac:dyDescent="0.25">
      <c r="A2362" s="196">
        <v>5</v>
      </c>
      <c r="B2362" s="196" t="s">
        <v>183</v>
      </c>
      <c r="C2362" s="196">
        <v>2020</v>
      </c>
      <c r="D2362" s="196">
        <v>3</v>
      </c>
      <c r="E2362" s="196" t="s">
        <v>247</v>
      </c>
      <c r="F2362" s="197">
        <v>3</v>
      </c>
      <c r="G2362" s="196" t="s">
        <v>191</v>
      </c>
      <c r="H2362" s="196">
        <v>14</v>
      </c>
      <c r="I2362" s="196" t="s">
        <v>301</v>
      </c>
      <c r="J2362" s="196" t="s">
        <v>119</v>
      </c>
      <c r="K2362" s="196" t="s">
        <v>238</v>
      </c>
      <c r="L2362" s="196">
        <v>300</v>
      </c>
      <c r="M2362" s="196" t="s">
        <v>193</v>
      </c>
      <c r="N2362" s="196">
        <v>1</v>
      </c>
      <c r="O2362" s="196">
        <v>688.42</v>
      </c>
      <c r="P2362" s="196">
        <v>2918</v>
      </c>
      <c r="Q2362" t="str">
        <f>VLOOKUP(J2362,S:T,2,FALSE)</f>
        <v>3-Small C&amp;I</v>
      </c>
      <c r="R2362" s="198"/>
      <c r="U2362" s="198"/>
    </row>
    <row r="2363" spans="1:21" x14ac:dyDescent="0.25">
      <c r="A2363" s="196">
        <v>5</v>
      </c>
      <c r="B2363" s="196" t="s">
        <v>183</v>
      </c>
      <c r="C2363" s="196">
        <v>2020</v>
      </c>
      <c r="D2363" s="196">
        <v>3</v>
      </c>
      <c r="E2363" s="196" t="s">
        <v>247</v>
      </c>
      <c r="F2363" s="197">
        <v>3</v>
      </c>
      <c r="G2363" s="196" t="s">
        <v>191</v>
      </c>
      <c r="H2363" s="196">
        <v>9</v>
      </c>
      <c r="I2363" s="196" t="s">
        <v>277</v>
      </c>
      <c r="J2363" s="196" t="s">
        <v>119</v>
      </c>
      <c r="K2363" s="196" t="s">
        <v>238</v>
      </c>
      <c r="L2363" s="196">
        <v>300</v>
      </c>
      <c r="M2363" s="196" t="s">
        <v>193</v>
      </c>
      <c r="N2363" s="196">
        <v>309</v>
      </c>
      <c r="O2363" s="196">
        <v>-307607.18</v>
      </c>
      <c r="P2363" s="196">
        <v>515581</v>
      </c>
      <c r="Q2363" t="str">
        <f>VLOOKUP(J2363,S:T,2,FALSE)</f>
        <v>3-Small C&amp;I</v>
      </c>
      <c r="R2363" s="198"/>
      <c r="U2363" s="198"/>
    </row>
    <row r="2364" spans="1:21" x14ac:dyDescent="0.25">
      <c r="A2364" s="196">
        <v>4</v>
      </c>
      <c r="B2364" s="196" t="s">
        <v>189</v>
      </c>
      <c r="C2364" s="196">
        <v>2020</v>
      </c>
      <c r="D2364" s="196">
        <v>3</v>
      </c>
      <c r="E2364" s="196" t="s">
        <v>247</v>
      </c>
      <c r="F2364" s="197">
        <v>3</v>
      </c>
      <c r="G2364" s="196" t="s">
        <v>191</v>
      </c>
      <c r="H2364" s="196">
        <v>9</v>
      </c>
      <c r="I2364" s="196" t="s">
        <v>277</v>
      </c>
      <c r="J2364" s="196" t="s">
        <v>119</v>
      </c>
      <c r="K2364" s="196" t="s">
        <v>238</v>
      </c>
      <c r="L2364" s="196">
        <v>300</v>
      </c>
      <c r="M2364" s="196" t="s">
        <v>193</v>
      </c>
      <c r="N2364" s="196">
        <v>2</v>
      </c>
      <c r="O2364" s="196">
        <v>215.64</v>
      </c>
      <c r="P2364" s="196">
        <v>878</v>
      </c>
      <c r="Q2364" t="str">
        <f>VLOOKUP(J2364,S:T,2,FALSE)</f>
        <v>3-Small C&amp;I</v>
      </c>
      <c r="R2364" s="198"/>
      <c r="U2364" s="198"/>
    </row>
    <row r="2365" spans="1:21" x14ac:dyDescent="0.25">
      <c r="A2365" s="196">
        <v>4</v>
      </c>
      <c r="B2365" s="196" t="s">
        <v>189</v>
      </c>
      <c r="C2365" s="196">
        <v>2020</v>
      </c>
      <c r="D2365" s="196">
        <v>3</v>
      </c>
      <c r="E2365" s="196" t="s">
        <v>247</v>
      </c>
      <c r="F2365" s="197">
        <v>3</v>
      </c>
      <c r="G2365" s="196" t="s">
        <v>191</v>
      </c>
      <c r="H2365" s="196">
        <v>621</v>
      </c>
      <c r="I2365" s="196" t="s">
        <v>261</v>
      </c>
      <c r="J2365" s="196" t="s">
        <v>118</v>
      </c>
      <c r="K2365" s="196" t="s">
        <v>226</v>
      </c>
      <c r="L2365" s="196">
        <v>4532</v>
      </c>
      <c r="M2365" s="196" t="s">
        <v>202</v>
      </c>
      <c r="N2365" s="196">
        <v>8</v>
      </c>
      <c r="O2365" s="196">
        <v>186.82</v>
      </c>
      <c r="P2365" s="196">
        <v>1276</v>
      </c>
      <c r="Q2365" t="str">
        <f>VLOOKUP(J2365,S:T,2,FALSE)</f>
        <v>3-Small C&amp;I</v>
      </c>
      <c r="R2365" s="198"/>
      <c r="U2365" s="198"/>
    </row>
    <row r="2366" spans="1:21" x14ac:dyDescent="0.25">
      <c r="A2366" s="196">
        <v>5</v>
      </c>
      <c r="B2366" s="196" t="s">
        <v>183</v>
      </c>
      <c r="C2366" s="196">
        <v>2020</v>
      </c>
      <c r="D2366" s="196">
        <v>3</v>
      </c>
      <c r="E2366" s="196" t="s">
        <v>247</v>
      </c>
      <c r="F2366" s="197">
        <v>3</v>
      </c>
      <c r="G2366" s="196" t="s">
        <v>191</v>
      </c>
      <c r="H2366" s="196">
        <v>5</v>
      </c>
      <c r="I2366" s="196" t="s">
        <v>192</v>
      </c>
      <c r="J2366" s="196" t="s">
        <v>117</v>
      </c>
      <c r="K2366" s="196" t="s">
        <v>187</v>
      </c>
      <c r="L2366" s="196">
        <v>300</v>
      </c>
      <c r="M2366" s="196" t="s">
        <v>193</v>
      </c>
      <c r="N2366" s="196">
        <v>42550</v>
      </c>
      <c r="O2366" s="196">
        <v>2569328.85</v>
      </c>
      <c r="P2366" s="196">
        <v>50184117</v>
      </c>
      <c r="Q2366" t="str">
        <f>VLOOKUP(J2366,S:T,2,FALSE)</f>
        <v>3-Small C&amp;I</v>
      </c>
      <c r="R2366" s="198"/>
      <c r="U2366" s="198"/>
    </row>
    <row r="2367" spans="1:21" x14ac:dyDescent="0.25">
      <c r="A2367" s="196">
        <v>5</v>
      </c>
      <c r="B2367" s="196" t="s">
        <v>183</v>
      </c>
      <c r="C2367" s="196">
        <v>2020</v>
      </c>
      <c r="D2367" s="196">
        <v>3</v>
      </c>
      <c r="E2367" s="196" t="s">
        <v>247</v>
      </c>
      <c r="F2367" s="197">
        <v>6</v>
      </c>
      <c r="G2367" s="196" t="s">
        <v>194</v>
      </c>
      <c r="H2367" s="196">
        <v>602</v>
      </c>
      <c r="I2367" s="196" t="s">
        <v>248</v>
      </c>
      <c r="J2367" s="196" t="s">
        <v>127</v>
      </c>
      <c r="K2367" s="196" t="s">
        <v>199</v>
      </c>
      <c r="L2367" s="196">
        <v>700</v>
      </c>
      <c r="M2367" s="196" t="s">
        <v>195</v>
      </c>
      <c r="N2367" s="196">
        <v>326</v>
      </c>
      <c r="O2367" s="196">
        <v>31948.75</v>
      </c>
      <c r="P2367" s="196">
        <v>83712</v>
      </c>
      <c r="Q2367" t="str">
        <f>VLOOKUP(J2367,S:T,2,FALSE)</f>
        <v>Street</v>
      </c>
      <c r="R2367" s="198"/>
      <c r="U2367" s="198"/>
    </row>
    <row r="2368" spans="1:21" x14ac:dyDescent="0.25">
      <c r="A2368" s="196">
        <v>5</v>
      </c>
      <c r="B2368" s="196" t="s">
        <v>183</v>
      </c>
      <c r="C2368" s="196">
        <v>2020</v>
      </c>
      <c r="D2368" s="196">
        <v>3</v>
      </c>
      <c r="E2368" s="196" t="s">
        <v>247</v>
      </c>
      <c r="F2368" s="197">
        <v>6</v>
      </c>
      <c r="G2368" s="196" t="s">
        <v>194</v>
      </c>
      <c r="H2368" s="196">
        <v>624</v>
      </c>
      <c r="I2368" s="196" t="s">
        <v>228</v>
      </c>
      <c r="J2368" s="196" t="s">
        <v>126</v>
      </c>
      <c r="K2368" s="196" t="s">
        <v>229</v>
      </c>
      <c r="L2368" s="196">
        <v>4562</v>
      </c>
      <c r="M2368" s="196" t="s">
        <v>213</v>
      </c>
      <c r="N2368" s="196">
        <v>13</v>
      </c>
      <c r="O2368" s="196">
        <v>2702.42</v>
      </c>
      <c r="P2368" s="196">
        <v>14897</v>
      </c>
      <c r="Q2368" t="str">
        <f>VLOOKUP(J2368,S:T,2,FALSE)</f>
        <v>Street</v>
      </c>
      <c r="R2368" s="198"/>
      <c r="U2368" s="198"/>
    </row>
    <row r="2369" spans="1:21" x14ac:dyDescent="0.25">
      <c r="A2369" s="196">
        <v>4</v>
      </c>
      <c r="B2369" s="196" t="s">
        <v>189</v>
      </c>
      <c r="C2369" s="196">
        <v>2020</v>
      </c>
      <c r="D2369" s="196">
        <v>3</v>
      </c>
      <c r="E2369" s="196" t="s">
        <v>247</v>
      </c>
      <c r="F2369" s="197">
        <v>6</v>
      </c>
      <c r="G2369" s="196" t="s">
        <v>194</v>
      </c>
      <c r="H2369" s="196">
        <v>615</v>
      </c>
      <c r="I2369" s="196" t="s">
        <v>294</v>
      </c>
      <c r="J2369" s="196" t="s">
        <v>125</v>
      </c>
      <c r="K2369" s="196" t="s">
        <v>263</v>
      </c>
      <c r="L2369" s="196">
        <v>4562</v>
      </c>
      <c r="M2369" s="196" t="s">
        <v>213</v>
      </c>
      <c r="N2369" s="196">
        <v>1</v>
      </c>
      <c r="O2369" s="196">
        <v>6009.1</v>
      </c>
      <c r="P2369" s="196">
        <v>15779</v>
      </c>
      <c r="Q2369" t="str">
        <f>VLOOKUP(J2369,S:T,2,FALSE)</f>
        <v>Street</v>
      </c>
      <c r="R2369" s="198"/>
      <c r="U2369" s="198"/>
    </row>
    <row r="2370" spans="1:21" x14ac:dyDescent="0.25">
      <c r="A2370" s="196">
        <v>5</v>
      </c>
      <c r="B2370" s="196" t="s">
        <v>183</v>
      </c>
      <c r="C2370" s="196">
        <v>2020</v>
      </c>
      <c r="D2370" s="196">
        <v>3</v>
      </c>
      <c r="E2370" s="196" t="s">
        <v>247</v>
      </c>
      <c r="F2370" s="197">
        <v>6</v>
      </c>
      <c r="G2370" s="196" t="s">
        <v>194</v>
      </c>
      <c r="H2370" s="196">
        <v>627</v>
      </c>
      <c r="I2370" s="196" t="s">
        <v>259</v>
      </c>
      <c r="J2370" s="196" t="s">
        <v>134</v>
      </c>
      <c r="K2370" s="196" t="s">
        <v>214</v>
      </c>
      <c r="L2370" s="196">
        <v>4562</v>
      </c>
      <c r="M2370" s="196" t="s">
        <v>213</v>
      </c>
      <c r="N2370" s="196">
        <v>3</v>
      </c>
      <c r="O2370" s="196">
        <v>1100.24</v>
      </c>
      <c r="P2370" s="196">
        <v>282</v>
      </c>
      <c r="Q2370" t="str">
        <f>VLOOKUP(J2370,S:T,2,FALSE)</f>
        <v>Street</v>
      </c>
      <c r="R2370" s="198"/>
      <c r="U2370" s="198"/>
    </row>
    <row r="2371" spans="1:21" x14ac:dyDescent="0.25">
      <c r="A2371" s="196">
        <v>4</v>
      </c>
      <c r="B2371" s="196" t="s">
        <v>189</v>
      </c>
      <c r="C2371" s="196">
        <v>2020</v>
      </c>
      <c r="D2371" s="196">
        <v>3</v>
      </c>
      <c r="E2371" s="196" t="s">
        <v>247</v>
      </c>
      <c r="F2371" s="197">
        <v>1</v>
      </c>
      <c r="G2371" s="196" t="s">
        <v>185</v>
      </c>
      <c r="H2371" s="196">
        <v>2</v>
      </c>
      <c r="I2371" s="196" t="s">
        <v>266</v>
      </c>
      <c r="J2371" s="196" t="s">
        <v>123</v>
      </c>
      <c r="K2371" s="196" t="s">
        <v>232</v>
      </c>
      <c r="L2371" s="196">
        <v>200</v>
      </c>
      <c r="M2371" s="196" t="s">
        <v>212</v>
      </c>
      <c r="N2371" s="196">
        <v>1</v>
      </c>
      <c r="O2371" s="196">
        <v>1006.78</v>
      </c>
      <c r="P2371" s="196">
        <v>3798</v>
      </c>
      <c r="Q2371" t="str">
        <f>VLOOKUP(J2371,S:T,2,FALSE)</f>
        <v>1-Residential</v>
      </c>
      <c r="R2371" s="198"/>
      <c r="U2371" s="198"/>
    </row>
    <row r="2372" spans="1:21" x14ac:dyDescent="0.25">
      <c r="A2372" s="196">
        <v>5</v>
      </c>
      <c r="B2372" s="196" t="s">
        <v>183</v>
      </c>
      <c r="C2372" s="196">
        <v>2020</v>
      </c>
      <c r="D2372" s="196">
        <v>3</v>
      </c>
      <c r="E2372" s="196" t="s">
        <v>247</v>
      </c>
      <c r="F2372" s="197">
        <v>10</v>
      </c>
      <c r="G2372" s="196" t="s">
        <v>240</v>
      </c>
      <c r="H2372" s="196">
        <v>2</v>
      </c>
      <c r="I2372" s="196" t="s">
        <v>266</v>
      </c>
      <c r="J2372" s="196" t="s">
        <v>123</v>
      </c>
      <c r="K2372" s="196" t="s">
        <v>232</v>
      </c>
      <c r="L2372" s="196">
        <v>207</v>
      </c>
      <c r="M2372" s="196" t="s">
        <v>245</v>
      </c>
      <c r="N2372" s="196">
        <v>25</v>
      </c>
      <c r="O2372" s="196">
        <v>6858.01</v>
      </c>
      <c r="P2372" s="196">
        <v>25009</v>
      </c>
      <c r="Q2372" t="str">
        <f>VLOOKUP(J2372,S:T,2,FALSE)</f>
        <v>1-Residential</v>
      </c>
      <c r="R2372" s="198"/>
      <c r="U2372" s="198"/>
    </row>
    <row r="2373" spans="1:21" x14ac:dyDescent="0.25">
      <c r="A2373" s="196">
        <v>4</v>
      </c>
      <c r="B2373" s="196" t="s">
        <v>189</v>
      </c>
      <c r="C2373" s="196">
        <v>2020</v>
      </c>
      <c r="D2373" s="196">
        <v>3</v>
      </c>
      <c r="E2373" s="196" t="s">
        <v>247</v>
      </c>
      <c r="F2373" s="197">
        <v>3</v>
      </c>
      <c r="G2373" s="196" t="s">
        <v>191</v>
      </c>
      <c r="H2373" s="196">
        <v>1</v>
      </c>
      <c r="I2373" s="196" t="s">
        <v>231</v>
      </c>
      <c r="J2373" s="196" t="s">
        <v>123</v>
      </c>
      <c r="K2373" s="196" t="s">
        <v>232</v>
      </c>
      <c r="L2373" s="196">
        <v>300</v>
      </c>
      <c r="M2373" s="196" t="s">
        <v>193</v>
      </c>
      <c r="N2373" s="196">
        <v>22</v>
      </c>
      <c r="O2373" s="196">
        <v>2210.04</v>
      </c>
      <c r="P2373" s="196">
        <v>7727</v>
      </c>
      <c r="Q2373" t="str">
        <f>VLOOKUP(J2373,S:T,2,FALSE)</f>
        <v>1-Residential</v>
      </c>
      <c r="R2373" s="198"/>
      <c r="U2373" s="198"/>
    </row>
    <row r="2374" spans="1:21" x14ac:dyDescent="0.25">
      <c r="A2374" s="196">
        <v>5</v>
      </c>
      <c r="B2374" s="196" t="s">
        <v>183</v>
      </c>
      <c r="C2374" s="196">
        <v>2020</v>
      </c>
      <c r="D2374" s="196">
        <v>3</v>
      </c>
      <c r="E2374" s="196" t="s">
        <v>247</v>
      </c>
      <c r="F2374" s="197">
        <v>72</v>
      </c>
      <c r="G2374" s="196" t="s">
        <v>214</v>
      </c>
      <c r="H2374" s="196">
        <v>1</v>
      </c>
      <c r="I2374" s="196" t="s">
        <v>231</v>
      </c>
      <c r="J2374" s="196" t="s">
        <v>123</v>
      </c>
      <c r="K2374" s="196" t="s">
        <v>232</v>
      </c>
      <c r="L2374" s="196">
        <v>1572</v>
      </c>
      <c r="M2374" s="196" t="s">
        <v>233</v>
      </c>
      <c r="N2374" s="196">
        <v>1</v>
      </c>
      <c r="O2374" s="196">
        <v>149.34</v>
      </c>
      <c r="P2374" s="196">
        <v>548</v>
      </c>
      <c r="Q2374" t="str">
        <f>VLOOKUP(J2374,S:T,2,FALSE)</f>
        <v>1-Residential</v>
      </c>
      <c r="R2374" s="198"/>
      <c r="U2374" s="198"/>
    </row>
    <row r="2375" spans="1:21" x14ac:dyDescent="0.25">
      <c r="A2375" s="196">
        <v>5</v>
      </c>
      <c r="B2375" s="196" t="s">
        <v>183</v>
      </c>
      <c r="C2375" s="196">
        <v>2020</v>
      </c>
      <c r="D2375" s="196">
        <v>3</v>
      </c>
      <c r="E2375" s="196" t="s">
        <v>247</v>
      </c>
      <c r="F2375" s="197">
        <v>10</v>
      </c>
      <c r="G2375" s="196" t="s">
        <v>240</v>
      </c>
      <c r="H2375" s="196">
        <v>7</v>
      </c>
      <c r="I2375" s="196" t="s">
        <v>243</v>
      </c>
      <c r="J2375" s="196" t="s">
        <v>124</v>
      </c>
      <c r="K2375" s="196" t="s">
        <v>244</v>
      </c>
      <c r="L2375" s="196">
        <v>207</v>
      </c>
      <c r="M2375" s="196" t="s">
        <v>245</v>
      </c>
      <c r="N2375" s="196">
        <v>7</v>
      </c>
      <c r="O2375" s="196">
        <v>1186.8800000000001</v>
      </c>
      <c r="P2375" s="196">
        <v>6625</v>
      </c>
      <c r="Q2375" t="str">
        <f>VLOOKUP(J2375,S:T,2,FALSE)</f>
        <v>2-Low Income Residential</v>
      </c>
      <c r="R2375" s="198"/>
      <c r="U2375" s="198"/>
    </row>
    <row r="2376" spans="1:21" x14ac:dyDescent="0.25">
      <c r="A2376" s="196">
        <v>4</v>
      </c>
      <c r="B2376" s="196" t="s">
        <v>189</v>
      </c>
      <c r="C2376" s="196">
        <v>2020</v>
      </c>
      <c r="D2376" s="196">
        <v>3</v>
      </c>
      <c r="E2376" s="196" t="s">
        <v>247</v>
      </c>
      <c r="F2376" s="197">
        <v>1</v>
      </c>
      <c r="G2376" s="196" t="s">
        <v>185</v>
      </c>
      <c r="H2376" s="196">
        <v>6</v>
      </c>
      <c r="I2376" s="196" t="s">
        <v>258</v>
      </c>
      <c r="J2376" s="196" t="s">
        <v>124</v>
      </c>
      <c r="K2376" s="196" t="s">
        <v>244</v>
      </c>
      <c r="L2376" s="196">
        <v>200</v>
      </c>
      <c r="M2376" s="196" t="s">
        <v>212</v>
      </c>
      <c r="N2376" s="196">
        <v>28</v>
      </c>
      <c r="O2376" s="196">
        <v>3876.08</v>
      </c>
      <c r="P2376" s="196">
        <v>21842</v>
      </c>
      <c r="Q2376" t="str">
        <f>VLOOKUP(J2376,S:T,2,FALSE)</f>
        <v>2-Low Income Residential</v>
      </c>
      <c r="R2376" s="198"/>
      <c r="U2376" s="198"/>
    </row>
    <row r="2377" spans="1:21" x14ac:dyDescent="0.25">
      <c r="A2377" s="196">
        <v>4</v>
      </c>
      <c r="B2377" s="196" t="s">
        <v>189</v>
      </c>
      <c r="C2377" s="196">
        <v>2020</v>
      </c>
      <c r="D2377" s="196">
        <v>3</v>
      </c>
      <c r="E2377" s="196" t="s">
        <v>247</v>
      </c>
      <c r="F2377" s="197">
        <v>3</v>
      </c>
      <c r="G2377" s="196" t="s">
        <v>191</v>
      </c>
      <c r="H2377" s="196">
        <v>701</v>
      </c>
      <c r="I2377" s="196" t="s">
        <v>208</v>
      </c>
      <c r="J2377" s="196" t="s">
        <v>209</v>
      </c>
      <c r="K2377" s="196" t="s">
        <v>210</v>
      </c>
      <c r="L2377" s="196">
        <v>300</v>
      </c>
      <c r="M2377" s="196" t="s">
        <v>193</v>
      </c>
      <c r="N2377" s="196">
        <v>2</v>
      </c>
      <c r="O2377" s="196">
        <v>-44749.38</v>
      </c>
      <c r="P2377" s="196">
        <v>-146300</v>
      </c>
      <c r="Q2377" t="str">
        <f>VLOOKUP(J2377,S:T,2,FALSE)</f>
        <v>5-Large C&amp;I</v>
      </c>
      <c r="R2377" s="198"/>
      <c r="U2377" s="198"/>
    </row>
    <row r="2378" spans="1:21" x14ac:dyDescent="0.25">
      <c r="A2378" s="196">
        <v>5</v>
      </c>
      <c r="B2378" s="196" t="s">
        <v>183</v>
      </c>
      <c r="C2378" s="196">
        <v>2020</v>
      </c>
      <c r="D2378" s="196">
        <v>3</v>
      </c>
      <c r="E2378" s="196" t="s">
        <v>247</v>
      </c>
      <c r="F2378" s="197">
        <v>3</v>
      </c>
      <c r="G2378" s="196" t="s">
        <v>191</v>
      </c>
      <c r="H2378" s="196">
        <v>955</v>
      </c>
      <c r="I2378" s="196" t="s">
        <v>284</v>
      </c>
      <c r="J2378" s="196" t="s">
        <v>121</v>
      </c>
      <c r="K2378" s="196" t="s">
        <v>218</v>
      </c>
      <c r="L2378" s="196">
        <v>4532</v>
      </c>
      <c r="M2378" s="196" t="s">
        <v>202</v>
      </c>
      <c r="N2378" s="196">
        <v>348</v>
      </c>
      <c r="O2378" s="196">
        <v>627570.24</v>
      </c>
      <c r="P2378" s="196">
        <v>7993090</v>
      </c>
      <c r="Q2378" t="str">
        <f>VLOOKUP(J2378,S:T,2,FALSE)</f>
        <v>4-Medium C&amp;I</v>
      </c>
      <c r="R2378" s="198"/>
      <c r="U2378" s="198"/>
    </row>
    <row r="2379" spans="1:21" x14ac:dyDescent="0.25">
      <c r="A2379" s="196">
        <v>5</v>
      </c>
      <c r="B2379" s="196" t="s">
        <v>183</v>
      </c>
      <c r="C2379" s="196">
        <v>2020</v>
      </c>
      <c r="D2379" s="196">
        <v>3</v>
      </c>
      <c r="E2379" s="196" t="s">
        <v>247</v>
      </c>
      <c r="F2379" s="197">
        <v>5</v>
      </c>
      <c r="G2379" s="196" t="s">
        <v>197</v>
      </c>
      <c r="H2379" s="196">
        <v>954</v>
      </c>
      <c r="I2379" s="196" t="s">
        <v>239</v>
      </c>
      <c r="J2379" s="196" t="s">
        <v>121</v>
      </c>
      <c r="K2379" s="196" t="s">
        <v>218</v>
      </c>
      <c r="L2379" s="196">
        <v>4552</v>
      </c>
      <c r="M2379" s="196" t="s">
        <v>278</v>
      </c>
      <c r="N2379" s="196">
        <v>516</v>
      </c>
      <c r="O2379" s="196">
        <v>1056714.07</v>
      </c>
      <c r="P2379" s="196">
        <v>11956431</v>
      </c>
      <c r="Q2379" t="str">
        <f>VLOOKUP(J2379,S:T,2,FALSE)</f>
        <v>4-Medium C&amp;I</v>
      </c>
      <c r="R2379" s="198"/>
      <c r="U2379" s="198"/>
    </row>
    <row r="2380" spans="1:21" x14ac:dyDescent="0.25">
      <c r="A2380" s="196">
        <v>5</v>
      </c>
      <c r="B2380" s="196" t="s">
        <v>183</v>
      </c>
      <c r="C2380" s="196">
        <v>2020</v>
      </c>
      <c r="D2380" s="196">
        <v>3</v>
      </c>
      <c r="E2380" s="196" t="s">
        <v>247</v>
      </c>
      <c r="F2380" s="197">
        <v>3</v>
      </c>
      <c r="G2380" s="196" t="s">
        <v>191</v>
      </c>
      <c r="H2380" s="196">
        <v>952</v>
      </c>
      <c r="I2380" s="196" t="s">
        <v>237</v>
      </c>
      <c r="J2380" s="196" t="s">
        <v>119</v>
      </c>
      <c r="K2380" s="196" t="s">
        <v>238</v>
      </c>
      <c r="L2380" s="196">
        <v>4532</v>
      </c>
      <c r="M2380" s="196" t="s">
        <v>202</v>
      </c>
      <c r="N2380" s="196">
        <v>439</v>
      </c>
      <c r="O2380" s="196">
        <v>75089.23</v>
      </c>
      <c r="P2380" s="196">
        <v>1733638</v>
      </c>
      <c r="Q2380" t="str">
        <f>VLOOKUP(J2380,S:T,2,FALSE)</f>
        <v>3-Small C&amp;I</v>
      </c>
      <c r="R2380" s="198"/>
      <c r="U2380" s="198"/>
    </row>
    <row r="2381" spans="1:21" x14ac:dyDescent="0.25">
      <c r="A2381" s="196">
        <v>4</v>
      </c>
      <c r="B2381" s="196" t="s">
        <v>189</v>
      </c>
      <c r="C2381" s="196">
        <v>2020</v>
      </c>
      <c r="D2381" s="196">
        <v>3</v>
      </c>
      <c r="E2381" s="196" t="s">
        <v>247</v>
      </c>
      <c r="F2381" s="197">
        <v>3</v>
      </c>
      <c r="G2381" s="196" t="s">
        <v>191</v>
      </c>
      <c r="H2381" s="196">
        <v>952</v>
      </c>
      <c r="I2381" s="196" t="s">
        <v>237</v>
      </c>
      <c r="J2381" s="196" t="s">
        <v>119</v>
      </c>
      <c r="K2381" s="196" t="s">
        <v>238</v>
      </c>
      <c r="L2381" s="196">
        <v>4532</v>
      </c>
      <c r="M2381" s="196" t="s">
        <v>202</v>
      </c>
      <c r="N2381" s="196">
        <v>10</v>
      </c>
      <c r="O2381" s="196">
        <v>405.67</v>
      </c>
      <c r="P2381" s="196">
        <v>3033</v>
      </c>
      <c r="Q2381" t="str">
        <f>VLOOKUP(J2381,S:T,2,FALSE)</f>
        <v>3-Small C&amp;I</v>
      </c>
      <c r="R2381" s="198"/>
      <c r="U2381" s="198"/>
    </row>
    <row r="2382" spans="1:21" x14ac:dyDescent="0.25">
      <c r="A2382" s="196">
        <v>4</v>
      </c>
      <c r="B2382" s="196" t="s">
        <v>189</v>
      </c>
      <c r="C2382" s="196">
        <v>2020</v>
      </c>
      <c r="D2382" s="196">
        <v>3</v>
      </c>
      <c r="E2382" s="196" t="s">
        <v>247</v>
      </c>
      <c r="F2382" s="197">
        <v>3</v>
      </c>
      <c r="G2382" s="196" t="s">
        <v>191</v>
      </c>
      <c r="H2382" s="196">
        <v>951</v>
      </c>
      <c r="I2382" s="196" t="s">
        <v>252</v>
      </c>
      <c r="J2382" s="196" t="s">
        <v>128</v>
      </c>
      <c r="K2382" s="196" t="s">
        <v>251</v>
      </c>
      <c r="L2382" s="196">
        <v>4532</v>
      </c>
      <c r="M2382" s="196" t="s">
        <v>202</v>
      </c>
      <c r="N2382" s="196">
        <v>6</v>
      </c>
      <c r="O2382" s="196">
        <v>183.57</v>
      </c>
      <c r="P2382" s="196">
        <v>1366</v>
      </c>
      <c r="Q2382" t="str">
        <f>VLOOKUP(J2382,S:T,2,FALSE)</f>
        <v>3-Small C&amp;I</v>
      </c>
      <c r="R2382" s="198"/>
      <c r="U2382" s="198"/>
    </row>
    <row r="2383" spans="1:21" x14ac:dyDescent="0.25">
      <c r="A2383" s="196">
        <v>5</v>
      </c>
      <c r="B2383" s="196" t="s">
        <v>183</v>
      </c>
      <c r="C2383" s="196">
        <v>2020</v>
      </c>
      <c r="D2383" s="196">
        <v>3</v>
      </c>
      <c r="E2383" s="196" t="s">
        <v>247</v>
      </c>
      <c r="F2383" s="197">
        <v>5</v>
      </c>
      <c r="G2383" s="196" t="s">
        <v>197</v>
      </c>
      <c r="H2383" s="196">
        <v>18</v>
      </c>
      <c r="I2383" s="196" t="s">
        <v>217</v>
      </c>
      <c r="J2383" s="196" t="s">
        <v>121</v>
      </c>
      <c r="K2383" s="196" t="s">
        <v>218</v>
      </c>
      <c r="L2383" s="196">
        <v>460</v>
      </c>
      <c r="M2383" s="196" t="s">
        <v>200</v>
      </c>
      <c r="N2383" s="196">
        <v>188</v>
      </c>
      <c r="O2383" s="196">
        <v>719137.68</v>
      </c>
      <c r="P2383" s="196">
        <v>3421319</v>
      </c>
      <c r="Q2383" t="str">
        <f>VLOOKUP(J2383,S:T,2,FALSE)</f>
        <v>4-Medium C&amp;I</v>
      </c>
      <c r="R2383" s="198"/>
      <c r="U2383" s="198"/>
    </row>
    <row r="2384" spans="1:21" x14ac:dyDescent="0.25">
      <c r="A2384" s="196">
        <v>5</v>
      </c>
      <c r="B2384" s="196" t="s">
        <v>183</v>
      </c>
      <c r="C2384" s="196">
        <v>2020</v>
      </c>
      <c r="D2384" s="196">
        <v>3</v>
      </c>
      <c r="E2384" s="196" t="s">
        <v>247</v>
      </c>
      <c r="F2384" s="197">
        <v>3</v>
      </c>
      <c r="G2384" s="196" t="s">
        <v>191</v>
      </c>
      <c r="H2384" s="196">
        <v>12</v>
      </c>
      <c r="I2384" s="196" t="s">
        <v>303</v>
      </c>
      <c r="J2384" s="196" t="s">
        <v>128</v>
      </c>
      <c r="K2384" s="196" t="s">
        <v>251</v>
      </c>
      <c r="L2384" s="196">
        <v>300</v>
      </c>
      <c r="M2384" s="196" t="s">
        <v>193</v>
      </c>
      <c r="N2384" s="196">
        <v>1</v>
      </c>
      <c r="O2384" s="196">
        <v>9.83</v>
      </c>
      <c r="P2384" s="196">
        <v>11</v>
      </c>
      <c r="Q2384" t="str">
        <f>VLOOKUP(J2384,S:T,2,FALSE)</f>
        <v>3-Small C&amp;I</v>
      </c>
      <c r="R2384" s="198"/>
      <c r="U2384" s="198"/>
    </row>
    <row r="2385" spans="1:21" x14ac:dyDescent="0.25">
      <c r="A2385" s="196">
        <v>4</v>
      </c>
      <c r="B2385" s="196" t="s">
        <v>189</v>
      </c>
      <c r="C2385" s="196">
        <v>2020</v>
      </c>
      <c r="D2385" s="196">
        <v>3</v>
      </c>
      <c r="E2385" s="196" t="s">
        <v>247</v>
      </c>
      <c r="F2385" s="197">
        <v>1</v>
      </c>
      <c r="G2385" s="196" t="s">
        <v>185</v>
      </c>
      <c r="H2385" s="196">
        <v>5</v>
      </c>
      <c r="I2385" s="196" t="s">
        <v>192</v>
      </c>
      <c r="J2385" s="196" t="s">
        <v>117</v>
      </c>
      <c r="K2385" s="196" t="s">
        <v>187</v>
      </c>
      <c r="L2385" s="196">
        <v>200</v>
      </c>
      <c r="M2385" s="196" t="s">
        <v>212</v>
      </c>
      <c r="N2385" s="196">
        <v>13</v>
      </c>
      <c r="O2385" s="196">
        <v>1497.79</v>
      </c>
      <c r="P2385" s="196">
        <v>6155</v>
      </c>
      <c r="Q2385" t="str">
        <f>VLOOKUP(J2385,S:T,2,FALSE)</f>
        <v>3-Small C&amp;I</v>
      </c>
      <c r="R2385" s="198"/>
      <c r="U2385" s="198"/>
    </row>
    <row r="2386" spans="1:21" x14ac:dyDescent="0.25">
      <c r="A2386" s="196">
        <v>5</v>
      </c>
      <c r="B2386" s="196" t="s">
        <v>183</v>
      </c>
      <c r="C2386" s="196">
        <v>2020</v>
      </c>
      <c r="D2386" s="196">
        <v>3</v>
      </c>
      <c r="E2386" s="196" t="s">
        <v>247</v>
      </c>
      <c r="F2386" s="197">
        <v>5</v>
      </c>
      <c r="G2386" s="196" t="s">
        <v>197</v>
      </c>
      <c r="H2386" s="196">
        <v>602</v>
      </c>
      <c r="I2386" s="196" t="s">
        <v>248</v>
      </c>
      <c r="J2386" s="196" t="s">
        <v>127</v>
      </c>
      <c r="K2386" s="196" t="s">
        <v>199</v>
      </c>
      <c r="L2386" s="196">
        <v>460</v>
      </c>
      <c r="M2386" s="196" t="s">
        <v>200</v>
      </c>
      <c r="N2386" s="196">
        <v>28</v>
      </c>
      <c r="O2386" s="196">
        <v>4415.18</v>
      </c>
      <c r="P2386" s="196">
        <v>12183</v>
      </c>
      <c r="Q2386" t="str">
        <f>VLOOKUP(J2386,S:T,2,FALSE)</f>
        <v>Street</v>
      </c>
      <c r="R2386" s="198"/>
      <c r="U2386" s="198"/>
    </row>
    <row r="2387" spans="1:21" x14ac:dyDescent="0.25">
      <c r="A2387" s="196">
        <v>5</v>
      </c>
      <c r="B2387" s="196" t="s">
        <v>183</v>
      </c>
      <c r="C2387" s="196">
        <v>2020</v>
      </c>
      <c r="D2387" s="196">
        <v>3</v>
      </c>
      <c r="E2387" s="196" t="s">
        <v>247</v>
      </c>
      <c r="F2387" s="197">
        <v>5</v>
      </c>
      <c r="G2387" s="196" t="s">
        <v>197</v>
      </c>
      <c r="H2387" s="196">
        <v>603</v>
      </c>
      <c r="I2387" s="196" t="s">
        <v>198</v>
      </c>
      <c r="J2387" s="196" t="s">
        <v>127</v>
      </c>
      <c r="K2387" s="196" t="s">
        <v>199</v>
      </c>
      <c r="L2387" s="196">
        <v>460</v>
      </c>
      <c r="M2387" s="196" t="s">
        <v>200</v>
      </c>
      <c r="N2387" s="196">
        <v>51</v>
      </c>
      <c r="O2387" s="196">
        <v>8005.97</v>
      </c>
      <c r="P2387" s="196">
        <v>22013</v>
      </c>
      <c r="Q2387" t="str">
        <f>VLOOKUP(J2387,S:T,2,FALSE)</f>
        <v>Street</v>
      </c>
      <c r="R2387" s="198"/>
      <c r="U2387" s="198"/>
    </row>
    <row r="2388" spans="1:21" x14ac:dyDescent="0.25">
      <c r="A2388" s="196">
        <v>5</v>
      </c>
      <c r="B2388" s="196" t="s">
        <v>183</v>
      </c>
      <c r="C2388" s="196">
        <v>2020</v>
      </c>
      <c r="D2388" s="196">
        <v>3</v>
      </c>
      <c r="E2388" s="196" t="s">
        <v>247</v>
      </c>
      <c r="F2388" s="197">
        <v>6</v>
      </c>
      <c r="G2388" s="196" t="s">
        <v>194</v>
      </c>
      <c r="H2388" s="196">
        <v>619</v>
      </c>
      <c r="I2388" s="196" t="s">
        <v>279</v>
      </c>
      <c r="J2388" s="196" t="s">
        <v>280</v>
      </c>
      <c r="K2388" s="196" t="s">
        <v>214</v>
      </c>
      <c r="L2388" s="196">
        <v>4562</v>
      </c>
      <c r="M2388" s="196" t="s">
        <v>213</v>
      </c>
      <c r="N2388" s="196">
        <v>384</v>
      </c>
      <c r="O2388" s="196">
        <v>421772.72</v>
      </c>
      <c r="P2388" s="196">
        <v>3430013</v>
      </c>
      <c r="Q2388" t="str">
        <f>VLOOKUP(J2388,S:T,2,FALSE)</f>
        <v>Street</v>
      </c>
      <c r="R2388" s="198"/>
      <c r="U2388" s="198"/>
    </row>
    <row r="2389" spans="1:21" x14ac:dyDescent="0.25">
      <c r="A2389" s="196">
        <v>5</v>
      </c>
      <c r="B2389" s="196" t="s">
        <v>183</v>
      </c>
      <c r="C2389" s="196">
        <v>2020</v>
      </c>
      <c r="D2389" s="196">
        <v>3</v>
      </c>
      <c r="E2389" s="196" t="s">
        <v>247</v>
      </c>
      <c r="F2389" s="197">
        <v>6</v>
      </c>
      <c r="G2389" s="196" t="s">
        <v>194</v>
      </c>
      <c r="H2389" s="196">
        <v>625</v>
      </c>
      <c r="I2389" s="196" t="s">
        <v>288</v>
      </c>
      <c r="J2389" s="196" t="s">
        <v>134</v>
      </c>
      <c r="K2389" s="196" t="s">
        <v>214</v>
      </c>
      <c r="L2389" s="196">
        <v>700</v>
      </c>
      <c r="M2389" s="196" t="s">
        <v>195</v>
      </c>
      <c r="N2389" s="196">
        <v>1</v>
      </c>
      <c r="O2389" s="196">
        <v>19.87</v>
      </c>
      <c r="P2389" s="196">
        <v>22</v>
      </c>
      <c r="Q2389" t="str">
        <f>VLOOKUP(J2389,S:T,2,FALSE)</f>
        <v>Street</v>
      </c>
      <c r="R2389" s="198"/>
      <c r="U2389" s="198"/>
    </row>
    <row r="2390" spans="1:21" x14ac:dyDescent="0.25">
      <c r="A2390" s="196">
        <v>5</v>
      </c>
      <c r="B2390" s="196" t="s">
        <v>183</v>
      </c>
      <c r="C2390" s="196">
        <v>2020</v>
      </c>
      <c r="D2390" s="196">
        <v>3</v>
      </c>
      <c r="E2390" s="196" t="s">
        <v>247</v>
      </c>
      <c r="F2390" s="197">
        <v>3</v>
      </c>
      <c r="G2390" s="196" t="s">
        <v>191</v>
      </c>
      <c r="H2390" s="196">
        <v>1</v>
      </c>
      <c r="I2390" s="196" t="s">
        <v>231</v>
      </c>
      <c r="J2390" s="196" t="s">
        <v>123</v>
      </c>
      <c r="K2390" s="196" t="s">
        <v>232</v>
      </c>
      <c r="L2390" s="196">
        <v>300</v>
      </c>
      <c r="M2390" s="196" t="s">
        <v>193</v>
      </c>
      <c r="N2390" s="196">
        <v>1217</v>
      </c>
      <c r="O2390" s="196">
        <v>358238.61</v>
      </c>
      <c r="P2390" s="196">
        <v>1338260</v>
      </c>
      <c r="Q2390" t="str">
        <f>VLOOKUP(J2390,S:T,2,FALSE)</f>
        <v>1-Residential</v>
      </c>
      <c r="R2390" s="198"/>
      <c r="U2390" s="198"/>
    </row>
    <row r="2391" spans="1:21" x14ac:dyDescent="0.25">
      <c r="A2391" s="196">
        <v>5</v>
      </c>
      <c r="B2391" s="196" t="s">
        <v>183</v>
      </c>
      <c r="C2391" s="196">
        <v>2020</v>
      </c>
      <c r="D2391" s="196">
        <v>3</v>
      </c>
      <c r="E2391" s="196" t="s">
        <v>247</v>
      </c>
      <c r="F2391" s="197">
        <v>1</v>
      </c>
      <c r="G2391" s="196" t="s">
        <v>185</v>
      </c>
      <c r="H2391" s="196">
        <v>7</v>
      </c>
      <c r="I2391" s="196" t="s">
        <v>243</v>
      </c>
      <c r="J2391" s="196" t="s">
        <v>124</v>
      </c>
      <c r="K2391" s="196" t="s">
        <v>244</v>
      </c>
      <c r="L2391" s="196">
        <v>200</v>
      </c>
      <c r="M2391" s="196" t="s">
        <v>212</v>
      </c>
      <c r="N2391" s="196">
        <v>73</v>
      </c>
      <c r="O2391" s="196">
        <v>7207.73</v>
      </c>
      <c r="P2391" s="196">
        <v>39505</v>
      </c>
      <c r="Q2391" t="str">
        <f>VLOOKUP(J2391,S:T,2,FALSE)</f>
        <v>2-Low Income Residential</v>
      </c>
      <c r="R2391" s="198"/>
      <c r="U2391" s="198"/>
    </row>
    <row r="2392" spans="1:21" x14ac:dyDescent="0.25">
      <c r="A2392" s="196">
        <v>4</v>
      </c>
      <c r="B2392" s="196" t="s">
        <v>189</v>
      </c>
      <c r="C2392" s="196">
        <v>2020</v>
      </c>
      <c r="D2392" s="196">
        <v>3</v>
      </c>
      <c r="E2392" s="196" t="s">
        <v>247</v>
      </c>
      <c r="F2392" s="197">
        <v>3</v>
      </c>
      <c r="G2392" s="196" t="s">
        <v>191</v>
      </c>
      <c r="H2392" s="196">
        <v>903</v>
      </c>
      <c r="I2392" s="196" t="s">
        <v>241</v>
      </c>
      <c r="J2392" s="196" t="s">
        <v>123</v>
      </c>
      <c r="K2392" s="196" t="s">
        <v>232</v>
      </c>
      <c r="L2392" s="196">
        <v>4532</v>
      </c>
      <c r="M2392" s="196" t="s">
        <v>202</v>
      </c>
      <c r="N2392" s="196">
        <v>22</v>
      </c>
      <c r="O2392" s="196">
        <v>2151.7199999999998</v>
      </c>
      <c r="P2392" s="196">
        <v>15700</v>
      </c>
      <c r="Q2392" t="str">
        <f>VLOOKUP(J2392,S:T,2,FALSE)</f>
        <v>1-Residential</v>
      </c>
      <c r="R2392" s="198"/>
      <c r="U2392" s="198"/>
    </row>
    <row r="2393" spans="1:21" x14ac:dyDescent="0.25">
      <c r="A2393" s="196">
        <v>4</v>
      </c>
      <c r="B2393" s="196" t="s">
        <v>189</v>
      </c>
      <c r="C2393" s="196">
        <v>2020</v>
      </c>
      <c r="D2393" s="196">
        <v>3</v>
      </c>
      <c r="E2393" s="196" t="s">
        <v>247</v>
      </c>
      <c r="F2393" s="197">
        <v>1</v>
      </c>
      <c r="G2393" s="196" t="s">
        <v>185</v>
      </c>
      <c r="H2393" s="196">
        <v>905</v>
      </c>
      <c r="I2393" s="196" t="s">
        <v>274</v>
      </c>
      <c r="J2393" s="196" t="s">
        <v>124</v>
      </c>
      <c r="K2393" s="196" t="s">
        <v>244</v>
      </c>
      <c r="L2393" s="196">
        <v>4512</v>
      </c>
      <c r="M2393" s="196" t="s">
        <v>188</v>
      </c>
      <c r="N2393" s="196">
        <v>102</v>
      </c>
      <c r="O2393" s="196">
        <v>4509.88</v>
      </c>
      <c r="P2393" s="196">
        <v>88963</v>
      </c>
      <c r="Q2393" t="str">
        <f>VLOOKUP(J2393,S:T,2,FALSE)</f>
        <v>2-Low Income Residential</v>
      </c>
      <c r="R2393" s="198"/>
      <c r="U2393" s="198"/>
    </row>
    <row r="2394" spans="1:21" x14ac:dyDescent="0.25">
      <c r="A2394" s="196">
        <v>4</v>
      </c>
      <c r="B2394" s="196" t="s">
        <v>189</v>
      </c>
      <c r="C2394" s="196">
        <v>2020</v>
      </c>
      <c r="D2394" s="196">
        <v>3</v>
      </c>
      <c r="E2394" s="196" t="s">
        <v>247</v>
      </c>
      <c r="F2394" s="197">
        <v>10</v>
      </c>
      <c r="G2394" s="196" t="s">
        <v>240</v>
      </c>
      <c r="H2394" s="196">
        <v>905</v>
      </c>
      <c r="I2394" s="196" t="s">
        <v>274</v>
      </c>
      <c r="J2394" s="196" t="s">
        <v>124</v>
      </c>
      <c r="K2394" s="196" t="s">
        <v>244</v>
      </c>
      <c r="L2394" s="196">
        <v>4513</v>
      </c>
      <c r="M2394" s="196" t="s">
        <v>242</v>
      </c>
      <c r="N2394" s="196">
        <v>5</v>
      </c>
      <c r="O2394" s="196">
        <v>281.51</v>
      </c>
      <c r="P2394" s="196">
        <v>5326</v>
      </c>
      <c r="Q2394" t="str">
        <f>VLOOKUP(J2394,S:T,2,FALSE)</f>
        <v>2-Low Income Residential</v>
      </c>
      <c r="R2394" s="198"/>
      <c r="U2394" s="198"/>
    </row>
    <row r="2395" spans="1:21" x14ac:dyDescent="0.25">
      <c r="A2395" s="196">
        <v>5</v>
      </c>
      <c r="B2395" s="196" t="s">
        <v>183</v>
      </c>
      <c r="C2395" s="196">
        <v>2020</v>
      </c>
      <c r="D2395" s="196">
        <v>3</v>
      </c>
      <c r="E2395" s="196" t="s">
        <v>247</v>
      </c>
      <c r="F2395" s="197">
        <v>3</v>
      </c>
      <c r="G2395" s="196" t="s">
        <v>191</v>
      </c>
      <c r="H2395" s="196">
        <v>954</v>
      </c>
      <c r="I2395" s="196" t="s">
        <v>239</v>
      </c>
      <c r="J2395" s="196" t="s">
        <v>121</v>
      </c>
      <c r="K2395" s="196" t="s">
        <v>218</v>
      </c>
      <c r="L2395" s="196">
        <v>4532</v>
      </c>
      <c r="M2395" s="196" t="s">
        <v>202</v>
      </c>
      <c r="N2395" s="196">
        <v>7932</v>
      </c>
      <c r="O2395" s="196">
        <v>11994724</v>
      </c>
      <c r="P2395" s="196">
        <v>148093409</v>
      </c>
      <c r="Q2395" t="str">
        <f>VLOOKUP(J2395,S:T,2,FALSE)</f>
        <v>4-Medium C&amp;I</v>
      </c>
      <c r="R2395" s="198"/>
      <c r="U2395" s="198"/>
    </row>
    <row r="2396" spans="1:21" x14ac:dyDescent="0.25">
      <c r="A2396" s="196">
        <v>5</v>
      </c>
      <c r="B2396" s="196" t="s">
        <v>183</v>
      </c>
      <c r="C2396" s="196">
        <v>2020</v>
      </c>
      <c r="D2396" s="196">
        <v>3</v>
      </c>
      <c r="E2396" s="196" t="s">
        <v>247</v>
      </c>
      <c r="F2396" s="197">
        <v>3</v>
      </c>
      <c r="G2396" s="196" t="s">
        <v>191</v>
      </c>
      <c r="H2396" s="196">
        <v>17</v>
      </c>
      <c r="I2396" s="196" t="s">
        <v>206</v>
      </c>
      <c r="J2396" s="196" t="s">
        <v>130</v>
      </c>
      <c r="K2396" s="196" t="s">
        <v>207</v>
      </c>
      <c r="L2396" s="196">
        <v>300</v>
      </c>
      <c r="M2396" s="196" t="s">
        <v>193</v>
      </c>
      <c r="N2396" s="196">
        <v>2</v>
      </c>
      <c r="O2396" s="196">
        <v>2500.9899999999998</v>
      </c>
      <c r="P2396" s="196">
        <v>12320</v>
      </c>
      <c r="Q2396" t="str">
        <f>VLOOKUP(J2396,S:T,2,FALSE)</f>
        <v>4-Medium C&amp;I</v>
      </c>
      <c r="R2396" s="198"/>
      <c r="U2396" s="198"/>
    </row>
    <row r="2397" spans="1:21" x14ac:dyDescent="0.25">
      <c r="A2397" s="196">
        <v>4</v>
      </c>
      <c r="B2397" s="196" t="s">
        <v>189</v>
      </c>
      <c r="C2397" s="196">
        <v>2020</v>
      </c>
      <c r="D2397" s="196">
        <v>3</v>
      </c>
      <c r="E2397" s="196" t="s">
        <v>247</v>
      </c>
      <c r="F2397" s="197">
        <v>5</v>
      </c>
      <c r="G2397" s="196" t="s">
        <v>197</v>
      </c>
      <c r="H2397" s="196">
        <v>710</v>
      </c>
      <c r="I2397" s="196" t="s">
        <v>222</v>
      </c>
      <c r="J2397" s="196" t="s">
        <v>209</v>
      </c>
      <c r="K2397" s="196" t="s">
        <v>210</v>
      </c>
      <c r="L2397" s="196">
        <v>4552</v>
      </c>
      <c r="M2397" s="196" t="s">
        <v>278</v>
      </c>
      <c r="N2397" s="196">
        <v>1</v>
      </c>
      <c r="O2397" s="196">
        <v>3271.84</v>
      </c>
      <c r="P2397" s="196">
        <v>37753</v>
      </c>
      <c r="Q2397" t="str">
        <f>VLOOKUP(J2397,S:T,2,FALSE)</f>
        <v>5-Large C&amp;I</v>
      </c>
      <c r="R2397" s="198"/>
      <c r="U2397" s="198"/>
    </row>
    <row r="2398" spans="1:21" x14ac:dyDescent="0.25">
      <c r="A2398" s="196">
        <v>4</v>
      </c>
      <c r="B2398" s="196" t="s">
        <v>189</v>
      </c>
      <c r="C2398" s="196">
        <v>2020</v>
      </c>
      <c r="D2398" s="196">
        <v>3</v>
      </c>
      <c r="E2398" s="196" t="s">
        <v>247</v>
      </c>
      <c r="F2398" s="197">
        <v>3</v>
      </c>
      <c r="G2398" s="196" t="s">
        <v>191</v>
      </c>
      <c r="H2398" s="196">
        <v>18</v>
      </c>
      <c r="I2398" s="196" t="s">
        <v>217</v>
      </c>
      <c r="J2398" s="196" t="s">
        <v>121</v>
      </c>
      <c r="K2398" s="196" t="s">
        <v>218</v>
      </c>
      <c r="L2398" s="196">
        <v>300</v>
      </c>
      <c r="M2398" s="196" t="s">
        <v>193</v>
      </c>
      <c r="N2398" s="196">
        <v>3</v>
      </c>
      <c r="O2398" s="196">
        <v>852.36</v>
      </c>
      <c r="P2398" s="196">
        <v>3365</v>
      </c>
      <c r="Q2398" t="str">
        <f>VLOOKUP(J2398,S:T,2,FALSE)</f>
        <v>4-Medium C&amp;I</v>
      </c>
      <c r="R2398" s="198"/>
      <c r="U2398" s="198"/>
    </row>
    <row r="2399" spans="1:21" x14ac:dyDescent="0.25">
      <c r="A2399" s="196">
        <v>5</v>
      </c>
      <c r="B2399" s="196" t="s">
        <v>183</v>
      </c>
      <c r="C2399" s="196">
        <v>2020</v>
      </c>
      <c r="D2399" s="196">
        <v>3</v>
      </c>
      <c r="E2399" s="196" t="s">
        <v>247</v>
      </c>
      <c r="F2399" s="197">
        <v>75</v>
      </c>
      <c r="G2399" s="196" t="s">
        <v>214</v>
      </c>
      <c r="H2399" s="196">
        <v>13</v>
      </c>
      <c r="I2399" s="196" t="s">
        <v>298</v>
      </c>
      <c r="J2399" s="196" t="s">
        <v>121</v>
      </c>
      <c r="K2399" s="196" t="s">
        <v>218</v>
      </c>
      <c r="L2399" s="196">
        <v>1575</v>
      </c>
      <c r="M2399" s="196" t="s">
        <v>220</v>
      </c>
      <c r="N2399" s="196">
        <v>1</v>
      </c>
      <c r="O2399" s="196">
        <v>1094.93</v>
      </c>
      <c r="P2399" s="196">
        <v>5320</v>
      </c>
      <c r="Q2399" t="str">
        <f>VLOOKUP(J2399,S:T,2,FALSE)</f>
        <v>4-Medium C&amp;I</v>
      </c>
      <c r="R2399" s="198"/>
      <c r="U2399" s="198"/>
    </row>
    <row r="2400" spans="1:21" x14ac:dyDescent="0.25">
      <c r="A2400" s="196">
        <v>5</v>
      </c>
      <c r="B2400" s="196" t="s">
        <v>183</v>
      </c>
      <c r="C2400" s="196">
        <v>2020</v>
      </c>
      <c r="D2400" s="196">
        <v>3</v>
      </c>
      <c r="E2400" s="196" t="s">
        <v>247</v>
      </c>
      <c r="F2400" s="197">
        <v>75</v>
      </c>
      <c r="G2400" s="196" t="s">
        <v>214</v>
      </c>
      <c r="H2400" s="196">
        <v>950</v>
      </c>
      <c r="I2400" s="196" t="s">
        <v>186</v>
      </c>
      <c r="J2400" s="196" t="s">
        <v>117</v>
      </c>
      <c r="K2400" s="196" t="s">
        <v>187</v>
      </c>
      <c r="L2400" s="196">
        <v>4575</v>
      </c>
      <c r="M2400" s="196" t="s">
        <v>214</v>
      </c>
      <c r="N2400" s="196">
        <v>2</v>
      </c>
      <c r="O2400" s="196">
        <v>848.87</v>
      </c>
      <c r="P2400" s="196">
        <v>8780</v>
      </c>
      <c r="Q2400" t="str">
        <f>VLOOKUP(J2400,S:T,2,FALSE)</f>
        <v>3-Small C&amp;I</v>
      </c>
      <c r="R2400" s="198"/>
      <c r="U2400" s="198"/>
    </row>
    <row r="2401" spans="1:21" x14ac:dyDescent="0.25">
      <c r="A2401" s="196">
        <v>5</v>
      </c>
      <c r="B2401" s="196" t="s">
        <v>183</v>
      </c>
      <c r="C2401" s="196">
        <v>2020</v>
      </c>
      <c r="D2401" s="196">
        <v>3</v>
      </c>
      <c r="E2401" s="196" t="s">
        <v>247</v>
      </c>
      <c r="F2401" s="197">
        <v>77</v>
      </c>
      <c r="G2401" s="196" t="s">
        <v>214</v>
      </c>
      <c r="H2401" s="196">
        <v>950</v>
      </c>
      <c r="I2401" s="196" t="s">
        <v>186</v>
      </c>
      <c r="J2401" s="196" t="s">
        <v>117</v>
      </c>
      <c r="K2401" s="196" t="s">
        <v>187</v>
      </c>
      <c r="L2401" s="196">
        <v>4577</v>
      </c>
      <c r="M2401" s="196" t="s">
        <v>214</v>
      </c>
      <c r="N2401" s="196">
        <v>1</v>
      </c>
      <c r="O2401" s="196">
        <v>229.5</v>
      </c>
      <c r="P2401" s="196">
        <v>2413</v>
      </c>
      <c r="Q2401" t="str">
        <f>VLOOKUP(J2401,S:T,2,FALSE)</f>
        <v>3-Small C&amp;I</v>
      </c>
      <c r="R2401" s="198"/>
      <c r="U2401" s="198"/>
    </row>
    <row r="2402" spans="1:21" x14ac:dyDescent="0.25">
      <c r="A2402" s="196">
        <v>5</v>
      </c>
      <c r="B2402" s="196" t="s">
        <v>183</v>
      </c>
      <c r="C2402" s="196">
        <v>2020</v>
      </c>
      <c r="D2402" s="196">
        <v>3</v>
      </c>
      <c r="E2402" s="196" t="s">
        <v>247</v>
      </c>
      <c r="F2402" s="197">
        <v>79</v>
      </c>
      <c r="G2402" s="196" t="s">
        <v>214</v>
      </c>
      <c r="H2402" s="196">
        <v>950</v>
      </c>
      <c r="I2402" s="196" t="s">
        <v>186</v>
      </c>
      <c r="J2402" s="196" t="s">
        <v>117</v>
      </c>
      <c r="K2402" s="196" t="s">
        <v>187</v>
      </c>
      <c r="L2402" s="196">
        <v>4579</v>
      </c>
      <c r="M2402" s="196" t="s">
        <v>223</v>
      </c>
      <c r="N2402" s="196">
        <v>84</v>
      </c>
      <c r="O2402" s="196">
        <v>13876.02</v>
      </c>
      <c r="P2402" s="196">
        <v>139447</v>
      </c>
      <c r="Q2402" t="str">
        <f>VLOOKUP(J2402,S:T,2,FALSE)</f>
        <v>3-Small C&amp;I</v>
      </c>
      <c r="R2402" s="198"/>
      <c r="U2402" s="198"/>
    </row>
    <row r="2403" spans="1:21" x14ac:dyDescent="0.25">
      <c r="A2403" s="196">
        <v>5</v>
      </c>
      <c r="B2403" s="196" t="s">
        <v>183</v>
      </c>
      <c r="C2403" s="196">
        <v>2020</v>
      </c>
      <c r="D2403" s="196">
        <v>3</v>
      </c>
      <c r="E2403" s="196" t="s">
        <v>247</v>
      </c>
      <c r="F2403" s="197">
        <v>1</v>
      </c>
      <c r="G2403" s="196" t="s">
        <v>185</v>
      </c>
      <c r="H2403" s="196">
        <v>950</v>
      </c>
      <c r="I2403" s="196" t="s">
        <v>186</v>
      </c>
      <c r="J2403" s="196" t="s">
        <v>117</v>
      </c>
      <c r="K2403" s="196" t="s">
        <v>187</v>
      </c>
      <c r="L2403" s="196">
        <v>4512</v>
      </c>
      <c r="M2403" s="196" t="s">
        <v>188</v>
      </c>
      <c r="N2403" s="196">
        <v>732</v>
      </c>
      <c r="O2403" s="196">
        <v>46159.74</v>
      </c>
      <c r="P2403" s="196">
        <v>418632</v>
      </c>
      <c r="Q2403" t="str">
        <f>VLOOKUP(J2403,S:T,2,FALSE)</f>
        <v>3-Small C&amp;I</v>
      </c>
      <c r="R2403" s="198"/>
      <c r="U2403" s="198"/>
    </row>
    <row r="2404" spans="1:21" x14ac:dyDescent="0.25">
      <c r="A2404" s="196">
        <v>5</v>
      </c>
      <c r="B2404" s="196" t="s">
        <v>183</v>
      </c>
      <c r="C2404" s="196">
        <v>2020</v>
      </c>
      <c r="D2404" s="196">
        <v>3</v>
      </c>
      <c r="E2404" s="196" t="s">
        <v>247</v>
      </c>
      <c r="F2404" s="197">
        <v>6</v>
      </c>
      <c r="G2404" s="196" t="s">
        <v>194</v>
      </c>
      <c r="H2404" s="196">
        <v>5</v>
      </c>
      <c r="I2404" s="196" t="s">
        <v>192</v>
      </c>
      <c r="J2404" s="196" t="s">
        <v>117</v>
      </c>
      <c r="K2404" s="196" t="s">
        <v>187</v>
      </c>
      <c r="L2404" s="196">
        <v>700</v>
      </c>
      <c r="M2404" s="196" t="s">
        <v>195</v>
      </c>
      <c r="N2404" s="196">
        <v>6</v>
      </c>
      <c r="O2404" s="196">
        <v>546.48</v>
      </c>
      <c r="P2404" s="196">
        <v>2269</v>
      </c>
      <c r="Q2404" t="str">
        <f>VLOOKUP(J2404,S:T,2,FALSE)</f>
        <v>3-Small C&amp;I</v>
      </c>
      <c r="R2404" s="198"/>
      <c r="U2404" s="198"/>
    </row>
    <row r="2405" spans="1:21" x14ac:dyDescent="0.25">
      <c r="A2405" s="196">
        <v>5</v>
      </c>
      <c r="B2405" s="196" t="s">
        <v>183</v>
      </c>
      <c r="C2405" s="196">
        <v>2020</v>
      </c>
      <c r="D2405" s="196">
        <v>3</v>
      </c>
      <c r="E2405" s="196" t="s">
        <v>247</v>
      </c>
      <c r="F2405" s="197">
        <v>75</v>
      </c>
      <c r="G2405" s="196" t="s">
        <v>214</v>
      </c>
      <c r="H2405" s="196">
        <v>5</v>
      </c>
      <c r="I2405" s="196" t="s">
        <v>192</v>
      </c>
      <c r="J2405" s="196" t="s">
        <v>117</v>
      </c>
      <c r="K2405" s="196" t="s">
        <v>187</v>
      </c>
      <c r="L2405" s="196">
        <v>1575</v>
      </c>
      <c r="M2405" s="196" t="s">
        <v>220</v>
      </c>
      <c r="N2405" s="196">
        <v>5</v>
      </c>
      <c r="O2405" s="196">
        <v>2092.5500000000002</v>
      </c>
      <c r="P2405" s="196">
        <v>9380</v>
      </c>
      <c r="Q2405" t="str">
        <f>VLOOKUP(J2405,S:T,2,FALSE)</f>
        <v>3-Small C&amp;I</v>
      </c>
      <c r="R2405" s="198"/>
      <c r="U2405" s="198"/>
    </row>
    <row r="2406" spans="1:21" x14ac:dyDescent="0.25">
      <c r="A2406" s="196">
        <v>5</v>
      </c>
      <c r="B2406" s="196" t="s">
        <v>183</v>
      </c>
      <c r="C2406" s="196">
        <v>2020</v>
      </c>
      <c r="D2406" s="196">
        <v>3</v>
      </c>
      <c r="E2406" s="196" t="s">
        <v>247</v>
      </c>
      <c r="F2406" s="197">
        <v>10</v>
      </c>
      <c r="G2406" s="196" t="s">
        <v>240</v>
      </c>
      <c r="H2406" s="196">
        <v>616</v>
      </c>
      <c r="I2406" s="196" t="s">
        <v>201</v>
      </c>
      <c r="J2406" s="196" t="s">
        <v>127</v>
      </c>
      <c r="K2406" s="196" t="s">
        <v>199</v>
      </c>
      <c r="L2406" s="196">
        <v>4513</v>
      </c>
      <c r="M2406" s="196" t="s">
        <v>242</v>
      </c>
      <c r="N2406" s="196">
        <v>3</v>
      </c>
      <c r="O2406" s="196">
        <v>90.4</v>
      </c>
      <c r="P2406" s="196">
        <v>378</v>
      </c>
      <c r="Q2406" t="str">
        <f>VLOOKUP(J2406,S:T,2,FALSE)</f>
        <v>Street</v>
      </c>
      <c r="R2406" s="198"/>
      <c r="U2406" s="198"/>
    </row>
    <row r="2407" spans="1:21" x14ac:dyDescent="0.25">
      <c r="A2407" s="196">
        <v>5</v>
      </c>
      <c r="B2407" s="196" t="s">
        <v>183</v>
      </c>
      <c r="C2407" s="196">
        <v>2020</v>
      </c>
      <c r="D2407" s="196">
        <v>3</v>
      </c>
      <c r="E2407" s="196" t="s">
        <v>247</v>
      </c>
      <c r="F2407" s="197">
        <v>3</v>
      </c>
      <c r="G2407" s="196" t="s">
        <v>191</v>
      </c>
      <c r="H2407" s="196">
        <v>603</v>
      </c>
      <c r="I2407" s="196" t="s">
        <v>198</v>
      </c>
      <c r="J2407" s="196" t="s">
        <v>127</v>
      </c>
      <c r="K2407" s="196" t="s">
        <v>199</v>
      </c>
      <c r="L2407" s="196">
        <v>300</v>
      </c>
      <c r="M2407" s="196" t="s">
        <v>193</v>
      </c>
      <c r="N2407" s="196">
        <v>1847</v>
      </c>
      <c r="O2407" s="196">
        <v>186878.59</v>
      </c>
      <c r="P2407" s="196">
        <v>504079</v>
      </c>
      <c r="Q2407" t="str">
        <f>VLOOKUP(J2407,S:T,2,FALSE)</f>
        <v>Street</v>
      </c>
      <c r="R2407" s="198"/>
      <c r="U2407" s="198"/>
    </row>
    <row r="2408" spans="1:21" x14ac:dyDescent="0.25">
      <c r="A2408" s="196">
        <v>5</v>
      </c>
      <c r="B2408" s="196" t="s">
        <v>183</v>
      </c>
      <c r="C2408" s="196">
        <v>2020</v>
      </c>
      <c r="D2408" s="196">
        <v>3</v>
      </c>
      <c r="E2408" s="196" t="s">
        <v>247</v>
      </c>
      <c r="F2408" s="197">
        <v>60</v>
      </c>
      <c r="G2408" s="196" t="s">
        <v>214</v>
      </c>
      <c r="H2408" s="196">
        <v>615</v>
      </c>
      <c r="I2408" s="196" t="s">
        <v>294</v>
      </c>
      <c r="J2408" s="196" t="s">
        <v>125</v>
      </c>
      <c r="K2408" s="196" t="s">
        <v>263</v>
      </c>
      <c r="L2408" s="196">
        <v>4563</v>
      </c>
      <c r="M2408" s="196" t="s">
        <v>230</v>
      </c>
      <c r="N2408" s="196">
        <v>39</v>
      </c>
      <c r="O2408" s="196">
        <v>4885.34</v>
      </c>
      <c r="P2408" s="196">
        <v>10753</v>
      </c>
      <c r="Q2408" t="str">
        <f>VLOOKUP(J2408,S:T,2,FALSE)</f>
        <v>Street</v>
      </c>
      <c r="R2408" s="198"/>
      <c r="U2408" s="198"/>
    </row>
    <row r="2409" spans="1:21" x14ac:dyDescent="0.25">
      <c r="A2409" s="196">
        <v>5</v>
      </c>
      <c r="B2409" s="196" t="s">
        <v>183</v>
      </c>
      <c r="C2409" s="196">
        <v>2020</v>
      </c>
      <c r="D2409" s="196">
        <v>3</v>
      </c>
      <c r="E2409" s="196" t="s">
        <v>247</v>
      </c>
      <c r="F2409" s="197">
        <v>6</v>
      </c>
      <c r="G2409" s="196" t="s">
        <v>194</v>
      </c>
      <c r="H2409" s="196">
        <v>617</v>
      </c>
      <c r="I2409" s="196" t="s">
        <v>289</v>
      </c>
      <c r="J2409" s="196" t="s">
        <v>290</v>
      </c>
      <c r="K2409" s="196" t="s">
        <v>291</v>
      </c>
      <c r="L2409" s="196">
        <v>4562</v>
      </c>
      <c r="M2409" s="196" t="s">
        <v>213</v>
      </c>
      <c r="N2409" s="196">
        <v>8</v>
      </c>
      <c r="O2409" s="196">
        <v>13812.93</v>
      </c>
      <c r="P2409" s="196">
        <v>60291</v>
      </c>
      <c r="Q2409" t="str">
        <f>VLOOKUP(J2409,S:T,2,FALSE)</f>
        <v>Street</v>
      </c>
      <c r="R2409" s="198"/>
      <c r="U2409" s="198"/>
    </row>
    <row r="2410" spans="1:21" x14ac:dyDescent="0.25">
      <c r="A2410" s="196">
        <v>5</v>
      </c>
      <c r="B2410" s="196" t="s">
        <v>183</v>
      </c>
      <c r="C2410" s="196">
        <v>2020</v>
      </c>
      <c r="D2410" s="196">
        <v>3</v>
      </c>
      <c r="E2410" s="196" t="s">
        <v>247</v>
      </c>
      <c r="F2410" s="197">
        <v>6</v>
      </c>
      <c r="G2410" s="196" t="s">
        <v>194</v>
      </c>
      <c r="H2410" s="196">
        <v>618</v>
      </c>
      <c r="I2410" s="196" t="s">
        <v>296</v>
      </c>
      <c r="J2410" s="196" t="s">
        <v>132</v>
      </c>
      <c r="K2410" s="196" t="s">
        <v>282</v>
      </c>
      <c r="L2410" s="196">
        <v>4562</v>
      </c>
      <c r="M2410" s="196" t="s">
        <v>213</v>
      </c>
      <c r="N2410" s="196">
        <v>7</v>
      </c>
      <c r="O2410" s="196">
        <v>880.55</v>
      </c>
      <c r="P2410" s="196">
        <v>544</v>
      </c>
      <c r="Q2410" t="str">
        <f>VLOOKUP(J2410,S:T,2,FALSE)</f>
        <v>Street</v>
      </c>
      <c r="R2410" s="198"/>
      <c r="U2410" s="198"/>
    </row>
    <row r="2411" spans="1:21" x14ac:dyDescent="0.25">
      <c r="A2411" s="196">
        <v>5</v>
      </c>
      <c r="B2411" s="196" t="s">
        <v>183</v>
      </c>
      <c r="C2411" s="196">
        <v>2020</v>
      </c>
      <c r="D2411" s="196">
        <v>3</v>
      </c>
      <c r="E2411" s="196" t="s">
        <v>247</v>
      </c>
      <c r="F2411" s="197">
        <v>1</v>
      </c>
      <c r="G2411" s="196" t="s">
        <v>185</v>
      </c>
      <c r="H2411" s="196">
        <v>6</v>
      </c>
      <c r="I2411" s="196" t="s">
        <v>258</v>
      </c>
      <c r="J2411" s="196" t="s">
        <v>124</v>
      </c>
      <c r="K2411" s="196" t="s">
        <v>244</v>
      </c>
      <c r="L2411" s="196">
        <v>200</v>
      </c>
      <c r="M2411" s="196" t="s">
        <v>212</v>
      </c>
      <c r="N2411" s="196">
        <v>52347</v>
      </c>
      <c r="O2411" s="196">
        <v>4987285.95</v>
      </c>
      <c r="P2411" s="196">
        <v>28056340</v>
      </c>
      <c r="Q2411" t="str">
        <f>VLOOKUP(J2411,S:T,2,FALSE)</f>
        <v>2-Low Income Residential</v>
      </c>
      <c r="R2411" s="198"/>
      <c r="U2411" s="198"/>
    </row>
    <row r="2412" spans="1:21" x14ac:dyDescent="0.25">
      <c r="A2412" s="196">
        <v>5</v>
      </c>
      <c r="B2412" s="196" t="s">
        <v>183</v>
      </c>
      <c r="C2412" s="196">
        <v>2020</v>
      </c>
      <c r="D2412" s="196">
        <v>3</v>
      </c>
      <c r="E2412" s="196" t="s">
        <v>247</v>
      </c>
      <c r="F2412" s="197">
        <v>3</v>
      </c>
      <c r="G2412" s="196" t="s">
        <v>191</v>
      </c>
      <c r="H2412" s="196">
        <v>903</v>
      </c>
      <c r="I2412" s="196" t="s">
        <v>241</v>
      </c>
      <c r="J2412" s="196" t="s">
        <v>123</v>
      </c>
      <c r="K2412" s="196" t="s">
        <v>232</v>
      </c>
      <c r="L2412" s="196">
        <v>4532</v>
      </c>
      <c r="M2412" s="196" t="s">
        <v>202</v>
      </c>
      <c r="N2412" s="196">
        <v>1136</v>
      </c>
      <c r="O2412" s="196">
        <v>372830.98</v>
      </c>
      <c r="P2412" s="196">
        <v>2992847</v>
      </c>
      <c r="Q2412" t="str">
        <f>VLOOKUP(J2412,S:T,2,FALSE)</f>
        <v>1-Residential</v>
      </c>
      <c r="R2412" s="198"/>
      <c r="U2412" s="198"/>
    </row>
    <row r="2413" spans="1:21" x14ac:dyDescent="0.25">
      <c r="A2413" s="196">
        <v>5</v>
      </c>
      <c r="B2413" s="196" t="s">
        <v>183</v>
      </c>
      <c r="C2413" s="196">
        <v>2020</v>
      </c>
      <c r="D2413" s="196">
        <v>3</v>
      </c>
      <c r="E2413" s="196" t="s">
        <v>247</v>
      </c>
      <c r="F2413" s="197">
        <v>79</v>
      </c>
      <c r="G2413" s="196" t="s">
        <v>214</v>
      </c>
      <c r="H2413" s="196">
        <v>153</v>
      </c>
      <c r="I2413" s="196" t="s">
        <v>271</v>
      </c>
      <c r="J2413" s="196" t="s">
        <v>272</v>
      </c>
      <c r="K2413" s="196" t="s">
        <v>272</v>
      </c>
      <c r="L2413" s="196">
        <v>1579</v>
      </c>
      <c r="M2413" s="196" t="s">
        <v>273</v>
      </c>
      <c r="N2413" s="196">
        <v>18</v>
      </c>
      <c r="O2413" s="196">
        <v>0</v>
      </c>
      <c r="P2413" s="196">
        <v>5199314</v>
      </c>
      <c r="Q2413" t="str">
        <f>VLOOKUP(J2413,S:T,2,FALSE)</f>
        <v>OTHER</v>
      </c>
      <c r="R2413" s="198"/>
      <c r="U2413" s="198"/>
    </row>
    <row r="2414" spans="1:21" x14ac:dyDescent="0.25">
      <c r="A2414" s="196">
        <v>4</v>
      </c>
      <c r="B2414" s="196" t="s">
        <v>189</v>
      </c>
      <c r="C2414" s="196">
        <v>2020</v>
      </c>
      <c r="D2414" s="196">
        <v>3</v>
      </c>
      <c r="E2414" s="196" t="s">
        <v>247</v>
      </c>
      <c r="F2414" s="197">
        <v>3</v>
      </c>
      <c r="G2414" s="196" t="s">
        <v>191</v>
      </c>
      <c r="H2414" s="196">
        <v>710</v>
      </c>
      <c r="I2414" s="196" t="s">
        <v>222</v>
      </c>
      <c r="J2414" s="196" t="s">
        <v>209</v>
      </c>
      <c r="K2414" s="196" t="s">
        <v>210</v>
      </c>
      <c r="L2414" s="196">
        <v>4532</v>
      </c>
      <c r="M2414" s="196" t="s">
        <v>202</v>
      </c>
      <c r="N2414" s="196">
        <v>10</v>
      </c>
      <c r="O2414" s="196">
        <v>-235089.63</v>
      </c>
      <c r="P2414" s="196">
        <v>-2175634</v>
      </c>
      <c r="Q2414" t="str">
        <f>VLOOKUP(J2414,S:T,2,FALSE)</f>
        <v>5-Large C&amp;I</v>
      </c>
      <c r="R2414" s="198"/>
      <c r="U2414" s="198"/>
    </row>
    <row r="2415" spans="1:21" x14ac:dyDescent="0.25">
      <c r="A2415" s="196">
        <v>5</v>
      </c>
      <c r="B2415" s="196" t="s">
        <v>183</v>
      </c>
      <c r="C2415" s="196">
        <v>2020</v>
      </c>
      <c r="D2415" s="196">
        <v>3</v>
      </c>
      <c r="E2415" s="196" t="s">
        <v>247</v>
      </c>
      <c r="F2415" s="197">
        <v>3</v>
      </c>
      <c r="G2415" s="196" t="s">
        <v>191</v>
      </c>
      <c r="H2415" s="196">
        <v>16</v>
      </c>
      <c r="I2415" s="196" t="s">
        <v>283</v>
      </c>
      <c r="J2415" s="196" t="s">
        <v>129</v>
      </c>
      <c r="K2415" s="196" t="s">
        <v>265</v>
      </c>
      <c r="L2415" s="196">
        <v>300</v>
      </c>
      <c r="M2415" s="196" t="s">
        <v>193</v>
      </c>
      <c r="N2415" s="196">
        <v>1</v>
      </c>
      <c r="O2415" s="196">
        <v>2090.66</v>
      </c>
      <c r="P2415" s="196">
        <v>10680</v>
      </c>
      <c r="Q2415" t="str">
        <f>VLOOKUP(J2415,S:T,2,FALSE)</f>
        <v>4-Medium C&amp;I</v>
      </c>
      <c r="R2415" s="198"/>
      <c r="U2415" s="198"/>
    </row>
    <row r="2416" spans="1:21" x14ac:dyDescent="0.25">
      <c r="A2416" s="196">
        <v>5</v>
      </c>
      <c r="B2416" s="196" t="s">
        <v>183</v>
      </c>
      <c r="C2416" s="196">
        <v>2020</v>
      </c>
      <c r="D2416" s="196">
        <v>3</v>
      </c>
      <c r="E2416" s="196" t="s">
        <v>247</v>
      </c>
      <c r="F2416" s="197">
        <v>79</v>
      </c>
      <c r="G2416" s="196" t="s">
        <v>214</v>
      </c>
      <c r="H2416" s="196">
        <v>710</v>
      </c>
      <c r="I2416" s="196" t="s">
        <v>222</v>
      </c>
      <c r="J2416" s="196" t="s">
        <v>209</v>
      </c>
      <c r="K2416" s="196" t="s">
        <v>210</v>
      </c>
      <c r="L2416" s="196">
        <v>4579</v>
      </c>
      <c r="M2416" s="196" t="s">
        <v>223</v>
      </c>
      <c r="N2416" s="196">
        <v>1</v>
      </c>
      <c r="O2416" s="196">
        <v>7263.2</v>
      </c>
      <c r="P2416" s="196">
        <v>133208</v>
      </c>
      <c r="Q2416" t="str">
        <f>VLOOKUP(J2416,S:T,2,FALSE)</f>
        <v>5-Large C&amp;I</v>
      </c>
      <c r="R2416" s="198"/>
      <c r="U2416" s="198"/>
    </row>
    <row r="2417" spans="1:21" x14ac:dyDescent="0.25">
      <c r="A2417" s="196">
        <v>4</v>
      </c>
      <c r="B2417" s="196" t="s">
        <v>189</v>
      </c>
      <c r="C2417" s="196">
        <v>2020</v>
      </c>
      <c r="D2417" s="196">
        <v>3</v>
      </c>
      <c r="E2417" s="196" t="s">
        <v>247</v>
      </c>
      <c r="F2417" s="197">
        <v>3</v>
      </c>
      <c r="G2417" s="196" t="s">
        <v>191</v>
      </c>
      <c r="H2417" s="196">
        <v>10</v>
      </c>
      <c r="I2417" s="196" t="s">
        <v>253</v>
      </c>
      <c r="J2417" s="196" t="s">
        <v>120</v>
      </c>
      <c r="K2417" s="196" t="s">
        <v>216</v>
      </c>
      <c r="L2417" s="196">
        <v>300</v>
      </c>
      <c r="M2417" s="196" t="s">
        <v>193</v>
      </c>
      <c r="N2417" s="196">
        <v>20</v>
      </c>
      <c r="O2417" s="196">
        <v>2329.42</v>
      </c>
      <c r="P2417" s="196">
        <v>9559</v>
      </c>
      <c r="Q2417" t="str">
        <f>VLOOKUP(J2417,S:T,2,FALSE)</f>
        <v>3-Small C&amp;I</v>
      </c>
      <c r="R2417" s="198"/>
      <c r="U2417" s="198"/>
    </row>
    <row r="2418" spans="1:21" x14ac:dyDescent="0.25">
      <c r="A2418" s="196">
        <v>5</v>
      </c>
      <c r="B2418" s="196" t="s">
        <v>183</v>
      </c>
      <c r="C2418" s="196">
        <v>2020</v>
      </c>
      <c r="D2418" s="196">
        <v>3</v>
      </c>
      <c r="E2418" s="196" t="s">
        <v>247</v>
      </c>
      <c r="F2418" s="197">
        <v>3</v>
      </c>
      <c r="G2418" s="196" t="s">
        <v>191</v>
      </c>
      <c r="H2418" s="196">
        <v>310</v>
      </c>
      <c r="I2418" s="196" t="s">
        <v>256</v>
      </c>
      <c r="J2418" s="196" t="s">
        <v>120</v>
      </c>
      <c r="K2418" s="196" t="s">
        <v>216</v>
      </c>
      <c r="L2418" s="196">
        <v>300</v>
      </c>
      <c r="M2418" s="196" t="s">
        <v>193</v>
      </c>
      <c r="N2418" s="196">
        <v>1</v>
      </c>
      <c r="O2418" s="196">
        <v>68.5</v>
      </c>
      <c r="P2418" s="196">
        <v>131</v>
      </c>
      <c r="Q2418" t="str">
        <f>VLOOKUP(J2418,S:T,2,FALSE)</f>
        <v>3-Small C&amp;I</v>
      </c>
      <c r="R2418" s="198"/>
      <c r="U2418" s="198"/>
    </row>
    <row r="2419" spans="1:21" x14ac:dyDescent="0.25">
      <c r="A2419" s="196">
        <v>4</v>
      </c>
      <c r="B2419" s="196" t="s">
        <v>189</v>
      </c>
      <c r="C2419" s="196">
        <v>2020</v>
      </c>
      <c r="D2419" s="196">
        <v>3</v>
      </c>
      <c r="E2419" s="196" t="s">
        <v>247</v>
      </c>
      <c r="F2419" s="197">
        <v>5</v>
      </c>
      <c r="G2419" s="196" t="s">
        <v>197</v>
      </c>
      <c r="H2419" s="196">
        <v>950</v>
      </c>
      <c r="I2419" s="196" t="s">
        <v>186</v>
      </c>
      <c r="J2419" s="196" t="s">
        <v>117</v>
      </c>
      <c r="K2419" s="196" t="s">
        <v>187</v>
      </c>
      <c r="L2419" s="196">
        <v>4552</v>
      </c>
      <c r="M2419" s="196" t="s">
        <v>278</v>
      </c>
      <c r="N2419" s="196">
        <v>2</v>
      </c>
      <c r="O2419" s="196">
        <v>47.64</v>
      </c>
      <c r="P2419" s="196">
        <v>276</v>
      </c>
      <c r="Q2419" t="str">
        <f>VLOOKUP(J2419,S:T,2,FALSE)</f>
        <v>3-Small C&amp;I</v>
      </c>
      <c r="R2419" s="198"/>
      <c r="U2419" s="198"/>
    </row>
    <row r="2420" spans="1:21" x14ac:dyDescent="0.25">
      <c r="A2420" s="196">
        <v>5</v>
      </c>
      <c r="B2420" s="196" t="s">
        <v>183</v>
      </c>
      <c r="C2420" s="196">
        <v>2020</v>
      </c>
      <c r="D2420" s="196">
        <v>3</v>
      </c>
      <c r="E2420" s="196" t="s">
        <v>247</v>
      </c>
      <c r="F2420" s="197">
        <v>3</v>
      </c>
      <c r="G2420" s="196" t="s">
        <v>191</v>
      </c>
      <c r="H2420" s="196">
        <v>8</v>
      </c>
      <c r="I2420" s="196" t="s">
        <v>250</v>
      </c>
      <c r="J2420" s="196" t="s">
        <v>128</v>
      </c>
      <c r="K2420" s="196" t="s">
        <v>251</v>
      </c>
      <c r="L2420" s="196">
        <v>300</v>
      </c>
      <c r="M2420" s="196" t="s">
        <v>193</v>
      </c>
      <c r="N2420" s="196">
        <v>382</v>
      </c>
      <c r="O2420" s="196">
        <v>22694.67</v>
      </c>
      <c r="P2420" s="196">
        <v>92201</v>
      </c>
      <c r="Q2420" t="str">
        <f>VLOOKUP(J2420,S:T,2,FALSE)</f>
        <v>3-Small C&amp;I</v>
      </c>
      <c r="R2420" s="198"/>
      <c r="U2420" s="198"/>
    </row>
    <row r="2421" spans="1:21" x14ac:dyDescent="0.25">
      <c r="A2421" s="196">
        <v>5</v>
      </c>
      <c r="B2421" s="196" t="s">
        <v>183</v>
      </c>
      <c r="C2421" s="196">
        <v>2020</v>
      </c>
      <c r="D2421" s="196">
        <v>3</v>
      </c>
      <c r="E2421" s="196" t="s">
        <v>247</v>
      </c>
      <c r="F2421" s="197">
        <v>6</v>
      </c>
      <c r="G2421" s="196" t="s">
        <v>194</v>
      </c>
      <c r="H2421" s="196">
        <v>613</v>
      </c>
      <c r="I2421" s="196" t="s">
        <v>260</v>
      </c>
      <c r="J2421" s="196" t="s">
        <v>118</v>
      </c>
      <c r="K2421" s="196" t="s">
        <v>226</v>
      </c>
      <c r="L2421" s="196">
        <v>700</v>
      </c>
      <c r="M2421" s="196" t="s">
        <v>195</v>
      </c>
      <c r="N2421" s="196">
        <v>6</v>
      </c>
      <c r="O2421" s="196">
        <v>128.84</v>
      </c>
      <c r="P2421" s="196">
        <v>384</v>
      </c>
      <c r="Q2421" t="str">
        <f>VLOOKUP(J2421,S:T,2,FALSE)</f>
        <v>3-Small C&amp;I</v>
      </c>
      <c r="R2421" s="198"/>
      <c r="U2421" s="198"/>
    </row>
    <row r="2422" spans="1:21" x14ac:dyDescent="0.25">
      <c r="A2422" s="196">
        <v>5</v>
      </c>
      <c r="B2422" s="196" t="s">
        <v>183</v>
      </c>
      <c r="C2422" s="196">
        <v>2020</v>
      </c>
      <c r="D2422" s="196">
        <v>3</v>
      </c>
      <c r="E2422" s="196" t="s">
        <v>247</v>
      </c>
      <c r="F2422" s="197">
        <v>3</v>
      </c>
      <c r="G2422" s="196" t="s">
        <v>191</v>
      </c>
      <c r="H2422" s="196">
        <v>621</v>
      </c>
      <c r="I2422" s="196" t="s">
        <v>261</v>
      </c>
      <c r="J2422" s="196" t="s">
        <v>118</v>
      </c>
      <c r="K2422" s="196" t="s">
        <v>226</v>
      </c>
      <c r="L2422" s="196">
        <v>4532</v>
      </c>
      <c r="M2422" s="196" t="s">
        <v>202</v>
      </c>
      <c r="N2422" s="196">
        <v>6</v>
      </c>
      <c r="O2422" s="196">
        <v>534.01</v>
      </c>
      <c r="P2422" s="196">
        <v>5327</v>
      </c>
      <c r="Q2422" t="str">
        <f>VLOOKUP(J2422,S:T,2,FALSE)</f>
        <v>3-Small C&amp;I</v>
      </c>
      <c r="R2422" s="198"/>
      <c r="U2422" s="198"/>
    </row>
    <row r="2423" spans="1:21" x14ac:dyDescent="0.25">
      <c r="A2423" s="196">
        <v>4</v>
      </c>
      <c r="B2423" s="196" t="s">
        <v>189</v>
      </c>
      <c r="C2423" s="196">
        <v>2020</v>
      </c>
      <c r="D2423" s="196">
        <v>3</v>
      </c>
      <c r="E2423" s="196" t="s">
        <v>247</v>
      </c>
      <c r="F2423" s="197">
        <v>1</v>
      </c>
      <c r="G2423" s="196" t="s">
        <v>185</v>
      </c>
      <c r="H2423" s="196">
        <v>950</v>
      </c>
      <c r="I2423" s="196" t="s">
        <v>186</v>
      </c>
      <c r="J2423" s="196" t="s">
        <v>117</v>
      </c>
      <c r="K2423" s="196" t="s">
        <v>187</v>
      </c>
      <c r="L2423" s="196">
        <v>4512</v>
      </c>
      <c r="M2423" s="196" t="s">
        <v>188</v>
      </c>
      <c r="N2423" s="196">
        <v>30</v>
      </c>
      <c r="O2423" s="196">
        <v>2040.75</v>
      </c>
      <c r="P2423" s="196">
        <v>17134</v>
      </c>
      <c r="Q2423" t="str">
        <f>VLOOKUP(J2423,S:T,2,FALSE)</f>
        <v>3-Small C&amp;I</v>
      </c>
      <c r="R2423" s="198"/>
      <c r="U2423" s="198"/>
    </row>
    <row r="2424" spans="1:21" x14ac:dyDescent="0.25">
      <c r="A2424" s="196">
        <v>5</v>
      </c>
      <c r="B2424" s="196" t="s">
        <v>183</v>
      </c>
      <c r="C2424" s="196">
        <v>2020</v>
      </c>
      <c r="D2424" s="196">
        <v>3</v>
      </c>
      <c r="E2424" s="196" t="s">
        <v>247</v>
      </c>
      <c r="F2424" s="197">
        <v>77</v>
      </c>
      <c r="G2424" s="196" t="s">
        <v>214</v>
      </c>
      <c r="H2424" s="196">
        <v>5</v>
      </c>
      <c r="I2424" s="196" t="s">
        <v>192</v>
      </c>
      <c r="J2424" s="196" t="s">
        <v>117</v>
      </c>
      <c r="K2424" s="196" t="s">
        <v>187</v>
      </c>
      <c r="L2424" s="196">
        <v>1577</v>
      </c>
      <c r="M2424" s="196" t="s">
        <v>235</v>
      </c>
      <c r="N2424" s="196">
        <v>2</v>
      </c>
      <c r="O2424" s="196">
        <v>1460.82</v>
      </c>
      <c r="P2424" s="196">
        <v>6778</v>
      </c>
      <c r="Q2424" t="str">
        <f>VLOOKUP(J2424,S:T,2,FALSE)</f>
        <v>3-Small C&amp;I</v>
      </c>
      <c r="R2424" s="198"/>
      <c r="U2424" s="198"/>
    </row>
    <row r="2425" spans="1:21" x14ac:dyDescent="0.25">
      <c r="A2425" s="196">
        <v>5</v>
      </c>
      <c r="B2425" s="196" t="s">
        <v>183</v>
      </c>
      <c r="C2425" s="196">
        <v>2020</v>
      </c>
      <c r="D2425" s="196">
        <v>3</v>
      </c>
      <c r="E2425" s="196" t="s">
        <v>247</v>
      </c>
      <c r="F2425" s="197">
        <v>6</v>
      </c>
      <c r="G2425" s="196" t="s">
        <v>194</v>
      </c>
      <c r="H2425" s="196">
        <v>603</v>
      </c>
      <c r="I2425" s="196" t="s">
        <v>198</v>
      </c>
      <c r="J2425" s="196" t="s">
        <v>127</v>
      </c>
      <c r="K2425" s="196" t="s">
        <v>199</v>
      </c>
      <c r="L2425" s="196">
        <v>700</v>
      </c>
      <c r="M2425" s="196" t="s">
        <v>195</v>
      </c>
      <c r="N2425" s="196">
        <v>648</v>
      </c>
      <c r="O2425" s="196">
        <v>55242.49</v>
      </c>
      <c r="P2425" s="196">
        <v>143689</v>
      </c>
      <c r="Q2425" t="str">
        <f>VLOOKUP(J2425,S:T,2,FALSE)</f>
        <v>Street</v>
      </c>
      <c r="R2425" s="198"/>
      <c r="U2425" s="198"/>
    </row>
    <row r="2426" spans="1:21" x14ac:dyDescent="0.25">
      <c r="A2426" s="196">
        <v>5</v>
      </c>
      <c r="B2426" s="196" t="s">
        <v>183</v>
      </c>
      <c r="C2426" s="196">
        <v>2020</v>
      </c>
      <c r="D2426" s="196">
        <v>3</v>
      </c>
      <c r="E2426" s="196" t="s">
        <v>247</v>
      </c>
      <c r="F2426" s="197">
        <v>6</v>
      </c>
      <c r="G2426" s="196" t="s">
        <v>194</v>
      </c>
      <c r="H2426" s="196">
        <v>615</v>
      </c>
      <c r="I2426" s="196" t="s">
        <v>294</v>
      </c>
      <c r="J2426" s="196" t="s">
        <v>125</v>
      </c>
      <c r="K2426" s="196" t="s">
        <v>263</v>
      </c>
      <c r="L2426" s="196">
        <v>4562</v>
      </c>
      <c r="M2426" s="196" t="s">
        <v>213</v>
      </c>
      <c r="N2426" s="196">
        <v>580</v>
      </c>
      <c r="O2426" s="196">
        <v>455761.66</v>
      </c>
      <c r="P2426" s="196">
        <v>903282</v>
      </c>
      <c r="Q2426" t="str">
        <f>VLOOKUP(J2426,S:T,2,FALSE)</f>
        <v>Street</v>
      </c>
      <c r="R2426" s="198"/>
      <c r="U2426" s="198"/>
    </row>
    <row r="2427" spans="1:21" x14ac:dyDescent="0.25">
      <c r="A2427" s="196">
        <v>4</v>
      </c>
      <c r="B2427" s="196" t="s">
        <v>189</v>
      </c>
      <c r="C2427" s="196">
        <v>2020</v>
      </c>
      <c r="D2427" s="196">
        <v>3</v>
      </c>
      <c r="E2427" s="196" t="s">
        <v>247</v>
      </c>
      <c r="F2427" s="197">
        <v>1</v>
      </c>
      <c r="G2427" s="196" t="s">
        <v>185</v>
      </c>
      <c r="H2427" s="196">
        <v>1</v>
      </c>
      <c r="I2427" s="196" t="s">
        <v>231</v>
      </c>
      <c r="J2427" s="196" t="s">
        <v>123</v>
      </c>
      <c r="K2427" s="196" t="s">
        <v>232</v>
      </c>
      <c r="L2427" s="196">
        <v>200</v>
      </c>
      <c r="M2427" s="196" t="s">
        <v>212</v>
      </c>
      <c r="N2427" s="196">
        <v>1369</v>
      </c>
      <c r="O2427" s="196">
        <v>249304.07</v>
      </c>
      <c r="P2427" s="196">
        <v>902452</v>
      </c>
      <c r="Q2427" t="str">
        <f>VLOOKUP(J2427,S:T,2,FALSE)</f>
        <v>1-Residential</v>
      </c>
      <c r="R2427" s="198"/>
      <c r="U2427" s="198"/>
    </row>
    <row r="2428" spans="1:21" x14ac:dyDescent="0.25">
      <c r="A2428" s="196">
        <v>5</v>
      </c>
      <c r="B2428" s="196" t="s">
        <v>183</v>
      </c>
      <c r="C2428" s="196">
        <v>2020</v>
      </c>
      <c r="D2428" s="196">
        <v>3</v>
      </c>
      <c r="E2428" s="196" t="s">
        <v>247</v>
      </c>
      <c r="F2428" s="197">
        <v>71</v>
      </c>
      <c r="G2428" s="196" t="s">
        <v>214</v>
      </c>
      <c r="H2428" s="196">
        <v>1</v>
      </c>
      <c r="I2428" s="196" t="s">
        <v>231</v>
      </c>
      <c r="J2428" s="196" t="s">
        <v>123</v>
      </c>
      <c r="K2428" s="196" t="s">
        <v>232</v>
      </c>
      <c r="L2428" s="196">
        <v>1571</v>
      </c>
      <c r="M2428" s="196" t="s">
        <v>267</v>
      </c>
      <c r="N2428" s="196">
        <v>1</v>
      </c>
      <c r="O2428" s="196">
        <v>7</v>
      </c>
      <c r="P2428" s="196">
        <v>0</v>
      </c>
      <c r="Q2428" t="str">
        <f>VLOOKUP(J2428,S:T,2,FALSE)</f>
        <v>1-Residential</v>
      </c>
      <c r="R2428" s="198"/>
      <c r="U2428" s="198"/>
    </row>
    <row r="2429" spans="1:21" x14ac:dyDescent="0.25">
      <c r="A2429" s="196">
        <v>5</v>
      </c>
      <c r="B2429" s="196" t="s">
        <v>183</v>
      </c>
      <c r="C2429" s="196">
        <v>2020</v>
      </c>
      <c r="D2429" s="196">
        <v>3</v>
      </c>
      <c r="E2429" s="196" t="s">
        <v>247</v>
      </c>
      <c r="F2429" s="197">
        <v>10</v>
      </c>
      <c r="G2429" s="196" t="s">
        <v>240</v>
      </c>
      <c r="H2429" s="196">
        <v>903</v>
      </c>
      <c r="I2429" s="196" t="s">
        <v>241</v>
      </c>
      <c r="J2429" s="196" t="s">
        <v>123</v>
      </c>
      <c r="K2429" s="196" t="s">
        <v>232</v>
      </c>
      <c r="L2429" s="196">
        <v>4513</v>
      </c>
      <c r="M2429" s="196" t="s">
        <v>242</v>
      </c>
      <c r="N2429" s="196">
        <v>33061</v>
      </c>
      <c r="O2429" s="196">
        <v>4302392.9800000004</v>
      </c>
      <c r="P2429" s="196">
        <v>33406114</v>
      </c>
      <c r="Q2429" t="str">
        <f>VLOOKUP(J2429,S:T,2,FALSE)</f>
        <v>1-Residential</v>
      </c>
      <c r="R2429" s="198"/>
      <c r="U2429" s="198"/>
    </row>
    <row r="2430" spans="1:21" x14ac:dyDescent="0.25">
      <c r="A2430" s="196">
        <v>5</v>
      </c>
      <c r="B2430" s="196" t="s">
        <v>183</v>
      </c>
      <c r="C2430" s="196">
        <v>2020</v>
      </c>
      <c r="D2430" s="196">
        <v>3</v>
      </c>
      <c r="E2430" s="196" t="s">
        <v>247</v>
      </c>
      <c r="F2430" s="197">
        <v>10</v>
      </c>
      <c r="G2430" s="196" t="s">
        <v>240</v>
      </c>
      <c r="H2430" s="196">
        <v>6</v>
      </c>
      <c r="I2430" s="196" t="s">
        <v>258</v>
      </c>
      <c r="J2430" s="196" t="s">
        <v>124</v>
      </c>
      <c r="K2430" s="196" t="s">
        <v>244</v>
      </c>
      <c r="L2430" s="196">
        <v>207</v>
      </c>
      <c r="M2430" s="196" t="s">
        <v>245</v>
      </c>
      <c r="N2430" s="196">
        <v>5020</v>
      </c>
      <c r="O2430" s="196">
        <v>880122.94</v>
      </c>
      <c r="P2430" s="196">
        <v>5062024</v>
      </c>
      <c r="Q2430" t="str">
        <f>VLOOKUP(J2430,S:T,2,FALSE)</f>
        <v>2-Low Income Residential</v>
      </c>
      <c r="R2430" s="198"/>
      <c r="U2430" s="198"/>
    </row>
    <row r="2431" spans="1:21" x14ac:dyDescent="0.25">
      <c r="A2431" s="196">
        <v>5</v>
      </c>
      <c r="B2431" s="196" t="s">
        <v>183</v>
      </c>
      <c r="C2431" s="196">
        <v>2020</v>
      </c>
      <c r="D2431" s="196">
        <v>3</v>
      </c>
      <c r="E2431" s="196" t="s">
        <v>247</v>
      </c>
      <c r="F2431" s="197">
        <v>6</v>
      </c>
      <c r="G2431" s="196" t="s">
        <v>194</v>
      </c>
      <c r="H2431" s="196">
        <v>608</v>
      </c>
      <c r="I2431" s="196" t="s">
        <v>292</v>
      </c>
      <c r="J2431" s="196" t="s">
        <v>280</v>
      </c>
      <c r="K2431" s="196" t="s">
        <v>214</v>
      </c>
      <c r="L2431" s="196">
        <v>700</v>
      </c>
      <c r="M2431" s="196" t="s">
        <v>195</v>
      </c>
      <c r="N2431" s="196">
        <v>58</v>
      </c>
      <c r="O2431" s="196">
        <v>195177.82</v>
      </c>
      <c r="P2431" s="196">
        <v>882548</v>
      </c>
      <c r="Q2431" t="str">
        <f>VLOOKUP(J2431,S:T,2,FALSE)</f>
        <v>Street</v>
      </c>
      <c r="R2431" s="198"/>
      <c r="U2431" s="198"/>
    </row>
    <row r="2432" spans="1:21" x14ac:dyDescent="0.25">
      <c r="A2432" s="196">
        <v>4</v>
      </c>
      <c r="B2432" s="196" t="s">
        <v>189</v>
      </c>
      <c r="C2432" s="196">
        <v>2020</v>
      </c>
      <c r="D2432" s="196">
        <v>3</v>
      </c>
      <c r="E2432" s="196" t="s">
        <v>247</v>
      </c>
      <c r="F2432" s="197">
        <v>3</v>
      </c>
      <c r="G2432" s="196" t="s">
        <v>191</v>
      </c>
      <c r="H2432" s="196">
        <v>616</v>
      </c>
      <c r="I2432" s="196" t="s">
        <v>201</v>
      </c>
      <c r="J2432" s="196" t="s">
        <v>127</v>
      </c>
      <c r="K2432" s="196" t="s">
        <v>199</v>
      </c>
      <c r="L2432" s="196">
        <v>4532</v>
      </c>
      <c r="M2432" s="196" t="s">
        <v>202</v>
      </c>
      <c r="N2432" s="196">
        <v>1</v>
      </c>
      <c r="O2432" s="196">
        <v>8.8800000000000008</v>
      </c>
      <c r="P2432" s="196">
        <v>21</v>
      </c>
      <c r="Q2432" t="str">
        <f>VLOOKUP(J2432,S:T,2,FALSE)</f>
        <v>Street</v>
      </c>
      <c r="R2432" s="198"/>
      <c r="U2432" s="198"/>
    </row>
    <row r="2433" spans="1:21" x14ac:dyDescent="0.25">
      <c r="A2433" s="196">
        <v>5</v>
      </c>
      <c r="B2433" s="196" t="s">
        <v>183</v>
      </c>
      <c r="C2433" s="196">
        <v>2020</v>
      </c>
      <c r="D2433" s="196">
        <v>3</v>
      </c>
      <c r="E2433" s="196" t="s">
        <v>247</v>
      </c>
      <c r="F2433" s="197">
        <v>6</v>
      </c>
      <c r="G2433" s="196" t="s">
        <v>194</v>
      </c>
      <c r="H2433" s="196">
        <v>601</v>
      </c>
      <c r="I2433" s="196" t="s">
        <v>262</v>
      </c>
      <c r="J2433" s="196" t="s">
        <v>125</v>
      </c>
      <c r="K2433" s="196" t="s">
        <v>263</v>
      </c>
      <c r="L2433" s="196">
        <v>700</v>
      </c>
      <c r="M2433" s="196" t="s">
        <v>195</v>
      </c>
      <c r="N2433" s="196">
        <v>121</v>
      </c>
      <c r="O2433" s="196">
        <v>57828.12</v>
      </c>
      <c r="P2433" s="196">
        <v>94762</v>
      </c>
      <c r="Q2433" t="str">
        <f>VLOOKUP(J2433,S:T,2,FALSE)</f>
        <v>Street</v>
      </c>
      <c r="R2433" s="198"/>
      <c r="U2433" s="198"/>
    </row>
    <row r="2434" spans="1:21" x14ac:dyDescent="0.25">
      <c r="A2434" s="196">
        <v>5</v>
      </c>
      <c r="B2434" s="196" t="s">
        <v>183</v>
      </c>
      <c r="C2434" s="196">
        <v>2020</v>
      </c>
      <c r="D2434" s="196">
        <v>3</v>
      </c>
      <c r="E2434" s="196" t="s">
        <v>247</v>
      </c>
      <c r="F2434" s="197">
        <v>5</v>
      </c>
      <c r="G2434" s="196" t="s">
        <v>197</v>
      </c>
      <c r="H2434" s="196">
        <v>700</v>
      </c>
      <c r="I2434" s="196" t="s">
        <v>275</v>
      </c>
      <c r="J2434" s="196" t="s">
        <v>209</v>
      </c>
      <c r="K2434" s="196" t="s">
        <v>210</v>
      </c>
      <c r="L2434" s="196">
        <v>460</v>
      </c>
      <c r="M2434" s="196" t="s">
        <v>200</v>
      </c>
      <c r="N2434" s="196">
        <v>4</v>
      </c>
      <c r="O2434" s="196">
        <v>104625.89</v>
      </c>
      <c r="P2434" s="196">
        <v>602650</v>
      </c>
      <c r="Q2434" t="str">
        <f>VLOOKUP(J2434,S:T,2,FALSE)</f>
        <v>5-Large C&amp;I</v>
      </c>
      <c r="R2434" s="198"/>
      <c r="U2434" s="198"/>
    </row>
    <row r="2435" spans="1:21" x14ac:dyDescent="0.25">
      <c r="A2435" s="196">
        <v>5</v>
      </c>
      <c r="B2435" s="196" t="s">
        <v>183</v>
      </c>
      <c r="C2435" s="196">
        <v>2020</v>
      </c>
      <c r="D2435" s="196">
        <v>3</v>
      </c>
      <c r="E2435" s="196" t="s">
        <v>247</v>
      </c>
      <c r="F2435" s="197">
        <v>5</v>
      </c>
      <c r="G2435" s="196" t="s">
        <v>197</v>
      </c>
      <c r="H2435" s="196">
        <v>701</v>
      </c>
      <c r="I2435" s="196" t="s">
        <v>208</v>
      </c>
      <c r="J2435" s="196" t="s">
        <v>209</v>
      </c>
      <c r="K2435" s="196" t="s">
        <v>210</v>
      </c>
      <c r="L2435" s="196">
        <v>460</v>
      </c>
      <c r="M2435" s="196" t="s">
        <v>200</v>
      </c>
      <c r="N2435" s="196">
        <v>77</v>
      </c>
      <c r="O2435" s="196">
        <v>1250919.96</v>
      </c>
      <c r="P2435" s="196">
        <v>6713664</v>
      </c>
      <c r="Q2435" t="str">
        <f>VLOOKUP(J2435,S:T,2,FALSE)</f>
        <v>5-Large C&amp;I</v>
      </c>
      <c r="R2435" s="198"/>
      <c r="U2435" s="198"/>
    </row>
    <row r="2436" spans="1:21" x14ac:dyDescent="0.25">
      <c r="A2436" s="196">
        <v>5</v>
      </c>
      <c r="B2436" s="196" t="s">
        <v>183</v>
      </c>
      <c r="C2436" s="196">
        <v>2020</v>
      </c>
      <c r="D2436" s="196">
        <v>3</v>
      </c>
      <c r="E2436" s="196" t="s">
        <v>247</v>
      </c>
      <c r="F2436" s="197">
        <v>79</v>
      </c>
      <c r="G2436" s="196" t="s">
        <v>214</v>
      </c>
      <c r="H2436" s="196">
        <v>954</v>
      </c>
      <c r="I2436" s="196" t="s">
        <v>239</v>
      </c>
      <c r="J2436" s="196" t="s">
        <v>121</v>
      </c>
      <c r="K2436" s="196" t="s">
        <v>218</v>
      </c>
      <c r="L2436" s="196">
        <v>4579</v>
      </c>
      <c r="M2436" s="196" t="s">
        <v>223</v>
      </c>
      <c r="N2436" s="196">
        <v>5</v>
      </c>
      <c r="O2436" s="196">
        <v>7856.21</v>
      </c>
      <c r="P2436" s="196">
        <v>90400</v>
      </c>
      <c r="Q2436" t="str">
        <f>VLOOKUP(J2436,S:T,2,FALSE)</f>
        <v>4-Medium C&amp;I</v>
      </c>
      <c r="R2436" s="198"/>
      <c r="U2436" s="198"/>
    </row>
    <row r="2437" spans="1:21" x14ac:dyDescent="0.25">
      <c r="A2437" s="196">
        <v>5</v>
      </c>
      <c r="B2437" s="196" t="s">
        <v>183</v>
      </c>
      <c r="C2437" s="196">
        <v>2020</v>
      </c>
      <c r="D2437" s="196">
        <v>3</v>
      </c>
      <c r="E2437" s="196" t="s">
        <v>247</v>
      </c>
      <c r="F2437" s="197">
        <v>3</v>
      </c>
      <c r="G2437" s="196" t="s">
        <v>191</v>
      </c>
      <c r="H2437" s="196">
        <v>20</v>
      </c>
      <c r="I2437" s="196" t="s">
        <v>302</v>
      </c>
      <c r="J2437" s="196" t="s">
        <v>130</v>
      </c>
      <c r="K2437" s="196" t="s">
        <v>207</v>
      </c>
      <c r="L2437" s="196">
        <v>300</v>
      </c>
      <c r="M2437" s="196" t="s">
        <v>193</v>
      </c>
      <c r="N2437" s="196">
        <v>74</v>
      </c>
      <c r="O2437" s="196">
        <v>193621.97</v>
      </c>
      <c r="P2437" s="196">
        <v>970117</v>
      </c>
      <c r="Q2437" t="str">
        <f>VLOOKUP(J2437,S:T,2,FALSE)</f>
        <v>4-Medium C&amp;I</v>
      </c>
      <c r="R2437" s="198"/>
      <c r="U2437" s="198"/>
    </row>
    <row r="2438" spans="1:21" x14ac:dyDescent="0.25">
      <c r="A2438" s="196">
        <v>4</v>
      </c>
      <c r="B2438" s="196" t="s">
        <v>189</v>
      </c>
      <c r="C2438" s="196">
        <v>2020</v>
      </c>
      <c r="D2438" s="196">
        <v>3</v>
      </c>
      <c r="E2438" s="196" t="s">
        <v>247</v>
      </c>
      <c r="F2438" s="197">
        <v>1</v>
      </c>
      <c r="G2438" s="196" t="s">
        <v>185</v>
      </c>
      <c r="H2438" s="196">
        <v>10</v>
      </c>
      <c r="I2438" s="196" t="s">
        <v>253</v>
      </c>
      <c r="J2438" s="196" t="s">
        <v>120</v>
      </c>
      <c r="K2438" s="196" t="s">
        <v>216</v>
      </c>
      <c r="L2438" s="196">
        <v>200</v>
      </c>
      <c r="M2438" s="196" t="s">
        <v>212</v>
      </c>
      <c r="N2438" s="196">
        <v>3</v>
      </c>
      <c r="O2438" s="196">
        <v>658.61</v>
      </c>
      <c r="P2438" s="196">
        <v>2837</v>
      </c>
      <c r="Q2438" t="str">
        <f>VLOOKUP(J2438,S:T,2,FALSE)</f>
        <v>3-Small C&amp;I</v>
      </c>
      <c r="R2438" s="198"/>
      <c r="U2438" s="198"/>
    </row>
    <row r="2439" spans="1:21" x14ac:dyDescent="0.25">
      <c r="A2439" s="196">
        <v>5</v>
      </c>
      <c r="B2439" s="196" t="s">
        <v>183</v>
      </c>
      <c r="C2439" s="196">
        <v>2020</v>
      </c>
      <c r="D2439" s="196">
        <v>3</v>
      </c>
      <c r="E2439" s="196" t="s">
        <v>247</v>
      </c>
      <c r="F2439" s="197">
        <v>1</v>
      </c>
      <c r="G2439" s="196" t="s">
        <v>185</v>
      </c>
      <c r="H2439" s="196">
        <v>15</v>
      </c>
      <c r="I2439" s="196" t="s">
        <v>254</v>
      </c>
      <c r="J2439" s="196" t="s">
        <v>120</v>
      </c>
      <c r="K2439" s="196" t="s">
        <v>216</v>
      </c>
      <c r="L2439" s="196">
        <v>200</v>
      </c>
      <c r="M2439" s="196" t="s">
        <v>212</v>
      </c>
      <c r="N2439" s="196">
        <v>1</v>
      </c>
      <c r="O2439" s="196">
        <v>22.07</v>
      </c>
      <c r="P2439" s="196">
        <v>57</v>
      </c>
      <c r="Q2439" t="str">
        <f>VLOOKUP(J2439,S:T,2,FALSE)</f>
        <v>3-Small C&amp;I</v>
      </c>
      <c r="R2439" s="198"/>
      <c r="U2439" s="198"/>
    </row>
    <row r="2440" spans="1:21" x14ac:dyDescent="0.25">
      <c r="A2440" s="196">
        <v>4</v>
      </c>
      <c r="B2440" s="196" t="s">
        <v>189</v>
      </c>
      <c r="C2440" s="196">
        <v>2020</v>
      </c>
      <c r="D2440" s="196">
        <v>3</v>
      </c>
      <c r="E2440" s="196" t="s">
        <v>247</v>
      </c>
      <c r="F2440" s="197">
        <v>3</v>
      </c>
      <c r="G2440" s="196" t="s">
        <v>191</v>
      </c>
      <c r="H2440" s="196">
        <v>15</v>
      </c>
      <c r="I2440" s="196" t="s">
        <v>254</v>
      </c>
      <c r="J2440" s="196" t="s">
        <v>120</v>
      </c>
      <c r="K2440" s="196" t="s">
        <v>216</v>
      </c>
      <c r="L2440" s="196">
        <v>300</v>
      </c>
      <c r="M2440" s="196" t="s">
        <v>193</v>
      </c>
      <c r="N2440" s="196">
        <v>1</v>
      </c>
      <c r="O2440" s="196">
        <v>22.8</v>
      </c>
      <c r="P2440" s="196">
        <v>57</v>
      </c>
      <c r="Q2440" t="str">
        <f>VLOOKUP(J2440,S:T,2,FALSE)</f>
        <v>3-Small C&amp;I</v>
      </c>
      <c r="R2440" s="198"/>
      <c r="U2440" s="198"/>
    </row>
    <row r="2441" spans="1:21" x14ac:dyDescent="0.25">
      <c r="A2441" s="196">
        <v>5</v>
      </c>
      <c r="B2441" s="196" t="s">
        <v>183</v>
      </c>
      <c r="C2441" s="196">
        <v>2020</v>
      </c>
      <c r="D2441" s="196">
        <v>3</v>
      </c>
      <c r="E2441" s="196" t="s">
        <v>247</v>
      </c>
      <c r="F2441" s="197">
        <v>1</v>
      </c>
      <c r="G2441" s="196" t="s">
        <v>185</v>
      </c>
      <c r="H2441" s="196">
        <v>10</v>
      </c>
      <c r="I2441" s="196" t="s">
        <v>253</v>
      </c>
      <c r="J2441" s="196" t="s">
        <v>119</v>
      </c>
      <c r="K2441" s="196" t="s">
        <v>238</v>
      </c>
      <c r="L2441" s="196">
        <v>200</v>
      </c>
      <c r="M2441" s="196" t="s">
        <v>212</v>
      </c>
      <c r="N2441" s="196">
        <v>1074</v>
      </c>
      <c r="O2441" s="196">
        <v>88212.56</v>
      </c>
      <c r="P2441" s="196">
        <v>361534</v>
      </c>
      <c r="Q2441" t="str">
        <f>VLOOKUP(J2441,S:T,2,FALSE)</f>
        <v>3-Small C&amp;I</v>
      </c>
      <c r="R2441" s="198"/>
      <c r="U2441" s="198"/>
    </row>
    <row r="2442" spans="1:21" x14ac:dyDescent="0.25">
      <c r="A2442" s="196">
        <v>5</v>
      </c>
      <c r="B2442" s="196" t="s">
        <v>183</v>
      </c>
      <c r="C2442" s="196">
        <v>2020</v>
      </c>
      <c r="D2442" s="196">
        <v>3</v>
      </c>
      <c r="E2442" s="196" t="s">
        <v>247</v>
      </c>
      <c r="F2442" s="197">
        <v>3</v>
      </c>
      <c r="G2442" s="196" t="s">
        <v>191</v>
      </c>
      <c r="H2442" s="196">
        <v>13</v>
      </c>
      <c r="I2442" s="196" t="s">
        <v>298</v>
      </c>
      <c r="J2442" s="196" t="s">
        <v>121</v>
      </c>
      <c r="K2442" s="196" t="s">
        <v>218</v>
      </c>
      <c r="L2442" s="196">
        <v>300</v>
      </c>
      <c r="M2442" s="196" t="s">
        <v>193</v>
      </c>
      <c r="N2442" s="196">
        <v>105</v>
      </c>
      <c r="O2442" s="196">
        <v>241901.91</v>
      </c>
      <c r="P2442" s="196">
        <v>1205060</v>
      </c>
      <c r="Q2442" t="str">
        <f>VLOOKUP(J2442,S:T,2,FALSE)</f>
        <v>4-Medium C&amp;I</v>
      </c>
      <c r="R2442" s="198"/>
      <c r="U2442" s="198"/>
    </row>
    <row r="2443" spans="1:21" x14ac:dyDescent="0.25">
      <c r="A2443" s="196">
        <v>5</v>
      </c>
      <c r="B2443" s="196" t="s">
        <v>183</v>
      </c>
      <c r="C2443" s="196">
        <v>2020</v>
      </c>
      <c r="D2443" s="196">
        <v>3</v>
      </c>
      <c r="E2443" s="196" t="s">
        <v>247</v>
      </c>
      <c r="F2443" s="197">
        <v>60</v>
      </c>
      <c r="G2443" s="196" t="s">
        <v>214</v>
      </c>
      <c r="H2443" s="196">
        <v>612</v>
      </c>
      <c r="I2443" s="196" t="s">
        <v>225</v>
      </c>
      <c r="J2443" s="196" t="s">
        <v>118</v>
      </c>
      <c r="K2443" s="196" t="s">
        <v>226</v>
      </c>
      <c r="L2443" s="196">
        <v>360</v>
      </c>
      <c r="M2443" s="196" t="s">
        <v>227</v>
      </c>
      <c r="N2443" s="196">
        <v>1</v>
      </c>
      <c r="O2443" s="196">
        <v>9.1</v>
      </c>
      <c r="P2443" s="196">
        <v>9</v>
      </c>
      <c r="Q2443" t="str">
        <f>VLOOKUP(J2443,S:T,2,FALSE)</f>
        <v>3-Small C&amp;I</v>
      </c>
      <c r="R2443" s="198"/>
      <c r="U2443" s="198"/>
    </row>
    <row r="2444" spans="1:21" x14ac:dyDescent="0.25">
      <c r="A2444" s="196">
        <v>5</v>
      </c>
      <c r="B2444" s="196" t="s">
        <v>183</v>
      </c>
      <c r="C2444" s="196">
        <v>2020</v>
      </c>
      <c r="D2444" s="196">
        <v>3</v>
      </c>
      <c r="E2444" s="196" t="s">
        <v>247</v>
      </c>
      <c r="F2444" s="197">
        <v>6</v>
      </c>
      <c r="G2444" s="196" t="s">
        <v>194</v>
      </c>
      <c r="H2444" s="196">
        <v>621</v>
      </c>
      <c r="I2444" s="196" t="s">
        <v>261</v>
      </c>
      <c r="J2444" s="196" t="s">
        <v>118</v>
      </c>
      <c r="K2444" s="196" t="s">
        <v>226</v>
      </c>
      <c r="L2444" s="196">
        <v>4562</v>
      </c>
      <c r="M2444" s="196" t="s">
        <v>213</v>
      </c>
      <c r="N2444" s="196">
        <v>9</v>
      </c>
      <c r="O2444" s="196">
        <v>185.83</v>
      </c>
      <c r="P2444" s="196">
        <v>1254</v>
      </c>
      <c r="Q2444" t="str">
        <f>VLOOKUP(J2444,S:T,2,FALSE)</f>
        <v>3-Small C&amp;I</v>
      </c>
      <c r="R2444" s="198"/>
      <c r="U2444" s="198"/>
    </row>
    <row r="2445" spans="1:21" x14ac:dyDescent="0.25">
      <c r="A2445" s="196">
        <v>5</v>
      </c>
      <c r="B2445" s="196" t="s">
        <v>183</v>
      </c>
      <c r="C2445" s="196">
        <v>2020</v>
      </c>
      <c r="D2445" s="196">
        <v>3</v>
      </c>
      <c r="E2445" s="196" t="s">
        <v>247</v>
      </c>
      <c r="F2445" s="197">
        <v>79</v>
      </c>
      <c r="G2445" s="196" t="s">
        <v>214</v>
      </c>
      <c r="H2445" s="196">
        <v>5</v>
      </c>
      <c r="I2445" s="196" t="s">
        <v>192</v>
      </c>
      <c r="J2445" s="196" t="s">
        <v>117</v>
      </c>
      <c r="K2445" s="196" t="s">
        <v>187</v>
      </c>
      <c r="L2445" s="196">
        <v>1579</v>
      </c>
      <c r="M2445" s="196" t="s">
        <v>273</v>
      </c>
      <c r="N2445" s="196">
        <v>1</v>
      </c>
      <c r="O2445" s="196">
        <v>9.64</v>
      </c>
      <c r="P2445" s="196">
        <v>0</v>
      </c>
      <c r="Q2445" t="str">
        <f>VLOOKUP(J2445,S:T,2,FALSE)</f>
        <v>3-Small C&amp;I</v>
      </c>
      <c r="R2445" s="198"/>
      <c r="U2445" s="198"/>
    </row>
    <row r="2446" spans="1:21" x14ac:dyDescent="0.25">
      <c r="A2446" s="196">
        <v>4</v>
      </c>
      <c r="B2446" s="196" t="s">
        <v>189</v>
      </c>
      <c r="C2446" s="196">
        <v>2020</v>
      </c>
      <c r="D2446" s="196">
        <v>3</v>
      </c>
      <c r="E2446" s="196" t="s">
        <v>247</v>
      </c>
      <c r="F2446" s="197">
        <v>3</v>
      </c>
      <c r="G2446" s="196" t="s">
        <v>191</v>
      </c>
      <c r="H2446" s="196">
        <v>950</v>
      </c>
      <c r="I2446" s="196" t="s">
        <v>186</v>
      </c>
      <c r="J2446" s="196" t="s">
        <v>117</v>
      </c>
      <c r="K2446" s="196" t="s">
        <v>187</v>
      </c>
      <c r="L2446" s="196">
        <v>4532</v>
      </c>
      <c r="M2446" s="196" t="s">
        <v>202</v>
      </c>
      <c r="N2446" s="196">
        <v>1267</v>
      </c>
      <c r="O2446" s="196">
        <v>174784.15</v>
      </c>
      <c r="P2446" s="196">
        <v>1634622</v>
      </c>
      <c r="Q2446" t="str">
        <f>VLOOKUP(J2446,S:T,2,FALSE)</f>
        <v>3-Small C&amp;I</v>
      </c>
      <c r="R2446" s="198"/>
      <c r="U2446" s="198"/>
    </row>
    <row r="2447" spans="1:21" x14ac:dyDescent="0.25">
      <c r="A2447" s="196">
        <v>5</v>
      </c>
      <c r="B2447" s="196" t="s">
        <v>183</v>
      </c>
      <c r="C2447" s="196">
        <v>2020</v>
      </c>
      <c r="D2447" s="196">
        <v>3</v>
      </c>
      <c r="E2447" s="196" t="s">
        <v>247</v>
      </c>
      <c r="F2447" s="197">
        <v>1</v>
      </c>
      <c r="G2447" s="196" t="s">
        <v>185</v>
      </c>
      <c r="H2447" s="196">
        <v>1</v>
      </c>
      <c r="I2447" s="196" t="s">
        <v>231</v>
      </c>
      <c r="J2447" s="196" t="s">
        <v>123</v>
      </c>
      <c r="K2447" s="196" t="s">
        <v>232</v>
      </c>
      <c r="L2447" s="196">
        <v>200</v>
      </c>
      <c r="M2447" s="196" t="s">
        <v>212</v>
      </c>
      <c r="N2447" s="196">
        <v>502146</v>
      </c>
      <c r="O2447" s="196">
        <v>67369158.560000002</v>
      </c>
      <c r="P2447" s="196">
        <v>245818261</v>
      </c>
      <c r="Q2447" t="str">
        <f>VLOOKUP(J2447,S:T,2,FALSE)</f>
        <v>1-Residential</v>
      </c>
      <c r="R2447" s="198"/>
      <c r="U2447" s="198"/>
    </row>
    <row r="2448" spans="1:21" x14ac:dyDescent="0.25">
      <c r="A2448" s="196">
        <v>5</v>
      </c>
      <c r="B2448" s="196" t="s">
        <v>183</v>
      </c>
      <c r="C2448" s="196">
        <v>2020</v>
      </c>
      <c r="D2448" s="196">
        <v>3</v>
      </c>
      <c r="E2448" s="196" t="s">
        <v>247</v>
      </c>
      <c r="F2448" s="197">
        <v>10</v>
      </c>
      <c r="G2448" s="196" t="s">
        <v>240</v>
      </c>
      <c r="H2448" s="196">
        <v>603</v>
      </c>
      <c r="I2448" s="196" t="s">
        <v>198</v>
      </c>
      <c r="J2448" s="196" t="s">
        <v>127</v>
      </c>
      <c r="K2448" s="196" t="s">
        <v>199</v>
      </c>
      <c r="L2448" s="196">
        <v>207</v>
      </c>
      <c r="M2448" s="196" t="s">
        <v>245</v>
      </c>
      <c r="N2448" s="196">
        <v>27</v>
      </c>
      <c r="O2448" s="196">
        <v>566.96</v>
      </c>
      <c r="P2448" s="196">
        <v>1354</v>
      </c>
      <c r="Q2448" t="str">
        <f>VLOOKUP(J2448,S:T,2,FALSE)</f>
        <v>Street</v>
      </c>
      <c r="R2448" s="198"/>
      <c r="U2448" s="198"/>
    </row>
    <row r="2449" spans="1:21" x14ac:dyDescent="0.25">
      <c r="A2449" s="196">
        <v>5</v>
      </c>
      <c r="B2449" s="196" t="s">
        <v>183</v>
      </c>
      <c r="C2449" s="196">
        <v>2020</v>
      </c>
      <c r="D2449" s="196">
        <v>3</v>
      </c>
      <c r="E2449" s="196" t="s">
        <v>247</v>
      </c>
      <c r="F2449" s="197">
        <v>6</v>
      </c>
      <c r="G2449" s="196" t="s">
        <v>194</v>
      </c>
      <c r="H2449" s="196">
        <v>606</v>
      </c>
      <c r="I2449" s="196" t="s">
        <v>281</v>
      </c>
      <c r="J2449" s="196" t="s">
        <v>132</v>
      </c>
      <c r="K2449" s="196" t="s">
        <v>282</v>
      </c>
      <c r="L2449" s="196">
        <v>700</v>
      </c>
      <c r="M2449" s="196" t="s">
        <v>195</v>
      </c>
      <c r="N2449" s="196">
        <v>2</v>
      </c>
      <c r="O2449" s="196">
        <v>759.65</v>
      </c>
      <c r="P2449" s="196">
        <v>1381</v>
      </c>
      <c r="Q2449" t="str">
        <f>VLOOKUP(J2449,S:T,2,FALSE)</f>
        <v>Street</v>
      </c>
      <c r="R2449" s="198"/>
      <c r="U2449" s="198"/>
    </row>
    <row r="2450" spans="1:21" x14ac:dyDescent="0.25">
      <c r="A2450" s="196">
        <v>5</v>
      </c>
      <c r="B2450" s="196" t="s">
        <v>183</v>
      </c>
      <c r="C2450" s="196">
        <v>2020</v>
      </c>
      <c r="D2450" s="196">
        <v>3</v>
      </c>
      <c r="E2450" s="196" t="s">
        <v>247</v>
      </c>
      <c r="F2450" s="197">
        <v>6</v>
      </c>
      <c r="G2450" s="196" t="s">
        <v>194</v>
      </c>
      <c r="H2450" s="196">
        <v>607</v>
      </c>
      <c r="I2450" s="196" t="s">
        <v>295</v>
      </c>
      <c r="J2450" s="196" t="s">
        <v>132</v>
      </c>
      <c r="K2450" s="196" t="s">
        <v>282</v>
      </c>
      <c r="L2450" s="196">
        <v>700</v>
      </c>
      <c r="M2450" s="196" t="s">
        <v>195</v>
      </c>
      <c r="N2450" s="196">
        <v>2</v>
      </c>
      <c r="O2450" s="196">
        <v>19171.93</v>
      </c>
      <c r="P2450" s="196">
        <v>44724</v>
      </c>
      <c r="Q2450" t="str">
        <f>VLOOKUP(J2450,S:T,2,FALSE)</f>
        <v>Street</v>
      </c>
      <c r="R2450" s="198"/>
      <c r="U2450" s="198"/>
    </row>
    <row r="2451" spans="1:21" x14ac:dyDescent="0.25">
      <c r="A2451" s="196">
        <v>5</v>
      </c>
      <c r="B2451" s="196" t="s">
        <v>183</v>
      </c>
      <c r="C2451" s="196">
        <v>2020</v>
      </c>
      <c r="D2451" s="196">
        <v>3</v>
      </c>
      <c r="E2451" s="196" t="s">
        <v>247</v>
      </c>
      <c r="F2451" s="197">
        <v>1</v>
      </c>
      <c r="G2451" s="196" t="s">
        <v>185</v>
      </c>
      <c r="H2451" s="196">
        <v>602</v>
      </c>
      <c r="I2451" s="196" t="s">
        <v>248</v>
      </c>
      <c r="J2451" s="196" t="s">
        <v>127</v>
      </c>
      <c r="K2451" s="196" t="s">
        <v>199</v>
      </c>
      <c r="L2451" s="196">
        <v>200</v>
      </c>
      <c r="M2451" s="196" t="s">
        <v>212</v>
      </c>
      <c r="N2451" s="196">
        <v>185</v>
      </c>
      <c r="O2451" s="196">
        <v>8262.41</v>
      </c>
      <c r="P2451" s="196">
        <v>18631</v>
      </c>
      <c r="Q2451" t="str">
        <f>VLOOKUP(J2451,S:T,2,FALSE)</f>
        <v>Street</v>
      </c>
      <c r="R2451" s="198"/>
      <c r="U2451" s="198"/>
    </row>
    <row r="2452" spans="1:21" x14ac:dyDescent="0.25">
      <c r="A2452" s="196">
        <v>5</v>
      </c>
      <c r="B2452" s="196" t="s">
        <v>183</v>
      </c>
      <c r="C2452" s="196">
        <v>2020</v>
      </c>
      <c r="D2452" s="196">
        <v>3</v>
      </c>
      <c r="E2452" s="196" t="s">
        <v>247</v>
      </c>
      <c r="F2452" s="197">
        <v>1</v>
      </c>
      <c r="G2452" s="196" t="s">
        <v>185</v>
      </c>
      <c r="H2452" s="196">
        <v>2</v>
      </c>
      <c r="I2452" s="196" t="s">
        <v>266</v>
      </c>
      <c r="J2452" s="196" t="s">
        <v>123</v>
      </c>
      <c r="K2452" s="196" t="s">
        <v>232</v>
      </c>
      <c r="L2452" s="196">
        <v>200</v>
      </c>
      <c r="M2452" s="196" t="s">
        <v>212</v>
      </c>
      <c r="N2452" s="196">
        <v>252</v>
      </c>
      <c r="O2452" s="196">
        <v>38147.65</v>
      </c>
      <c r="P2452" s="196">
        <v>136125</v>
      </c>
      <c r="Q2452" t="str">
        <f>VLOOKUP(J2452,S:T,2,FALSE)</f>
        <v>1-Residential</v>
      </c>
      <c r="R2452" s="198"/>
      <c r="U2452" s="198"/>
    </row>
    <row r="2453" spans="1:21" x14ac:dyDescent="0.25">
      <c r="A2453" s="196">
        <v>5</v>
      </c>
      <c r="B2453" s="196" t="s">
        <v>183</v>
      </c>
      <c r="C2453" s="196">
        <v>2020</v>
      </c>
      <c r="D2453" s="196">
        <v>3</v>
      </c>
      <c r="E2453" s="196" t="s">
        <v>247</v>
      </c>
      <c r="F2453" s="197">
        <v>10</v>
      </c>
      <c r="G2453" s="196" t="s">
        <v>240</v>
      </c>
      <c r="H2453" s="196">
        <v>1</v>
      </c>
      <c r="I2453" s="196" t="s">
        <v>231</v>
      </c>
      <c r="J2453" s="196" t="s">
        <v>123</v>
      </c>
      <c r="K2453" s="196" t="s">
        <v>232</v>
      </c>
      <c r="L2453" s="196">
        <v>207</v>
      </c>
      <c r="M2453" s="196" t="s">
        <v>245</v>
      </c>
      <c r="N2453" s="196">
        <v>37240</v>
      </c>
      <c r="O2453" s="196">
        <v>8886186.6999999993</v>
      </c>
      <c r="P2453" s="196">
        <v>33025902</v>
      </c>
      <c r="Q2453" t="str">
        <f>VLOOKUP(J2453,S:T,2,FALSE)</f>
        <v>1-Residential</v>
      </c>
      <c r="R2453" s="198"/>
      <c r="U2453" s="198"/>
    </row>
    <row r="2454" spans="1:21" x14ac:dyDescent="0.25">
      <c r="A2454" s="196">
        <v>4</v>
      </c>
      <c r="B2454" s="196" t="s">
        <v>189</v>
      </c>
      <c r="C2454" s="196">
        <v>2020</v>
      </c>
      <c r="D2454" s="196">
        <v>3</v>
      </c>
      <c r="E2454" s="196" t="s">
        <v>247</v>
      </c>
      <c r="F2454" s="197">
        <v>10</v>
      </c>
      <c r="G2454" s="196" t="s">
        <v>240</v>
      </c>
      <c r="H2454" s="196">
        <v>1</v>
      </c>
      <c r="I2454" s="196" t="s">
        <v>231</v>
      </c>
      <c r="J2454" s="196" t="s">
        <v>123</v>
      </c>
      <c r="K2454" s="196" t="s">
        <v>232</v>
      </c>
      <c r="L2454" s="196">
        <v>207</v>
      </c>
      <c r="M2454" s="196" t="s">
        <v>245</v>
      </c>
      <c r="N2454" s="196">
        <v>17</v>
      </c>
      <c r="O2454" s="196">
        <v>2655.21</v>
      </c>
      <c r="P2454" s="196">
        <v>9530</v>
      </c>
      <c r="Q2454" t="str">
        <f>VLOOKUP(J2454,S:T,2,FALSE)</f>
        <v>1-Residential</v>
      </c>
      <c r="R2454" s="198"/>
      <c r="U2454" s="198"/>
    </row>
    <row r="2455" spans="1:21" x14ac:dyDescent="0.25">
      <c r="A2455" s="196">
        <v>5</v>
      </c>
      <c r="B2455" s="196" t="s">
        <v>183</v>
      </c>
      <c r="C2455" s="196">
        <v>2020</v>
      </c>
      <c r="D2455" s="196">
        <v>3</v>
      </c>
      <c r="E2455" s="196" t="s">
        <v>247</v>
      </c>
      <c r="F2455" s="197">
        <v>6</v>
      </c>
      <c r="G2455" s="196" t="s">
        <v>194</v>
      </c>
      <c r="H2455" s="196">
        <v>616</v>
      </c>
      <c r="I2455" s="196" t="s">
        <v>201</v>
      </c>
      <c r="J2455" s="196" t="s">
        <v>127</v>
      </c>
      <c r="K2455" s="196" t="s">
        <v>199</v>
      </c>
      <c r="L2455" s="196">
        <v>4562</v>
      </c>
      <c r="M2455" s="196" t="s">
        <v>213</v>
      </c>
      <c r="N2455" s="196">
        <v>914</v>
      </c>
      <c r="O2455" s="196">
        <v>66339.679999999993</v>
      </c>
      <c r="P2455" s="196">
        <v>252384</v>
      </c>
      <c r="Q2455" t="str">
        <f>VLOOKUP(J2455,S:T,2,FALSE)</f>
        <v>Street</v>
      </c>
      <c r="R2455" s="198"/>
      <c r="U2455" s="198"/>
    </row>
    <row r="2456" spans="1:21" x14ac:dyDescent="0.25">
      <c r="A2456" s="196">
        <v>5</v>
      </c>
      <c r="B2456" s="196" t="s">
        <v>183</v>
      </c>
      <c r="C2456" s="196">
        <v>2020</v>
      </c>
      <c r="D2456" s="196">
        <v>3</v>
      </c>
      <c r="E2456" s="196" t="s">
        <v>247</v>
      </c>
      <c r="F2456" s="197">
        <v>6</v>
      </c>
      <c r="G2456" s="196" t="s">
        <v>194</v>
      </c>
      <c r="H2456" s="196">
        <v>609</v>
      </c>
      <c r="I2456" s="196" t="s">
        <v>300</v>
      </c>
      <c r="J2456" s="196" t="s">
        <v>280</v>
      </c>
      <c r="K2456" s="196" t="s">
        <v>214</v>
      </c>
      <c r="L2456" s="196">
        <v>700</v>
      </c>
      <c r="M2456" s="196" t="s">
        <v>195</v>
      </c>
      <c r="N2456" s="196">
        <v>13</v>
      </c>
      <c r="O2456" s="196">
        <v>9187.01</v>
      </c>
      <c r="P2456" s="196">
        <v>38387</v>
      </c>
      <c r="Q2456" t="str">
        <f>VLOOKUP(J2456,S:T,2,FALSE)</f>
        <v>Street</v>
      </c>
      <c r="R2456" s="198"/>
      <c r="U2456" s="198"/>
    </row>
    <row r="2457" spans="1:21" x14ac:dyDescent="0.25">
      <c r="A2457" s="196">
        <v>5</v>
      </c>
      <c r="B2457" s="196" t="s">
        <v>183</v>
      </c>
      <c r="C2457" s="196">
        <v>2020</v>
      </c>
      <c r="D2457" s="196">
        <v>3</v>
      </c>
      <c r="E2457" s="196" t="s">
        <v>247</v>
      </c>
      <c r="F2457" s="197">
        <v>5</v>
      </c>
      <c r="G2457" s="196" t="s">
        <v>197</v>
      </c>
      <c r="H2457" s="196">
        <v>710</v>
      </c>
      <c r="I2457" s="196" t="s">
        <v>222</v>
      </c>
      <c r="J2457" s="196" t="s">
        <v>209</v>
      </c>
      <c r="K2457" s="196" t="s">
        <v>210</v>
      </c>
      <c r="L2457" s="196">
        <v>4552</v>
      </c>
      <c r="M2457" s="196" t="s">
        <v>278</v>
      </c>
      <c r="N2457" s="196">
        <v>638</v>
      </c>
      <c r="O2457" s="196">
        <v>9306290.8699999992</v>
      </c>
      <c r="P2457" s="196">
        <v>158989535</v>
      </c>
      <c r="Q2457" t="str">
        <f>VLOOKUP(J2457,S:T,2,FALSE)</f>
        <v>5-Large C&amp;I</v>
      </c>
      <c r="R2457" s="198"/>
      <c r="U2457" s="198"/>
    </row>
    <row r="2458" spans="1:21" x14ac:dyDescent="0.25">
      <c r="A2458" s="196">
        <v>5</v>
      </c>
      <c r="B2458" s="196" t="s">
        <v>183</v>
      </c>
      <c r="C2458" s="196">
        <v>2020</v>
      </c>
      <c r="D2458" s="196">
        <v>3</v>
      </c>
      <c r="E2458" s="196" t="s">
        <v>247</v>
      </c>
      <c r="F2458" s="197">
        <v>1</v>
      </c>
      <c r="G2458" s="196" t="s">
        <v>185</v>
      </c>
      <c r="H2458" s="196">
        <v>953</v>
      </c>
      <c r="I2458" s="196" t="s">
        <v>215</v>
      </c>
      <c r="J2458" s="196" t="s">
        <v>120</v>
      </c>
      <c r="K2458" s="196" t="s">
        <v>216</v>
      </c>
      <c r="L2458" s="196">
        <v>4512</v>
      </c>
      <c r="M2458" s="196" t="s">
        <v>188</v>
      </c>
      <c r="N2458" s="196">
        <v>742</v>
      </c>
      <c r="O2458" s="196">
        <v>28810.73</v>
      </c>
      <c r="P2458" s="196">
        <v>230100</v>
      </c>
      <c r="Q2458" t="str">
        <f>VLOOKUP(J2458,S:T,2,FALSE)</f>
        <v>3-Small C&amp;I</v>
      </c>
      <c r="R2458" s="198"/>
      <c r="U2458" s="198"/>
    </row>
    <row r="2459" spans="1:21" x14ac:dyDescent="0.25">
      <c r="A2459" s="196">
        <v>4</v>
      </c>
      <c r="B2459" s="196" t="s">
        <v>189</v>
      </c>
      <c r="C2459" s="196">
        <v>2020</v>
      </c>
      <c r="D2459" s="196">
        <v>3</v>
      </c>
      <c r="E2459" s="196" t="s">
        <v>247</v>
      </c>
      <c r="F2459" s="197">
        <v>3</v>
      </c>
      <c r="G2459" s="196" t="s">
        <v>191</v>
      </c>
      <c r="H2459" s="196">
        <v>953</v>
      </c>
      <c r="I2459" s="196" t="s">
        <v>215</v>
      </c>
      <c r="J2459" s="196" t="s">
        <v>120</v>
      </c>
      <c r="K2459" s="196" t="s">
        <v>216</v>
      </c>
      <c r="L2459" s="196">
        <v>4532</v>
      </c>
      <c r="M2459" s="196" t="s">
        <v>202</v>
      </c>
      <c r="N2459" s="196">
        <v>49</v>
      </c>
      <c r="O2459" s="196">
        <v>3256.42</v>
      </c>
      <c r="P2459" s="196">
        <v>27455</v>
      </c>
      <c r="Q2459" t="str">
        <f>VLOOKUP(J2459,S:T,2,FALSE)</f>
        <v>3-Small C&amp;I</v>
      </c>
      <c r="R2459" s="198"/>
      <c r="U2459" s="198"/>
    </row>
    <row r="2460" spans="1:21" x14ac:dyDescent="0.25">
      <c r="A2460" s="196">
        <v>4</v>
      </c>
      <c r="B2460" s="196" t="s">
        <v>189</v>
      </c>
      <c r="C2460" s="196">
        <v>2020</v>
      </c>
      <c r="D2460" s="196">
        <v>3</v>
      </c>
      <c r="E2460" s="196" t="s">
        <v>247</v>
      </c>
      <c r="F2460" s="197">
        <v>3</v>
      </c>
      <c r="G2460" s="196" t="s">
        <v>191</v>
      </c>
      <c r="H2460" s="196">
        <v>954</v>
      </c>
      <c r="I2460" s="196" t="s">
        <v>239</v>
      </c>
      <c r="J2460" s="196" t="s">
        <v>121</v>
      </c>
      <c r="K2460" s="196" t="s">
        <v>218</v>
      </c>
      <c r="L2460" s="196">
        <v>4532</v>
      </c>
      <c r="M2460" s="196" t="s">
        <v>202</v>
      </c>
      <c r="N2460" s="196">
        <v>74</v>
      </c>
      <c r="O2460" s="196">
        <v>103039.51</v>
      </c>
      <c r="P2460" s="196">
        <v>1194829</v>
      </c>
      <c r="Q2460" t="str">
        <f>VLOOKUP(J2460,S:T,2,FALSE)</f>
        <v>4-Medium C&amp;I</v>
      </c>
      <c r="R2460" s="198"/>
      <c r="U2460" s="198"/>
    </row>
    <row r="2461" spans="1:21" x14ac:dyDescent="0.25">
      <c r="A2461" s="196">
        <v>5</v>
      </c>
      <c r="B2461" s="196" t="s">
        <v>183</v>
      </c>
      <c r="C2461" s="196">
        <v>2020</v>
      </c>
      <c r="D2461" s="196">
        <v>3</v>
      </c>
      <c r="E2461" s="196" t="s">
        <v>247</v>
      </c>
      <c r="F2461" s="197">
        <v>3</v>
      </c>
      <c r="G2461" s="196" t="s">
        <v>191</v>
      </c>
      <c r="H2461" s="196">
        <v>956</v>
      </c>
      <c r="I2461" s="196" t="s">
        <v>287</v>
      </c>
      <c r="J2461" s="196" t="s">
        <v>121</v>
      </c>
      <c r="K2461" s="196" t="s">
        <v>218</v>
      </c>
      <c r="L2461" s="196">
        <v>4532</v>
      </c>
      <c r="M2461" s="196" t="s">
        <v>202</v>
      </c>
      <c r="N2461" s="196">
        <v>224</v>
      </c>
      <c r="O2461" s="196">
        <v>349949.43</v>
      </c>
      <c r="P2461" s="196">
        <v>4491800</v>
      </c>
      <c r="Q2461" t="str">
        <f>VLOOKUP(J2461,S:T,2,FALSE)</f>
        <v>4-Medium C&amp;I</v>
      </c>
      <c r="R2461" s="198"/>
      <c r="U2461" s="198"/>
    </row>
    <row r="2462" spans="1:21" x14ac:dyDescent="0.25">
      <c r="A2462" s="196">
        <v>5</v>
      </c>
      <c r="B2462" s="196" t="s">
        <v>183</v>
      </c>
      <c r="C2462" s="196">
        <v>2020</v>
      </c>
      <c r="D2462" s="196">
        <v>3</v>
      </c>
      <c r="E2462" s="196" t="s">
        <v>247</v>
      </c>
      <c r="F2462" s="197">
        <v>6</v>
      </c>
      <c r="G2462" s="196" t="s">
        <v>194</v>
      </c>
      <c r="H2462" s="196">
        <v>950</v>
      </c>
      <c r="I2462" s="196" t="s">
        <v>186</v>
      </c>
      <c r="J2462" s="196" t="s">
        <v>117</v>
      </c>
      <c r="K2462" s="196" t="s">
        <v>187</v>
      </c>
      <c r="L2462" s="196">
        <v>4562</v>
      </c>
      <c r="M2462" s="196" t="s">
        <v>213</v>
      </c>
      <c r="N2462" s="196">
        <v>30</v>
      </c>
      <c r="O2462" s="196">
        <v>879.88</v>
      </c>
      <c r="P2462" s="196">
        <v>6335</v>
      </c>
      <c r="Q2462" t="str">
        <f>VLOOKUP(J2462,S:T,2,FALSE)</f>
        <v>3-Small C&amp;I</v>
      </c>
      <c r="R2462" s="198"/>
      <c r="U2462" s="198"/>
    </row>
    <row r="2463" spans="1:21" x14ac:dyDescent="0.25">
      <c r="A2463" s="196">
        <v>5</v>
      </c>
      <c r="B2463" s="196" t="s">
        <v>183</v>
      </c>
      <c r="C2463" s="196">
        <v>2020</v>
      </c>
      <c r="D2463" s="196">
        <v>3</v>
      </c>
      <c r="E2463" s="196" t="s">
        <v>247</v>
      </c>
      <c r="F2463" s="197">
        <v>1</v>
      </c>
      <c r="G2463" s="196" t="s">
        <v>185</v>
      </c>
      <c r="H2463" s="196">
        <v>603</v>
      </c>
      <c r="I2463" s="196" t="s">
        <v>198</v>
      </c>
      <c r="J2463" s="196" t="s">
        <v>127</v>
      </c>
      <c r="K2463" s="196" t="s">
        <v>199</v>
      </c>
      <c r="L2463" s="196">
        <v>200</v>
      </c>
      <c r="M2463" s="196" t="s">
        <v>212</v>
      </c>
      <c r="N2463" s="196">
        <v>747</v>
      </c>
      <c r="O2463" s="196">
        <v>23653.11</v>
      </c>
      <c r="P2463" s="196">
        <v>53781</v>
      </c>
      <c r="Q2463" t="str">
        <f>VLOOKUP(J2463,S:T,2,FALSE)</f>
        <v>Street</v>
      </c>
      <c r="R2463" s="198"/>
      <c r="U2463" s="198"/>
    </row>
    <row r="2464" spans="1:21" x14ac:dyDescent="0.25">
      <c r="A2464" s="196">
        <v>5</v>
      </c>
      <c r="B2464" s="196" t="s">
        <v>183</v>
      </c>
      <c r="C2464" s="196">
        <v>2020</v>
      </c>
      <c r="D2464" s="196">
        <v>3</v>
      </c>
      <c r="E2464" s="196" t="s">
        <v>247</v>
      </c>
      <c r="F2464" s="197">
        <v>1</v>
      </c>
      <c r="G2464" s="196" t="s">
        <v>185</v>
      </c>
      <c r="H2464" s="196">
        <v>5</v>
      </c>
      <c r="I2464" s="196" t="s">
        <v>192</v>
      </c>
      <c r="J2464" s="196" t="s">
        <v>117</v>
      </c>
      <c r="K2464" s="196" t="s">
        <v>187</v>
      </c>
      <c r="L2464" s="196">
        <v>200</v>
      </c>
      <c r="M2464" s="196" t="s">
        <v>212</v>
      </c>
      <c r="N2464" s="196">
        <v>1337</v>
      </c>
      <c r="O2464" s="196">
        <v>-9045.01</v>
      </c>
      <c r="P2464" s="196">
        <v>706504</v>
      </c>
      <c r="Q2464" t="str">
        <f>VLOOKUP(J2464,S:T,2,FALSE)</f>
        <v>3-Small C&amp;I</v>
      </c>
      <c r="R2464" s="198"/>
      <c r="U2464" s="198"/>
    </row>
    <row r="2465" spans="1:21" x14ac:dyDescent="0.25">
      <c r="A2465" s="196">
        <v>5</v>
      </c>
      <c r="B2465" s="196" t="s">
        <v>183</v>
      </c>
      <c r="C2465" s="196">
        <v>2020</v>
      </c>
      <c r="D2465" s="196">
        <v>3</v>
      </c>
      <c r="E2465" s="196" t="s">
        <v>247</v>
      </c>
      <c r="F2465" s="197">
        <v>5</v>
      </c>
      <c r="G2465" s="196" t="s">
        <v>197</v>
      </c>
      <c r="H2465" s="196">
        <v>5</v>
      </c>
      <c r="I2465" s="196" t="s">
        <v>192</v>
      </c>
      <c r="J2465" s="196" t="s">
        <v>117</v>
      </c>
      <c r="K2465" s="196" t="s">
        <v>187</v>
      </c>
      <c r="L2465" s="196">
        <v>460</v>
      </c>
      <c r="M2465" s="196" t="s">
        <v>200</v>
      </c>
      <c r="N2465" s="196">
        <v>1005</v>
      </c>
      <c r="O2465" s="196">
        <v>267821.56</v>
      </c>
      <c r="P2465" s="196">
        <v>2023569</v>
      </c>
      <c r="Q2465" t="str">
        <f>VLOOKUP(J2465,S:T,2,FALSE)</f>
        <v>3-Small C&amp;I</v>
      </c>
      <c r="R2465" s="198"/>
      <c r="U2465" s="198"/>
    </row>
    <row r="2466" spans="1:21" x14ac:dyDescent="0.25">
      <c r="A2466" s="196">
        <v>4</v>
      </c>
      <c r="B2466" s="196" t="s">
        <v>189</v>
      </c>
      <c r="C2466" s="196">
        <v>2020</v>
      </c>
      <c r="D2466" s="196">
        <v>3</v>
      </c>
      <c r="E2466" s="196" t="s">
        <v>247</v>
      </c>
      <c r="F2466" s="197">
        <v>3</v>
      </c>
      <c r="G2466" s="196" t="s">
        <v>191</v>
      </c>
      <c r="H2466" s="196">
        <v>5</v>
      </c>
      <c r="I2466" s="196" t="s">
        <v>192</v>
      </c>
      <c r="J2466" s="196" t="s">
        <v>117</v>
      </c>
      <c r="K2466" s="196" t="s">
        <v>187</v>
      </c>
      <c r="L2466" s="196">
        <v>300</v>
      </c>
      <c r="M2466" s="196" t="s">
        <v>193</v>
      </c>
      <c r="N2466" s="196">
        <v>163</v>
      </c>
      <c r="O2466" s="196">
        <v>28077.4</v>
      </c>
      <c r="P2466" s="196">
        <v>120796</v>
      </c>
      <c r="Q2466" t="str">
        <f>VLOOKUP(J2466,S:T,2,FALSE)</f>
        <v>3-Small C&amp;I</v>
      </c>
      <c r="R2466" s="198"/>
      <c r="U2466" s="198"/>
    </row>
    <row r="2467" spans="1:21" x14ac:dyDescent="0.25">
      <c r="A2467" s="196">
        <v>5</v>
      </c>
      <c r="B2467" s="196" t="s">
        <v>183</v>
      </c>
      <c r="C2467" s="196">
        <v>2020</v>
      </c>
      <c r="D2467" s="196">
        <v>3</v>
      </c>
      <c r="E2467" s="196" t="s">
        <v>247</v>
      </c>
      <c r="F2467" s="197">
        <v>5</v>
      </c>
      <c r="G2467" s="196" t="s">
        <v>197</v>
      </c>
      <c r="H2467" s="196">
        <v>11</v>
      </c>
      <c r="I2467" s="196" t="s">
        <v>285</v>
      </c>
      <c r="J2467" s="196" t="s">
        <v>117</v>
      </c>
      <c r="K2467" s="196" t="s">
        <v>187</v>
      </c>
      <c r="L2467" s="196">
        <v>460</v>
      </c>
      <c r="M2467" s="196" t="s">
        <v>200</v>
      </c>
      <c r="N2467" s="196">
        <v>2</v>
      </c>
      <c r="O2467" s="196">
        <v>125.2</v>
      </c>
      <c r="P2467" s="196">
        <v>491</v>
      </c>
      <c r="Q2467" t="str">
        <f>VLOOKUP(J2467,S:T,2,FALSE)</f>
        <v>3-Small C&amp;I</v>
      </c>
      <c r="R2467" s="198"/>
      <c r="U2467" s="198"/>
    </row>
    <row r="2468" spans="1:21" x14ac:dyDescent="0.25">
      <c r="A2468" s="196">
        <v>4</v>
      </c>
      <c r="B2468" s="196" t="s">
        <v>189</v>
      </c>
      <c r="C2468" s="192">
        <v>2020</v>
      </c>
      <c r="D2468" s="196">
        <v>4</v>
      </c>
      <c r="E2468" s="196" t="s">
        <v>234</v>
      </c>
      <c r="F2468" s="197">
        <v>10</v>
      </c>
      <c r="G2468" s="196" t="s">
        <v>240</v>
      </c>
      <c r="H2468" s="196">
        <v>903</v>
      </c>
      <c r="I2468" s="196" t="s">
        <v>241</v>
      </c>
      <c r="J2468" s="196" t="s">
        <v>123</v>
      </c>
      <c r="K2468" s="196" t="s">
        <v>232</v>
      </c>
      <c r="L2468" s="196">
        <v>4513</v>
      </c>
      <c r="M2468" s="196" t="s">
        <v>242</v>
      </c>
      <c r="N2468" s="196">
        <v>159</v>
      </c>
      <c r="O2468" s="196">
        <v>15526.64</v>
      </c>
      <c r="P2468" s="196">
        <v>109680</v>
      </c>
      <c r="Q2468" t="str">
        <f>VLOOKUP(J2468,S:T,2,FALSE)</f>
        <v>1-Residential</v>
      </c>
      <c r="R2468" s="198"/>
      <c r="S2468" t="s">
        <v>306</v>
      </c>
      <c r="U2468" s="198"/>
    </row>
    <row r="2469" spans="1:21" x14ac:dyDescent="0.25">
      <c r="A2469" s="196">
        <v>4</v>
      </c>
      <c r="B2469" s="196" t="s">
        <v>189</v>
      </c>
      <c r="C2469" s="192">
        <v>2020</v>
      </c>
      <c r="D2469" s="196">
        <v>4</v>
      </c>
      <c r="E2469" s="196" t="s">
        <v>234</v>
      </c>
      <c r="F2469" s="197">
        <v>3</v>
      </c>
      <c r="G2469" s="196" t="s">
        <v>191</v>
      </c>
      <c r="H2469" s="196">
        <v>903</v>
      </c>
      <c r="I2469" s="196" t="s">
        <v>241</v>
      </c>
      <c r="J2469" s="196" t="s">
        <v>123</v>
      </c>
      <c r="K2469" s="196" t="s">
        <v>232</v>
      </c>
      <c r="L2469" s="196">
        <v>4532</v>
      </c>
      <c r="M2469" s="196" t="s">
        <v>202</v>
      </c>
      <c r="N2469" s="196">
        <v>24</v>
      </c>
      <c r="O2469" s="196">
        <v>1190.75</v>
      </c>
      <c r="P2469" s="196">
        <v>7820</v>
      </c>
      <c r="Q2469" t="str">
        <f>VLOOKUP(J2469,S:T,2,FALSE)</f>
        <v>1-Residential</v>
      </c>
      <c r="R2469" s="198"/>
      <c r="S2469" t="s">
        <v>306</v>
      </c>
      <c r="U2469" s="198"/>
    </row>
    <row r="2470" spans="1:21" x14ac:dyDescent="0.25">
      <c r="A2470" s="196">
        <v>5</v>
      </c>
      <c r="B2470" s="196" t="s">
        <v>183</v>
      </c>
      <c r="C2470" s="192">
        <v>2020</v>
      </c>
      <c r="D2470" s="196">
        <v>4</v>
      </c>
      <c r="E2470" s="196" t="s">
        <v>234</v>
      </c>
      <c r="F2470" s="197">
        <v>3</v>
      </c>
      <c r="G2470" s="196" t="s">
        <v>191</v>
      </c>
      <c r="H2470" s="196">
        <v>1</v>
      </c>
      <c r="I2470" s="196" t="s">
        <v>231</v>
      </c>
      <c r="J2470" s="196" t="s">
        <v>123</v>
      </c>
      <c r="K2470" s="196" t="s">
        <v>232</v>
      </c>
      <c r="L2470" s="196">
        <v>300</v>
      </c>
      <c r="M2470" s="196" t="s">
        <v>193</v>
      </c>
      <c r="N2470" s="196">
        <v>1229</v>
      </c>
      <c r="O2470" s="196">
        <v>329023.99</v>
      </c>
      <c r="P2470" s="196">
        <v>1209438</v>
      </c>
      <c r="Q2470" t="str">
        <f>VLOOKUP(J2470,S:T,2,FALSE)</f>
        <v>1-Residential</v>
      </c>
      <c r="R2470" s="198"/>
      <c r="S2470" t="s">
        <v>306</v>
      </c>
      <c r="U2470" s="198"/>
    </row>
    <row r="2471" spans="1:21" x14ac:dyDescent="0.25">
      <c r="A2471" s="196">
        <v>5</v>
      </c>
      <c r="B2471" s="196" t="s">
        <v>183</v>
      </c>
      <c r="C2471" s="192">
        <v>2020</v>
      </c>
      <c r="D2471" s="196">
        <v>4</v>
      </c>
      <c r="E2471" s="196" t="s">
        <v>234</v>
      </c>
      <c r="F2471" s="197">
        <v>71</v>
      </c>
      <c r="G2471" s="196" t="s">
        <v>214</v>
      </c>
      <c r="H2471" s="196">
        <v>1</v>
      </c>
      <c r="I2471" s="196" t="s">
        <v>231</v>
      </c>
      <c r="J2471" s="196" t="s">
        <v>123</v>
      </c>
      <c r="K2471" s="196" t="s">
        <v>232</v>
      </c>
      <c r="L2471" s="196">
        <v>1571</v>
      </c>
      <c r="M2471" s="196" t="s">
        <v>267</v>
      </c>
      <c r="N2471" s="196">
        <v>1</v>
      </c>
      <c r="O2471" s="196">
        <v>7</v>
      </c>
      <c r="P2471" s="196">
        <v>0</v>
      </c>
      <c r="Q2471" t="str">
        <f>VLOOKUP(J2471,S:T,2,FALSE)</f>
        <v>1-Residential</v>
      </c>
      <c r="R2471" s="198"/>
      <c r="S2471" t="s">
        <v>306</v>
      </c>
      <c r="U2471" s="198"/>
    </row>
    <row r="2472" spans="1:21" x14ac:dyDescent="0.25">
      <c r="A2472" s="196">
        <v>5</v>
      </c>
      <c r="B2472" s="196" t="s">
        <v>183</v>
      </c>
      <c r="C2472" s="192">
        <v>2020</v>
      </c>
      <c r="D2472" s="196">
        <v>4</v>
      </c>
      <c r="E2472" s="196" t="s">
        <v>234</v>
      </c>
      <c r="F2472" s="197">
        <v>3</v>
      </c>
      <c r="G2472" s="196" t="s">
        <v>191</v>
      </c>
      <c r="H2472" s="196">
        <v>710</v>
      </c>
      <c r="I2472" s="196" t="s">
        <v>222</v>
      </c>
      <c r="J2472" s="196" t="s">
        <v>209</v>
      </c>
      <c r="K2472" s="196" t="s">
        <v>210</v>
      </c>
      <c r="L2472" s="196">
        <v>4532</v>
      </c>
      <c r="M2472" s="196" t="s">
        <v>202</v>
      </c>
      <c r="N2472" s="196">
        <v>2030</v>
      </c>
      <c r="O2472" s="196">
        <v>18459456.690000001</v>
      </c>
      <c r="P2472" s="196">
        <v>294841617</v>
      </c>
      <c r="Q2472" t="str">
        <f>VLOOKUP(J2472,S:T,2,FALSE)</f>
        <v>5-Large C&amp;I</v>
      </c>
      <c r="R2472" s="198"/>
      <c r="S2472" t="s">
        <v>306</v>
      </c>
      <c r="U2472" s="198"/>
    </row>
    <row r="2473" spans="1:21" x14ac:dyDescent="0.25">
      <c r="A2473" s="196">
        <v>5</v>
      </c>
      <c r="B2473" s="196" t="s">
        <v>183</v>
      </c>
      <c r="C2473" s="192">
        <v>2020</v>
      </c>
      <c r="D2473" s="196">
        <v>4</v>
      </c>
      <c r="E2473" s="196" t="s">
        <v>234</v>
      </c>
      <c r="F2473" s="197">
        <v>6</v>
      </c>
      <c r="G2473" s="196" t="s">
        <v>194</v>
      </c>
      <c r="H2473" s="196">
        <v>615</v>
      </c>
      <c r="I2473" s="196" t="s">
        <v>294</v>
      </c>
      <c r="J2473" s="196" t="s">
        <v>125</v>
      </c>
      <c r="K2473" s="196" t="s">
        <v>263</v>
      </c>
      <c r="L2473" s="196">
        <v>4562</v>
      </c>
      <c r="M2473" s="196" t="s">
        <v>213</v>
      </c>
      <c r="N2473" s="196">
        <v>552</v>
      </c>
      <c r="O2473" s="196">
        <v>618762.59</v>
      </c>
      <c r="P2473" s="196">
        <v>1482562</v>
      </c>
      <c r="Q2473" t="str">
        <f>VLOOKUP(J2473,S:T,2,FALSE)</f>
        <v>Street</v>
      </c>
      <c r="R2473" s="198"/>
      <c r="S2473" t="s">
        <v>306</v>
      </c>
      <c r="U2473" s="198"/>
    </row>
    <row r="2474" spans="1:21" x14ac:dyDescent="0.25">
      <c r="A2474" s="196">
        <v>4</v>
      </c>
      <c r="B2474" s="196" t="s">
        <v>189</v>
      </c>
      <c r="C2474" s="192">
        <v>2020</v>
      </c>
      <c r="D2474" s="196">
        <v>4</v>
      </c>
      <c r="E2474" s="196" t="s">
        <v>234</v>
      </c>
      <c r="F2474" s="197">
        <v>6</v>
      </c>
      <c r="G2474" s="196" t="s">
        <v>194</v>
      </c>
      <c r="H2474" s="196">
        <v>624</v>
      </c>
      <c r="I2474" s="196" t="s">
        <v>228</v>
      </c>
      <c r="J2474" s="196" t="s">
        <v>126</v>
      </c>
      <c r="K2474" s="196" t="s">
        <v>229</v>
      </c>
      <c r="L2474" s="196">
        <v>4562</v>
      </c>
      <c r="M2474" s="196" t="s">
        <v>213</v>
      </c>
      <c r="N2474" s="196">
        <v>2</v>
      </c>
      <c r="O2474" s="196">
        <v>1305.72</v>
      </c>
      <c r="P2474" s="196">
        <v>5915</v>
      </c>
      <c r="Q2474" t="str">
        <f>VLOOKUP(J2474,S:T,2,FALSE)</f>
        <v>Street</v>
      </c>
      <c r="R2474" s="198"/>
      <c r="S2474" t="s">
        <v>306</v>
      </c>
      <c r="U2474" s="198"/>
    </row>
    <row r="2475" spans="1:21" x14ac:dyDescent="0.25">
      <c r="A2475" s="196">
        <v>5</v>
      </c>
      <c r="B2475" s="196" t="s">
        <v>183</v>
      </c>
      <c r="C2475" s="192">
        <v>2020</v>
      </c>
      <c r="D2475" s="196">
        <v>4</v>
      </c>
      <c r="E2475" s="196" t="s">
        <v>234</v>
      </c>
      <c r="F2475" s="197">
        <v>6</v>
      </c>
      <c r="G2475" s="196" t="s">
        <v>194</v>
      </c>
      <c r="H2475" s="196">
        <v>601</v>
      </c>
      <c r="I2475" s="196" t="s">
        <v>262</v>
      </c>
      <c r="J2475" s="196" t="s">
        <v>125</v>
      </c>
      <c r="K2475" s="196" t="s">
        <v>263</v>
      </c>
      <c r="L2475" s="196">
        <v>700</v>
      </c>
      <c r="M2475" s="196" t="s">
        <v>195</v>
      </c>
      <c r="N2475" s="196">
        <v>120</v>
      </c>
      <c r="O2475" s="196">
        <v>55340.71</v>
      </c>
      <c r="P2475" s="196">
        <v>85787</v>
      </c>
      <c r="Q2475" t="str">
        <f>VLOOKUP(J2475,S:T,2,FALSE)</f>
        <v>Street</v>
      </c>
      <c r="R2475" s="198"/>
      <c r="S2475" t="s">
        <v>306</v>
      </c>
      <c r="U2475" s="198"/>
    </row>
    <row r="2476" spans="1:21" x14ac:dyDescent="0.25">
      <c r="A2476" s="196">
        <v>5</v>
      </c>
      <c r="B2476" s="196" t="s">
        <v>183</v>
      </c>
      <c r="C2476" s="192">
        <v>2020</v>
      </c>
      <c r="D2476" s="196">
        <v>4</v>
      </c>
      <c r="E2476" s="196" t="s">
        <v>234</v>
      </c>
      <c r="F2476" s="197">
        <v>5</v>
      </c>
      <c r="G2476" s="196" t="s">
        <v>197</v>
      </c>
      <c r="H2476" s="196">
        <v>603</v>
      </c>
      <c r="I2476" s="196" t="s">
        <v>198</v>
      </c>
      <c r="J2476" s="196" t="s">
        <v>127</v>
      </c>
      <c r="K2476" s="196" t="s">
        <v>199</v>
      </c>
      <c r="L2476" s="196">
        <v>460</v>
      </c>
      <c r="M2476" s="196" t="s">
        <v>200</v>
      </c>
      <c r="N2476" s="196">
        <v>51</v>
      </c>
      <c r="O2476" s="196">
        <v>7293.43</v>
      </c>
      <c r="P2476" s="196">
        <v>19514</v>
      </c>
      <c r="Q2476" t="str">
        <f>VLOOKUP(J2476,S:T,2,FALSE)</f>
        <v>Street</v>
      </c>
      <c r="R2476" s="198"/>
      <c r="S2476" t="s">
        <v>306</v>
      </c>
      <c r="U2476" s="198"/>
    </row>
    <row r="2477" spans="1:21" x14ac:dyDescent="0.25">
      <c r="A2477" s="196">
        <v>5</v>
      </c>
      <c r="B2477" s="196" t="s">
        <v>183</v>
      </c>
      <c r="C2477" s="192">
        <v>2020</v>
      </c>
      <c r="D2477" s="196">
        <v>4</v>
      </c>
      <c r="E2477" s="196" t="s">
        <v>234</v>
      </c>
      <c r="F2477" s="197">
        <v>6</v>
      </c>
      <c r="G2477" s="196" t="s">
        <v>194</v>
      </c>
      <c r="H2477" s="196">
        <v>619</v>
      </c>
      <c r="I2477" s="196" t="s">
        <v>279</v>
      </c>
      <c r="J2477" s="196" t="s">
        <v>280</v>
      </c>
      <c r="K2477" s="196" t="s">
        <v>214</v>
      </c>
      <c r="L2477" s="196">
        <v>4562</v>
      </c>
      <c r="M2477" s="196" t="s">
        <v>213</v>
      </c>
      <c r="N2477" s="196">
        <v>402</v>
      </c>
      <c r="O2477" s="196">
        <v>456100.3</v>
      </c>
      <c r="P2477" s="196">
        <v>3683556</v>
      </c>
      <c r="Q2477" t="str">
        <f>VLOOKUP(J2477,S:T,2,FALSE)</f>
        <v>Street</v>
      </c>
      <c r="R2477" s="198"/>
      <c r="S2477" t="s">
        <v>306</v>
      </c>
      <c r="U2477" s="198"/>
    </row>
    <row r="2478" spans="1:21" x14ac:dyDescent="0.25">
      <c r="A2478" s="196">
        <v>5</v>
      </c>
      <c r="B2478" s="196" t="s">
        <v>183</v>
      </c>
      <c r="C2478" s="192">
        <v>2020</v>
      </c>
      <c r="D2478" s="196">
        <v>4</v>
      </c>
      <c r="E2478" s="196" t="s">
        <v>234</v>
      </c>
      <c r="F2478" s="197">
        <v>1</v>
      </c>
      <c r="G2478" s="196" t="s">
        <v>185</v>
      </c>
      <c r="H2478" s="196">
        <v>2</v>
      </c>
      <c r="I2478" s="196" t="s">
        <v>266</v>
      </c>
      <c r="J2478" s="196" t="s">
        <v>123</v>
      </c>
      <c r="K2478" s="196" t="s">
        <v>232</v>
      </c>
      <c r="L2478" s="196">
        <v>200</v>
      </c>
      <c r="M2478" s="196" t="s">
        <v>212</v>
      </c>
      <c r="N2478" s="196">
        <v>241</v>
      </c>
      <c r="O2478" s="196">
        <v>29210.03</v>
      </c>
      <c r="P2478" s="196">
        <v>110462</v>
      </c>
      <c r="Q2478" t="str">
        <f>VLOOKUP(J2478,S:T,2,FALSE)</f>
        <v>1-Residential</v>
      </c>
      <c r="R2478" s="198"/>
      <c r="S2478" t="s">
        <v>306</v>
      </c>
      <c r="U2478" s="198"/>
    </row>
    <row r="2479" spans="1:21" x14ac:dyDescent="0.25">
      <c r="A2479" s="196">
        <v>5</v>
      </c>
      <c r="B2479" s="196" t="s">
        <v>183</v>
      </c>
      <c r="C2479" s="192">
        <v>2020</v>
      </c>
      <c r="D2479" s="196">
        <v>4</v>
      </c>
      <c r="E2479" s="196" t="s">
        <v>234</v>
      </c>
      <c r="F2479" s="197">
        <v>3</v>
      </c>
      <c r="G2479" s="196" t="s">
        <v>191</v>
      </c>
      <c r="H2479" s="196">
        <v>9</v>
      </c>
      <c r="I2479" s="196" t="s">
        <v>277</v>
      </c>
      <c r="J2479" s="196" t="s">
        <v>119</v>
      </c>
      <c r="K2479" s="196" t="s">
        <v>238</v>
      </c>
      <c r="L2479" s="196">
        <v>300</v>
      </c>
      <c r="M2479" s="196" t="s">
        <v>193</v>
      </c>
      <c r="N2479" s="196">
        <v>315</v>
      </c>
      <c r="O2479" s="196">
        <v>-343408.52</v>
      </c>
      <c r="P2479" s="196">
        <v>507320</v>
      </c>
      <c r="Q2479" t="str">
        <f>VLOOKUP(J2479,S:T,2,FALSE)</f>
        <v>3-Small C&amp;I</v>
      </c>
      <c r="R2479" s="198"/>
      <c r="S2479" t="s">
        <v>306</v>
      </c>
      <c r="U2479" s="198"/>
    </row>
    <row r="2480" spans="1:21" x14ac:dyDescent="0.25">
      <c r="A2480" s="196">
        <v>5</v>
      </c>
      <c r="B2480" s="196" t="s">
        <v>183</v>
      </c>
      <c r="C2480" s="192">
        <v>2020</v>
      </c>
      <c r="D2480" s="196">
        <v>4</v>
      </c>
      <c r="E2480" s="196" t="s">
        <v>234</v>
      </c>
      <c r="F2480" s="197">
        <v>5</v>
      </c>
      <c r="G2480" s="196" t="s">
        <v>197</v>
      </c>
      <c r="H2480" s="196">
        <v>954</v>
      </c>
      <c r="I2480" s="196" t="s">
        <v>239</v>
      </c>
      <c r="J2480" s="196" t="s">
        <v>121</v>
      </c>
      <c r="K2480" s="196" t="s">
        <v>218</v>
      </c>
      <c r="L2480" s="196">
        <v>4552</v>
      </c>
      <c r="M2480" s="196" t="s">
        <v>278</v>
      </c>
      <c r="N2480" s="196">
        <v>527</v>
      </c>
      <c r="O2480" s="196">
        <v>1118198.68</v>
      </c>
      <c r="P2480" s="196">
        <v>12050907</v>
      </c>
      <c r="Q2480" t="str">
        <f>VLOOKUP(J2480,S:T,2,FALSE)</f>
        <v>4-Medium C&amp;I</v>
      </c>
      <c r="R2480" s="198"/>
      <c r="S2480" t="s">
        <v>306</v>
      </c>
      <c r="U2480" s="198"/>
    </row>
    <row r="2481" spans="1:21" x14ac:dyDescent="0.25">
      <c r="A2481" s="196">
        <v>5</v>
      </c>
      <c r="B2481" s="196" t="s">
        <v>183</v>
      </c>
      <c r="C2481" s="192">
        <v>2020</v>
      </c>
      <c r="D2481" s="196">
        <v>4</v>
      </c>
      <c r="E2481" s="196" t="s">
        <v>234</v>
      </c>
      <c r="F2481" s="197">
        <v>5</v>
      </c>
      <c r="G2481" s="196" t="s">
        <v>197</v>
      </c>
      <c r="H2481" s="196">
        <v>951</v>
      </c>
      <c r="I2481" s="196" t="s">
        <v>252</v>
      </c>
      <c r="J2481" s="196" t="s">
        <v>128</v>
      </c>
      <c r="K2481" s="196" t="s">
        <v>251</v>
      </c>
      <c r="L2481" s="196">
        <v>4552</v>
      </c>
      <c r="M2481" s="196" t="s">
        <v>278</v>
      </c>
      <c r="N2481" s="196">
        <v>1</v>
      </c>
      <c r="O2481" s="196">
        <v>36.78</v>
      </c>
      <c r="P2481" s="196">
        <v>300</v>
      </c>
      <c r="Q2481" t="str">
        <f>VLOOKUP(J2481,S:T,2,FALSE)</f>
        <v>3-Small C&amp;I</v>
      </c>
      <c r="R2481" s="198"/>
      <c r="S2481" t="s">
        <v>306</v>
      </c>
      <c r="U2481" s="198"/>
    </row>
    <row r="2482" spans="1:21" x14ac:dyDescent="0.25">
      <c r="A2482" s="196">
        <v>5</v>
      </c>
      <c r="B2482" s="196" t="s">
        <v>183</v>
      </c>
      <c r="C2482" s="192">
        <v>2020</v>
      </c>
      <c r="D2482" s="196">
        <v>4</v>
      </c>
      <c r="E2482" s="196" t="s">
        <v>234</v>
      </c>
      <c r="F2482" s="197">
        <v>3</v>
      </c>
      <c r="G2482" s="196" t="s">
        <v>191</v>
      </c>
      <c r="H2482" s="196">
        <v>12</v>
      </c>
      <c r="I2482" s="196" t="s">
        <v>303</v>
      </c>
      <c r="J2482" s="196" t="s">
        <v>128</v>
      </c>
      <c r="K2482" s="196" t="s">
        <v>251</v>
      </c>
      <c r="L2482" s="196">
        <v>300</v>
      </c>
      <c r="M2482" s="196" t="s">
        <v>193</v>
      </c>
      <c r="N2482" s="196">
        <v>1</v>
      </c>
      <c r="O2482" s="196">
        <v>8.31</v>
      </c>
      <c r="P2482" s="196">
        <v>4</v>
      </c>
      <c r="Q2482" t="str">
        <f>VLOOKUP(J2482,S:T,2,FALSE)</f>
        <v>3-Small C&amp;I</v>
      </c>
      <c r="R2482" s="198"/>
      <c r="S2482" t="s">
        <v>306</v>
      </c>
      <c r="U2482" s="198"/>
    </row>
    <row r="2483" spans="1:21" x14ac:dyDescent="0.25">
      <c r="A2483" s="196">
        <v>5</v>
      </c>
      <c r="B2483" s="196" t="s">
        <v>183</v>
      </c>
      <c r="C2483" s="192">
        <v>2020</v>
      </c>
      <c r="D2483" s="196">
        <v>4</v>
      </c>
      <c r="E2483" s="196" t="s">
        <v>234</v>
      </c>
      <c r="F2483" s="197">
        <v>5</v>
      </c>
      <c r="G2483" s="196" t="s">
        <v>197</v>
      </c>
      <c r="H2483" s="196">
        <v>11</v>
      </c>
      <c r="I2483" s="196" t="s">
        <v>285</v>
      </c>
      <c r="J2483" s="196" t="s">
        <v>117</v>
      </c>
      <c r="K2483" s="196" t="s">
        <v>187</v>
      </c>
      <c r="L2483" s="196">
        <v>460</v>
      </c>
      <c r="M2483" s="196" t="s">
        <v>200</v>
      </c>
      <c r="N2483" s="196">
        <v>2</v>
      </c>
      <c r="O2483" s="196">
        <v>149.04</v>
      </c>
      <c r="P2483" s="196">
        <v>645</v>
      </c>
      <c r="Q2483" t="str">
        <f>VLOOKUP(J2483,S:T,2,FALSE)</f>
        <v>3-Small C&amp;I</v>
      </c>
      <c r="R2483" s="198"/>
      <c r="S2483" t="s">
        <v>306</v>
      </c>
      <c r="U2483" s="198"/>
    </row>
    <row r="2484" spans="1:21" x14ac:dyDescent="0.25">
      <c r="A2484" s="196">
        <v>4</v>
      </c>
      <c r="B2484" s="196" t="s">
        <v>189</v>
      </c>
      <c r="C2484" s="192">
        <v>2020</v>
      </c>
      <c r="D2484" s="196">
        <v>4</v>
      </c>
      <c r="E2484" s="196" t="s">
        <v>234</v>
      </c>
      <c r="F2484" s="197">
        <v>3</v>
      </c>
      <c r="G2484" s="196" t="s">
        <v>191</v>
      </c>
      <c r="H2484" s="196">
        <v>952</v>
      </c>
      <c r="I2484" s="196" t="s">
        <v>237</v>
      </c>
      <c r="J2484" s="196" t="s">
        <v>119</v>
      </c>
      <c r="K2484" s="196" t="s">
        <v>238</v>
      </c>
      <c r="L2484" s="196">
        <v>4532</v>
      </c>
      <c r="M2484" s="196" t="s">
        <v>202</v>
      </c>
      <c r="N2484" s="196">
        <v>10</v>
      </c>
      <c r="O2484" s="196">
        <v>379.33</v>
      </c>
      <c r="P2484" s="196">
        <v>2632</v>
      </c>
      <c r="Q2484" t="str">
        <f>VLOOKUP(J2484,S:T,2,FALSE)</f>
        <v>3-Small C&amp;I</v>
      </c>
      <c r="R2484" s="198"/>
      <c r="S2484" t="s">
        <v>306</v>
      </c>
      <c r="U2484" s="198"/>
    </row>
    <row r="2485" spans="1:21" x14ac:dyDescent="0.25">
      <c r="A2485" s="196">
        <v>4</v>
      </c>
      <c r="B2485" s="196" t="s">
        <v>189</v>
      </c>
      <c r="C2485" s="192">
        <v>2020</v>
      </c>
      <c r="D2485" s="196">
        <v>4</v>
      </c>
      <c r="E2485" s="196" t="s">
        <v>234</v>
      </c>
      <c r="F2485" s="197">
        <v>3</v>
      </c>
      <c r="G2485" s="196" t="s">
        <v>191</v>
      </c>
      <c r="H2485" s="196">
        <v>616</v>
      </c>
      <c r="I2485" s="196" t="s">
        <v>201</v>
      </c>
      <c r="J2485" s="196" t="s">
        <v>127</v>
      </c>
      <c r="K2485" s="196" t="s">
        <v>199</v>
      </c>
      <c r="L2485" s="196">
        <v>4532</v>
      </c>
      <c r="M2485" s="196" t="s">
        <v>202</v>
      </c>
      <c r="N2485" s="196">
        <v>1</v>
      </c>
      <c r="O2485" s="196">
        <v>8.81</v>
      </c>
      <c r="P2485" s="196">
        <v>19</v>
      </c>
      <c r="Q2485" t="str">
        <f>VLOOKUP(J2485,S:T,2,FALSE)</f>
        <v>Street</v>
      </c>
      <c r="R2485" s="198"/>
      <c r="S2485" t="s">
        <v>306</v>
      </c>
      <c r="U2485" s="198"/>
    </row>
    <row r="2486" spans="1:21" x14ac:dyDescent="0.25">
      <c r="A2486" s="196">
        <v>5</v>
      </c>
      <c r="B2486" s="196" t="s">
        <v>183</v>
      </c>
      <c r="C2486" s="192">
        <v>2020</v>
      </c>
      <c r="D2486" s="196">
        <v>4</v>
      </c>
      <c r="E2486" s="196" t="s">
        <v>234</v>
      </c>
      <c r="F2486" s="197">
        <v>79</v>
      </c>
      <c r="G2486" s="196" t="s">
        <v>214</v>
      </c>
      <c r="H2486" s="196">
        <v>18</v>
      </c>
      <c r="I2486" s="196" t="s">
        <v>217</v>
      </c>
      <c r="J2486" s="196" t="s">
        <v>121</v>
      </c>
      <c r="K2486" s="196" t="s">
        <v>218</v>
      </c>
      <c r="L2486" s="196">
        <v>1579</v>
      </c>
      <c r="M2486" s="196" t="s">
        <v>273</v>
      </c>
      <c r="N2486" s="196">
        <v>1</v>
      </c>
      <c r="O2486" s="196">
        <v>11723.09</v>
      </c>
      <c r="P2486" s="196">
        <v>66200</v>
      </c>
      <c r="Q2486" t="str">
        <f>VLOOKUP(J2486,S:T,2,FALSE)</f>
        <v>4-Medium C&amp;I</v>
      </c>
      <c r="R2486" s="198"/>
      <c r="S2486" t="s">
        <v>306</v>
      </c>
      <c r="U2486" s="198"/>
    </row>
    <row r="2487" spans="1:21" x14ac:dyDescent="0.25">
      <c r="A2487" s="196">
        <v>4</v>
      </c>
      <c r="B2487" s="196" t="s">
        <v>189</v>
      </c>
      <c r="C2487" s="192">
        <v>2020</v>
      </c>
      <c r="D2487" s="196">
        <v>4</v>
      </c>
      <c r="E2487" s="196" t="s">
        <v>234</v>
      </c>
      <c r="F2487" s="197">
        <v>3</v>
      </c>
      <c r="G2487" s="196" t="s">
        <v>191</v>
      </c>
      <c r="H2487" s="196">
        <v>955</v>
      </c>
      <c r="I2487" s="196" t="s">
        <v>284</v>
      </c>
      <c r="J2487" s="196" t="s">
        <v>129</v>
      </c>
      <c r="K2487" s="196" t="s">
        <v>265</v>
      </c>
      <c r="L2487" s="196">
        <v>4532</v>
      </c>
      <c r="M2487" s="196" t="s">
        <v>202</v>
      </c>
      <c r="N2487" s="196">
        <v>1</v>
      </c>
      <c r="O2487" s="196">
        <v>83</v>
      </c>
      <c r="P2487" s="196">
        <v>0</v>
      </c>
      <c r="Q2487" t="str">
        <f>VLOOKUP(J2487,S:T,2,FALSE)</f>
        <v>4-Medium C&amp;I</v>
      </c>
      <c r="R2487" s="198"/>
      <c r="S2487" t="s">
        <v>306</v>
      </c>
      <c r="U2487" s="198"/>
    </row>
    <row r="2488" spans="1:21" x14ac:dyDescent="0.25">
      <c r="A2488" s="196">
        <v>4</v>
      </c>
      <c r="B2488" s="196" t="s">
        <v>189</v>
      </c>
      <c r="C2488" s="192">
        <v>2020</v>
      </c>
      <c r="D2488" s="196">
        <v>4</v>
      </c>
      <c r="E2488" s="196" t="s">
        <v>234</v>
      </c>
      <c r="F2488" s="197">
        <v>1</v>
      </c>
      <c r="G2488" s="196" t="s">
        <v>185</v>
      </c>
      <c r="H2488" s="196">
        <v>903</v>
      </c>
      <c r="I2488" s="196" t="s">
        <v>241</v>
      </c>
      <c r="J2488" s="196" t="s">
        <v>123</v>
      </c>
      <c r="K2488" s="196" t="s">
        <v>232</v>
      </c>
      <c r="L2488" s="196">
        <v>4512</v>
      </c>
      <c r="M2488" s="196" t="s">
        <v>188</v>
      </c>
      <c r="N2488" s="196">
        <v>10421</v>
      </c>
      <c r="O2488" s="196">
        <v>969768.51</v>
      </c>
      <c r="P2488" s="196">
        <v>6862400</v>
      </c>
      <c r="Q2488" t="str">
        <f>VLOOKUP(J2488,S:T,2,FALSE)</f>
        <v>1-Residential</v>
      </c>
      <c r="R2488" s="198"/>
      <c r="S2488" t="s">
        <v>306</v>
      </c>
      <c r="U2488" s="198"/>
    </row>
    <row r="2489" spans="1:21" x14ac:dyDescent="0.25">
      <c r="A2489" s="196">
        <v>5</v>
      </c>
      <c r="B2489" s="196" t="s">
        <v>183</v>
      </c>
      <c r="C2489" s="192">
        <v>2020</v>
      </c>
      <c r="D2489" s="196">
        <v>4</v>
      </c>
      <c r="E2489" s="196" t="s">
        <v>234</v>
      </c>
      <c r="F2489" s="197">
        <v>1</v>
      </c>
      <c r="G2489" s="196" t="s">
        <v>185</v>
      </c>
      <c r="H2489" s="196">
        <v>6</v>
      </c>
      <c r="I2489" s="196" t="s">
        <v>258</v>
      </c>
      <c r="J2489" s="196" t="s">
        <v>124</v>
      </c>
      <c r="K2489" s="196" t="s">
        <v>244</v>
      </c>
      <c r="L2489" s="196">
        <v>200</v>
      </c>
      <c r="M2489" s="196" t="s">
        <v>212</v>
      </c>
      <c r="N2489" s="196">
        <v>54046</v>
      </c>
      <c r="O2489" s="196">
        <v>5294761.16</v>
      </c>
      <c r="P2489" s="196">
        <v>29376073</v>
      </c>
      <c r="Q2489" t="str">
        <f>VLOOKUP(J2489,S:T,2,FALSE)</f>
        <v>2-Low Income Residential</v>
      </c>
      <c r="R2489" s="198"/>
      <c r="S2489" t="s">
        <v>306</v>
      </c>
      <c r="U2489" s="198"/>
    </row>
    <row r="2490" spans="1:21" x14ac:dyDescent="0.25">
      <c r="A2490" s="196">
        <v>5</v>
      </c>
      <c r="B2490" s="196" t="s">
        <v>183</v>
      </c>
      <c r="C2490" s="192">
        <v>2020</v>
      </c>
      <c r="D2490" s="196">
        <v>4</v>
      </c>
      <c r="E2490" s="196" t="s">
        <v>234</v>
      </c>
      <c r="F2490" s="197">
        <v>1</v>
      </c>
      <c r="G2490" s="196" t="s">
        <v>185</v>
      </c>
      <c r="H2490" s="196">
        <v>603</v>
      </c>
      <c r="I2490" s="196" t="s">
        <v>198</v>
      </c>
      <c r="J2490" s="196" t="s">
        <v>127</v>
      </c>
      <c r="K2490" s="196" t="s">
        <v>199</v>
      </c>
      <c r="L2490" s="196">
        <v>200</v>
      </c>
      <c r="M2490" s="196" t="s">
        <v>212</v>
      </c>
      <c r="N2490" s="196">
        <v>727</v>
      </c>
      <c r="O2490" s="196">
        <v>21727.59</v>
      </c>
      <c r="P2490" s="196">
        <v>47341</v>
      </c>
      <c r="Q2490" t="str">
        <f>VLOOKUP(J2490,S:T,2,FALSE)</f>
        <v>Street</v>
      </c>
      <c r="R2490" s="198"/>
      <c r="S2490" t="s">
        <v>306</v>
      </c>
      <c r="U2490" s="198"/>
    </row>
    <row r="2491" spans="1:21" x14ac:dyDescent="0.25">
      <c r="A2491" s="196">
        <v>5</v>
      </c>
      <c r="B2491" s="196" t="s">
        <v>183</v>
      </c>
      <c r="C2491" s="192">
        <v>2020</v>
      </c>
      <c r="D2491" s="196">
        <v>4</v>
      </c>
      <c r="E2491" s="196" t="s">
        <v>234</v>
      </c>
      <c r="F2491" s="197">
        <v>10</v>
      </c>
      <c r="G2491" s="196" t="s">
        <v>240</v>
      </c>
      <c r="H2491" s="196">
        <v>603</v>
      </c>
      <c r="I2491" s="196" t="s">
        <v>198</v>
      </c>
      <c r="J2491" s="196" t="s">
        <v>127</v>
      </c>
      <c r="K2491" s="196" t="s">
        <v>199</v>
      </c>
      <c r="L2491" s="196">
        <v>207</v>
      </c>
      <c r="M2491" s="196" t="s">
        <v>245</v>
      </c>
      <c r="N2491" s="196">
        <v>27</v>
      </c>
      <c r="O2491" s="196">
        <v>525.37</v>
      </c>
      <c r="P2491" s="196">
        <v>1200</v>
      </c>
      <c r="Q2491" t="str">
        <f>VLOOKUP(J2491,S:T,2,FALSE)</f>
        <v>Street</v>
      </c>
      <c r="R2491" s="198"/>
      <c r="S2491" t="s">
        <v>306</v>
      </c>
      <c r="U2491" s="198"/>
    </row>
    <row r="2492" spans="1:21" x14ac:dyDescent="0.25">
      <c r="A2492" s="196">
        <v>5</v>
      </c>
      <c r="B2492" s="196" t="s">
        <v>183</v>
      </c>
      <c r="C2492" s="192">
        <v>2020</v>
      </c>
      <c r="D2492" s="196">
        <v>4</v>
      </c>
      <c r="E2492" s="196" t="s">
        <v>234</v>
      </c>
      <c r="F2492" s="197">
        <v>6</v>
      </c>
      <c r="G2492" s="196" t="s">
        <v>194</v>
      </c>
      <c r="H2492" s="196">
        <v>608</v>
      </c>
      <c r="I2492" s="196" t="s">
        <v>292</v>
      </c>
      <c r="J2492" s="196" t="s">
        <v>280</v>
      </c>
      <c r="K2492" s="196" t="s">
        <v>214</v>
      </c>
      <c r="L2492" s="196">
        <v>700</v>
      </c>
      <c r="M2492" s="196" t="s">
        <v>195</v>
      </c>
      <c r="N2492" s="196">
        <v>57</v>
      </c>
      <c r="O2492" s="196">
        <v>27200.7</v>
      </c>
      <c r="P2492" s="196">
        <v>103394</v>
      </c>
      <c r="Q2492" t="str">
        <f>VLOOKUP(J2492,S:T,2,FALSE)</f>
        <v>Street</v>
      </c>
      <c r="R2492" s="198"/>
      <c r="S2492" t="s">
        <v>306</v>
      </c>
      <c r="U2492" s="198"/>
    </row>
    <row r="2493" spans="1:21" x14ac:dyDescent="0.25">
      <c r="A2493" s="196">
        <v>5</v>
      </c>
      <c r="B2493" s="196" t="s">
        <v>183</v>
      </c>
      <c r="C2493" s="192">
        <v>2020</v>
      </c>
      <c r="D2493" s="196">
        <v>4</v>
      </c>
      <c r="E2493" s="196" t="s">
        <v>234</v>
      </c>
      <c r="F2493" s="197">
        <v>75</v>
      </c>
      <c r="G2493" s="196" t="s">
        <v>214</v>
      </c>
      <c r="H2493" s="196">
        <v>701</v>
      </c>
      <c r="I2493" s="196" t="s">
        <v>208</v>
      </c>
      <c r="J2493" s="196" t="s">
        <v>209</v>
      </c>
      <c r="K2493" s="196" t="s">
        <v>210</v>
      </c>
      <c r="L2493" s="196">
        <v>1575</v>
      </c>
      <c r="M2493" s="196" t="s">
        <v>220</v>
      </c>
      <c r="N2493" s="196">
        <v>1</v>
      </c>
      <c r="O2493" s="196">
        <v>26373.599999999999</v>
      </c>
      <c r="P2493" s="196">
        <v>167300</v>
      </c>
      <c r="Q2493" t="str">
        <f>VLOOKUP(J2493,S:T,2,FALSE)</f>
        <v>5-Large C&amp;I</v>
      </c>
      <c r="R2493" s="198"/>
      <c r="S2493" t="s">
        <v>306</v>
      </c>
      <c r="U2493" s="198"/>
    </row>
    <row r="2494" spans="1:21" x14ac:dyDescent="0.25">
      <c r="A2494" s="196">
        <v>4</v>
      </c>
      <c r="B2494" s="196" t="s">
        <v>189</v>
      </c>
      <c r="C2494" s="192">
        <v>2020</v>
      </c>
      <c r="D2494" s="196">
        <v>4</v>
      </c>
      <c r="E2494" s="196" t="s">
        <v>234</v>
      </c>
      <c r="F2494" s="197">
        <v>1</v>
      </c>
      <c r="G2494" s="196" t="s">
        <v>185</v>
      </c>
      <c r="H2494" s="196">
        <v>1</v>
      </c>
      <c r="I2494" s="196" t="s">
        <v>231</v>
      </c>
      <c r="J2494" s="196" t="s">
        <v>123</v>
      </c>
      <c r="K2494" s="196" t="s">
        <v>232</v>
      </c>
      <c r="L2494" s="196">
        <v>200</v>
      </c>
      <c r="M2494" s="196" t="s">
        <v>212</v>
      </c>
      <c r="N2494" s="196">
        <v>1362</v>
      </c>
      <c r="O2494" s="196">
        <v>235585.89</v>
      </c>
      <c r="P2494" s="196">
        <v>839294</v>
      </c>
      <c r="Q2494" t="str">
        <f>VLOOKUP(J2494,S:T,2,FALSE)</f>
        <v>1-Residential</v>
      </c>
      <c r="R2494" s="198"/>
      <c r="S2494" t="s">
        <v>306</v>
      </c>
      <c r="U2494" s="198"/>
    </row>
    <row r="2495" spans="1:21" x14ac:dyDescent="0.25">
      <c r="A2495" s="196">
        <v>5</v>
      </c>
      <c r="B2495" s="196" t="s">
        <v>183</v>
      </c>
      <c r="C2495" s="192">
        <v>2020</v>
      </c>
      <c r="D2495" s="196">
        <v>4</v>
      </c>
      <c r="E2495" s="196" t="s">
        <v>234</v>
      </c>
      <c r="F2495" s="197">
        <v>60</v>
      </c>
      <c r="G2495" s="196" t="s">
        <v>214</v>
      </c>
      <c r="H2495" s="196">
        <v>600</v>
      </c>
      <c r="I2495" s="196" t="s">
        <v>268</v>
      </c>
      <c r="J2495" s="196" t="s">
        <v>125</v>
      </c>
      <c r="K2495" s="196" t="s">
        <v>263</v>
      </c>
      <c r="L2495" s="196">
        <v>360</v>
      </c>
      <c r="M2495" s="196" t="s">
        <v>227</v>
      </c>
      <c r="N2495" s="196">
        <v>9</v>
      </c>
      <c r="O2495" s="196">
        <v>4126.7299999999996</v>
      </c>
      <c r="P2495" s="196">
        <v>4564</v>
      </c>
      <c r="Q2495" t="str">
        <f>VLOOKUP(J2495,S:T,2,FALSE)</f>
        <v>Street</v>
      </c>
      <c r="R2495" s="198"/>
      <c r="S2495" t="s">
        <v>306</v>
      </c>
      <c r="U2495" s="198"/>
    </row>
    <row r="2496" spans="1:21" x14ac:dyDescent="0.25">
      <c r="A2496" s="196">
        <v>5</v>
      </c>
      <c r="B2496" s="196" t="s">
        <v>183</v>
      </c>
      <c r="C2496" s="192">
        <v>2020</v>
      </c>
      <c r="D2496" s="196">
        <v>4</v>
      </c>
      <c r="E2496" s="196" t="s">
        <v>234</v>
      </c>
      <c r="F2496" s="197">
        <v>6</v>
      </c>
      <c r="G2496" s="196" t="s">
        <v>194</v>
      </c>
      <c r="H2496" s="196">
        <v>600</v>
      </c>
      <c r="I2496" s="196" t="s">
        <v>268</v>
      </c>
      <c r="J2496" s="196" t="s">
        <v>125</v>
      </c>
      <c r="K2496" s="196" t="s">
        <v>263</v>
      </c>
      <c r="L2496" s="196">
        <v>700</v>
      </c>
      <c r="M2496" s="196" t="s">
        <v>195</v>
      </c>
      <c r="N2496" s="196">
        <v>76</v>
      </c>
      <c r="O2496" s="196">
        <v>45323.17</v>
      </c>
      <c r="P2496" s="196">
        <v>53990</v>
      </c>
      <c r="Q2496" t="str">
        <f>VLOOKUP(J2496,S:T,2,FALSE)</f>
        <v>Street</v>
      </c>
      <c r="R2496" s="198"/>
      <c r="S2496" t="s">
        <v>306</v>
      </c>
      <c r="U2496" s="198"/>
    </row>
    <row r="2497" spans="1:21" x14ac:dyDescent="0.25">
      <c r="A2497" s="196">
        <v>5</v>
      </c>
      <c r="B2497" s="196" t="s">
        <v>183</v>
      </c>
      <c r="C2497" s="196">
        <v>2020</v>
      </c>
      <c r="D2497" s="196">
        <v>4</v>
      </c>
      <c r="E2497" s="196" t="s">
        <v>234</v>
      </c>
      <c r="F2497" s="197">
        <v>3</v>
      </c>
      <c r="G2497" s="196" t="s">
        <v>191</v>
      </c>
      <c r="H2497" s="196">
        <v>952</v>
      </c>
      <c r="I2497" s="196" t="s">
        <v>237</v>
      </c>
      <c r="J2497" s="196" t="s">
        <v>119</v>
      </c>
      <c r="K2497" s="196" t="s">
        <v>238</v>
      </c>
      <c r="L2497" s="196">
        <v>4532</v>
      </c>
      <c r="M2497" s="196" t="s">
        <v>202</v>
      </c>
      <c r="N2497" s="196">
        <v>442</v>
      </c>
      <c r="O2497" s="196">
        <v>58816.62</v>
      </c>
      <c r="P2497" s="196">
        <v>1482425</v>
      </c>
      <c r="Q2497" t="str">
        <f>VLOOKUP(J2497,S:T,2,FALSE)</f>
        <v>3-Small C&amp;I</v>
      </c>
      <c r="R2497" s="198"/>
      <c r="S2497" t="s">
        <v>306</v>
      </c>
      <c r="U2497" s="198"/>
    </row>
    <row r="2498" spans="1:21" x14ac:dyDescent="0.25">
      <c r="A2498" s="196">
        <v>5</v>
      </c>
      <c r="B2498" s="196" t="s">
        <v>183</v>
      </c>
      <c r="C2498" s="196">
        <v>2020</v>
      </c>
      <c r="D2498" s="196">
        <v>4</v>
      </c>
      <c r="E2498" s="196" t="s">
        <v>234</v>
      </c>
      <c r="F2498" s="197">
        <v>75</v>
      </c>
      <c r="G2498" s="196" t="s">
        <v>214</v>
      </c>
      <c r="H2498" s="196">
        <v>950</v>
      </c>
      <c r="I2498" s="196" t="s">
        <v>186</v>
      </c>
      <c r="J2498" s="196" t="s">
        <v>117</v>
      </c>
      <c r="K2498" s="196" t="s">
        <v>187</v>
      </c>
      <c r="L2498" s="196">
        <v>4575</v>
      </c>
      <c r="M2498" s="196" t="s">
        <v>214</v>
      </c>
      <c r="N2498" s="196">
        <v>2</v>
      </c>
      <c r="O2498" s="196">
        <v>955.32</v>
      </c>
      <c r="P2498" s="196">
        <v>9580</v>
      </c>
      <c r="Q2498" t="str">
        <f>VLOOKUP(J2498,S:T,2,FALSE)</f>
        <v>3-Small C&amp;I</v>
      </c>
      <c r="R2498" s="198"/>
      <c r="S2498" t="s">
        <v>306</v>
      </c>
      <c r="U2498" s="198"/>
    </row>
    <row r="2499" spans="1:21" x14ac:dyDescent="0.25">
      <c r="A2499" s="196">
        <v>5</v>
      </c>
      <c r="B2499" s="196" t="s">
        <v>183</v>
      </c>
      <c r="C2499" s="196">
        <v>2020</v>
      </c>
      <c r="D2499" s="196">
        <v>4</v>
      </c>
      <c r="E2499" s="196" t="s">
        <v>234</v>
      </c>
      <c r="F2499" s="197">
        <v>77</v>
      </c>
      <c r="G2499" s="196" t="s">
        <v>214</v>
      </c>
      <c r="H2499" s="196">
        <v>950</v>
      </c>
      <c r="I2499" s="196" t="s">
        <v>186</v>
      </c>
      <c r="J2499" s="196" t="s">
        <v>117</v>
      </c>
      <c r="K2499" s="196" t="s">
        <v>187</v>
      </c>
      <c r="L2499" s="196">
        <v>4577</v>
      </c>
      <c r="M2499" s="196" t="s">
        <v>214</v>
      </c>
      <c r="N2499" s="196">
        <v>1</v>
      </c>
      <c r="O2499" s="196">
        <v>229.16</v>
      </c>
      <c r="P2499" s="196">
        <v>2245</v>
      </c>
      <c r="Q2499" t="str">
        <f>VLOOKUP(J2499,S:T,2,FALSE)</f>
        <v>3-Small C&amp;I</v>
      </c>
      <c r="R2499" s="198"/>
      <c r="S2499" t="s">
        <v>306</v>
      </c>
      <c r="U2499" s="198"/>
    </row>
    <row r="2500" spans="1:21" x14ac:dyDescent="0.25">
      <c r="A2500" s="196">
        <v>5</v>
      </c>
      <c r="B2500" s="196" t="s">
        <v>183</v>
      </c>
      <c r="C2500" s="196">
        <v>2020</v>
      </c>
      <c r="D2500" s="196">
        <v>4</v>
      </c>
      <c r="E2500" s="196" t="s">
        <v>234</v>
      </c>
      <c r="F2500" s="197">
        <v>5</v>
      </c>
      <c r="G2500" s="196" t="s">
        <v>197</v>
      </c>
      <c r="H2500" s="196">
        <v>5</v>
      </c>
      <c r="I2500" s="196" t="s">
        <v>192</v>
      </c>
      <c r="J2500" s="196" t="s">
        <v>117</v>
      </c>
      <c r="K2500" s="196" t="s">
        <v>187</v>
      </c>
      <c r="L2500" s="196">
        <v>460</v>
      </c>
      <c r="M2500" s="196" t="s">
        <v>200</v>
      </c>
      <c r="N2500" s="196">
        <v>1005</v>
      </c>
      <c r="O2500" s="196">
        <v>215517.41</v>
      </c>
      <c r="P2500" s="196">
        <v>1774241</v>
      </c>
      <c r="Q2500" t="str">
        <f>VLOOKUP(J2500,S:T,2,FALSE)</f>
        <v>3-Small C&amp;I</v>
      </c>
      <c r="R2500" s="198"/>
      <c r="S2500" t="s">
        <v>306</v>
      </c>
      <c r="U2500" s="198"/>
    </row>
    <row r="2501" spans="1:21" x14ac:dyDescent="0.25">
      <c r="A2501" s="196">
        <v>5</v>
      </c>
      <c r="B2501" s="196" t="s">
        <v>183</v>
      </c>
      <c r="C2501" s="196">
        <v>2020</v>
      </c>
      <c r="D2501" s="196">
        <v>4</v>
      </c>
      <c r="E2501" s="196" t="s">
        <v>234</v>
      </c>
      <c r="F2501" s="197">
        <v>72</v>
      </c>
      <c r="G2501" s="196" t="s">
        <v>214</v>
      </c>
      <c r="H2501" s="196">
        <v>5</v>
      </c>
      <c r="I2501" s="196" t="s">
        <v>192</v>
      </c>
      <c r="J2501" s="196" t="s">
        <v>117</v>
      </c>
      <c r="K2501" s="196" t="s">
        <v>187</v>
      </c>
      <c r="L2501" s="196">
        <v>1572</v>
      </c>
      <c r="M2501" s="196" t="s">
        <v>233</v>
      </c>
      <c r="N2501" s="196">
        <v>1</v>
      </c>
      <c r="O2501" s="196">
        <v>3591.56</v>
      </c>
      <c r="P2501" s="196">
        <v>16337</v>
      </c>
      <c r="Q2501" t="str">
        <f>VLOOKUP(J2501,S:T,2,FALSE)</f>
        <v>3-Small C&amp;I</v>
      </c>
      <c r="R2501" s="198"/>
      <c r="S2501" t="s">
        <v>306</v>
      </c>
      <c r="U2501" s="198"/>
    </row>
    <row r="2502" spans="1:21" x14ac:dyDescent="0.25">
      <c r="A2502" s="196">
        <v>5</v>
      </c>
      <c r="B2502" s="196" t="s">
        <v>183</v>
      </c>
      <c r="C2502" s="196">
        <v>2020</v>
      </c>
      <c r="D2502" s="196">
        <v>4</v>
      </c>
      <c r="E2502" s="196" t="s">
        <v>234</v>
      </c>
      <c r="F2502" s="197">
        <v>3</v>
      </c>
      <c r="G2502" s="196" t="s">
        <v>191</v>
      </c>
      <c r="H2502" s="196">
        <v>616</v>
      </c>
      <c r="I2502" s="196" t="s">
        <v>201</v>
      </c>
      <c r="J2502" s="196" t="s">
        <v>127</v>
      </c>
      <c r="K2502" s="196" t="s">
        <v>199</v>
      </c>
      <c r="L2502" s="196">
        <v>4532</v>
      </c>
      <c r="M2502" s="196" t="s">
        <v>202</v>
      </c>
      <c r="N2502" s="196">
        <v>3391</v>
      </c>
      <c r="O2502" s="196">
        <v>284192.46999999997</v>
      </c>
      <c r="P2502" s="196">
        <v>1019272</v>
      </c>
      <c r="Q2502" t="str">
        <f>VLOOKUP(J2502,S:T,2,FALSE)</f>
        <v>Street</v>
      </c>
      <c r="R2502" s="198"/>
      <c r="S2502" t="s">
        <v>306</v>
      </c>
      <c r="U2502" s="198"/>
    </row>
    <row r="2503" spans="1:21" x14ac:dyDescent="0.25">
      <c r="A2503" s="196">
        <v>4</v>
      </c>
      <c r="B2503" s="196" t="s">
        <v>189</v>
      </c>
      <c r="C2503" s="196">
        <v>2020</v>
      </c>
      <c r="D2503" s="196">
        <v>4</v>
      </c>
      <c r="E2503" s="196" t="s">
        <v>234</v>
      </c>
      <c r="F2503" s="197">
        <v>5</v>
      </c>
      <c r="G2503" s="196" t="s">
        <v>197</v>
      </c>
      <c r="H2503" s="196">
        <v>18</v>
      </c>
      <c r="I2503" s="196" t="s">
        <v>217</v>
      </c>
      <c r="J2503" s="196" t="s">
        <v>121</v>
      </c>
      <c r="K2503" s="196" t="s">
        <v>218</v>
      </c>
      <c r="L2503" s="196">
        <v>460</v>
      </c>
      <c r="M2503" s="196" t="s">
        <v>200</v>
      </c>
      <c r="N2503" s="196">
        <v>1</v>
      </c>
      <c r="O2503" s="196">
        <v>455.76</v>
      </c>
      <c r="P2503" s="196">
        <v>1800</v>
      </c>
      <c r="Q2503" t="str">
        <f>VLOOKUP(J2503,S:T,2,FALSE)</f>
        <v>4-Medium C&amp;I</v>
      </c>
      <c r="R2503" s="198"/>
      <c r="S2503" t="s">
        <v>306</v>
      </c>
      <c r="U2503" s="198"/>
    </row>
    <row r="2504" spans="1:21" x14ac:dyDescent="0.25">
      <c r="A2504" s="196">
        <v>5</v>
      </c>
      <c r="B2504" s="196" t="s">
        <v>183</v>
      </c>
      <c r="C2504" s="196">
        <v>2020</v>
      </c>
      <c r="D2504" s="196">
        <v>4</v>
      </c>
      <c r="E2504" s="196" t="s">
        <v>234</v>
      </c>
      <c r="F2504" s="197">
        <v>3</v>
      </c>
      <c r="G2504" s="196" t="s">
        <v>191</v>
      </c>
      <c r="H2504" s="196">
        <v>700</v>
      </c>
      <c r="I2504" s="196" t="s">
        <v>275</v>
      </c>
      <c r="J2504" s="196" t="s">
        <v>209</v>
      </c>
      <c r="K2504" s="196" t="s">
        <v>210</v>
      </c>
      <c r="L2504" s="196">
        <v>300</v>
      </c>
      <c r="M2504" s="196" t="s">
        <v>193</v>
      </c>
      <c r="N2504" s="196">
        <v>3</v>
      </c>
      <c r="O2504" s="196">
        <v>38729.5</v>
      </c>
      <c r="P2504" s="196">
        <v>211360</v>
      </c>
      <c r="Q2504" t="str">
        <f>VLOOKUP(J2504,S:T,2,FALSE)</f>
        <v>5-Large C&amp;I</v>
      </c>
      <c r="R2504" s="198"/>
      <c r="S2504" t="s">
        <v>306</v>
      </c>
      <c r="U2504" s="198"/>
    </row>
    <row r="2505" spans="1:21" x14ac:dyDescent="0.25">
      <c r="A2505" s="196">
        <v>5</v>
      </c>
      <c r="B2505" s="196" t="s">
        <v>183</v>
      </c>
      <c r="C2505" s="196">
        <v>2020</v>
      </c>
      <c r="D2505" s="196">
        <v>4</v>
      </c>
      <c r="E2505" s="196" t="s">
        <v>234</v>
      </c>
      <c r="F2505" s="197">
        <v>79</v>
      </c>
      <c r="G2505" s="196" t="s">
        <v>214</v>
      </c>
      <c r="H2505" s="196">
        <v>153</v>
      </c>
      <c r="I2505" s="196" t="s">
        <v>271</v>
      </c>
      <c r="J2505" s="196" t="s">
        <v>272</v>
      </c>
      <c r="K2505" s="196" t="s">
        <v>272</v>
      </c>
      <c r="L2505" s="196">
        <v>1579</v>
      </c>
      <c r="M2505" s="196" t="s">
        <v>273</v>
      </c>
      <c r="N2505" s="196">
        <v>18</v>
      </c>
      <c r="O2505" s="196">
        <v>0</v>
      </c>
      <c r="P2505" s="196">
        <v>4138721</v>
      </c>
      <c r="Q2505" t="str">
        <f>VLOOKUP(J2505,S:T,2,FALSE)</f>
        <v>OTHER</v>
      </c>
      <c r="R2505" s="198"/>
      <c r="S2505" t="s">
        <v>306</v>
      </c>
      <c r="U2505" s="198"/>
    </row>
    <row r="2506" spans="1:21" x14ac:dyDescent="0.25">
      <c r="A2506" s="196">
        <v>5</v>
      </c>
      <c r="B2506" s="196" t="s">
        <v>183</v>
      </c>
      <c r="C2506" s="196">
        <v>2020</v>
      </c>
      <c r="D2506" s="196">
        <v>4</v>
      </c>
      <c r="E2506" s="196" t="s">
        <v>234</v>
      </c>
      <c r="F2506" s="197">
        <v>3</v>
      </c>
      <c r="G2506" s="196" t="s">
        <v>191</v>
      </c>
      <c r="H2506" s="196">
        <v>11</v>
      </c>
      <c r="I2506" s="196" t="s">
        <v>285</v>
      </c>
      <c r="J2506" s="196" t="s">
        <v>117</v>
      </c>
      <c r="K2506" s="196" t="s">
        <v>187</v>
      </c>
      <c r="L2506" s="196">
        <v>300</v>
      </c>
      <c r="M2506" s="196" t="s">
        <v>193</v>
      </c>
      <c r="N2506" s="196">
        <v>212</v>
      </c>
      <c r="O2506" s="196">
        <v>53578.43</v>
      </c>
      <c r="P2506" s="196">
        <v>261922</v>
      </c>
      <c r="Q2506" t="str">
        <f>VLOOKUP(J2506,S:T,2,FALSE)</f>
        <v>3-Small C&amp;I</v>
      </c>
      <c r="R2506" s="198"/>
      <c r="S2506" t="s">
        <v>306</v>
      </c>
      <c r="U2506" s="198"/>
    </row>
    <row r="2507" spans="1:21" x14ac:dyDescent="0.25">
      <c r="A2507" s="196">
        <v>5</v>
      </c>
      <c r="B2507" s="196" t="s">
        <v>183</v>
      </c>
      <c r="C2507" s="196">
        <v>2020</v>
      </c>
      <c r="D2507" s="196">
        <v>4</v>
      </c>
      <c r="E2507" s="196" t="s">
        <v>234</v>
      </c>
      <c r="F2507" s="197">
        <v>3</v>
      </c>
      <c r="G2507" s="196" t="s">
        <v>191</v>
      </c>
      <c r="H2507" s="196">
        <v>903</v>
      </c>
      <c r="I2507" s="196" t="s">
        <v>241</v>
      </c>
      <c r="J2507" s="196" t="s">
        <v>123</v>
      </c>
      <c r="K2507" s="196" t="s">
        <v>232</v>
      </c>
      <c r="L2507" s="196">
        <v>4532</v>
      </c>
      <c r="M2507" s="196" t="s">
        <v>202</v>
      </c>
      <c r="N2507" s="196">
        <v>1171</v>
      </c>
      <c r="O2507" s="196">
        <v>338263.13</v>
      </c>
      <c r="P2507" s="196">
        <v>2647841</v>
      </c>
      <c r="Q2507" t="str">
        <f>VLOOKUP(J2507,S:T,2,FALSE)</f>
        <v>1-Residential</v>
      </c>
      <c r="R2507" s="198"/>
      <c r="S2507" t="s">
        <v>306</v>
      </c>
      <c r="U2507" s="198"/>
    </row>
    <row r="2508" spans="1:21" x14ac:dyDescent="0.25">
      <c r="A2508" s="196">
        <v>5</v>
      </c>
      <c r="B2508" s="196" t="s">
        <v>183</v>
      </c>
      <c r="C2508" s="196">
        <v>2020</v>
      </c>
      <c r="D2508" s="196">
        <v>4</v>
      </c>
      <c r="E2508" s="196" t="s">
        <v>234</v>
      </c>
      <c r="F2508" s="197">
        <v>72</v>
      </c>
      <c r="G2508" s="196" t="s">
        <v>214</v>
      </c>
      <c r="H2508" s="196">
        <v>1</v>
      </c>
      <c r="I2508" s="196" t="s">
        <v>231</v>
      </c>
      <c r="J2508" s="196" t="s">
        <v>123</v>
      </c>
      <c r="K2508" s="196" t="s">
        <v>232</v>
      </c>
      <c r="L2508" s="196">
        <v>1572</v>
      </c>
      <c r="M2508" s="196" t="s">
        <v>233</v>
      </c>
      <c r="N2508" s="196">
        <v>1</v>
      </c>
      <c r="O2508" s="196">
        <v>107.18</v>
      </c>
      <c r="P2508" s="196">
        <v>377</v>
      </c>
      <c r="Q2508" t="str">
        <f>VLOOKUP(J2508,S:T,2,FALSE)</f>
        <v>1-Residential</v>
      </c>
      <c r="R2508" s="198"/>
      <c r="S2508" t="s">
        <v>306</v>
      </c>
      <c r="U2508" s="198"/>
    </row>
    <row r="2509" spans="1:21" x14ac:dyDescent="0.25">
      <c r="A2509" s="196">
        <v>5</v>
      </c>
      <c r="B2509" s="196" t="s">
        <v>183</v>
      </c>
      <c r="C2509" s="196">
        <v>2020</v>
      </c>
      <c r="D2509" s="196">
        <v>4</v>
      </c>
      <c r="E2509" s="196" t="s">
        <v>234</v>
      </c>
      <c r="F2509" s="197">
        <v>1</v>
      </c>
      <c r="G2509" s="196" t="s">
        <v>185</v>
      </c>
      <c r="H2509" s="196">
        <v>7</v>
      </c>
      <c r="I2509" s="196" t="s">
        <v>243</v>
      </c>
      <c r="J2509" s="196" t="s">
        <v>124</v>
      </c>
      <c r="K2509" s="196" t="s">
        <v>244</v>
      </c>
      <c r="L2509" s="196">
        <v>200</v>
      </c>
      <c r="M2509" s="196" t="s">
        <v>212</v>
      </c>
      <c r="N2509" s="196">
        <v>73</v>
      </c>
      <c r="O2509" s="196">
        <v>6768.13</v>
      </c>
      <c r="P2509" s="196">
        <v>39546</v>
      </c>
      <c r="Q2509" t="str">
        <f>VLOOKUP(J2509,S:T,2,FALSE)</f>
        <v>2-Low Income Residential</v>
      </c>
      <c r="R2509" s="198"/>
      <c r="S2509" t="s">
        <v>306</v>
      </c>
      <c r="U2509" s="198"/>
    </row>
    <row r="2510" spans="1:21" x14ac:dyDescent="0.25">
      <c r="A2510" s="196">
        <v>4</v>
      </c>
      <c r="B2510" s="196" t="s">
        <v>189</v>
      </c>
      <c r="C2510" s="196">
        <v>2020</v>
      </c>
      <c r="D2510" s="196">
        <v>4</v>
      </c>
      <c r="E2510" s="196" t="s">
        <v>234</v>
      </c>
      <c r="F2510" s="197">
        <v>10</v>
      </c>
      <c r="G2510" s="196" t="s">
        <v>240</v>
      </c>
      <c r="H2510" s="196">
        <v>1</v>
      </c>
      <c r="I2510" s="196" t="s">
        <v>231</v>
      </c>
      <c r="J2510" s="196" t="s">
        <v>123</v>
      </c>
      <c r="K2510" s="196" t="s">
        <v>232</v>
      </c>
      <c r="L2510" s="196">
        <v>207</v>
      </c>
      <c r="M2510" s="196" t="s">
        <v>245</v>
      </c>
      <c r="N2510" s="196">
        <v>15</v>
      </c>
      <c r="O2510" s="196">
        <v>3413.97</v>
      </c>
      <c r="P2510" s="196">
        <v>12190</v>
      </c>
      <c r="Q2510" t="str">
        <f>VLOOKUP(J2510,S:T,2,FALSE)</f>
        <v>1-Residential</v>
      </c>
      <c r="R2510" s="198"/>
      <c r="S2510" t="s">
        <v>306</v>
      </c>
      <c r="U2510" s="198"/>
    </row>
    <row r="2511" spans="1:21" x14ac:dyDescent="0.25">
      <c r="A2511" s="196">
        <v>5</v>
      </c>
      <c r="B2511" s="196" t="s">
        <v>183</v>
      </c>
      <c r="C2511" s="196">
        <v>2020</v>
      </c>
      <c r="D2511" s="196">
        <v>4</v>
      </c>
      <c r="E2511" s="196" t="s">
        <v>234</v>
      </c>
      <c r="F2511" s="197">
        <v>3</v>
      </c>
      <c r="G2511" s="196" t="s">
        <v>191</v>
      </c>
      <c r="H2511" s="196">
        <v>701</v>
      </c>
      <c r="I2511" s="196" t="s">
        <v>208</v>
      </c>
      <c r="J2511" s="196" t="s">
        <v>209</v>
      </c>
      <c r="K2511" s="196" t="s">
        <v>210</v>
      </c>
      <c r="L2511" s="196">
        <v>300</v>
      </c>
      <c r="M2511" s="196" t="s">
        <v>193</v>
      </c>
      <c r="N2511" s="196">
        <v>165</v>
      </c>
      <c r="O2511" s="196">
        <v>1606821.97</v>
      </c>
      <c r="P2511" s="196">
        <v>9463832</v>
      </c>
      <c r="Q2511" t="str">
        <f>VLOOKUP(J2511,S:T,2,FALSE)</f>
        <v>5-Large C&amp;I</v>
      </c>
      <c r="R2511" s="198"/>
      <c r="S2511" t="s">
        <v>306</v>
      </c>
      <c r="U2511" s="198"/>
    </row>
    <row r="2512" spans="1:21" x14ac:dyDescent="0.25">
      <c r="A2512" s="196">
        <v>5</v>
      </c>
      <c r="B2512" s="196" t="s">
        <v>183</v>
      </c>
      <c r="C2512" s="196">
        <v>2020</v>
      </c>
      <c r="D2512" s="196">
        <v>4</v>
      </c>
      <c r="E2512" s="196" t="s">
        <v>234</v>
      </c>
      <c r="F2512" s="197">
        <v>10</v>
      </c>
      <c r="G2512" s="196" t="s">
        <v>240</v>
      </c>
      <c r="H2512" s="196">
        <v>301</v>
      </c>
      <c r="I2512" s="196" t="s">
        <v>249</v>
      </c>
      <c r="J2512" s="196" t="s">
        <v>123</v>
      </c>
      <c r="K2512" s="196" t="s">
        <v>232</v>
      </c>
      <c r="L2512" s="196">
        <v>207</v>
      </c>
      <c r="M2512" s="196" t="s">
        <v>245</v>
      </c>
      <c r="N2512" s="196">
        <v>1</v>
      </c>
      <c r="O2512" s="196">
        <v>193.47</v>
      </c>
      <c r="P2512" s="196">
        <v>815</v>
      </c>
      <c r="Q2512" t="str">
        <f>VLOOKUP(J2512,S:T,2,FALSE)</f>
        <v>1-Residential</v>
      </c>
      <c r="R2512" s="198"/>
      <c r="S2512" t="s">
        <v>306</v>
      </c>
      <c r="U2512" s="198"/>
    </row>
    <row r="2513" spans="1:21" x14ac:dyDescent="0.25">
      <c r="A2513" s="196">
        <v>5</v>
      </c>
      <c r="B2513" s="196" t="s">
        <v>183</v>
      </c>
      <c r="C2513" s="196">
        <v>2020</v>
      </c>
      <c r="D2513" s="196">
        <v>4</v>
      </c>
      <c r="E2513" s="196" t="s">
        <v>234</v>
      </c>
      <c r="F2513" s="197">
        <v>3</v>
      </c>
      <c r="G2513" s="196" t="s">
        <v>191</v>
      </c>
      <c r="H2513" s="196">
        <v>18</v>
      </c>
      <c r="I2513" s="196" t="s">
        <v>217</v>
      </c>
      <c r="J2513" s="196" t="s">
        <v>121</v>
      </c>
      <c r="K2513" s="196" t="s">
        <v>218</v>
      </c>
      <c r="L2513" s="196">
        <v>300</v>
      </c>
      <c r="M2513" s="196" t="s">
        <v>193</v>
      </c>
      <c r="N2513" s="196">
        <v>2160</v>
      </c>
      <c r="O2513" s="196">
        <v>5247901.1100000003</v>
      </c>
      <c r="P2513" s="196">
        <v>26934915</v>
      </c>
      <c r="Q2513" t="str">
        <f>VLOOKUP(J2513,S:T,2,FALSE)</f>
        <v>4-Medium C&amp;I</v>
      </c>
      <c r="R2513" s="198"/>
      <c r="S2513" t="s">
        <v>306</v>
      </c>
      <c r="U2513" s="198"/>
    </row>
    <row r="2514" spans="1:21" x14ac:dyDescent="0.25">
      <c r="A2514" s="196">
        <v>5</v>
      </c>
      <c r="B2514" s="196" t="s">
        <v>183</v>
      </c>
      <c r="C2514" s="196">
        <v>2020</v>
      </c>
      <c r="D2514" s="196">
        <v>4</v>
      </c>
      <c r="E2514" s="196" t="s">
        <v>234</v>
      </c>
      <c r="F2514" s="197">
        <v>1</v>
      </c>
      <c r="G2514" s="196" t="s">
        <v>185</v>
      </c>
      <c r="H2514" s="196">
        <v>10</v>
      </c>
      <c r="I2514" s="196" t="s">
        <v>253</v>
      </c>
      <c r="J2514" s="196" t="s">
        <v>119</v>
      </c>
      <c r="K2514" s="196" t="s">
        <v>238</v>
      </c>
      <c r="L2514" s="196">
        <v>200</v>
      </c>
      <c r="M2514" s="196" t="s">
        <v>212</v>
      </c>
      <c r="N2514" s="196">
        <v>1060</v>
      </c>
      <c r="O2514" s="196">
        <v>85066.95</v>
      </c>
      <c r="P2514" s="196">
        <v>343807</v>
      </c>
      <c r="Q2514" t="str">
        <f>VLOOKUP(J2514,S:T,2,FALSE)</f>
        <v>3-Small C&amp;I</v>
      </c>
      <c r="R2514" s="198"/>
      <c r="S2514" t="s">
        <v>306</v>
      </c>
      <c r="U2514" s="198"/>
    </row>
    <row r="2515" spans="1:21" x14ac:dyDescent="0.25">
      <c r="A2515" s="196">
        <v>5</v>
      </c>
      <c r="B2515" s="196" t="s">
        <v>183</v>
      </c>
      <c r="C2515" s="196">
        <v>2020</v>
      </c>
      <c r="D2515" s="196">
        <v>4</v>
      </c>
      <c r="E2515" s="196" t="s">
        <v>234</v>
      </c>
      <c r="F2515" s="197">
        <v>1</v>
      </c>
      <c r="G2515" s="196" t="s">
        <v>185</v>
      </c>
      <c r="H2515" s="196">
        <v>18</v>
      </c>
      <c r="I2515" s="196" t="s">
        <v>217</v>
      </c>
      <c r="J2515" s="196" t="s">
        <v>121</v>
      </c>
      <c r="K2515" s="196" t="s">
        <v>218</v>
      </c>
      <c r="L2515" s="196">
        <v>200</v>
      </c>
      <c r="M2515" s="196" t="s">
        <v>212</v>
      </c>
      <c r="N2515" s="196">
        <v>1</v>
      </c>
      <c r="O2515" s="196">
        <v>328.27</v>
      </c>
      <c r="P2515" s="196">
        <v>1520</v>
      </c>
      <c r="Q2515" t="str">
        <f>VLOOKUP(J2515,S:T,2,FALSE)</f>
        <v>4-Medium C&amp;I</v>
      </c>
      <c r="R2515" s="198"/>
      <c r="S2515" t="s">
        <v>306</v>
      </c>
      <c r="U2515" s="198"/>
    </row>
    <row r="2516" spans="1:21" x14ac:dyDescent="0.25">
      <c r="A2516" s="196">
        <v>5</v>
      </c>
      <c r="B2516" s="196" t="s">
        <v>183</v>
      </c>
      <c r="C2516" s="196">
        <v>2020</v>
      </c>
      <c r="D2516" s="196">
        <v>4</v>
      </c>
      <c r="E2516" s="196" t="s">
        <v>234</v>
      </c>
      <c r="F2516" s="197">
        <v>3</v>
      </c>
      <c r="G2516" s="196" t="s">
        <v>191</v>
      </c>
      <c r="H2516" s="196">
        <v>8</v>
      </c>
      <c r="I2516" s="196" t="s">
        <v>250</v>
      </c>
      <c r="J2516" s="196" t="s">
        <v>128</v>
      </c>
      <c r="K2516" s="196" t="s">
        <v>251</v>
      </c>
      <c r="L2516" s="196">
        <v>300</v>
      </c>
      <c r="M2516" s="196" t="s">
        <v>193</v>
      </c>
      <c r="N2516" s="196">
        <v>375</v>
      </c>
      <c r="O2516" s="196">
        <v>23013.279999999999</v>
      </c>
      <c r="P2516" s="196">
        <v>92527</v>
      </c>
      <c r="Q2516" t="str">
        <f>VLOOKUP(J2516,S:T,2,FALSE)</f>
        <v>3-Small C&amp;I</v>
      </c>
      <c r="R2516" s="198"/>
      <c r="S2516" t="s">
        <v>306</v>
      </c>
      <c r="U2516" s="198"/>
    </row>
    <row r="2517" spans="1:21" x14ac:dyDescent="0.25">
      <c r="A2517" s="196">
        <v>5</v>
      </c>
      <c r="B2517" s="196" t="s">
        <v>183</v>
      </c>
      <c r="C2517" s="196">
        <v>2020</v>
      </c>
      <c r="D2517" s="196">
        <v>4</v>
      </c>
      <c r="E2517" s="196" t="s">
        <v>234</v>
      </c>
      <c r="F2517" s="197">
        <v>5</v>
      </c>
      <c r="G2517" s="196" t="s">
        <v>197</v>
      </c>
      <c r="H2517" s="196">
        <v>8</v>
      </c>
      <c r="I2517" s="196" t="s">
        <v>250</v>
      </c>
      <c r="J2517" s="196" t="s">
        <v>128</v>
      </c>
      <c r="K2517" s="196" t="s">
        <v>251</v>
      </c>
      <c r="L2517" s="196">
        <v>460</v>
      </c>
      <c r="M2517" s="196" t="s">
        <v>200</v>
      </c>
      <c r="N2517" s="196">
        <v>1</v>
      </c>
      <c r="O2517" s="196">
        <v>71.5</v>
      </c>
      <c r="P2517" s="196">
        <v>292</v>
      </c>
      <c r="Q2517" t="str">
        <f>VLOOKUP(J2517,S:T,2,FALSE)</f>
        <v>3-Small C&amp;I</v>
      </c>
      <c r="R2517" s="198"/>
      <c r="S2517" t="s">
        <v>306</v>
      </c>
      <c r="U2517" s="198"/>
    </row>
    <row r="2518" spans="1:21" x14ac:dyDescent="0.25">
      <c r="A2518" s="196">
        <v>5</v>
      </c>
      <c r="B2518" s="196" t="s">
        <v>183</v>
      </c>
      <c r="C2518" s="196">
        <v>2020</v>
      </c>
      <c r="D2518" s="196">
        <v>4</v>
      </c>
      <c r="E2518" s="196" t="s">
        <v>234</v>
      </c>
      <c r="F2518" s="197">
        <v>1</v>
      </c>
      <c r="G2518" s="196" t="s">
        <v>185</v>
      </c>
      <c r="H2518" s="196">
        <v>950</v>
      </c>
      <c r="I2518" s="196" t="s">
        <v>186</v>
      </c>
      <c r="J2518" s="196" t="s">
        <v>117</v>
      </c>
      <c r="K2518" s="196" t="s">
        <v>187</v>
      </c>
      <c r="L2518" s="196">
        <v>4512</v>
      </c>
      <c r="M2518" s="196" t="s">
        <v>188</v>
      </c>
      <c r="N2518" s="196">
        <v>759</v>
      </c>
      <c r="O2518" s="196">
        <v>43798.63</v>
      </c>
      <c r="P2518" s="196">
        <v>373683</v>
      </c>
      <c r="Q2518" t="str">
        <f>VLOOKUP(J2518,S:T,2,FALSE)</f>
        <v>3-Small C&amp;I</v>
      </c>
      <c r="R2518" s="198"/>
      <c r="S2518" t="s">
        <v>306</v>
      </c>
      <c r="U2518" s="198"/>
    </row>
    <row r="2519" spans="1:21" x14ac:dyDescent="0.25">
      <c r="A2519" s="196">
        <v>5</v>
      </c>
      <c r="B2519" s="196" t="s">
        <v>183</v>
      </c>
      <c r="C2519" s="196">
        <v>2020</v>
      </c>
      <c r="D2519" s="196">
        <v>4</v>
      </c>
      <c r="E2519" s="196" t="s">
        <v>234</v>
      </c>
      <c r="F2519" s="197">
        <v>10</v>
      </c>
      <c r="G2519" s="196" t="s">
        <v>240</v>
      </c>
      <c r="H2519" s="196">
        <v>950</v>
      </c>
      <c r="I2519" s="196" t="s">
        <v>186</v>
      </c>
      <c r="J2519" s="196" t="s">
        <v>117</v>
      </c>
      <c r="K2519" s="196" t="s">
        <v>187</v>
      </c>
      <c r="L2519" s="196">
        <v>4513</v>
      </c>
      <c r="M2519" s="196" t="s">
        <v>242</v>
      </c>
      <c r="N2519" s="196">
        <v>10</v>
      </c>
      <c r="O2519" s="196">
        <v>1701.45</v>
      </c>
      <c r="P2519" s="196">
        <v>16312</v>
      </c>
      <c r="Q2519" t="str">
        <f>VLOOKUP(J2519,S:T,2,FALSE)</f>
        <v>3-Small C&amp;I</v>
      </c>
      <c r="R2519" s="198"/>
      <c r="S2519" t="s">
        <v>306</v>
      </c>
      <c r="U2519" s="198"/>
    </row>
    <row r="2520" spans="1:21" x14ac:dyDescent="0.25">
      <c r="A2520" s="196">
        <v>4</v>
      </c>
      <c r="B2520" s="196" t="s">
        <v>189</v>
      </c>
      <c r="C2520" s="196">
        <v>2020</v>
      </c>
      <c r="D2520" s="196">
        <v>4</v>
      </c>
      <c r="E2520" s="196" t="s">
        <v>234</v>
      </c>
      <c r="F2520" s="197">
        <v>1</v>
      </c>
      <c r="G2520" s="196" t="s">
        <v>185</v>
      </c>
      <c r="H2520" s="196">
        <v>953</v>
      </c>
      <c r="I2520" s="196" t="s">
        <v>215</v>
      </c>
      <c r="J2520" s="196" t="s">
        <v>120</v>
      </c>
      <c r="K2520" s="196" t="s">
        <v>216</v>
      </c>
      <c r="L2520" s="196">
        <v>4512</v>
      </c>
      <c r="M2520" s="196" t="s">
        <v>188</v>
      </c>
      <c r="N2520" s="196">
        <v>1</v>
      </c>
      <c r="O2520" s="196">
        <v>11.38</v>
      </c>
      <c r="P2520" s="196">
        <v>13</v>
      </c>
      <c r="Q2520" t="str">
        <f>VLOOKUP(J2520,S:T,2,FALSE)</f>
        <v>3-Small C&amp;I</v>
      </c>
      <c r="R2520" s="198"/>
      <c r="S2520" t="s">
        <v>306</v>
      </c>
      <c r="U2520" s="198"/>
    </row>
    <row r="2521" spans="1:21" x14ac:dyDescent="0.25">
      <c r="A2521" s="196">
        <v>5</v>
      </c>
      <c r="B2521" s="196" t="s">
        <v>183</v>
      </c>
      <c r="C2521" s="196">
        <v>2020</v>
      </c>
      <c r="D2521" s="196">
        <v>4</v>
      </c>
      <c r="E2521" s="196" t="s">
        <v>234</v>
      </c>
      <c r="F2521" s="197">
        <v>3</v>
      </c>
      <c r="G2521" s="196" t="s">
        <v>191</v>
      </c>
      <c r="H2521" s="196">
        <v>20</v>
      </c>
      <c r="I2521" s="196" t="s">
        <v>302</v>
      </c>
      <c r="J2521" s="196" t="s">
        <v>130</v>
      </c>
      <c r="K2521" s="196" t="s">
        <v>207</v>
      </c>
      <c r="L2521" s="196">
        <v>300</v>
      </c>
      <c r="M2521" s="196" t="s">
        <v>193</v>
      </c>
      <c r="N2521" s="196">
        <v>74</v>
      </c>
      <c r="O2521" s="196">
        <v>163215.46</v>
      </c>
      <c r="P2521" s="196">
        <v>864098</v>
      </c>
      <c r="Q2521" t="str">
        <f>VLOOKUP(J2521,S:T,2,FALSE)</f>
        <v>4-Medium C&amp;I</v>
      </c>
      <c r="R2521" s="198"/>
      <c r="S2521" t="s">
        <v>306</v>
      </c>
      <c r="U2521" s="198"/>
    </row>
    <row r="2522" spans="1:21" x14ac:dyDescent="0.25">
      <c r="A2522" s="196">
        <v>5</v>
      </c>
      <c r="B2522" s="196" t="s">
        <v>183</v>
      </c>
      <c r="C2522" s="196">
        <v>2020</v>
      </c>
      <c r="D2522" s="196">
        <v>4</v>
      </c>
      <c r="E2522" s="196" t="s">
        <v>234</v>
      </c>
      <c r="F2522" s="197">
        <v>1</v>
      </c>
      <c r="G2522" s="196" t="s">
        <v>185</v>
      </c>
      <c r="H2522" s="196">
        <v>5</v>
      </c>
      <c r="I2522" s="196" t="s">
        <v>192</v>
      </c>
      <c r="J2522" s="196" t="s">
        <v>117</v>
      </c>
      <c r="K2522" s="196" t="s">
        <v>187</v>
      </c>
      <c r="L2522" s="196">
        <v>200</v>
      </c>
      <c r="M2522" s="196" t="s">
        <v>212</v>
      </c>
      <c r="N2522" s="196">
        <v>1334</v>
      </c>
      <c r="O2522" s="196">
        <v>-71133.38</v>
      </c>
      <c r="P2522" s="196">
        <v>610877</v>
      </c>
      <c r="Q2522" t="str">
        <f>VLOOKUP(J2522,S:T,2,FALSE)</f>
        <v>3-Small C&amp;I</v>
      </c>
      <c r="R2522" s="198"/>
      <c r="S2522" t="s">
        <v>306</v>
      </c>
      <c r="U2522" s="198"/>
    </row>
    <row r="2523" spans="1:21" x14ac:dyDescent="0.25">
      <c r="A2523" s="196">
        <v>5</v>
      </c>
      <c r="B2523" s="196" t="s">
        <v>183</v>
      </c>
      <c r="C2523" s="196">
        <v>2020</v>
      </c>
      <c r="D2523" s="196">
        <v>4</v>
      </c>
      <c r="E2523" s="196" t="s">
        <v>234</v>
      </c>
      <c r="F2523" s="197">
        <v>3</v>
      </c>
      <c r="G2523" s="196" t="s">
        <v>191</v>
      </c>
      <c r="H2523" s="196">
        <v>5</v>
      </c>
      <c r="I2523" s="196" t="s">
        <v>192</v>
      </c>
      <c r="J2523" s="196" t="s">
        <v>117</v>
      </c>
      <c r="K2523" s="196" t="s">
        <v>187</v>
      </c>
      <c r="L2523" s="196">
        <v>300</v>
      </c>
      <c r="M2523" s="196" t="s">
        <v>193</v>
      </c>
      <c r="N2523" s="196">
        <v>42751</v>
      </c>
      <c r="O2523" s="196">
        <v>289295.7</v>
      </c>
      <c r="P2523" s="196">
        <v>43373726</v>
      </c>
      <c r="Q2523" t="str">
        <f>VLOOKUP(J2523,S:T,2,FALSE)</f>
        <v>3-Small C&amp;I</v>
      </c>
      <c r="R2523" s="198"/>
      <c r="S2523" t="s">
        <v>306</v>
      </c>
      <c r="U2523" s="198"/>
    </row>
    <row r="2524" spans="1:21" x14ac:dyDescent="0.25">
      <c r="A2524" s="196">
        <v>5</v>
      </c>
      <c r="B2524" s="196" t="s">
        <v>183</v>
      </c>
      <c r="C2524" s="196">
        <v>2020</v>
      </c>
      <c r="D2524" s="196">
        <v>4</v>
      </c>
      <c r="E2524" s="196" t="s">
        <v>234</v>
      </c>
      <c r="F2524" s="197">
        <v>6</v>
      </c>
      <c r="G2524" s="196" t="s">
        <v>194</v>
      </c>
      <c r="H2524" s="196">
        <v>627</v>
      </c>
      <c r="I2524" s="196" t="s">
        <v>259</v>
      </c>
      <c r="J2524" s="196" t="s">
        <v>134</v>
      </c>
      <c r="K2524" s="196" t="s">
        <v>214</v>
      </c>
      <c r="L2524" s="196">
        <v>4562</v>
      </c>
      <c r="M2524" s="196" t="s">
        <v>213</v>
      </c>
      <c r="N2524" s="196">
        <v>3</v>
      </c>
      <c r="O2524" s="196">
        <v>943.86</v>
      </c>
      <c r="P2524" s="196">
        <v>213</v>
      </c>
      <c r="Q2524" t="str">
        <f>VLOOKUP(J2524,S:T,2,FALSE)</f>
        <v>Street</v>
      </c>
      <c r="R2524" s="198"/>
      <c r="S2524" t="s">
        <v>306</v>
      </c>
      <c r="U2524" s="198"/>
    </row>
    <row r="2525" spans="1:21" x14ac:dyDescent="0.25">
      <c r="A2525" s="196">
        <v>5</v>
      </c>
      <c r="B2525" s="196" t="s">
        <v>183</v>
      </c>
      <c r="C2525" s="196">
        <v>2020</v>
      </c>
      <c r="D2525" s="196">
        <v>4</v>
      </c>
      <c r="E2525" s="196" t="s">
        <v>234</v>
      </c>
      <c r="F2525" s="197">
        <v>10</v>
      </c>
      <c r="G2525" s="196" t="s">
        <v>240</v>
      </c>
      <c r="H2525" s="196">
        <v>903</v>
      </c>
      <c r="I2525" s="196" t="s">
        <v>241</v>
      </c>
      <c r="J2525" s="196" t="s">
        <v>123</v>
      </c>
      <c r="K2525" s="196" t="s">
        <v>232</v>
      </c>
      <c r="L2525" s="196">
        <v>4513</v>
      </c>
      <c r="M2525" s="196" t="s">
        <v>242</v>
      </c>
      <c r="N2525" s="196">
        <v>32988</v>
      </c>
      <c r="O2525" s="196">
        <v>3876547.99</v>
      </c>
      <c r="P2525" s="196">
        <v>29123130</v>
      </c>
      <c r="Q2525" t="str">
        <f>VLOOKUP(J2525,S:T,2,FALSE)</f>
        <v>1-Residential</v>
      </c>
      <c r="R2525" s="198"/>
      <c r="S2525" t="s">
        <v>306</v>
      </c>
      <c r="U2525" s="198"/>
    </row>
    <row r="2526" spans="1:21" x14ac:dyDescent="0.25">
      <c r="A2526" s="196">
        <v>5</v>
      </c>
      <c r="B2526" s="196" t="s">
        <v>183</v>
      </c>
      <c r="C2526" s="196">
        <v>2020</v>
      </c>
      <c r="D2526" s="196">
        <v>4</v>
      </c>
      <c r="E2526" s="196" t="s">
        <v>234</v>
      </c>
      <c r="F2526" s="197">
        <v>60</v>
      </c>
      <c r="G2526" s="196" t="s">
        <v>214</v>
      </c>
      <c r="H2526" s="196">
        <v>612</v>
      </c>
      <c r="I2526" s="196" t="s">
        <v>225</v>
      </c>
      <c r="J2526" s="196" t="s">
        <v>118</v>
      </c>
      <c r="K2526" s="196" t="s">
        <v>226</v>
      </c>
      <c r="L2526" s="196">
        <v>360</v>
      </c>
      <c r="M2526" s="196" t="s">
        <v>227</v>
      </c>
      <c r="N2526" s="196">
        <v>1</v>
      </c>
      <c r="O2526" s="196">
        <v>8.8800000000000008</v>
      </c>
      <c r="P2526" s="196">
        <v>8</v>
      </c>
      <c r="Q2526" t="str">
        <f>VLOOKUP(J2526,S:T,2,FALSE)</f>
        <v>3-Small C&amp;I</v>
      </c>
      <c r="R2526" s="198"/>
      <c r="S2526" t="s">
        <v>306</v>
      </c>
      <c r="U2526" s="198"/>
    </row>
    <row r="2527" spans="1:21" x14ac:dyDescent="0.25">
      <c r="A2527" s="196">
        <v>5</v>
      </c>
      <c r="B2527" s="196" t="s">
        <v>183</v>
      </c>
      <c r="C2527" s="196">
        <v>2020</v>
      </c>
      <c r="D2527" s="196">
        <v>4</v>
      </c>
      <c r="E2527" s="196" t="s">
        <v>234</v>
      </c>
      <c r="F2527" s="197">
        <v>6</v>
      </c>
      <c r="G2527" s="196" t="s">
        <v>194</v>
      </c>
      <c r="H2527" s="196">
        <v>613</v>
      </c>
      <c r="I2527" s="196" t="s">
        <v>260</v>
      </c>
      <c r="J2527" s="196" t="s">
        <v>118</v>
      </c>
      <c r="K2527" s="196" t="s">
        <v>226</v>
      </c>
      <c r="L2527" s="196">
        <v>700</v>
      </c>
      <c r="M2527" s="196" t="s">
        <v>195</v>
      </c>
      <c r="N2527" s="196">
        <v>6</v>
      </c>
      <c r="O2527" s="196">
        <v>115.94</v>
      </c>
      <c r="P2527" s="196">
        <v>350</v>
      </c>
      <c r="Q2527" t="str">
        <f>VLOOKUP(J2527,S:T,2,FALSE)</f>
        <v>3-Small C&amp;I</v>
      </c>
      <c r="R2527" s="198"/>
      <c r="S2527" t="s">
        <v>306</v>
      </c>
      <c r="U2527" s="198"/>
    </row>
    <row r="2528" spans="1:21" x14ac:dyDescent="0.25">
      <c r="A2528" s="196">
        <v>5</v>
      </c>
      <c r="B2528" s="196" t="s">
        <v>183</v>
      </c>
      <c r="C2528" s="196">
        <v>2020</v>
      </c>
      <c r="D2528" s="196">
        <v>4</v>
      </c>
      <c r="E2528" s="196" t="s">
        <v>234</v>
      </c>
      <c r="F2528" s="197">
        <v>6</v>
      </c>
      <c r="G2528" s="196" t="s">
        <v>194</v>
      </c>
      <c r="H2528" s="196">
        <v>606</v>
      </c>
      <c r="I2528" s="196" t="s">
        <v>281</v>
      </c>
      <c r="J2528" s="196" t="s">
        <v>132</v>
      </c>
      <c r="K2528" s="196" t="s">
        <v>282</v>
      </c>
      <c r="L2528" s="196">
        <v>700</v>
      </c>
      <c r="M2528" s="196" t="s">
        <v>195</v>
      </c>
      <c r="N2528" s="196">
        <v>2</v>
      </c>
      <c r="O2528" s="196">
        <v>736.03</v>
      </c>
      <c r="P2528" s="196">
        <v>1232</v>
      </c>
      <c r="Q2528" t="str">
        <f>VLOOKUP(J2528,S:T,2,FALSE)</f>
        <v>Street</v>
      </c>
      <c r="R2528" s="198"/>
      <c r="S2528" t="s">
        <v>306</v>
      </c>
      <c r="U2528" s="198"/>
    </row>
    <row r="2529" spans="1:21" x14ac:dyDescent="0.25">
      <c r="A2529" s="196">
        <v>5</v>
      </c>
      <c r="B2529" s="196" t="s">
        <v>183</v>
      </c>
      <c r="C2529" s="196">
        <v>2020</v>
      </c>
      <c r="D2529" s="196">
        <v>4</v>
      </c>
      <c r="E2529" s="196" t="s">
        <v>234</v>
      </c>
      <c r="F2529" s="197">
        <v>6</v>
      </c>
      <c r="G2529" s="196" t="s">
        <v>194</v>
      </c>
      <c r="H2529" s="196">
        <v>607</v>
      </c>
      <c r="I2529" s="196" t="s">
        <v>295</v>
      </c>
      <c r="J2529" s="196" t="s">
        <v>132</v>
      </c>
      <c r="K2529" s="196" t="s">
        <v>282</v>
      </c>
      <c r="L2529" s="196">
        <v>700</v>
      </c>
      <c r="M2529" s="196" t="s">
        <v>195</v>
      </c>
      <c r="N2529" s="196">
        <v>2</v>
      </c>
      <c r="O2529" s="196">
        <v>17808.66</v>
      </c>
      <c r="P2529" s="196">
        <v>39879</v>
      </c>
      <c r="Q2529" t="str">
        <f>VLOOKUP(J2529,S:T,2,FALSE)</f>
        <v>Street</v>
      </c>
      <c r="R2529" s="198"/>
      <c r="S2529" t="s">
        <v>306</v>
      </c>
      <c r="U2529" s="198"/>
    </row>
    <row r="2530" spans="1:21" x14ac:dyDescent="0.25">
      <c r="A2530" s="196">
        <v>5</v>
      </c>
      <c r="B2530" s="196" t="s">
        <v>183</v>
      </c>
      <c r="C2530" s="196">
        <v>2020</v>
      </c>
      <c r="D2530" s="196">
        <v>4</v>
      </c>
      <c r="E2530" s="196" t="s">
        <v>234</v>
      </c>
      <c r="F2530" s="197">
        <v>6</v>
      </c>
      <c r="G2530" s="196" t="s">
        <v>194</v>
      </c>
      <c r="H2530" s="196">
        <v>624</v>
      </c>
      <c r="I2530" s="196" t="s">
        <v>228</v>
      </c>
      <c r="J2530" s="196" t="s">
        <v>126</v>
      </c>
      <c r="K2530" s="196" t="s">
        <v>229</v>
      </c>
      <c r="L2530" s="196">
        <v>4562</v>
      </c>
      <c r="M2530" s="196" t="s">
        <v>213</v>
      </c>
      <c r="N2530" s="196">
        <v>13</v>
      </c>
      <c r="O2530" s="196">
        <v>1651.38</v>
      </c>
      <c r="P2530" s="196">
        <v>7513</v>
      </c>
      <c r="Q2530" t="str">
        <f>VLOOKUP(J2530,S:T,2,FALSE)</f>
        <v>Street</v>
      </c>
      <c r="R2530" s="198"/>
      <c r="S2530" t="s">
        <v>306</v>
      </c>
      <c r="U2530" s="198"/>
    </row>
    <row r="2531" spans="1:21" x14ac:dyDescent="0.25">
      <c r="A2531" s="196">
        <v>5</v>
      </c>
      <c r="B2531" s="196" t="s">
        <v>183</v>
      </c>
      <c r="C2531" s="196">
        <v>2020</v>
      </c>
      <c r="D2531" s="196">
        <v>4</v>
      </c>
      <c r="E2531" s="196" t="s">
        <v>234</v>
      </c>
      <c r="F2531" s="197">
        <v>10</v>
      </c>
      <c r="G2531" s="196" t="s">
        <v>240</v>
      </c>
      <c r="H2531" s="196">
        <v>905</v>
      </c>
      <c r="I2531" s="196" t="s">
        <v>274</v>
      </c>
      <c r="J2531" s="196" t="s">
        <v>124</v>
      </c>
      <c r="K2531" s="196" t="s">
        <v>244</v>
      </c>
      <c r="L2531" s="196">
        <v>4513</v>
      </c>
      <c r="M2531" s="196" t="s">
        <v>242</v>
      </c>
      <c r="N2531" s="196">
        <v>4868</v>
      </c>
      <c r="O2531" s="196">
        <v>174013.02</v>
      </c>
      <c r="P2531" s="196">
        <v>4334868</v>
      </c>
      <c r="Q2531" t="str">
        <f>VLOOKUP(J2531,S:T,2,FALSE)</f>
        <v>2-Low Income Residential</v>
      </c>
      <c r="R2531" s="198"/>
      <c r="S2531" t="s">
        <v>306</v>
      </c>
      <c r="U2531" s="198"/>
    </row>
    <row r="2532" spans="1:21" x14ac:dyDescent="0.25">
      <c r="A2532" s="196">
        <v>5</v>
      </c>
      <c r="B2532" s="196" t="s">
        <v>183</v>
      </c>
      <c r="C2532" s="196">
        <v>2020</v>
      </c>
      <c r="D2532" s="196">
        <v>4</v>
      </c>
      <c r="E2532" s="196" t="s">
        <v>234</v>
      </c>
      <c r="F2532" s="197">
        <v>1</v>
      </c>
      <c r="G2532" s="196" t="s">
        <v>185</v>
      </c>
      <c r="H2532" s="196">
        <v>905</v>
      </c>
      <c r="I2532" s="196" t="s">
        <v>274</v>
      </c>
      <c r="J2532" s="196" t="s">
        <v>124</v>
      </c>
      <c r="K2532" s="196" t="s">
        <v>244</v>
      </c>
      <c r="L2532" s="196">
        <v>4512</v>
      </c>
      <c r="M2532" s="196" t="s">
        <v>188</v>
      </c>
      <c r="N2532" s="196">
        <v>65011</v>
      </c>
      <c r="O2532" s="196">
        <v>1444868.82</v>
      </c>
      <c r="P2532" s="196">
        <v>33690531</v>
      </c>
      <c r="Q2532" t="str">
        <f>VLOOKUP(J2532,S:T,2,FALSE)</f>
        <v>2-Low Income Residential</v>
      </c>
      <c r="R2532" s="198"/>
      <c r="S2532" t="s">
        <v>306</v>
      </c>
      <c r="U2532" s="198"/>
    </row>
    <row r="2533" spans="1:21" x14ac:dyDescent="0.25">
      <c r="A2533" s="196">
        <v>5</v>
      </c>
      <c r="B2533" s="196" t="s">
        <v>183</v>
      </c>
      <c r="C2533" s="196">
        <v>2020</v>
      </c>
      <c r="D2533" s="196">
        <v>4</v>
      </c>
      <c r="E2533" s="196" t="s">
        <v>234</v>
      </c>
      <c r="F2533" s="197">
        <v>5</v>
      </c>
      <c r="G2533" s="196" t="s">
        <v>197</v>
      </c>
      <c r="H2533" s="196">
        <v>13</v>
      </c>
      <c r="I2533" s="196" t="s">
        <v>298</v>
      </c>
      <c r="J2533" s="196" t="s">
        <v>121</v>
      </c>
      <c r="K2533" s="196" t="s">
        <v>218</v>
      </c>
      <c r="L2533" s="196">
        <v>460</v>
      </c>
      <c r="M2533" s="196" t="s">
        <v>200</v>
      </c>
      <c r="N2533" s="196">
        <v>7</v>
      </c>
      <c r="O2533" s="196">
        <v>19932.939999999999</v>
      </c>
      <c r="P2533" s="196">
        <v>99300</v>
      </c>
      <c r="Q2533" t="str">
        <f>VLOOKUP(J2533,S:T,2,FALSE)</f>
        <v>4-Medium C&amp;I</v>
      </c>
      <c r="R2533" s="198"/>
      <c r="S2533" t="s">
        <v>306</v>
      </c>
      <c r="U2533" s="198"/>
    </row>
    <row r="2534" spans="1:21" x14ac:dyDescent="0.25">
      <c r="A2534" s="196">
        <v>5</v>
      </c>
      <c r="B2534" s="196" t="s">
        <v>183</v>
      </c>
      <c r="C2534" s="196">
        <v>2020</v>
      </c>
      <c r="D2534" s="196">
        <v>4</v>
      </c>
      <c r="E2534" s="196" t="s">
        <v>234</v>
      </c>
      <c r="F2534" s="197">
        <v>5</v>
      </c>
      <c r="G2534" s="196" t="s">
        <v>197</v>
      </c>
      <c r="H2534" s="196">
        <v>950</v>
      </c>
      <c r="I2534" s="196" t="s">
        <v>186</v>
      </c>
      <c r="J2534" s="196" t="s">
        <v>117</v>
      </c>
      <c r="K2534" s="196" t="s">
        <v>187</v>
      </c>
      <c r="L2534" s="196">
        <v>4552</v>
      </c>
      <c r="M2534" s="196" t="s">
        <v>278</v>
      </c>
      <c r="N2534" s="196">
        <v>1359</v>
      </c>
      <c r="O2534" s="196">
        <v>349086.39</v>
      </c>
      <c r="P2534" s="196">
        <v>3439011</v>
      </c>
      <c r="Q2534" t="str">
        <f>VLOOKUP(J2534,S:T,2,FALSE)</f>
        <v>3-Small C&amp;I</v>
      </c>
      <c r="R2534" s="198"/>
      <c r="S2534" t="s">
        <v>306</v>
      </c>
      <c r="U2534" s="198"/>
    </row>
    <row r="2535" spans="1:21" x14ac:dyDescent="0.25">
      <c r="A2535" s="196">
        <v>5</v>
      </c>
      <c r="B2535" s="196" t="s">
        <v>183</v>
      </c>
      <c r="C2535" s="196">
        <v>2020</v>
      </c>
      <c r="D2535" s="196">
        <v>4</v>
      </c>
      <c r="E2535" s="196" t="s">
        <v>234</v>
      </c>
      <c r="F2535" s="197">
        <v>79</v>
      </c>
      <c r="G2535" s="196" t="s">
        <v>214</v>
      </c>
      <c r="H2535" s="196">
        <v>950</v>
      </c>
      <c r="I2535" s="196" t="s">
        <v>186</v>
      </c>
      <c r="J2535" s="196" t="s">
        <v>117</v>
      </c>
      <c r="K2535" s="196" t="s">
        <v>187</v>
      </c>
      <c r="L2535" s="196">
        <v>4579</v>
      </c>
      <c r="M2535" s="196" t="s">
        <v>223</v>
      </c>
      <c r="N2535" s="196">
        <v>84</v>
      </c>
      <c r="O2535" s="196">
        <v>10811.25</v>
      </c>
      <c r="P2535" s="196">
        <v>102365</v>
      </c>
      <c r="Q2535" t="str">
        <f>VLOOKUP(J2535,S:T,2,FALSE)</f>
        <v>3-Small C&amp;I</v>
      </c>
      <c r="R2535" s="198"/>
      <c r="S2535" t="s">
        <v>306</v>
      </c>
      <c r="U2535" s="198"/>
    </row>
    <row r="2536" spans="1:21" x14ac:dyDescent="0.25">
      <c r="A2536" s="196">
        <v>4</v>
      </c>
      <c r="B2536" s="196" t="s">
        <v>189</v>
      </c>
      <c r="C2536" s="196">
        <v>2020</v>
      </c>
      <c r="D2536" s="196">
        <v>4</v>
      </c>
      <c r="E2536" s="196" t="s">
        <v>234</v>
      </c>
      <c r="F2536" s="197">
        <v>3</v>
      </c>
      <c r="G2536" s="196" t="s">
        <v>191</v>
      </c>
      <c r="H2536" s="196">
        <v>10</v>
      </c>
      <c r="I2536" s="196" t="s">
        <v>253</v>
      </c>
      <c r="J2536" s="196" t="s">
        <v>120</v>
      </c>
      <c r="K2536" s="196" t="s">
        <v>216</v>
      </c>
      <c r="L2536" s="196">
        <v>300</v>
      </c>
      <c r="M2536" s="196" t="s">
        <v>193</v>
      </c>
      <c r="N2536" s="196">
        <v>20</v>
      </c>
      <c r="O2536" s="196">
        <v>1409.21</v>
      </c>
      <c r="P2536" s="196">
        <v>5310</v>
      </c>
      <c r="Q2536" t="str">
        <f>VLOOKUP(J2536,S:T,2,FALSE)</f>
        <v>3-Small C&amp;I</v>
      </c>
      <c r="R2536" s="198"/>
      <c r="S2536" t="s">
        <v>306</v>
      </c>
      <c r="U2536" s="198"/>
    </row>
    <row r="2537" spans="1:21" x14ac:dyDescent="0.25">
      <c r="A2537" s="196">
        <v>4</v>
      </c>
      <c r="B2537" s="196" t="s">
        <v>189</v>
      </c>
      <c r="C2537" s="196">
        <v>2020</v>
      </c>
      <c r="D2537" s="196">
        <v>4</v>
      </c>
      <c r="E2537" s="196" t="s">
        <v>234</v>
      </c>
      <c r="F2537" s="197">
        <v>3</v>
      </c>
      <c r="G2537" s="196" t="s">
        <v>191</v>
      </c>
      <c r="H2537" s="196">
        <v>15</v>
      </c>
      <c r="I2537" s="196" t="s">
        <v>254</v>
      </c>
      <c r="J2537" s="196" t="s">
        <v>120</v>
      </c>
      <c r="K2537" s="196" t="s">
        <v>216</v>
      </c>
      <c r="L2537" s="196">
        <v>300</v>
      </c>
      <c r="M2537" s="196" t="s">
        <v>193</v>
      </c>
      <c r="N2537" s="196">
        <v>1</v>
      </c>
      <c r="O2537" s="196">
        <v>10.210000000000001</v>
      </c>
      <c r="P2537" s="196">
        <v>1</v>
      </c>
      <c r="Q2537" t="str">
        <f>VLOOKUP(J2537,S:T,2,FALSE)</f>
        <v>3-Small C&amp;I</v>
      </c>
      <c r="R2537" s="198"/>
      <c r="S2537" t="s">
        <v>306</v>
      </c>
      <c r="U2537" s="198"/>
    </row>
    <row r="2538" spans="1:21" x14ac:dyDescent="0.25">
      <c r="A2538" s="196">
        <v>5</v>
      </c>
      <c r="B2538" s="196" t="s">
        <v>183</v>
      </c>
      <c r="C2538" s="196">
        <v>2020</v>
      </c>
      <c r="D2538" s="196">
        <v>4</v>
      </c>
      <c r="E2538" s="196" t="s">
        <v>234</v>
      </c>
      <c r="F2538" s="197">
        <v>77</v>
      </c>
      <c r="G2538" s="196" t="s">
        <v>214</v>
      </c>
      <c r="H2538" s="196">
        <v>18</v>
      </c>
      <c r="I2538" s="196" t="s">
        <v>217</v>
      </c>
      <c r="J2538" s="196" t="s">
        <v>121</v>
      </c>
      <c r="K2538" s="196" t="s">
        <v>218</v>
      </c>
      <c r="L2538" s="196">
        <v>1577</v>
      </c>
      <c r="M2538" s="196" t="s">
        <v>235</v>
      </c>
      <c r="N2538" s="196">
        <v>1</v>
      </c>
      <c r="O2538" s="196">
        <v>1517.22</v>
      </c>
      <c r="P2538" s="196">
        <v>7800</v>
      </c>
      <c r="Q2538" t="str">
        <f>VLOOKUP(J2538,S:T,2,FALSE)</f>
        <v>4-Medium C&amp;I</v>
      </c>
      <c r="R2538" s="198"/>
      <c r="S2538" t="s">
        <v>306</v>
      </c>
      <c r="U2538" s="198"/>
    </row>
    <row r="2539" spans="1:21" x14ac:dyDescent="0.25">
      <c r="A2539" s="196">
        <v>4</v>
      </c>
      <c r="B2539" s="196" t="s">
        <v>189</v>
      </c>
      <c r="C2539" s="196">
        <v>2020</v>
      </c>
      <c r="D2539" s="196">
        <v>4</v>
      </c>
      <c r="E2539" s="196" t="s">
        <v>234</v>
      </c>
      <c r="F2539" s="197">
        <v>3</v>
      </c>
      <c r="G2539" s="196" t="s">
        <v>191</v>
      </c>
      <c r="H2539" s="196">
        <v>5</v>
      </c>
      <c r="I2539" s="196" t="s">
        <v>192</v>
      </c>
      <c r="J2539" s="196" t="s">
        <v>117</v>
      </c>
      <c r="K2539" s="196" t="s">
        <v>187</v>
      </c>
      <c r="L2539" s="196">
        <v>300</v>
      </c>
      <c r="M2539" s="196" t="s">
        <v>193</v>
      </c>
      <c r="N2539" s="196">
        <v>171</v>
      </c>
      <c r="O2539" s="196">
        <v>25846.37</v>
      </c>
      <c r="P2539" s="196">
        <v>106015</v>
      </c>
      <c r="Q2539" t="str">
        <f>VLOOKUP(J2539,S:T,2,FALSE)</f>
        <v>3-Small C&amp;I</v>
      </c>
      <c r="R2539" s="198"/>
      <c r="S2539" t="s">
        <v>306</v>
      </c>
      <c r="U2539" s="198"/>
    </row>
    <row r="2540" spans="1:21" x14ac:dyDescent="0.25">
      <c r="A2540" s="196">
        <v>5</v>
      </c>
      <c r="B2540" s="196" t="s">
        <v>183</v>
      </c>
      <c r="C2540" s="196">
        <v>2020</v>
      </c>
      <c r="D2540" s="196">
        <v>4</v>
      </c>
      <c r="E2540" s="196" t="s">
        <v>234</v>
      </c>
      <c r="F2540" s="197">
        <v>3</v>
      </c>
      <c r="G2540" s="196" t="s">
        <v>191</v>
      </c>
      <c r="H2540" s="196">
        <v>621</v>
      </c>
      <c r="I2540" s="196" t="s">
        <v>261</v>
      </c>
      <c r="J2540" s="196" t="s">
        <v>118</v>
      </c>
      <c r="K2540" s="196" t="s">
        <v>226</v>
      </c>
      <c r="L2540" s="196">
        <v>4532</v>
      </c>
      <c r="M2540" s="196" t="s">
        <v>202</v>
      </c>
      <c r="N2540" s="196">
        <v>6</v>
      </c>
      <c r="O2540" s="196">
        <v>488.05</v>
      </c>
      <c r="P2540" s="196">
        <v>4553</v>
      </c>
      <c r="Q2540" t="str">
        <f>VLOOKUP(J2540,S:T,2,FALSE)</f>
        <v>3-Small C&amp;I</v>
      </c>
      <c r="R2540" s="198"/>
      <c r="S2540" t="s">
        <v>306</v>
      </c>
      <c r="U2540" s="198"/>
    </row>
    <row r="2541" spans="1:21" x14ac:dyDescent="0.25">
      <c r="A2541" s="196">
        <v>5</v>
      </c>
      <c r="B2541" s="196" t="s">
        <v>183</v>
      </c>
      <c r="C2541" s="196">
        <v>2020</v>
      </c>
      <c r="D2541" s="196">
        <v>4</v>
      </c>
      <c r="E2541" s="196" t="s">
        <v>234</v>
      </c>
      <c r="F2541" s="197">
        <v>6</v>
      </c>
      <c r="G2541" s="196" t="s">
        <v>194</v>
      </c>
      <c r="H2541" s="196">
        <v>621</v>
      </c>
      <c r="I2541" s="196" t="s">
        <v>261</v>
      </c>
      <c r="J2541" s="196" t="s">
        <v>118</v>
      </c>
      <c r="K2541" s="196" t="s">
        <v>226</v>
      </c>
      <c r="L2541" s="196">
        <v>4562</v>
      </c>
      <c r="M2541" s="196" t="s">
        <v>213</v>
      </c>
      <c r="N2541" s="196">
        <v>10</v>
      </c>
      <c r="O2541" s="196">
        <v>197.96</v>
      </c>
      <c r="P2541" s="196">
        <v>1259</v>
      </c>
      <c r="Q2541" t="str">
        <f>VLOOKUP(J2541,S:T,2,FALSE)</f>
        <v>3-Small C&amp;I</v>
      </c>
      <c r="R2541" s="198"/>
      <c r="S2541" t="s">
        <v>306</v>
      </c>
      <c r="U2541" s="198"/>
    </row>
    <row r="2542" spans="1:21" x14ac:dyDescent="0.25">
      <c r="A2542" s="196">
        <v>5</v>
      </c>
      <c r="B2542" s="196" t="s">
        <v>183</v>
      </c>
      <c r="C2542" s="196">
        <v>2020</v>
      </c>
      <c r="D2542" s="196">
        <v>4</v>
      </c>
      <c r="E2542" s="196" t="s">
        <v>234</v>
      </c>
      <c r="F2542" s="197">
        <v>10</v>
      </c>
      <c r="G2542" s="196" t="s">
        <v>240</v>
      </c>
      <c r="H2542" s="196">
        <v>602</v>
      </c>
      <c r="I2542" s="196" t="s">
        <v>248</v>
      </c>
      <c r="J2542" s="196" t="s">
        <v>127</v>
      </c>
      <c r="K2542" s="196" t="s">
        <v>199</v>
      </c>
      <c r="L2542" s="196">
        <v>207</v>
      </c>
      <c r="M2542" s="196" t="s">
        <v>245</v>
      </c>
      <c r="N2542" s="196">
        <v>2</v>
      </c>
      <c r="O2542" s="196">
        <v>71.12</v>
      </c>
      <c r="P2542" s="196">
        <v>131</v>
      </c>
      <c r="Q2542" t="str">
        <f>VLOOKUP(J2542,S:T,2,FALSE)</f>
        <v>Street</v>
      </c>
      <c r="R2542" s="198"/>
      <c r="S2542" t="s">
        <v>306</v>
      </c>
      <c r="U2542" s="198"/>
    </row>
    <row r="2543" spans="1:21" x14ac:dyDescent="0.25">
      <c r="A2543" s="196">
        <v>5</v>
      </c>
      <c r="B2543" s="196" t="s">
        <v>183</v>
      </c>
      <c r="C2543" s="196">
        <v>2020</v>
      </c>
      <c r="D2543" s="196">
        <v>4</v>
      </c>
      <c r="E2543" s="196" t="s">
        <v>234</v>
      </c>
      <c r="F2543" s="197">
        <v>60</v>
      </c>
      <c r="G2543" s="196" t="s">
        <v>214</v>
      </c>
      <c r="H2543" s="196">
        <v>615</v>
      </c>
      <c r="I2543" s="196" t="s">
        <v>294</v>
      </c>
      <c r="J2543" s="196" t="s">
        <v>125</v>
      </c>
      <c r="K2543" s="196" t="s">
        <v>263</v>
      </c>
      <c r="L2543" s="196">
        <v>4563</v>
      </c>
      <c r="M2543" s="196" t="s">
        <v>230</v>
      </c>
      <c r="N2543" s="196">
        <v>39</v>
      </c>
      <c r="O2543" s="196">
        <v>4842.2299999999996</v>
      </c>
      <c r="P2543" s="196">
        <v>9590</v>
      </c>
      <c r="Q2543" t="str">
        <f>VLOOKUP(J2543,S:T,2,FALSE)</f>
        <v>Street</v>
      </c>
      <c r="R2543" s="198"/>
      <c r="S2543" t="s">
        <v>306</v>
      </c>
      <c r="U2543" s="198"/>
    </row>
    <row r="2544" spans="1:21" x14ac:dyDescent="0.25">
      <c r="A2544" s="196">
        <v>5</v>
      </c>
      <c r="B2544" s="196" t="s">
        <v>183</v>
      </c>
      <c r="C2544" s="196">
        <v>2020</v>
      </c>
      <c r="D2544" s="196">
        <v>4</v>
      </c>
      <c r="E2544" s="196" t="s">
        <v>234</v>
      </c>
      <c r="F2544" s="197">
        <v>60</v>
      </c>
      <c r="G2544" s="196" t="s">
        <v>214</v>
      </c>
      <c r="H2544" s="196">
        <v>624</v>
      </c>
      <c r="I2544" s="196" t="s">
        <v>228</v>
      </c>
      <c r="J2544" s="196" t="s">
        <v>126</v>
      </c>
      <c r="K2544" s="196" t="s">
        <v>229</v>
      </c>
      <c r="L2544" s="196">
        <v>4563</v>
      </c>
      <c r="M2544" s="196" t="s">
        <v>230</v>
      </c>
      <c r="N2544" s="196">
        <v>2</v>
      </c>
      <c r="O2544" s="196">
        <v>42.86</v>
      </c>
      <c r="P2544" s="196">
        <v>232</v>
      </c>
      <c r="Q2544" t="str">
        <f>VLOOKUP(J2544,S:T,2,FALSE)</f>
        <v>Street</v>
      </c>
      <c r="R2544" s="198"/>
      <c r="S2544" t="s">
        <v>306</v>
      </c>
      <c r="U2544" s="198"/>
    </row>
    <row r="2545" spans="1:21" x14ac:dyDescent="0.25">
      <c r="A2545" s="196">
        <v>5</v>
      </c>
      <c r="B2545" s="196" t="s">
        <v>183</v>
      </c>
      <c r="C2545" s="196">
        <v>2020</v>
      </c>
      <c r="D2545" s="196">
        <v>4</v>
      </c>
      <c r="E2545" s="196" t="s">
        <v>234</v>
      </c>
      <c r="F2545" s="197">
        <v>10</v>
      </c>
      <c r="G2545" s="196" t="s">
        <v>240</v>
      </c>
      <c r="H2545" s="196">
        <v>6</v>
      </c>
      <c r="I2545" s="196" t="s">
        <v>258</v>
      </c>
      <c r="J2545" s="196" t="s">
        <v>124</v>
      </c>
      <c r="K2545" s="196" t="s">
        <v>244</v>
      </c>
      <c r="L2545" s="196">
        <v>207</v>
      </c>
      <c r="M2545" s="196" t="s">
        <v>245</v>
      </c>
      <c r="N2545" s="196">
        <v>5098</v>
      </c>
      <c r="O2545" s="196">
        <v>799502.02</v>
      </c>
      <c r="P2545" s="196">
        <v>4513004</v>
      </c>
      <c r="Q2545" t="str">
        <f>VLOOKUP(J2545,S:T,2,FALSE)</f>
        <v>2-Low Income Residential</v>
      </c>
      <c r="R2545" s="198"/>
      <c r="S2545" t="s">
        <v>306</v>
      </c>
      <c r="U2545" s="198"/>
    </row>
    <row r="2546" spans="1:21" x14ac:dyDescent="0.25">
      <c r="A2546" s="196">
        <v>4</v>
      </c>
      <c r="B2546" s="196" t="s">
        <v>189</v>
      </c>
      <c r="C2546" s="196">
        <v>2020</v>
      </c>
      <c r="D2546" s="196">
        <v>4</v>
      </c>
      <c r="E2546" s="196" t="s">
        <v>234</v>
      </c>
      <c r="F2546" s="197">
        <v>1</v>
      </c>
      <c r="G2546" s="196" t="s">
        <v>185</v>
      </c>
      <c r="H2546" s="196">
        <v>905</v>
      </c>
      <c r="I2546" s="196" t="s">
        <v>274</v>
      </c>
      <c r="J2546" s="196" t="s">
        <v>124</v>
      </c>
      <c r="K2546" s="196" t="s">
        <v>244</v>
      </c>
      <c r="L2546" s="196">
        <v>4512</v>
      </c>
      <c r="M2546" s="196" t="s">
        <v>188</v>
      </c>
      <c r="N2546" s="196">
        <v>109</v>
      </c>
      <c r="O2546" s="196">
        <v>4985.3900000000003</v>
      </c>
      <c r="P2546" s="196">
        <v>94506</v>
      </c>
      <c r="Q2546" t="str">
        <f>VLOOKUP(J2546,S:T,2,FALSE)</f>
        <v>2-Low Income Residential</v>
      </c>
      <c r="R2546" s="198"/>
      <c r="S2546" t="s">
        <v>306</v>
      </c>
      <c r="U2546" s="198"/>
    </row>
    <row r="2547" spans="1:21" x14ac:dyDescent="0.25">
      <c r="A2547" s="196">
        <v>5</v>
      </c>
      <c r="B2547" s="196" t="s">
        <v>183</v>
      </c>
      <c r="C2547" s="196">
        <v>2020</v>
      </c>
      <c r="D2547" s="196">
        <v>4</v>
      </c>
      <c r="E2547" s="196" t="s">
        <v>234</v>
      </c>
      <c r="F2547" s="197">
        <v>10</v>
      </c>
      <c r="G2547" s="196" t="s">
        <v>240</v>
      </c>
      <c r="H2547" s="196">
        <v>1</v>
      </c>
      <c r="I2547" s="196" t="s">
        <v>231</v>
      </c>
      <c r="J2547" s="196" t="s">
        <v>123</v>
      </c>
      <c r="K2547" s="196" t="s">
        <v>232</v>
      </c>
      <c r="L2547" s="196">
        <v>207</v>
      </c>
      <c r="M2547" s="196" t="s">
        <v>245</v>
      </c>
      <c r="N2547" s="196">
        <v>37044</v>
      </c>
      <c r="O2547" s="196">
        <v>7900811.8200000003</v>
      </c>
      <c r="P2547" s="196">
        <v>28872194</v>
      </c>
      <c r="Q2547" t="str">
        <f>VLOOKUP(J2547,S:T,2,FALSE)</f>
        <v>1-Residential</v>
      </c>
      <c r="R2547" s="198"/>
      <c r="S2547" t="s">
        <v>306</v>
      </c>
      <c r="U2547" s="198"/>
    </row>
    <row r="2548" spans="1:21" x14ac:dyDescent="0.25">
      <c r="A2548" s="196">
        <v>5</v>
      </c>
      <c r="B2548" s="196" t="s">
        <v>183</v>
      </c>
      <c r="C2548" s="196">
        <v>2020</v>
      </c>
      <c r="D2548" s="196">
        <v>4</v>
      </c>
      <c r="E2548" s="196" t="s">
        <v>234</v>
      </c>
      <c r="F2548" s="197">
        <v>60</v>
      </c>
      <c r="G2548" s="196" t="s">
        <v>214</v>
      </c>
      <c r="H2548" s="196">
        <v>601</v>
      </c>
      <c r="I2548" s="196" t="s">
        <v>262</v>
      </c>
      <c r="J2548" s="196" t="s">
        <v>125</v>
      </c>
      <c r="K2548" s="196" t="s">
        <v>263</v>
      </c>
      <c r="L2548" s="196">
        <v>360</v>
      </c>
      <c r="M2548" s="196" t="s">
        <v>227</v>
      </c>
      <c r="N2548" s="196">
        <v>46</v>
      </c>
      <c r="O2548" s="196">
        <v>1261.17</v>
      </c>
      <c r="P2548" s="196">
        <v>2018</v>
      </c>
      <c r="Q2548" t="str">
        <f>VLOOKUP(J2548,S:T,2,FALSE)</f>
        <v>Street</v>
      </c>
      <c r="R2548" s="198"/>
      <c r="S2548" t="s">
        <v>306</v>
      </c>
      <c r="U2548" s="198"/>
    </row>
    <row r="2549" spans="1:21" x14ac:dyDescent="0.25">
      <c r="A2549" s="196">
        <v>5</v>
      </c>
      <c r="B2549" s="196" t="s">
        <v>183</v>
      </c>
      <c r="C2549" s="196">
        <v>2020</v>
      </c>
      <c r="D2549" s="196">
        <v>4</v>
      </c>
      <c r="E2549" s="196" t="s">
        <v>234</v>
      </c>
      <c r="F2549" s="197">
        <v>3</v>
      </c>
      <c r="G2549" s="196" t="s">
        <v>191</v>
      </c>
      <c r="H2549" s="196">
        <v>954</v>
      </c>
      <c r="I2549" s="196" t="s">
        <v>239</v>
      </c>
      <c r="J2549" s="196" t="s">
        <v>121</v>
      </c>
      <c r="K2549" s="196" t="s">
        <v>218</v>
      </c>
      <c r="L2549" s="196">
        <v>4532</v>
      </c>
      <c r="M2549" s="196" t="s">
        <v>202</v>
      </c>
      <c r="N2549" s="196">
        <v>8039</v>
      </c>
      <c r="O2549" s="196">
        <v>11351076.75</v>
      </c>
      <c r="P2549" s="196">
        <v>134938235</v>
      </c>
      <c r="Q2549" t="str">
        <f>VLOOKUP(J2549,S:T,2,FALSE)</f>
        <v>4-Medium C&amp;I</v>
      </c>
      <c r="R2549" s="198"/>
      <c r="S2549" t="s">
        <v>306</v>
      </c>
      <c r="U2549" s="198"/>
    </row>
    <row r="2550" spans="1:21" x14ac:dyDescent="0.25">
      <c r="A2550" s="196">
        <v>4</v>
      </c>
      <c r="B2550" s="196" t="s">
        <v>189</v>
      </c>
      <c r="C2550" s="196">
        <v>2020</v>
      </c>
      <c r="D2550" s="196">
        <v>4</v>
      </c>
      <c r="E2550" s="196" t="s">
        <v>234</v>
      </c>
      <c r="F2550" s="197">
        <v>3</v>
      </c>
      <c r="G2550" s="196" t="s">
        <v>191</v>
      </c>
      <c r="H2550" s="196">
        <v>953</v>
      </c>
      <c r="I2550" s="196" t="s">
        <v>215</v>
      </c>
      <c r="J2550" s="196" t="s">
        <v>120</v>
      </c>
      <c r="K2550" s="196" t="s">
        <v>216</v>
      </c>
      <c r="L2550" s="196">
        <v>4532</v>
      </c>
      <c r="M2550" s="196" t="s">
        <v>202</v>
      </c>
      <c r="N2550" s="196">
        <v>49</v>
      </c>
      <c r="O2550" s="196">
        <v>3000.3</v>
      </c>
      <c r="P2550" s="196">
        <v>23669</v>
      </c>
      <c r="Q2550" t="str">
        <f>VLOOKUP(J2550,S:T,2,FALSE)</f>
        <v>3-Small C&amp;I</v>
      </c>
      <c r="R2550" s="198"/>
      <c r="S2550" t="s">
        <v>306</v>
      </c>
      <c r="U2550" s="198"/>
    </row>
    <row r="2551" spans="1:21" x14ac:dyDescent="0.25">
      <c r="A2551" s="196">
        <v>5</v>
      </c>
      <c r="B2551" s="196" t="s">
        <v>183</v>
      </c>
      <c r="C2551" s="196">
        <v>2020</v>
      </c>
      <c r="D2551" s="196">
        <v>4</v>
      </c>
      <c r="E2551" s="196" t="s">
        <v>234</v>
      </c>
      <c r="F2551" s="197">
        <v>77</v>
      </c>
      <c r="G2551" s="196" t="s">
        <v>214</v>
      </c>
      <c r="H2551" s="196">
        <v>5</v>
      </c>
      <c r="I2551" s="196" t="s">
        <v>192</v>
      </c>
      <c r="J2551" s="196" t="s">
        <v>117</v>
      </c>
      <c r="K2551" s="196" t="s">
        <v>187</v>
      </c>
      <c r="L2551" s="196">
        <v>1577</v>
      </c>
      <c r="M2551" s="196" t="s">
        <v>235</v>
      </c>
      <c r="N2551" s="196">
        <v>2</v>
      </c>
      <c r="O2551" s="196">
        <v>1141.6099999999999</v>
      </c>
      <c r="P2551" s="196">
        <v>5116</v>
      </c>
      <c r="Q2551" t="str">
        <f>VLOOKUP(J2551,S:T,2,FALSE)</f>
        <v>3-Small C&amp;I</v>
      </c>
      <c r="R2551" s="198"/>
      <c r="S2551" t="s">
        <v>306</v>
      </c>
      <c r="U2551" s="198"/>
    </row>
    <row r="2552" spans="1:21" x14ac:dyDescent="0.25">
      <c r="A2552" s="196">
        <v>4</v>
      </c>
      <c r="B2552" s="196" t="s">
        <v>189</v>
      </c>
      <c r="C2552" s="196">
        <v>2020</v>
      </c>
      <c r="D2552" s="196">
        <v>4</v>
      </c>
      <c r="E2552" s="196" t="s">
        <v>234</v>
      </c>
      <c r="F2552" s="197">
        <v>1</v>
      </c>
      <c r="G2552" s="196" t="s">
        <v>185</v>
      </c>
      <c r="H2552" s="196">
        <v>950</v>
      </c>
      <c r="I2552" s="196" t="s">
        <v>186</v>
      </c>
      <c r="J2552" s="196" t="s">
        <v>117</v>
      </c>
      <c r="K2552" s="196" t="s">
        <v>187</v>
      </c>
      <c r="L2552" s="196">
        <v>4512</v>
      </c>
      <c r="M2552" s="196" t="s">
        <v>188</v>
      </c>
      <c r="N2552" s="196">
        <v>32</v>
      </c>
      <c r="O2552" s="196">
        <v>1535</v>
      </c>
      <c r="P2552" s="196">
        <v>17013</v>
      </c>
      <c r="Q2552" t="str">
        <f>VLOOKUP(J2552,S:T,2,FALSE)</f>
        <v>3-Small C&amp;I</v>
      </c>
      <c r="R2552" s="198"/>
      <c r="S2552" t="s">
        <v>306</v>
      </c>
      <c r="U2552" s="198"/>
    </row>
    <row r="2553" spans="1:21" x14ac:dyDescent="0.25">
      <c r="A2553" s="196">
        <v>5</v>
      </c>
      <c r="B2553" s="196" t="s">
        <v>183</v>
      </c>
      <c r="C2553" s="196">
        <v>2020</v>
      </c>
      <c r="D2553" s="196">
        <v>4</v>
      </c>
      <c r="E2553" s="196" t="s">
        <v>234</v>
      </c>
      <c r="F2553" s="197">
        <v>3</v>
      </c>
      <c r="G2553" s="196" t="s">
        <v>191</v>
      </c>
      <c r="H2553" s="196">
        <v>15</v>
      </c>
      <c r="I2553" s="196" t="s">
        <v>254</v>
      </c>
      <c r="J2553" s="196" t="s">
        <v>120</v>
      </c>
      <c r="K2553" s="196" t="s">
        <v>216</v>
      </c>
      <c r="L2553" s="196">
        <v>300</v>
      </c>
      <c r="M2553" s="196" t="s">
        <v>193</v>
      </c>
      <c r="N2553" s="196">
        <v>95</v>
      </c>
      <c r="O2553" s="196">
        <v>5190.62</v>
      </c>
      <c r="P2553" s="196">
        <v>20710</v>
      </c>
      <c r="Q2553" t="str">
        <f>VLOOKUP(J2553,S:T,2,FALSE)</f>
        <v>3-Small C&amp;I</v>
      </c>
      <c r="R2553" s="198"/>
      <c r="S2553" t="s">
        <v>306</v>
      </c>
      <c r="U2553" s="198"/>
    </row>
    <row r="2554" spans="1:21" x14ac:dyDescent="0.25">
      <c r="A2554" s="196">
        <v>5</v>
      </c>
      <c r="B2554" s="196" t="s">
        <v>183</v>
      </c>
      <c r="C2554" s="196">
        <v>2020</v>
      </c>
      <c r="D2554" s="196">
        <v>4</v>
      </c>
      <c r="E2554" s="196" t="s">
        <v>234</v>
      </c>
      <c r="F2554" s="197">
        <v>5</v>
      </c>
      <c r="G2554" s="196" t="s">
        <v>197</v>
      </c>
      <c r="H2554" s="196">
        <v>616</v>
      </c>
      <c r="I2554" s="196" t="s">
        <v>201</v>
      </c>
      <c r="J2554" s="196" t="s">
        <v>127</v>
      </c>
      <c r="K2554" s="196" t="s">
        <v>199</v>
      </c>
      <c r="L2554" s="196">
        <v>4552</v>
      </c>
      <c r="M2554" s="196" t="s">
        <v>278</v>
      </c>
      <c r="N2554" s="196">
        <v>107</v>
      </c>
      <c r="O2554" s="196">
        <v>15009.59</v>
      </c>
      <c r="P2554" s="196">
        <v>54700</v>
      </c>
      <c r="Q2554" t="str">
        <f>VLOOKUP(J2554,S:T,2,FALSE)</f>
        <v>Street</v>
      </c>
      <c r="R2554" s="198"/>
      <c r="S2554" t="s">
        <v>306</v>
      </c>
      <c r="U2554" s="198"/>
    </row>
    <row r="2555" spans="1:21" x14ac:dyDescent="0.25">
      <c r="A2555" s="196">
        <v>5</v>
      </c>
      <c r="B2555" s="196" t="s">
        <v>183</v>
      </c>
      <c r="C2555" s="196">
        <v>2020</v>
      </c>
      <c r="D2555" s="196">
        <v>4</v>
      </c>
      <c r="E2555" s="196" t="s">
        <v>234</v>
      </c>
      <c r="F2555" s="197">
        <v>75</v>
      </c>
      <c r="G2555" s="196" t="s">
        <v>214</v>
      </c>
      <c r="H2555" s="196">
        <v>18</v>
      </c>
      <c r="I2555" s="196" t="s">
        <v>217</v>
      </c>
      <c r="J2555" s="196" t="s">
        <v>121</v>
      </c>
      <c r="K2555" s="196" t="s">
        <v>218</v>
      </c>
      <c r="L2555" s="196">
        <v>1575</v>
      </c>
      <c r="M2555" s="196" t="s">
        <v>220</v>
      </c>
      <c r="N2555" s="196">
        <v>2</v>
      </c>
      <c r="O2555" s="196">
        <v>7841.07</v>
      </c>
      <c r="P2555" s="196">
        <v>41160</v>
      </c>
      <c r="Q2555" t="str">
        <f>VLOOKUP(J2555,S:T,2,FALSE)</f>
        <v>4-Medium C&amp;I</v>
      </c>
      <c r="R2555" s="198"/>
      <c r="S2555" t="s">
        <v>306</v>
      </c>
      <c r="U2555" s="198"/>
    </row>
    <row r="2556" spans="1:21" x14ac:dyDescent="0.25">
      <c r="A2556" s="196">
        <v>5</v>
      </c>
      <c r="B2556" s="196" t="s">
        <v>183</v>
      </c>
      <c r="C2556" s="196">
        <v>2020</v>
      </c>
      <c r="D2556" s="196">
        <v>4</v>
      </c>
      <c r="E2556" s="196" t="s">
        <v>234</v>
      </c>
      <c r="F2556" s="197">
        <v>79</v>
      </c>
      <c r="G2556" s="196" t="s">
        <v>214</v>
      </c>
      <c r="H2556" s="196">
        <v>954</v>
      </c>
      <c r="I2556" s="196" t="s">
        <v>239</v>
      </c>
      <c r="J2556" s="196" t="s">
        <v>121</v>
      </c>
      <c r="K2556" s="196" t="s">
        <v>218</v>
      </c>
      <c r="L2556" s="196">
        <v>4579</v>
      </c>
      <c r="M2556" s="196" t="s">
        <v>223</v>
      </c>
      <c r="N2556" s="196">
        <v>5</v>
      </c>
      <c r="O2556" s="196">
        <v>6776.5</v>
      </c>
      <c r="P2556" s="196">
        <v>66960</v>
      </c>
      <c r="Q2556" t="str">
        <f>VLOOKUP(J2556,S:T,2,FALSE)</f>
        <v>4-Medium C&amp;I</v>
      </c>
      <c r="R2556" s="198"/>
      <c r="S2556" t="s">
        <v>306</v>
      </c>
      <c r="U2556" s="198"/>
    </row>
    <row r="2557" spans="1:21" x14ac:dyDescent="0.25">
      <c r="A2557" s="196">
        <v>5</v>
      </c>
      <c r="B2557" s="196" t="s">
        <v>183</v>
      </c>
      <c r="C2557" s="196">
        <v>2020</v>
      </c>
      <c r="D2557" s="196">
        <v>4</v>
      </c>
      <c r="E2557" s="196" t="s">
        <v>234</v>
      </c>
      <c r="F2557" s="197">
        <v>5</v>
      </c>
      <c r="G2557" s="196" t="s">
        <v>197</v>
      </c>
      <c r="H2557" s="196">
        <v>710</v>
      </c>
      <c r="I2557" s="196" t="s">
        <v>222</v>
      </c>
      <c r="J2557" s="196" t="s">
        <v>209</v>
      </c>
      <c r="K2557" s="196" t="s">
        <v>210</v>
      </c>
      <c r="L2557" s="196">
        <v>4552</v>
      </c>
      <c r="M2557" s="196" t="s">
        <v>278</v>
      </c>
      <c r="N2557" s="196">
        <v>660</v>
      </c>
      <c r="O2557" s="196">
        <v>10461590.050000001</v>
      </c>
      <c r="P2557" s="196">
        <v>171728132</v>
      </c>
      <c r="Q2557" t="str">
        <f>VLOOKUP(J2557,S:T,2,FALSE)</f>
        <v>5-Large C&amp;I</v>
      </c>
      <c r="R2557" s="198"/>
      <c r="S2557" t="s">
        <v>306</v>
      </c>
      <c r="U2557" s="198"/>
    </row>
    <row r="2558" spans="1:21" x14ac:dyDescent="0.25">
      <c r="A2558" s="196">
        <v>5</v>
      </c>
      <c r="B2558" s="196" t="s">
        <v>183</v>
      </c>
      <c r="C2558" s="196">
        <v>2020</v>
      </c>
      <c r="D2558" s="196">
        <v>4</v>
      </c>
      <c r="E2558" s="196" t="s">
        <v>234</v>
      </c>
      <c r="F2558" s="197">
        <v>1</v>
      </c>
      <c r="G2558" s="196" t="s">
        <v>185</v>
      </c>
      <c r="H2558" s="196">
        <v>602</v>
      </c>
      <c r="I2558" s="196" t="s">
        <v>248</v>
      </c>
      <c r="J2558" s="196" t="s">
        <v>127</v>
      </c>
      <c r="K2558" s="196" t="s">
        <v>199</v>
      </c>
      <c r="L2558" s="196">
        <v>200</v>
      </c>
      <c r="M2558" s="196" t="s">
        <v>212</v>
      </c>
      <c r="N2558" s="196">
        <v>182</v>
      </c>
      <c r="O2558" s="196">
        <v>7649.18</v>
      </c>
      <c r="P2558" s="196">
        <v>15906</v>
      </c>
      <c r="Q2558" t="str">
        <f>VLOOKUP(J2558,S:T,2,FALSE)</f>
        <v>Street</v>
      </c>
      <c r="R2558" s="198"/>
      <c r="S2558" t="s">
        <v>306</v>
      </c>
      <c r="U2558" s="198"/>
    </row>
    <row r="2559" spans="1:21" x14ac:dyDescent="0.25">
      <c r="A2559" s="196">
        <v>5</v>
      </c>
      <c r="B2559" s="196" t="s">
        <v>183</v>
      </c>
      <c r="C2559" s="196">
        <v>2020</v>
      </c>
      <c r="D2559" s="196">
        <v>4</v>
      </c>
      <c r="E2559" s="196" t="s">
        <v>234</v>
      </c>
      <c r="F2559" s="197">
        <v>6</v>
      </c>
      <c r="G2559" s="196" t="s">
        <v>194</v>
      </c>
      <c r="H2559" s="196">
        <v>612</v>
      </c>
      <c r="I2559" s="196" t="s">
        <v>225</v>
      </c>
      <c r="J2559" s="196" t="s">
        <v>118</v>
      </c>
      <c r="K2559" s="196" t="s">
        <v>226</v>
      </c>
      <c r="L2559" s="196">
        <v>700</v>
      </c>
      <c r="M2559" s="196" t="s">
        <v>195</v>
      </c>
      <c r="N2559" s="196">
        <v>2</v>
      </c>
      <c r="O2559" s="196">
        <v>66.52</v>
      </c>
      <c r="P2559" s="196">
        <v>235</v>
      </c>
      <c r="Q2559" t="str">
        <f>VLOOKUP(J2559,S:T,2,FALSE)</f>
        <v>3-Small C&amp;I</v>
      </c>
      <c r="R2559" s="198"/>
      <c r="S2559" t="s">
        <v>306</v>
      </c>
      <c r="U2559" s="198"/>
    </row>
    <row r="2560" spans="1:21" x14ac:dyDescent="0.25">
      <c r="A2560" s="196">
        <v>4</v>
      </c>
      <c r="B2560" s="196" t="s">
        <v>189</v>
      </c>
      <c r="C2560" s="196">
        <v>2020</v>
      </c>
      <c r="D2560" s="196">
        <v>4</v>
      </c>
      <c r="E2560" s="196" t="s">
        <v>234</v>
      </c>
      <c r="F2560" s="197">
        <v>6</v>
      </c>
      <c r="G2560" s="196" t="s">
        <v>194</v>
      </c>
      <c r="H2560" s="196">
        <v>615</v>
      </c>
      <c r="I2560" s="196" t="s">
        <v>294</v>
      </c>
      <c r="J2560" s="196" t="s">
        <v>125</v>
      </c>
      <c r="K2560" s="196" t="s">
        <v>263</v>
      </c>
      <c r="L2560" s="196">
        <v>4562</v>
      </c>
      <c r="M2560" s="196" t="s">
        <v>213</v>
      </c>
      <c r="N2560" s="196">
        <v>1</v>
      </c>
      <c r="O2560" s="196">
        <v>5942.01</v>
      </c>
      <c r="P2560" s="196">
        <v>14071</v>
      </c>
      <c r="Q2560" t="str">
        <f>VLOOKUP(J2560,S:T,2,FALSE)</f>
        <v>Street</v>
      </c>
      <c r="R2560" s="198"/>
      <c r="S2560" t="s">
        <v>306</v>
      </c>
      <c r="U2560" s="198"/>
    </row>
    <row r="2561" spans="1:21" x14ac:dyDescent="0.25">
      <c r="A2561" s="196">
        <v>4</v>
      </c>
      <c r="B2561" s="196" t="s">
        <v>189</v>
      </c>
      <c r="C2561" s="196">
        <v>2020</v>
      </c>
      <c r="D2561" s="196">
        <v>4</v>
      </c>
      <c r="E2561" s="196" t="s">
        <v>234</v>
      </c>
      <c r="F2561" s="197">
        <v>60</v>
      </c>
      <c r="G2561" s="196" t="s">
        <v>214</v>
      </c>
      <c r="H2561" s="196">
        <v>615</v>
      </c>
      <c r="I2561" s="196" t="s">
        <v>294</v>
      </c>
      <c r="J2561" s="196" t="s">
        <v>125</v>
      </c>
      <c r="K2561" s="196" t="s">
        <v>263</v>
      </c>
      <c r="L2561" s="196">
        <v>4563</v>
      </c>
      <c r="M2561" s="196" t="s">
        <v>230</v>
      </c>
      <c r="N2561" s="196">
        <v>1</v>
      </c>
      <c r="O2561" s="196">
        <v>11.27</v>
      </c>
      <c r="P2561" s="196">
        <v>27</v>
      </c>
      <c r="Q2561" t="str">
        <f>VLOOKUP(J2561,S:T,2,FALSE)</f>
        <v>Street</v>
      </c>
      <c r="R2561" s="198"/>
      <c r="S2561" t="s">
        <v>306</v>
      </c>
      <c r="U2561" s="198"/>
    </row>
    <row r="2562" spans="1:21" x14ac:dyDescent="0.25">
      <c r="A2562" s="196">
        <v>5</v>
      </c>
      <c r="B2562" s="196" t="s">
        <v>183</v>
      </c>
      <c r="C2562" s="196">
        <v>2020</v>
      </c>
      <c r="D2562" s="196">
        <v>4</v>
      </c>
      <c r="E2562" s="196" t="s">
        <v>234</v>
      </c>
      <c r="F2562" s="197">
        <v>6</v>
      </c>
      <c r="G2562" s="196" t="s">
        <v>194</v>
      </c>
      <c r="H2562" s="196">
        <v>617</v>
      </c>
      <c r="I2562" s="196" t="s">
        <v>289</v>
      </c>
      <c r="J2562" s="196" t="s">
        <v>290</v>
      </c>
      <c r="K2562" s="196" t="s">
        <v>291</v>
      </c>
      <c r="L2562" s="196">
        <v>4562</v>
      </c>
      <c r="M2562" s="196" t="s">
        <v>213</v>
      </c>
      <c r="N2562" s="196">
        <v>7</v>
      </c>
      <c r="O2562" s="196">
        <v>12277.31</v>
      </c>
      <c r="P2562" s="196">
        <v>47942</v>
      </c>
      <c r="Q2562" t="str">
        <f>VLOOKUP(J2562,S:T,2,FALSE)</f>
        <v>Street</v>
      </c>
      <c r="R2562" s="198"/>
      <c r="S2562" t="s">
        <v>306</v>
      </c>
      <c r="U2562" s="198"/>
    </row>
    <row r="2563" spans="1:21" x14ac:dyDescent="0.25">
      <c r="A2563" s="196">
        <v>5</v>
      </c>
      <c r="B2563" s="196" t="s">
        <v>183</v>
      </c>
      <c r="C2563" s="196">
        <v>2020</v>
      </c>
      <c r="D2563" s="196">
        <v>4</v>
      </c>
      <c r="E2563" s="196" t="s">
        <v>234</v>
      </c>
      <c r="F2563" s="197">
        <v>6</v>
      </c>
      <c r="G2563" s="196" t="s">
        <v>194</v>
      </c>
      <c r="H2563" s="196">
        <v>618</v>
      </c>
      <c r="I2563" s="196" t="s">
        <v>296</v>
      </c>
      <c r="J2563" s="196" t="s">
        <v>132</v>
      </c>
      <c r="K2563" s="196" t="s">
        <v>282</v>
      </c>
      <c r="L2563" s="196">
        <v>4562</v>
      </c>
      <c r="M2563" s="196" t="s">
        <v>213</v>
      </c>
      <c r="N2563" s="196">
        <v>7</v>
      </c>
      <c r="O2563" s="196">
        <v>2140.34</v>
      </c>
      <c r="P2563" s="196">
        <v>6357</v>
      </c>
      <c r="Q2563" t="str">
        <f>VLOOKUP(J2563,S:T,2,FALSE)</f>
        <v>Street</v>
      </c>
      <c r="R2563" s="198"/>
      <c r="S2563" t="s">
        <v>306</v>
      </c>
      <c r="U2563" s="198"/>
    </row>
    <row r="2564" spans="1:21" x14ac:dyDescent="0.25">
      <c r="A2564" s="196">
        <v>5</v>
      </c>
      <c r="B2564" s="196" t="s">
        <v>183</v>
      </c>
      <c r="C2564" s="196">
        <v>2020</v>
      </c>
      <c r="D2564" s="196">
        <v>4</v>
      </c>
      <c r="E2564" s="196" t="s">
        <v>234</v>
      </c>
      <c r="F2564" s="197">
        <v>6</v>
      </c>
      <c r="G2564" s="196" t="s">
        <v>194</v>
      </c>
      <c r="H2564" s="196">
        <v>623</v>
      </c>
      <c r="I2564" s="196" t="s">
        <v>297</v>
      </c>
      <c r="J2564" s="196" t="s">
        <v>126</v>
      </c>
      <c r="K2564" s="196" t="s">
        <v>229</v>
      </c>
      <c r="L2564" s="196">
        <v>700</v>
      </c>
      <c r="M2564" s="196" t="s">
        <v>195</v>
      </c>
      <c r="N2564" s="196">
        <v>1</v>
      </c>
      <c r="O2564" s="196">
        <v>1489.68</v>
      </c>
      <c r="P2564" s="196">
        <v>5272</v>
      </c>
      <c r="Q2564" t="str">
        <f>VLOOKUP(J2564,S:T,2,FALSE)</f>
        <v>Street</v>
      </c>
      <c r="R2564" s="198"/>
      <c r="S2564" t="s">
        <v>306</v>
      </c>
      <c r="U2564" s="198"/>
    </row>
    <row r="2565" spans="1:21" x14ac:dyDescent="0.25">
      <c r="A2565" s="196">
        <v>4</v>
      </c>
      <c r="B2565" s="196" t="s">
        <v>189</v>
      </c>
      <c r="C2565" s="196">
        <v>2020</v>
      </c>
      <c r="D2565" s="196">
        <v>4</v>
      </c>
      <c r="E2565" s="196" t="s">
        <v>234</v>
      </c>
      <c r="F2565" s="197">
        <v>60</v>
      </c>
      <c r="G2565" s="196" t="s">
        <v>214</v>
      </c>
      <c r="H2565" s="196">
        <v>624</v>
      </c>
      <c r="I2565" s="196" t="s">
        <v>228</v>
      </c>
      <c r="J2565" s="196" t="s">
        <v>126</v>
      </c>
      <c r="K2565" s="196" t="s">
        <v>229</v>
      </c>
      <c r="L2565" s="196">
        <v>4563</v>
      </c>
      <c r="M2565" s="196" t="s">
        <v>230</v>
      </c>
      <c r="N2565" s="196">
        <v>2</v>
      </c>
      <c r="O2565" s="196">
        <v>28.67</v>
      </c>
      <c r="P2565" s="196">
        <v>121</v>
      </c>
      <c r="Q2565" t="str">
        <f>VLOOKUP(J2565,S:T,2,FALSE)</f>
        <v>Street</v>
      </c>
      <c r="R2565" s="198"/>
      <c r="S2565" t="s">
        <v>306</v>
      </c>
      <c r="U2565" s="198"/>
    </row>
    <row r="2566" spans="1:21" x14ac:dyDescent="0.25">
      <c r="A2566" s="196">
        <v>5</v>
      </c>
      <c r="B2566" s="196" t="s">
        <v>183</v>
      </c>
      <c r="C2566" s="196">
        <v>2020</v>
      </c>
      <c r="D2566" s="196">
        <v>4</v>
      </c>
      <c r="E2566" s="196" t="s">
        <v>234</v>
      </c>
      <c r="F2566" s="197">
        <v>6</v>
      </c>
      <c r="G2566" s="196" t="s">
        <v>194</v>
      </c>
      <c r="H2566" s="196">
        <v>616</v>
      </c>
      <c r="I2566" s="196" t="s">
        <v>201</v>
      </c>
      <c r="J2566" s="196" t="s">
        <v>127</v>
      </c>
      <c r="K2566" s="196" t="s">
        <v>199</v>
      </c>
      <c r="L2566" s="196">
        <v>4562</v>
      </c>
      <c r="M2566" s="196" t="s">
        <v>213</v>
      </c>
      <c r="N2566" s="196">
        <v>919</v>
      </c>
      <c r="O2566" s="196">
        <v>66902.73</v>
      </c>
      <c r="P2566" s="196">
        <v>229608</v>
      </c>
      <c r="Q2566" t="str">
        <f>VLOOKUP(J2566,S:T,2,FALSE)</f>
        <v>Street</v>
      </c>
      <c r="R2566" s="198"/>
      <c r="S2566" t="s">
        <v>306</v>
      </c>
      <c r="U2566" s="198"/>
    </row>
    <row r="2567" spans="1:21" x14ac:dyDescent="0.25">
      <c r="A2567" s="196">
        <v>4</v>
      </c>
      <c r="B2567" s="196" t="s">
        <v>189</v>
      </c>
      <c r="C2567" s="196">
        <v>2020</v>
      </c>
      <c r="D2567" s="196">
        <v>4</v>
      </c>
      <c r="E2567" s="196" t="s">
        <v>234</v>
      </c>
      <c r="F2567" s="197">
        <v>3</v>
      </c>
      <c r="G2567" s="196" t="s">
        <v>191</v>
      </c>
      <c r="H2567" s="196">
        <v>701</v>
      </c>
      <c r="I2567" s="196" t="s">
        <v>208</v>
      </c>
      <c r="J2567" s="196" t="s">
        <v>209</v>
      </c>
      <c r="K2567" s="196" t="s">
        <v>210</v>
      </c>
      <c r="L2567" s="196">
        <v>300</v>
      </c>
      <c r="M2567" s="196" t="s">
        <v>193</v>
      </c>
      <c r="N2567" s="196">
        <v>2</v>
      </c>
      <c r="O2567" s="196">
        <v>41887.300000000003</v>
      </c>
      <c r="P2567" s="196">
        <v>132300</v>
      </c>
      <c r="Q2567" t="str">
        <f>VLOOKUP(J2567,S:T,2,FALSE)</f>
        <v>5-Large C&amp;I</v>
      </c>
      <c r="R2567" s="198"/>
      <c r="S2567" t="s">
        <v>306</v>
      </c>
      <c r="U2567" s="198"/>
    </row>
    <row r="2568" spans="1:21" x14ac:dyDescent="0.25">
      <c r="A2568" s="196">
        <v>5</v>
      </c>
      <c r="B2568" s="196" t="s">
        <v>183</v>
      </c>
      <c r="C2568" s="196">
        <v>2020</v>
      </c>
      <c r="D2568" s="196">
        <v>4</v>
      </c>
      <c r="E2568" s="196" t="s">
        <v>234</v>
      </c>
      <c r="F2568" s="197">
        <v>10</v>
      </c>
      <c r="G2568" s="196" t="s">
        <v>240</v>
      </c>
      <c r="H2568" s="196">
        <v>7</v>
      </c>
      <c r="I2568" s="196" t="s">
        <v>243</v>
      </c>
      <c r="J2568" s="196" t="s">
        <v>124</v>
      </c>
      <c r="K2568" s="196" t="s">
        <v>244</v>
      </c>
      <c r="L2568" s="196">
        <v>207</v>
      </c>
      <c r="M2568" s="196" t="s">
        <v>245</v>
      </c>
      <c r="N2568" s="196">
        <v>8</v>
      </c>
      <c r="O2568" s="196">
        <v>1083.1300000000001</v>
      </c>
      <c r="P2568" s="196">
        <v>6412</v>
      </c>
      <c r="Q2568" t="str">
        <f>VLOOKUP(J2568,S:T,2,FALSE)</f>
        <v>2-Low Income Residential</v>
      </c>
      <c r="R2568" s="198"/>
      <c r="S2568" t="s">
        <v>306</v>
      </c>
      <c r="U2568" s="198"/>
    </row>
    <row r="2569" spans="1:21" x14ac:dyDescent="0.25">
      <c r="A2569" s="196">
        <v>4</v>
      </c>
      <c r="B2569" s="196" t="s">
        <v>189</v>
      </c>
      <c r="C2569" s="196">
        <v>2020</v>
      </c>
      <c r="D2569" s="196">
        <v>4</v>
      </c>
      <c r="E2569" s="196" t="s">
        <v>234</v>
      </c>
      <c r="F2569" s="197">
        <v>1</v>
      </c>
      <c r="G2569" s="196" t="s">
        <v>185</v>
      </c>
      <c r="H2569" s="196">
        <v>6</v>
      </c>
      <c r="I2569" s="196" t="s">
        <v>258</v>
      </c>
      <c r="J2569" s="196" t="s">
        <v>124</v>
      </c>
      <c r="K2569" s="196" t="s">
        <v>244</v>
      </c>
      <c r="L2569" s="196">
        <v>200</v>
      </c>
      <c r="M2569" s="196" t="s">
        <v>212</v>
      </c>
      <c r="N2569" s="196">
        <v>25</v>
      </c>
      <c r="O2569" s="196">
        <v>3325.32</v>
      </c>
      <c r="P2569" s="196">
        <v>18420</v>
      </c>
      <c r="Q2569" t="str">
        <f>VLOOKUP(J2569,S:T,2,FALSE)</f>
        <v>2-Low Income Residential</v>
      </c>
      <c r="R2569" s="198"/>
      <c r="S2569" t="s">
        <v>306</v>
      </c>
      <c r="U2569" s="198"/>
    </row>
    <row r="2570" spans="1:21" x14ac:dyDescent="0.25">
      <c r="A2570" s="196">
        <v>5</v>
      </c>
      <c r="B2570" s="196" t="s">
        <v>183</v>
      </c>
      <c r="C2570" s="196">
        <v>2020</v>
      </c>
      <c r="D2570" s="196">
        <v>4</v>
      </c>
      <c r="E2570" s="196" t="s">
        <v>234</v>
      </c>
      <c r="F2570" s="197">
        <v>5</v>
      </c>
      <c r="G2570" s="196" t="s">
        <v>197</v>
      </c>
      <c r="H2570" s="196">
        <v>18</v>
      </c>
      <c r="I2570" s="196" t="s">
        <v>217</v>
      </c>
      <c r="J2570" s="196" t="s">
        <v>121</v>
      </c>
      <c r="K2570" s="196" t="s">
        <v>218</v>
      </c>
      <c r="L2570" s="196">
        <v>460</v>
      </c>
      <c r="M2570" s="196" t="s">
        <v>200</v>
      </c>
      <c r="N2570" s="196">
        <v>189</v>
      </c>
      <c r="O2570" s="196">
        <v>625272.14</v>
      </c>
      <c r="P2570" s="196">
        <v>3109925</v>
      </c>
      <c r="Q2570" t="str">
        <f>VLOOKUP(J2570,S:T,2,FALSE)</f>
        <v>4-Medium C&amp;I</v>
      </c>
      <c r="R2570" s="198"/>
      <c r="S2570" t="s">
        <v>306</v>
      </c>
      <c r="U2570" s="198"/>
    </row>
    <row r="2571" spans="1:21" x14ac:dyDescent="0.25">
      <c r="A2571" s="196">
        <v>4</v>
      </c>
      <c r="B2571" s="196" t="s">
        <v>189</v>
      </c>
      <c r="C2571" s="196">
        <v>2020</v>
      </c>
      <c r="D2571" s="196">
        <v>4</v>
      </c>
      <c r="E2571" s="196" t="s">
        <v>234</v>
      </c>
      <c r="F2571" s="197">
        <v>3</v>
      </c>
      <c r="G2571" s="196" t="s">
        <v>191</v>
      </c>
      <c r="H2571" s="196">
        <v>954</v>
      </c>
      <c r="I2571" s="196" t="s">
        <v>239</v>
      </c>
      <c r="J2571" s="196" t="s">
        <v>121</v>
      </c>
      <c r="K2571" s="196" t="s">
        <v>218</v>
      </c>
      <c r="L2571" s="196">
        <v>4532</v>
      </c>
      <c r="M2571" s="196" t="s">
        <v>202</v>
      </c>
      <c r="N2571" s="196">
        <v>74</v>
      </c>
      <c r="O2571" s="196">
        <v>110667.95</v>
      </c>
      <c r="P2571" s="196">
        <v>1161264</v>
      </c>
      <c r="Q2571" t="str">
        <f>VLOOKUP(J2571,S:T,2,FALSE)</f>
        <v>4-Medium C&amp;I</v>
      </c>
      <c r="R2571" s="198"/>
      <c r="S2571" t="s">
        <v>306</v>
      </c>
      <c r="U2571" s="198"/>
    </row>
    <row r="2572" spans="1:21" x14ac:dyDescent="0.25">
      <c r="A2572" s="196">
        <v>5</v>
      </c>
      <c r="B2572" s="196" t="s">
        <v>183</v>
      </c>
      <c r="C2572" s="196">
        <v>2020</v>
      </c>
      <c r="D2572" s="196">
        <v>4</v>
      </c>
      <c r="E2572" s="196" t="s">
        <v>234</v>
      </c>
      <c r="F2572" s="197">
        <v>3</v>
      </c>
      <c r="G2572" s="196" t="s">
        <v>191</v>
      </c>
      <c r="H2572" s="196">
        <v>10</v>
      </c>
      <c r="I2572" s="196" t="s">
        <v>253</v>
      </c>
      <c r="J2572" s="196" t="s">
        <v>119</v>
      </c>
      <c r="K2572" s="196" t="s">
        <v>238</v>
      </c>
      <c r="L2572" s="196">
        <v>300</v>
      </c>
      <c r="M2572" s="196" t="s">
        <v>193</v>
      </c>
      <c r="N2572" s="196">
        <v>19916</v>
      </c>
      <c r="O2572" s="196">
        <v>1358928.53</v>
      </c>
      <c r="P2572" s="196">
        <v>6940721</v>
      </c>
      <c r="Q2572" t="str">
        <f>VLOOKUP(J2572,S:T,2,FALSE)</f>
        <v>3-Small C&amp;I</v>
      </c>
      <c r="R2572" s="198"/>
      <c r="S2572" t="s">
        <v>306</v>
      </c>
      <c r="U2572" s="198"/>
    </row>
    <row r="2573" spans="1:21" x14ac:dyDescent="0.25">
      <c r="A2573" s="196">
        <v>4</v>
      </c>
      <c r="B2573" s="196" t="s">
        <v>189</v>
      </c>
      <c r="C2573" s="196">
        <v>2020</v>
      </c>
      <c r="D2573" s="196">
        <v>4</v>
      </c>
      <c r="E2573" s="196" t="s">
        <v>234</v>
      </c>
      <c r="F2573" s="197">
        <v>3</v>
      </c>
      <c r="G2573" s="196" t="s">
        <v>191</v>
      </c>
      <c r="H2573" s="196">
        <v>9</v>
      </c>
      <c r="I2573" s="196" t="s">
        <v>277</v>
      </c>
      <c r="J2573" s="196" t="s">
        <v>119</v>
      </c>
      <c r="K2573" s="196" t="s">
        <v>238</v>
      </c>
      <c r="L2573" s="196">
        <v>300</v>
      </c>
      <c r="M2573" s="196" t="s">
        <v>193</v>
      </c>
      <c r="N2573" s="196">
        <v>2</v>
      </c>
      <c r="O2573" s="196">
        <v>255.1</v>
      </c>
      <c r="P2573" s="196">
        <v>1035</v>
      </c>
      <c r="Q2573" t="str">
        <f>VLOOKUP(J2573,S:T,2,FALSE)</f>
        <v>3-Small C&amp;I</v>
      </c>
      <c r="R2573" s="198"/>
      <c r="S2573" t="s">
        <v>306</v>
      </c>
      <c r="U2573" s="198"/>
    </row>
    <row r="2574" spans="1:21" x14ac:dyDescent="0.25">
      <c r="A2574" s="196">
        <v>5</v>
      </c>
      <c r="B2574" s="196" t="s">
        <v>183</v>
      </c>
      <c r="C2574" s="196">
        <v>2020</v>
      </c>
      <c r="D2574" s="196">
        <v>4</v>
      </c>
      <c r="E2574" s="196" t="s">
        <v>234</v>
      </c>
      <c r="F2574" s="197">
        <v>3</v>
      </c>
      <c r="G2574" s="196" t="s">
        <v>191</v>
      </c>
      <c r="H2574" s="196">
        <v>951</v>
      </c>
      <c r="I2574" s="196" t="s">
        <v>252</v>
      </c>
      <c r="J2574" s="196" t="s">
        <v>128</v>
      </c>
      <c r="K2574" s="196" t="s">
        <v>251</v>
      </c>
      <c r="L2574" s="196">
        <v>4532</v>
      </c>
      <c r="M2574" s="196" t="s">
        <v>202</v>
      </c>
      <c r="N2574" s="196">
        <v>1229</v>
      </c>
      <c r="O2574" s="196">
        <v>49749.61</v>
      </c>
      <c r="P2574" s="196">
        <v>417757</v>
      </c>
      <c r="Q2574" t="str">
        <f>VLOOKUP(J2574,S:T,2,FALSE)</f>
        <v>3-Small C&amp;I</v>
      </c>
      <c r="R2574" s="198"/>
      <c r="S2574" t="s">
        <v>306</v>
      </c>
      <c r="U2574" s="198"/>
    </row>
    <row r="2575" spans="1:21" x14ac:dyDescent="0.25">
      <c r="A2575" s="196">
        <v>4</v>
      </c>
      <c r="B2575" s="196" t="s">
        <v>189</v>
      </c>
      <c r="C2575" s="196">
        <v>2020</v>
      </c>
      <c r="D2575" s="196">
        <v>4</v>
      </c>
      <c r="E2575" s="196" t="s">
        <v>234</v>
      </c>
      <c r="F2575" s="197">
        <v>3</v>
      </c>
      <c r="G2575" s="196" t="s">
        <v>191</v>
      </c>
      <c r="H2575" s="196">
        <v>951</v>
      </c>
      <c r="I2575" s="196" t="s">
        <v>252</v>
      </c>
      <c r="J2575" s="196" t="s">
        <v>128</v>
      </c>
      <c r="K2575" s="196" t="s">
        <v>251</v>
      </c>
      <c r="L2575" s="196">
        <v>4532</v>
      </c>
      <c r="M2575" s="196" t="s">
        <v>202</v>
      </c>
      <c r="N2575" s="196">
        <v>6</v>
      </c>
      <c r="O2575" s="196">
        <v>187.95</v>
      </c>
      <c r="P2575" s="196">
        <v>1366</v>
      </c>
      <c r="Q2575" t="str">
        <f>VLOOKUP(J2575,S:T,2,FALSE)</f>
        <v>3-Small C&amp;I</v>
      </c>
      <c r="R2575" s="198"/>
      <c r="S2575" t="s">
        <v>306</v>
      </c>
      <c r="U2575" s="198"/>
    </row>
    <row r="2576" spans="1:21" x14ac:dyDescent="0.25">
      <c r="A2576" s="196">
        <v>4</v>
      </c>
      <c r="B2576" s="196" t="s">
        <v>189</v>
      </c>
      <c r="C2576" s="196">
        <v>2020</v>
      </c>
      <c r="D2576" s="196">
        <v>4</v>
      </c>
      <c r="E2576" s="196" t="s">
        <v>234</v>
      </c>
      <c r="F2576" s="197">
        <v>5</v>
      </c>
      <c r="G2576" s="196" t="s">
        <v>197</v>
      </c>
      <c r="H2576" s="196">
        <v>950</v>
      </c>
      <c r="I2576" s="196" t="s">
        <v>186</v>
      </c>
      <c r="J2576" s="196" t="s">
        <v>117</v>
      </c>
      <c r="K2576" s="196" t="s">
        <v>187</v>
      </c>
      <c r="L2576" s="196">
        <v>4552</v>
      </c>
      <c r="M2576" s="196" t="s">
        <v>278</v>
      </c>
      <c r="N2576" s="196">
        <v>2</v>
      </c>
      <c r="O2576" s="196">
        <v>34.25</v>
      </c>
      <c r="P2576" s="196">
        <v>153</v>
      </c>
      <c r="Q2576" t="str">
        <f>VLOOKUP(J2576,S:T,2,FALSE)</f>
        <v>3-Small C&amp;I</v>
      </c>
      <c r="R2576" s="198"/>
      <c r="S2576" t="s">
        <v>306</v>
      </c>
      <c r="U2576" s="198"/>
    </row>
    <row r="2577" spans="1:21" x14ac:dyDescent="0.25">
      <c r="A2577" s="196">
        <v>5</v>
      </c>
      <c r="B2577" s="196" t="s">
        <v>183</v>
      </c>
      <c r="C2577" s="196">
        <v>2020</v>
      </c>
      <c r="D2577" s="196">
        <v>4</v>
      </c>
      <c r="E2577" s="196" t="s">
        <v>234</v>
      </c>
      <c r="F2577" s="197">
        <v>6</v>
      </c>
      <c r="G2577" s="196" t="s">
        <v>194</v>
      </c>
      <c r="H2577" s="196">
        <v>950</v>
      </c>
      <c r="I2577" s="196" t="s">
        <v>186</v>
      </c>
      <c r="J2577" s="196" t="s">
        <v>117</v>
      </c>
      <c r="K2577" s="196" t="s">
        <v>187</v>
      </c>
      <c r="L2577" s="196">
        <v>4562</v>
      </c>
      <c r="M2577" s="196" t="s">
        <v>213</v>
      </c>
      <c r="N2577" s="196">
        <v>30</v>
      </c>
      <c r="O2577" s="196">
        <v>874.44</v>
      </c>
      <c r="P2577" s="196">
        <v>5963</v>
      </c>
      <c r="Q2577" t="str">
        <f>VLOOKUP(J2577,S:T,2,FALSE)</f>
        <v>3-Small C&amp;I</v>
      </c>
      <c r="R2577" s="198"/>
      <c r="S2577" t="s">
        <v>306</v>
      </c>
      <c r="U2577" s="198"/>
    </row>
    <row r="2578" spans="1:21" x14ac:dyDescent="0.25">
      <c r="A2578" s="196">
        <v>5</v>
      </c>
      <c r="B2578" s="196" t="s">
        <v>183</v>
      </c>
      <c r="C2578" s="196">
        <v>2020</v>
      </c>
      <c r="D2578" s="196">
        <v>4</v>
      </c>
      <c r="E2578" s="196" t="s">
        <v>234</v>
      </c>
      <c r="F2578" s="197">
        <v>79</v>
      </c>
      <c r="G2578" s="196" t="s">
        <v>214</v>
      </c>
      <c r="H2578" s="196">
        <v>5</v>
      </c>
      <c r="I2578" s="196" t="s">
        <v>192</v>
      </c>
      <c r="J2578" s="196" t="s">
        <v>117</v>
      </c>
      <c r="K2578" s="196" t="s">
        <v>187</v>
      </c>
      <c r="L2578" s="196">
        <v>1579</v>
      </c>
      <c r="M2578" s="196" t="s">
        <v>273</v>
      </c>
      <c r="N2578" s="196">
        <v>1</v>
      </c>
      <c r="O2578" s="196">
        <v>9.64</v>
      </c>
      <c r="P2578" s="196">
        <v>0</v>
      </c>
      <c r="Q2578" t="str">
        <f>VLOOKUP(J2578,S:T,2,FALSE)</f>
        <v>3-Small C&amp;I</v>
      </c>
      <c r="R2578" s="198"/>
      <c r="S2578" t="s">
        <v>306</v>
      </c>
      <c r="U2578" s="198"/>
    </row>
    <row r="2579" spans="1:21" x14ac:dyDescent="0.25">
      <c r="A2579" s="196">
        <v>5</v>
      </c>
      <c r="B2579" s="196" t="s">
        <v>183</v>
      </c>
      <c r="C2579" s="196">
        <v>2020</v>
      </c>
      <c r="D2579" s="196">
        <v>4</v>
      </c>
      <c r="E2579" s="196" t="s">
        <v>234</v>
      </c>
      <c r="F2579" s="197">
        <v>6</v>
      </c>
      <c r="G2579" s="196" t="s">
        <v>194</v>
      </c>
      <c r="H2579" s="196">
        <v>603</v>
      </c>
      <c r="I2579" s="196" t="s">
        <v>198</v>
      </c>
      <c r="J2579" s="196" t="s">
        <v>127</v>
      </c>
      <c r="K2579" s="196" t="s">
        <v>199</v>
      </c>
      <c r="L2579" s="196">
        <v>700</v>
      </c>
      <c r="M2579" s="196" t="s">
        <v>195</v>
      </c>
      <c r="N2579" s="196">
        <v>628</v>
      </c>
      <c r="O2579" s="196">
        <v>49787.3</v>
      </c>
      <c r="P2579" s="196">
        <v>125675</v>
      </c>
      <c r="Q2579" t="str">
        <f>VLOOKUP(J2579,S:T,2,FALSE)</f>
        <v>Street</v>
      </c>
      <c r="R2579" s="198"/>
      <c r="S2579" t="s">
        <v>306</v>
      </c>
      <c r="U2579" s="198"/>
    </row>
    <row r="2580" spans="1:21" x14ac:dyDescent="0.25">
      <c r="A2580" s="196">
        <v>4</v>
      </c>
      <c r="B2580" s="196" t="s">
        <v>189</v>
      </c>
      <c r="C2580" s="196">
        <v>2020</v>
      </c>
      <c r="D2580" s="196">
        <v>4</v>
      </c>
      <c r="E2580" s="196" t="s">
        <v>234</v>
      </c>
      <c r="F2580" s="197">
        <v>1</v>
      </c>
      <c r="G2580" s="196" t="s">
        <v>185</v>
      </c>
      <c r="H2580" s="196">
        <v>5</v>
      </c>
      <c r="I2580" s="196" t="s">
        <v>192</v>
      </c>
      <c r="J2580" s="196" t="s">
        <v>117</v>
      </c>
      <c r="K2580" s="196" t="s">
        <v>187</v>
      </c>
      <c r="L2580" s="196">
        <v>200</v>
      </c>
      <c r="M2580" s="196" t="s">
        <v>212</v>
      </c>
      <c r="N2580" s="196">
        <v>12</v>
      </c>
      <c r="O2580" s="196">
        <v>1068.77</v>
      </c>
      <c r="P2580" s="196">
        <v>4117</v>
      </c>
      <c r="Q2580" t="str">
        <f>VLOOKUP(J2580,S:T,2,FALSE)</f>
        <v>3-Small C&amp;I</v>
      </c>
      <c r="R2580" s="198"/>
      <c r="S2580" t="s">
        <v>306</v>
      </c>
      <c r="U2580" s="198"/>
    </row>
    <row r="2581" spans="1:21" x14ac:dyDescent="0.25">
      <c r="A2581" s="196">
        <v>5</v>
      </c>
      <c r="B2581" s="196" t="s">
        <v>183</v>
      </c>
      <c r="C2581" s="196">
        <v>2020</v>
      </c>
      <c r="D2581" s="196">
        <v>4</v>
      </c>
      <c r="E2581" s="196" t="s">
        <v>234</v>
      </c>
      <c r="F2581" s="197">
        <v>1</v>
      </c>
      <c r="G2581" s="196" t="s">
        <v>185</v>
      </c>
      <c r="H2581" s="196">
        <v>11</v>
      </c>
      <c r="I2581" s="196" t="s">
        <v>285</v>
      </c>
      <c r="J2581" s="196" t="s">
        <v>117</v>
      </c>
      <c r="K2581" s="196" t="s">
        <v>187</v>
      </c>
      <c r="L2581" s="196">
        <v>200</v>
      </c>
      <c r="M2581" s="196" t="s">
        <v>212</v>
      </c>
      <c r="N2581" s="196">
        <v>10</v>
      </c>
      <c r="O2581" s="196">
        <v>-19806.75</v>
      </c>
      <c r="P2581" s="196">
        <v>47189</v>
      </c>
      <c r="Q2581" t="str">
        <f>VLOOKUP(J2581,S:T,2,FALSE)</f>
        <v>3-Small C&amp;I</v>
      </c>
      <c r="R2581" s="198"/>
      <c r="S2581" t="s">
        <v>306</v>
      </c>
      <c r="U2581" s="198"/>
    </row>
    <row r="2582" spans="1:21" x14ac:dyDescent="0.25">
      <c r="A2582" s="196">
        <v>5</v>
      </c>
      <c r="B2582" s="196" t="s">
        <v>183</v>
      </c>
      <c r="C2582" s="196">
        <v>2020</v>
      </c>
      <c r="D2582" s="196">
        <v>4</v>
      </c>
      <c r="E2582" s="196" t="s">
        <v>234</v>
      </c>
      <c r="F2582" s="197">
        <v>6</v>
      </c>
      <c r="G2582" s="196" t="s">
        <v>194</v>
      </c>
      <c r="H2582" s="196">
        <v>625</v>
      </c>
      <c r="I2582" s="196" t="s">
        <v>288</v>
      </c>
      <c r="J2582" s="196" t="s">
        <v>134</v>
      </c>
      <c r="K2582" s="196" t="s">
        <v>214</v>
      </c>
      <c r="L2582" s="196">
        <v>700</v>
      </c>
      <c r="M2582" s="196" t="s">
        <v>195</v>
      </c>
      <c r="N2582" s="196">
        <v>1</v>
      </c>
      <c r="O2582" s="196">
        <v>19.34</v>
      </c>
      <c r="P2582" s="196">
        <v>19</v>
      </c>
      <c r="Q2582" t="str">
        <f>VLOOKUP(J2582,S:T,2,FALSE)</f>
        <v>Street</v>
      </c>
      <c r="R2582" s="198"/>
      <c r="S2582" t="s">
        <v>306</v>
      </c>
      <c r="U2582" s="198"/>
    </row>
    <row r="2583" spans="1:21" x14ac:dyDescent="0.25">
      <c r="A2583" s="196">
        <v>4</v>
      </c>
      <c r="B2583" s="196" t="s">
        <v>189</v>
      </c>
      <c r="C2583" s="196">
        <v>2020</v>
      </c>
      <c r="D2583" s="196">
        <v>4</v>
      </c>
      <c r="E2583" s="196" t="s">
        <v>234</v>
      </c>
      <c r="F2583" s="197">
        <v>3</v>
      </c>
      <c r="G2583" s="196" t="s">
        <v>191</v>
      </c>
      <c r="H2583" s="196">
        <v>1</v>
      </c>
      <c r="I2583" s="196" t="s">
        <v>231</v>
      </c>
      <c r="J2583" s="196" t="s">
        <v>123</v>
      </c>
      <c r="K2583" s="196" t="s">
        <v>232</v>
      </c>
      <c r="L2583" s="196">
        <v>300</v>
      </c>
      <c r="M2583" s="196" t="s">
        <v>193</v>
      </c>
      <c r="N2583" s="196">
        <v>20</v>
      </c>
      <c r="O2583" s="196">
        <v>1673.12</v>
      </c>
      <c r="P2583" s="196">
        <v>5666</v>
      </c>
      <c r="Q2583" t="str">
        <f>VLOOKUP(J2583,S:T,2,FALSE)</f>
        <v>1-Residential</v>
      </c>
      <c r="R2583" s="198"/>
      <c r="S2583" t="s">
        <v>306</v>
      </c>
      <c r="U2583" s="198"/>
    </row>
    <row r="2584" spans="1:21" x14ac:dyDescent="0.25">
      <c r="A2584" s="196">
        <v>5</v>
      </c>
      <c r="B2584" s="196" t="s">
        <v>183</v>
      </c>
      <c r="C2584" s="196">
        <v>2020</v>
      </c>
      <c r="D2584" s="196">
        <v>4</v>
      </c>
      <c r="E2584" s="196" t="s">
        <v>234</v>
      </c>
      <c r="F2584" s="197">
        <v>3</v>
      </c>
      <c r="G2584" s="196" t="s">
        <v>191</v>
      </c>
      <c r="H2584" s="196">
        <v>2</v>
      </c>
      <c r="I2584" s="196" t="s">
        <v>266</v>
      </c>
      <c r="J2584" s="196" t="s">
        <v>123</v>
      </c>
      <c r="K2584" s="196" t="s">
        <v>232</v>
      </c>
      <c r="L2584" s="196">
        <v>300</v>
      </c>
      <c r="M2584" s="196" t="s">
        <v>193</v>
      </c>
      <c r="N2584" s="196">
        <v>2</v>
      </c>
      <c r="O2584" s="196">
        <v>151.96</v>
      </c>
      <c r="P2584" s="196">
        <v>515</v>
      </c>
      <c r="Q2584" t="str">
        <f>VLOOKUP(J2584,S:T,2,FALSE)</f>
        <v>1-Residential</v>
      </c>
      <c r="R2584" s="198"/>
      <c r="S2584" t="s">
        <v>306</v>
      </c>
      <c r="U2584" s="198"/>
    </row>
    <row r="2585" spans="1:21" x14ac:dyDescent="0.25">
      <c r="A2585" s="196">
        <v>5</v>
      </c>
      <c r="B2585" s="196" t="s">
        <v>183</v>
      </c>
      <c r="C2585" s="196">
        <v>2020</v>
      </c>
      <c r="D2585" s="196">
        <v>4</v>
      </c>
      <c r="E2585" s="196" t="s">
        <v>234</v>
      </c>
      <c r="F2585" s="197">
        <v>3</v>
      </c>
      <c r="G2585" s="196" t="s">
        <v>191</v>
      </c>
      <c r="H2585" s="196">
        <v>603</v>
      </c>
      <c r="I2585" s="196" t="s">
        <v>198</v>
      </c>
      <c r="J2585" s="196" t="s">
        <v>127</v>
      </c>
      <c r="K2585" s="196" t="s">
        <v>199</v>
      </c>
      <c r="L2585" s="196">
        <v>300</v>
      </c>
      <c r="M2585" s="196" t="s">
        <v>193</v>
      </c>
      <c r="N2585" s="196">
        <v>1818</v>
      </c>
      <c r="O2585" s="196">
        <v>168299.73</v>
      </c>
      <c r="P2585" s="196">
        <v>445315</v>
      </c>
      <c r="Q2585" t="str">
        <f>VLOOKUP(J2585,S:T,2,FALSE)</f>
        <v>Street</v>
      </c>
      <c r="R2585" s="198"/>
      <c r="S2585" t="s">
        <v>306</v>
      </c>
      <c r="U2585" s="198"/>
    </row>
    <row r="2586" spans="1:21" x14ac:dyDescent="0.25">
      <c r="A2586" s="196">
        <v>4</v>
      </c>
      <c r="B2586" s="196" t="s">
        <v>189</v>
      </c>
      <c r="C2586" s="196">
        <v>2020</v>
      </c>
      <c r="D2586" s="196">
        <v>4</v>
      </c>
      <c r="E2586" s="196" t="s">
        <v>234</v>
      </c>
      <c r="F2586" s="197">
        <v>3</v>
      </c>
      <c r="G2586" s="196" t="s">
        <v>191</v>
      </c>
      <c r="H2586" s="196">
        <v>710</v>
      </c>
      <c r="I2586" s="196" t="s">
        <v>222</v>
      </c>
      <c r="J2586" s="196" t="s">
        <v>209</v>
      </c>
      <c r="K2586" s="196" t="s">
        <v>210</v>
      </c>
      <c r="L2586" s="196">
        <v>4532</v>
      </c>
      <c r="M2586" s="196" t="s">
        <v>202</v>
      </c>
      <c r="N2586" s="196">
        <v>10</v>
      </c>
      <c r="O2586" s="196">
        <v>162018.45000000001</v>
      </c>
      <c r="P2586" s="196">
        <v>1868793</v>
      </c>
      <c r="Q2586" t="str">
        <f>VLOOKUP(J2586,S:T,2,FALSE)</f>
        <v>5-Large C&amp;I</v>
      </c>
      <c r="R2586" s="198"/>
      <c r="S2586" t="s">
        <v>306</v>
      </c>
      <c r="U2586" s="198"/>
    </row>
    <row r="2587" spans="1:21" x14ac:dyDescent="0.25">
      <c r="A2587" s="196">
        <v>4</v>
      </c>
      <c r="B2587" s="196" t="s">
        <v>189</v>
      </c>
      <c r="C2587" s="196">
        <v>2020</v>
      </c>
      <c r="D2587" s="196">
        <v>4</v>
      </c>
      <c r="E2587" s="196" t="s">
        <v>234</v>
      </c>
      <c r="F2587" s="197">
        <v>3</v>
      </c>
      <c r="G2587" s="196" t="s">
        <v>191</v>
      </c>
      <c r="H2587" s="196">
        <v>621</v>
      </c>
      <c r="I2587" s="196" t="s">
        <v>261</v>
      </c>
      <c r="J2587" s="196" t="s">
        <v>118</v>
      </c>
      <c r="K2587" s="196" t="s">
        <v>226</v>
      </c>
      <c r="L2587" s="196">
        <v>4532</v>
      </c>
      <c r="M2587" s="196" t="s">
        <v>202</v>
      </c>
      <c r="N2587" s="196">
        <v>8</v>
      </c>
      <c r="O2587" s="196">
        <v>188.63</v>
      </c>
      <c r="P2587" s="196">
        <v>1221</v>
      </c>
      <c r="Q2587" t="str">
        <f>VLOOKUP(J2587,S:T,2,FALSE)</f>
        <v>3-Small C&amp;I</v>
      </c>
      <c r="R2587" s="198"/>
      <c r="S2587" t="s">
        <v>306</v>
      </c>
      <c r="U2587" s="198"/>
    </row>
    <row r="2588" spans="1:21" x14ac:dyDescent="0.25">
      <c r="A2588" s="196">
        <v>5</v>
      </c>
      <c r="B2588" s="196" t="s">
        <v>183</v>
      </c>
      <c r="C2588" s="196">
        <v>2020</v>
      </c>
      <c r="D2588" s="196">
        <v>4</v>
      </c>
      <c r="E2588" s="196" t="s">
        <v>234</v>
      </c>
      <c r="F2588" s="197">
        <v>60</v>
      </c>
      <c r="G2588" s="196" t="s">
        <v>214</v>
      </c>
      <c r="H2588" s="196">
        <v>623</v>
      </c>
      <c r="I2588" s="196" t="s">
        <v>297</v>
      </c>
      <c r="J2588" s="196" t="s">
        <v>126</v>
      </c>
      <c r="K2588" s="196" t="s">
        <v>229</v>
      </c>
      <c r="L2588" s="196">
        <v>360</v>
      </c>
      <c r="M2588" s="196" t="s">
        <v>227</v>
      </c>
      <c r="N2588" s="196">
        <v>3</v>
      </c>
      <c r="O2588" s="196">
        <v>57.96</v>
      </c>
      <c r="P2588" s="196">
        <v>171</v>
      </c>
      <c r="Q2588" t="str">
        <f>VLOOKUP(J2588,S:T,2,FALSE)</f>
        <v>Street</v>
      </c>
      <c r="R2588" s="198"/>
      <c r="S2588" t="s">
        <v>306</v>
      </c>
      <c r="U2588" s="198"/>
    </row>
    <row r="2589" spans="1:21" x14ac:dyDescent="0.25">
      <c r="A2589" s="196">
        <v>5</v>
      </c>
      <c r="B2589" s="196" t="s">
        <v>183</v>
      </c>
      <c r="C2589" s="196">
        <v>2020</v>
      </c>
      <c r="D2589" s="196">
        <v>4</v>
      </c>
      <c r="E2589" s="196" t="s">
        <v>234</v>
      </c>
      <c r="F2589" s="197">
        <v>5</v>
      </c>
      <c r="G2589" s="196" t="s">
        <v>197</v>
      </c>
      <c r="H2589" s="196">
        <v>602</v>
      </c>
      <c r="I2589" s="196" t="s">
        <v>248</v>
      </c>
      <c r="J2589" s="196" t="s">
        <v>127</v>
      </c>
      <c r="K2589" s="196" t="s">
        <v>199</v>
      </c>
      <c r="L2589" s="196">
        <v>460</v>
      </c>
      <c r="M2589" s="196" t="s">
        <v>200</v>
      </c>
      <c r="N2589" s="196">
        <v>29</v>
      </c>
      <c r="O2589" s="196">
        <v>4333.62</v>
      </c>
      <c r="P2589" s="196">
        <v>11182</v>
      </c>
      <c r="Q2589" t="str">
        <f>VLOOKUP(J2589,S:T,2,FALSE)</f>
        <v>Street</v>
      </c>
      <c r="R2589" s="198"/>
      <c r="S2589" t="s">
        <v>306</v>
      </c>
      <c r="U2589" s="198"/>
    </row>
    <row r="2590" spans="1:21" x14ac:dyDescent="0.25">
      <c r="A2590" s="196">
        <v>4</v>
      </c>
      <c r="B2590" s="196" t="s">
        <v>189</v>
      </c>
      <c r="C2590" s="196">
        <v>2020</v>
      </c>
      <c r="D2590" s="196">
        <v>4</v>
      </c>
      <c r="E2590" s="196" t="s">
        <v>234</v>
      </c>
      <c r="F2590" s="197">
        <v>10</v>
      </c>
      <c r="G2590" s="196" t="s">
        <v>240</v>
      </c>
      <c r="H2590" s="196">
        <v>905</v>
      </c>
      <c r="I2590" s="196" t="s">
        <v>274</v>
      </c>
      <c r="J2590" s="196" t="s">
        <v>124</v>
      </c>
      <c r="K2590" s="196" t="s">
        <v>244</v>
      </c>
      <c r="L2590" s="196">
        <v>4513</v>
      </c>
      <c r="M2590" s="196" t="s">
        <v>242</v>
      </c>
      <c r="N2590" s="196">
        <v>5</v>
      </c>
      <c r="O2590" s="196">
        <v>303.29000000000002</v>
      </c>
      <c r="P2590" s="196">
        <v>5533</v>
      </c>
      <c r="Q2590" t="str">
        <f>VLOOKUP(J2590,S:T,2,FALSE)</f>
        <v>2-Low Income Residential</v>
      </c>
      <c r="R2590" s="198"/>
      <c r="S2590" t="s">
        <v>306</v>
      </c>
      <c r="U2590" s="198"/>
    </row>
    <row r="2591" spans="1:21" x14ac:dyDescent="0.25">
      <c r="A2591" s="196">
        <v>4</v>
      </c>
      <c r="B2591" s="196" t="s">
        <v>189</v>
      </c>
      <c r="C2591" s="196">
        <v>2020</v>
      </c>
      <c r="D2591" s="196">
        <v>4</v>
      </c>
      <c r="E2591" s="196" t="s">
        <v>234</v>
      </c>
      <c r="F2591" s="197">
        <v>5</v>
      </c>
      <c r="G2591" s="196" t="s">
        <v>197</v>
      </c>
      <c r="H2591" s="196">
        <v>710</v>
      </c>
      <c r="I2591" s="196" t="s">
        <v>222</v>
      </c>
      <c r="J2591" s="196" t="s">
        <v>209</v>
      </c>
      <c r="K2591" s="196" t="s">
        <v>210</v>
      </c>
      <c r="L2591" s="196">
        <v>4552</v>
      </c>
      <c r="M2591" s="196" t="s">
        <v>278</v>
      </c>
      <c r="N2591" s="196">
        <v>1</v>
      </c>
      <c r="O2591" s="196">
        <v>-1765.47</v>
      </c>
      <c r="P2591" s="196">
        <v>0</v>
      </c>
      <c r="Q2591" t="str">
        <f>VLOOKUP(J2591,S:T,2,FALSE)</f>
        <v>5-Large C&amp;I</v>
      </c>
      <c r="R2591" s="198"/>
      <c r="S2591" t="s">
        <v>306</v>
      </c>
      <c r="U2591" s="198"/>
    </row>
    <row r="2592" spans="1:21" x14ac:dyDescent="0.25">
      <c r="A2592" s="196">
        <v>5</v>
      </c>
      <c r="B2592" s="196" t="s">
        <v>183</v>
      </c>
      <c r="C2592" s="196">
        <v>2020</v>
      </c>
      <c r="D2592" s="196">
        <v>4</v>
      </c>
      <c r="E2592" s="196" t="s">
        <v>234</v>
      </c>
      <c r="F2592" s="197">
        <v>10</v>
      </c>
      <c r="G2592" s="196" t="s">
        <v>240</v>
      </c>
      <c r="H2592" s="196">
        <v>2</v>
      </c>
      <c r="I2592" s="196" t="s">
        <v>266</v>
      </c>
      <c r="J2592" s="196" t="s">
        <v>123</v>
      </c>
      <c r="K2592" s="196" t="s">
        <v>232</v>
      </c>
      <c r="L2592" s="196">
        <v>207</v>
      </c>
      <c r="M2592" s="196" t="s">
        <v>245</v>
      </c>
      <c r="N2592" s="196">
        <v>24</v>
      </c>
      <c r="O2592" s="196">
        <v>5771.21</v>
      </c>
      <c r="P2592" s="196">
        <v>22281</v>
      </c>
      <c r="Q2592" t="str">
        <f>VLOOKUP(J2592,S:T,2,FALSE)</f>
        <v>1-Residential</v>
      </c>
      <c r="R2592" s="198"/>
      <c r="S2592" t="s">
        <v>306</v>
      </c>
      <c r="U2592" s="198"/>
    </row>
    <row r="2593" spans="1:21" x14ac:dyDescent="0.25">
      <c r="A2593" s="196">
        <v>5</v>
      </c>
      <c r="B2593" s="196" t="s">
        <v>183</v>
      </c>
      <c r="C2593" s="196">
        <v>2020</v>
      </c>
      <c r="D2593" s="196">
        <v>4</v>
      </c>
      <c r="E2593" s="196" t="s">
        <v>234</v>
      </c>
      <c r="F2593" s="197">
        <v>5</v>
      </c>
      <c r="G2593" s="196" t="s">
        <v>197</v>
      </c>
      <c r="H2593" s="196">
        <v>700</v>
      </c>
      <c r="I2593" s="196" t="s">
        <v>275</v>
      </c>
      <c r="J2593" s="196" t="s">
        <v>209</v>
      </c>
      <c r="K2593" s="196" t="s">
        <v>210</v>
      </c>
      <c r="L2593" s="196">
        <v>460</v>
      </c>
      <c r="M2593" s="196" t="s">
        <v>200</v>
      </c>
      <c r="N2593" s="196">
        <v>4</v>
      </c>
      <c r="O2593" s="196">
        <v>103166.29</v>
      </c>
      <c r="P2593" s="196">
        <v>590500</v>
      </c>
      <c r="Q2593" t="str">
        <f>VLOOKUP(J2593,S:T,2,FALSE)</f>
        <v>5-Large C&amp;I</v>
      </c>
      <c r="R2593" s="198"/>
      <c r="S2593" t="s">
        <v>306</v>
      </c>
      <c r="U2593" s="198"/>
    </row>
    <row r="2594" spans="1:21" x14ac:dyDescent="0.25">
      <c r="A2594" s="196">
        <v>5</v>
      </c>
      <c r="B2594" s="196" t="s">
        <v>183</v>
      </c>
      <c r="C2594" s="196">
        <v>2020</v>
      </c>
      <c r="D2594" s="196">
        <v>4</v>
      </c>
      <c r="E2594" s="196" t="s">
        <v>234</v>
      </c>
      <c r="F2594" s="197">
        <v>5</v>
      </c>
      <c r="G2594" s="196" t="s">
        <v>197</v>
      </c>
      <c r="H2594" s="196">
        <v>701</v>
      </c>
      <c r="I2594" s="196" t="s">
        <v>208</v>
      </c>
      <c r="J2594" s="196" t="s">
        <v>209</v>
      </c>
      <c r="K2594" s="196" t="s">
        <v>210</v>
      </c>
      <c r="L2594" s="196">
        <v>460</v>
      </c>
      <c r="M2594" s="196" t="s">
        <v>200</v>
      </c>
      <c r="N2594" s="196">
        <v>75</v>
      </c>
      <c r="O2594" s="196">
        <v>1127603.1200000001</v>
      </c>
      <c r="P2594" s="196">
        <v>6280024</v>
      </c>
      <c r="Q2594" t="str">
        <f>VLOOKUP(J2594,S:T,2,FALSE)</f>
        <v>5-Large C&amp;I</v>
      </c>
      <c r="R2594" s="198"/>
      <c r="S2594" t="s">
        <v>306</v>
      </c>
      <c r="U2594" s="198"/>
    </row>
    <row r="2595" spans="1:21" x14ac:dyDescent="0.25">
      <c r="A2595" s="196">
        <v>5</v>
      </c>
      <c r="B2595" s="196" t="s">
        <v>183</v>
      </c>
      <c r="C2595" s="196">
        <v>2020</v>
      </c>
      <c r="D2595" s="196">
        <v>4</v>
      </c>
      <c r="E2595" s="196" t="s">
        <v>234</v>
      </c>
      <c r="F2595" s="197">
        <v>3</v>
      </c>
      <c r="G2595" s="196" t="s">
        <v>191</v>
      </c>
      <c r="H2595" s="196">
        <v>950</v>
      </c>
      <c r="I2595" s="196" t="s">
        <v>186</v>
      </c>
      <c r="J2595" s="196" t="s">
        <v>117</v>
      </c>
      <c r="K2595" s="196" t="s">
        <v>187</v>
      </c>
      <c r="L2595" s="196">
        <v>4532</v>
      </c>
      <c r="M2595" s="196" t="s">
        <v>202</v>
      </c>
      <c r="N2595" s="196">
        <v>60908</v>
      </c>
      <c r="O2595" s="196">
        <v>3397339.58</v>
      </c>
      <c r="P2595" s="196">
        <v>82235844</v>
      </c>
      <c r="Q2595" t="str">
        <f>VLOOKUP(J2595,S:T,2,FALSE)</f>
        <v>3-Small C&amp;I</v>
      </c>
      <c r="R2595" s="198"/>
      <c r="S2595" t="s">
        <v>306</v>
      </c>
      <c r="U2595" s="198"/>
    </row>
    <row r="2596" spans="1:21" x14ac:dyDescent="0.25">
      <c r="A2596" s="196">
        <v>5</v>
      </c>
      <c r="B2596" s="196" t="s">
        <v>183</v>
      </c>
      <c r="C2596" s="196">
        <v>2020</v>
      </c>
      <c r="D2596" s="196">
        <v>4</v>
      </c>
      <c r="E2596" s="196" t="s">
        <v>234</v>
      </c>
      <c r="F2596" s="197">
        <v>75</v>
      </c>
      <c r="G2596" s="196" t="s">
        <v>214</v>
      </c>
      <c r="H2596" s="196">
        <v>5</v>
      </c>
      <c r="I2596" s="196" t="s">
        <v>192</v>
      </c>
      <c r="J2596" s="196" t="s">
        <v>117</v>
      </c>
      <c r="K2596" s="196" t="s">
        <v>187</v>
      </c>
      <c r="L2596" s="196">
        <v>1575</v>
      </c>
      <c r="M2596" s="196" t="s">
        <v>220</v>
      </c>
      <c r="N2596" s="196">
        <v>5</v>
      </c>
      <c r="O2596" s="196">
        <v>2229.1799999999998</v>
      </c>
      <c r="P2596" s="196">
        <v>9940</v>
      </c>
      <c r="Q2596" t="str">
        <f>VLOOKUP(J2596,S:T,2,FALSE)</f>
        <v>3-Small C&amp;I</v>
      </c>
      <c r="R2596" s="198"/>
      <c r="S2596" t="s">
        <v>306</v>
      </c>
      <c r="U2596" s="198"/>
    </row>
    <row r="2597" spans="1:21" x14ac:dyDescent="0.25">
      <c r="A2597" s="196">
        <v>4</v>
      </c>
      <c r="B2597" s="196" t="s">
        <v>189</v>
      </c>
      <c r="C2597" s="196">
        <v>2020</v>
      </c>
      <c r="D2597" s="196">
        <v>4</v>
      </c>
      <c r="E2597" s="196" t="s">
        <v>234</v>
      </c>
      <c r="F2597" s="197">
        <v>1</v>
      </c>
      <c r="G2597" s="196" t="s">
        <v>185</v>
      </c>
      <c r="H2597" s="196">
        <v>10</v>
      </c>
      <c r="I2597" s="196" t="s">
        <v>253</v>
      </c>
      <c r="J2597" s="196" t="s">
        <v>120</v>
      </c>
      <c r="K2597" s="196" t="s">
        <v>216</v>
      </c>
      <c r="L2597" s="196">
        <v>200</v>
      </c>
      <c r="M2597" s="196" t="s">
        <v>212</v>
      </c>
      <c r="N2597" s="196">
        <v>3</v>
      </c>
      <c r="O2597" s="196">
        <v>572.79999999999995</v>
      </c>
      <c r="P2597" s="196">
        <v>2378</v>
      </c>
      <c r="Q2597" t="str">
        <f>VLOOKUP(J2597,S:T,2,FALSE)</f>
        <v>3-Small C&amp;I</v>
      </c>
      <c r="R2597" s="198"/>
      <c r="S2597" t="s">
        <v>306</v>
      </c>
      <c r="U2597" s="198"/>
    </row>
    <row r="2598" spans="1:21" x14ac:dyDescent="0.25">
      <c r="A2598" s="196">
        <v>5</v>
      </c>
      <c r="B2598" s="196" t="s">
        <v>183</v>
      </c>
      <c r="C2598" s="196">
        <v>2020</v>
      </c>
      <c r="D2598" s="196">
        <v>4</v>
      </c>
      <c r="E2598" s="196" t="s">
        <v>234</v>
      </c>
      <c r="F2598" s="197">
        <v>10</v>
      </c>
      <c r="G2598" s="196" t="s">
        <v>240</v>
      </c>
      <c r="H2598" s="196">
        <v>616</v>
      </c>
      <c r="I2598" s="196" t="s">
        <v>201</v>
      </c>
      <c r="J2598" s="196" t="s">
        <v>127</v>
      </c>
      <c r="K2598" s="196" t="s">
        <v>199</v>
      </c>
      <c r="L2598" s="196">
        <v>4513</v>
      </c>
      <c r="M2598" s="196" t="s">
        <v>242</v>
      </c>
      <c r="N2598" s="196">
        <v>3</v>
      </c>
      <c r="O2598" s="196">
        <v>88.89</v>
      </c>
      <c r="P2598" s="196">
        <v>337</v>
      </c>
      <c r="Q2598" t="str">
        <f>VLOOKUP(J2598,S:T,2,FALSE)</f>
        <v>Street</v>
      </c>
      <c r="R2598" s="198"/>
      <c r="S2598" t="s">
        <v>306</v>
      </c>
      <c r="U2598" s="198"/>
    </row>
    <row r="2599" spans="1:21" x14ac:dyDescent="0.25">
      <c r="A2599" s="196">
        <v>4</v>
      </c>
      <c r="B2599" s="196" t="s">
        <v>189</v>
      </c>
      <c r="C2599" s="196">
        <v>2020</v>
      </c>
      <c r="D2599" s="196">
        <v>4</v>
      </c>
      <c r="E2599" s="196" t="s">
        <v>234</v>
      </c>
      <c r="F2599" s="197">
        <v>1</v>
      </c>
      <c r="G2599" s="196" t="s">
        <v>185</v>
      </c>
      <c r="H2599" s="196">
        <v>2</v>
      </c>
      <c r="I2599" s="196" t="s">
        <v>266</v>
      </c>
      <c r="J2599" s="196" t="s">
        <v>123</v>
      </c>
      <c r="K2599" s="196" t="s">
        <v>232</v>
      </c>
      <c r="L2599" s="196">
        <v>200</v>
      </c>
      <c r="M2599" s="196" t="s">
        <v>212</v>
      </c>
      <c r="N2599" s="196">
        <v>1</v>
      </c>
      <c r="O2599" s="196">
        <v>844.99</v>
      </c>
      <c r="P2599" s="196">
        <v>3322</v>
      </c>
      <c r="Q2599" t="str">
        <f>VLOOKUP(J2599,S:T,2,FALSE)</f>
        <v>1-Residential</v>
      </c>
      <c r="R2599" s="198"/>
      <c r="S2599" t="s">
        <v>306</v>
      </c>
      <c r="U2599" s="198"/>
    </row>
    <row r="2600" spans="1:21" x14ac:dyDescent="0.25">
      <c r="A2600" s="196">
        <v>5</v>
      </c>
      <c r="B2600" s="196" t="s">
        <v>183</v>
      </c>
      <c r="C2600" s="196">
        <v>2020</v>
      </c>
      <c r="D2600" s="196">
        <v>4</v>
      </c>
      <c r="E2600" s="196" t="s">
        <v>234</v>
      </c>
      <c r="F2600" s="197">
        <v>1</v>
      </c>
      <c r="G2600" s="196" t="s">
        <v>185</v>
      </c>
      <c r="H2600" s="196">
        <v>301</v>
      </c>
      <c r="I2600" s="196" t="s">
        <v>249</v>
      </c>
      <c r="J2600" s="196" t="s">
        <v>123</v>
      </c>
      <c r="K2600" s="196" t="s">
        <v>232</v>
      </c>
      <c r="L2600" s="196">
        <v>200</v>
      </c>
      <c r="M2600" s="196" t="s">
        <v>212</v>
      </c>
      <c r="N2600" s="196">
        <v>2</v>
      </c>
      <c r="O2600" s="196">
        <v>32.979999999999997</v>
      </c>
      <c r="P2600" s="196">
        <v>130</v>
      </c>
      <c r="Q2600" t="str">
        <f>VLOOKUP(J2600,S:T,2,FALSE)</f>
        <v>1-Residential</v>
      </c>
      <c r="R2600" s="198"/>
      <c r="S2600" t="s">
        <v>306</v>
      </c>
      <c r="U2600" s="198"/>
    </row>
    <row r="2601" spans="1:21" x14ac:dyDescent="0.25">
      <c r="A2601" s="196">
        <v>5</v>
      </c>
      <c r="B2601" s="196" t="s">
        <v>183</v>
      </c>
      <c r="C2601" s="196">
        <v>2020</v>
      </c>
      <c r="D2601" s="196">
        <v>4</v>
      </c>
      <c r="E2601" s="196" t="s">
        <v>234</v>
      </c>
      <c r="F2601" s="197">
        <v>75</v>
      </c>
      <c r="G2601" s="196" t="s">
        <v>214</v>
      </c>
      <c r="H2601" s="196">
        <v>13</v>
      </c>
      <c r="I2601" s="196" t="s">
        <v>298</v>
      </c>
      <c r="J2601" s="196" t="s">
        <v>121</v>
      </c>
      <c r="K2601" s="196" t="s">
        <v>218</v>
      </c>
      <c r="L2601" s="196">
        <v>1575</v>
      </c>
      <c r="M2601" s="196" t="s">
        <v>220</v>
      </c>
      <c r="N2601" s="196">
        <v>1</v>
      </c>
      <c r="O2601" s="196">
        <v>981.69</v>
      </c>
      <c r="P2601" s="196">
        <v>4690</v>
      </c>
      <c r="Q2601" t="str">
        <f>VLOOKUP(J2601,S:T,2,FALSE)</f>
        <v>4-Medium C&amp;I</v>
      </c>
      <c r="R2601" s="198"/>
      <c r="S2601" t="s">
        <v>306</v>
      </c>
      <c r="U2601" s="198"/>
    </row>
    <row r="2602" spans="1:21" x14ac:dyDescent="0.25">
      <c r="A2602" s="196">
        <v>5</v>
      </c>
      <c r="B2602" s="196" t="s">
        <v>183</v>
      </c>
      <c r="C2602" s="196">
        <v>2020</v>
      </c>
      <c r="D2602" s="196">
        <v>4</v>
      </c>
      <c r="E2602" s="196" t="s">
        <v>234</v>
      </c>
      <c r="F2602" s="197">
        <v>3</v>
      </c>
      <c r="G2602" s="196" t="s">
        <v>191</v>
      </c>
      <c r="H2602" s="196">
        <v>16</v>
      </c>
      <c r="I2602" s="196" t="s">
        <v>283</v>
      </c>
      <c r="J2602" s="196" t="s">
        <v>129</v>
      </c>
      <c r="K2602" s="196" t="s">
        <v>265</v>
      </c>
      <c r="L2602" s="196">
        <v>300</v>
      </c>
      <c r="M2602" s="196" t="s">
        <v>193</v>
      </c>
      <c r="N2602" s="196">
        <v>1</v>
      </c>
      <c r="O2602" s="196">
        <v>2152.1799999999998</v>
      </c>
      <c r="P2602" s="196">
        <v>10800</v>
      </c>
      <c r="Q2602" t="str">
        <f>VLOOKUP(J2602,S:T,2,FALSE)</f>
        <v>4-Medium C&amp;I</v>
      </c>
      <c r="R2602" s="198"/>
      <c r="S2602" t="s">
        <v>306</v>
      </c>
      <c r="U2602" s="198"/>
    </row>
    <row r="2603" spans="1:21" x14ac:dyDescent="0.25">
      <c r="A2603" s="196">
        <v>5</v>
      </c>
      <c r="B2603" s="196" t="s">
        <v>183</v>
      </c>
      <c r="C2603" s="196">
        <v>2020</v>
      </c>
      <c r="D2603" s="196">
        <v>4</v>
      </c>
      <c r="E2603" s="196" t="s">
        <v>234</v>
      </c>
      <c r="F2603" s="197">
        <v>3</v>
      </c>
      <c r="G2603" s="196" t="s">
        <v>191</v>
      </c>
      <c r="H2603" s="196">
        <v>17</v>
      </c>
      <c r="I2603" s="196" t="s">
        <v>206</v>
      </c>
      <c r="J2603" s="196" t="s">
        <v>130</v>
      </c>
      <c r="K2603" s="196" t="s">
        <v>207</v>
      </c>
      <c r="L2603" s="196">
        <v>300</v>
      </c>
      <c r="M2603" s="196" t="s">
        <v>193</v>
      </c>
      <c r="N2603" s="196">
        <v>2</v>
      </c>
      <c r="O2603" s="196">
        <v>2441.9699999999998</v>
      </c>
      <c r="P2603" s="196">
        <v>11720</v>
      </c>
      <c r="Q2603" t="str">
        <f>VLOOKUP(J2603,S:T,2,FALSE)</f>
        <v>4-Medium C&amp;I</v>
      </c>
      <c r="R2603" s="198"/>
      <c r="S2603" t="s">
        <v>306</v>
      </c>
      <c r="U2603" s="198"/>
    </row>
    <row r="2604" spans="1:21" x14ac:dyDescent="0.25">
      <c r="A2604" s="196">
        <v>5</v>
      </c>
      <c r="B2604" s="196" t="s">
        <v>183</v>
      </c>
      <c r="C2604" s="196">
        <v>2020</v>
      </c>
      <c r="D2604" s="196">
        <v>4</v>
      </c>
      <c r="E2604" s="196" t="s">
        <v>234</v>
      </c>
      <c r="F2604" s="197">
        <v>6</v>
      </c>
      <c r="G2604" s="196" t="s">
        <v>194</v>
      </c>
      <c r="H2604" s="196">
        <v>626</v>
      </c>
      <c r="I2604" s="196" t="s">
        <v>270</v>
      </c>
      <c r="J2604" s="196" t="s">
        <v>134</v>
      </c>
      <c r="K2604" s="196" t="s">
        <v>214</v>
      </c>
      <c r="L2604" s="196">
        <v>700</v>
      </c>
      <c r="M2604" s="196" t="s">
        <v>195</v>
      </c>
      <c r="N2604" s="196">
        <v>4</v>
      </c>
      <c r="O2604" s="196">
        <v>2163.3200000000002</v>
      </c>
      <c r="P2604" s="196">
        <v>577</v>
      </c>
      <c r="Q2604" t="str">
        <f>VLOOKUP(J2604,S:T,2,FALSE)</f>
        <v>Street</v>
      </c>
      <c r="R2604" s="198"/>
      <c r="S2604" t="s">
        <v>306</v>
      </c>
      <c r="U2604" s="198"/>
    </row>
    <row r="2605" spans="1:21" x14ac:dyDescent="0.25">
      <c r="A2605" s="196">
        <v>5</v>
      </c>
      <c r="B2605" s="196" t="s">
        <v>183</v>
      </c>
      <c r="C2605" s="196">
        <v>2020</v>
      </c>
      <c r="D2605" s="196">
        <v>4</v>
      </c>
      <c r="E2605" s="196" t="s">
        <v>234</v>
      </c>
      <c r="F2605" s="197">
        <v>1</v>
      </c>
      <c r="G2605" s="196" t="s">
        <v>185</v>
      </c>
      <c r="H2605" s="196">
        <v>903</v>
      </c>
      <c r="I2605" s="196" t="s">
        <v>241</v>
      </c>
      <c r="J2605" s="196" t="s">
        <v>123</v>
      </c>
      <c r="K2605" s="196" t="s">
        <v>232</v>
      </c>
      <c r="L2605" s="196">
        <v>4512</v>
      </c>
      <c r="M2605" s="196" t="s">
        <v>188</v>
      </c>
      <c r="N2605" s="196">
        <v>461112</v>
      </c>
      <c r="O2605" s="196">
        <v>33441796.609999999</v>
      </c>
      <c r="P2605" s="196">
        <v>244277591</v>
      </c>
      <c r="Q2605" t="str">
        <f>VLOOKUP(J2605,S:T,2,FALSE)</f>
        <v>1-Residential</v>
      </c>
      <c r="R2605" s="198"/>
      <c r="S2605" t="s">
        <v>306</v>
      </c>
      <c r="U2605" s="198"/>
    </row>
    <row r="2606" spans="1:21" x14ac:dyDescent="0.25">
      <c r="A2606" s="196">
        <v>5</v>
      </c>
      <c r="B2606" s="196" t="s">
        <v>183</v>
      </c>
      <c r="C2606" s="196">
        <v>2020</v>
      </c>
      <c r="D2606" s="196">
        <v>4</v>
      </c>
      <c r="E2606" s="196" t="s">
        <v>234</v>
      </c>
      <c r="F2606" s="197">
        <v>3</v>
      </c>
      <c r="G2606" s="196" t="s">
        <v>191</v>
      </c>
      <c r="H2606" s="196">
        <v>602</v>
      </c>
      <c r="I2606" s="196" t="s">
        <v>248</v>
      </c>
      <c r="J2606" s="196" t="s">
        <v>127</v>
      </c>
      <c r="K2606" s="196" t="s">
        <v>199</v>
      </c>
      <c r="L2606" s="196">
        <v>300</v>
      </c>
      <c r="M2606" s="196" t="s">
        <v>193</v>
      </c>
      <c r="N2606" s="196">
        <v>914</v>
      </c>
      <c r="O2606" s="196">
        <v>103911.79</v>
      </c>
      <c r="P2606" s="196">
        <v>256118</v>
      </c>
      <c r="Q2606" t="str">
        <f>VLOOKUP(J2606,S:T,2,FALSE)</f>
        <v>Street</v>
      </c>
      <c r="R2606" s="198"/>
      <c r="S2606" t="s">
        <v>306</v>
      </c>
      <c r="U2606" s="198"/>
    </row>
    <row r="2607" spans="1:21" x14ac:dyDescent="0.25">
      <c r="A2607" s="196">
        <v>5</v>
      </c>
      <c r="B2607" s="196" t="s">
        <v>183</v>
      </c>
      <c r="C2607" s="196">
        <v>2020</v>
      </c>
      <c r="D2607" s="196">
        <v>4</v>
      </c>
      <c r="E2607" s="196" t="s">
        <v>234</v>
      </c>
      <c r="F2607" s="197">
        <v>6</v>
      </c>
      <c r="G2607" s="196" t="s">
        <v>194</v>
      </c>
      <c r="H2607" s="196">
        <v>602</v>
      </c>
      <c r="I2607" s="196" t="s">
        <v>248</v>
      </c>
      <c r="J2607" s="196" t="s">
        <v>127</v>
      </c>
      <c r="K2607" s="196" t="s">
        <v>199</v>
      </c>
      <c r="L2607" s="196">
        <v>700</v>
      </c>
      <c r="M2607" s="196" t="s">
        <v>195</v>
      </c>
      <c r="N2607" s="196">
        <v>321</v>
      </c>
      <c r="O2607" s="196">
        <v>30050</v>
      </c>
      <c r="P2607" s="196">
        <v>73268</v>
      </c>
      <c r="Q2607" t="str">
        <f>VLOOKUP(J2607,S:T,2,FALSE)</f>
        <v>Street</v>
      </c>
      <c r="R2607" s="198"/>
      <c r="S2607" t="s">
        <v>306</v>
      </c>
      <c r="U2607" s="198"/>
    </row>
    <row r="2608" spans="1:21" x14ac:dyDescent="0.25">
      <c r="A2608" s="196">
        <v>5</v>
      </c>
      <c r="B2608" s="196" t="s">
        <v>183</v>
      </c>
      <c r="C2608" s="196">
        <v>2020</v>
      </c>
      <c r="D2608" s="196">
        <v>4</v>
      </c>
      <c r="E2608" s="196" t="s">
        <v>234</v>
      </c>
      <c r="F2608" s="197">
        <v>6</v>
      </c>
      <c r="G2608" s="196" t="s">
        <v>194</v>
      </c>
      <c r="H2608" s="196">
        <v>609</v>
      </c>
      <c r="I2608" s="196" t="s">
        <v>300</v>
      </c>
      <c r="J2608" s="196" t="s">
        <v>280</v>
      </c>
      <c r="K2608" s="196" t="s">
        <v>214</v>
      </c>
      <c r="L2608" s="196">
        <v>700</v>
      </c>
      <c r="M2608" s="196" t="s">
        <v>195</v>
      </c>
      <c r="N2608" s="196">
        <v>14</v>
      </c>
      <c r="O2608" s="196">
        <v>7149.78</v>
      </c>
      <c r="P2608" s="196">
        <v>30570</v>
      </c>
      <c r="Q2608" t="str">
        <f>VLOOKUP(J2608,S:T,2,FALSE)</f>
        <v>Street</v>
      </c>
      <c r="R2608" s="198"/>
      <c r="S2608" t="s">
        <v>306</v>
      </c>
      <c r="U2608" s="198"/>
    </row>
    <row r="2609" spans="1:21" x14ac:dyDescent="0.25">
      <c r="A2609" s="196">
        <v>5</v>
      </c>
      <c r="B2609" s="196" t="s">
        <v>183</v>
      </c>
      <c r="C2609" s="196">
        <v>2020</v>
      </c>
      <c r="D2609" s="196">
        <v>4</v>
      </c>
      <c r="E2609" s="196" t="s">
        <v>234</v>
      </c>
      <c r="F2609" s="197">
        <v>1</v>
      </c>
      <c r="G2609" s="196" t="s">
        <v>185</v>
      </c>
      <c r="H2609" s="196">
        <v>1</v>
      </c>
      <c r="I2609" s="196" t="s">
        <v>231</v>
      </c>
      <c r="J2609" s="196" t="s">
        <v>123</v>
      </c>
      <c r="K2609" s="196" t="s">
        <v>232</v>
      </c>
      <c r="L2609" s="196">
        <v>200</v>
      </c>
      <c r="M2609" s="196" t="s">
        <v>212</v>
      </c>
      <c r="N2609" s="196">
        <v>500596</v>
      </c>
      <c r="O2609" s="196">
        <v>70142828.640000001</v>
      </c>
      <c r="P2609" s="196">
        <v>252939055</v>
      </c>
      <c r="Q2609" t="str">
        <f>VLOOKUP(J2609,S:T,2,FALSE)</f>
        <v>1-Residential</v>
      </c>
      <c r="R2609" s="198"/>
      <c r="S2609" t="s">
        <v>306</v>
      </c>
      <c r="U2609" s="198"/>
    </row>
    <row r="2610" spans="1:21" x14ac:dyDescent="0.25">
      <c r="A2610" s="196">
        <v>4</v>
      </c>
      <c r="B2610" s="196" t="s">
        <v>189</v>
      </c>
      <c r="C2610" s="196">
        <v>2020</v>
      </c>
      <c r="D2610" s="196">
        <v>4</v>
      </c>
      <c r="E2610" s="196" t="s">
        <v>234</v>
      </c>
      <c r="F2610" s="197">
        <v>3</v>
      </c>
      <c r="G2610" s="196" t="s">
        <v>191</v>
      </c>
      <c r="H2610" s="196">
        <v>18</v>
      </c>
      <c r="I2610" s="196" t="s">
        <v>217</v>
      </c>
      <c r="J2610" s="196" t="s">
        <v>121</v>
      </c>
      <c r="K2610" s="196" t="s">
        <v>218</v>
      </c>
      <c r="L2610" s="196">
        <v>300</v>
      </c>
      <c r="M2610" s="196" t="s">
        <v>193</v>
      </c>
      <c r="N2610" s="196">
        <v>3</v>
      </c>
      <c r="O2610" s="196">
        <v>1383.6</v>
      </c>
      <c r="P2610" s="196">
        <v>6091</v>
      </c>
      <c r="Q2610" t="str">
        <f>VLOOKUP(J2610,S:T,2,FALSE)</f>
        <v>4-Medium C&amp;I</v>
      </c>
      <c r="R2610" s="198"/>
      <c r="S2610" t="s">
        <v>306</v>
      </c>
      <c r="U2610" s="198"/>
    </row>
    <row r="2611" spans="1:21" x14ac:dyDescent="0.25">
      <c r="A2611" s="196">
        <v>5</v>
      </c>
      <c r="B2611" s="196" t="s">
        <v>183</v>
      </c>
      <c r="C2611" s="196">
        <v>2020</v>
      </c>
      <c r="D2611" s="196">
        <v>4</v>
      </c>
      <c r="E2611" s="196" t="s">
        <v>234</v>
      </c>
      <c r="F2611" s="197">
        <v>3</v>
      </c>
      <c r="G2611" s="196" t="s">
        <v>191</v>
      </c>
      <c r="H2611" s="196">
        <v>955</v>
      </c>
      <c r="I2611" s="196" t="s">
        <v>284</v>
      </c>
      <c r="J2611" s="196" t="s">
        <v>121</v>
      </c>
      <c r="K2611" s="196" t="s">
        <v>218</v>
      </c>
      <c r="L2611" s="196">
        <v>4532</v>
      </c>
      <c r="M2611" s="196" t="s">
        <v>202</v>
      </c>
      <c r="N2611" s="196">
        <v>361</v>
      </c>
      <c r="O2611" s="196">
        <v>633501</v>
      </c>
      <c r="P2611" s="196">
        <v>7877360</v>
      </c>
      <c r="Q2611" t="str">
        <f>VLOOKUP(J2611,S:T,2,FALSE)</f>
        <v>4-Medium C&amp;I</v>
      </c>
      <c r="R2611" s="198"/>
      <c r="S2611" t="s">
        <v>306</v>
      </c>
      <c r="U2611" s="198"/>
    </row>
    <row r="2612" spans="1:21" x14ac:dyDescent="0.25">
      <c r="A2612" s="196">
        <v>5</v>
      </c>
      <c r="B2612" s="196" t="s">
        <v>183</v>
      </c>
      <c r="C2612" s="196">
        <v>2020</v>
      </c>
      <c r="D2612" s="196">
        <v>4</v>
      </c>
      <c r="E2612" s="196" t="s">
        <v>234</v>
      </c>
      <c r="F2612" s="197">
        <v>3</v>
      </c>
      <c r="G2612" s="196" t="s">
        <v>191</v>
      </c>
      <c r="H2612" s="196">
        <v>956</v>
      </c>
      <c r="I2612" s="196" t="s">
        <v>287</v>
      </c>
      <c r="J2612" s="196" t="s">
        <v>121</v>
      </c>
      <c r="K2612" s="196" t="s">
        <v>218</v>
      </c>
      <c r="L2612" s="196">
        <v>4532</v>
      </c>
      <c r="M2612" s="196" t="s">
        <v>202</v>
      </c>
      <c r="N2612" s="196">
        <v>223</v>
      </c>
      <c r="O2612" s="196">
        <v>340329.08</v>
      </c>
      <c r="P2612" s="196">
        <v>4204211</v>
      </c>
      <c r="Q2612" t="str">
        <f>VLOOKUP(J2612,S:T,2,FALSE)</f>
        <v>4-Medium C&amp;I</v>
      </c>
      <c r="R2612" s="198"/>
      <c r="S2612" t="s">
        <v>306</v>
      </c>
      <c r="U2612" s="198"/>
    </row>
    <row r="2613" spans="1:21" x14ac:dyDescent="0.25">
      <c r="A2613" s="196">
        <v>5</v>
      </c>
      <c r="B2613" s="196" t="s">
        <v>183</v>
      </c>
      <c r="C2613" s="196">
        <v>2020</v>
      </c>
      <c r="D2613" s="196">
        <v>4</v>
      </c>
      <c r="E2613" s="196" t="s">
        <v>234</v>
      </c>
      <c r="F2613" s="197">
        <v>3</v>
      </c>
      <c r="G2613" s="196" t="s">
        <v>191</v>
      </c>
      <c r="H2613" s="196">
        <v>13</v>
      </c>
      <c r="I2613" s="196" t="s">
        <v>298</v>
      </c>
      <c r="J2613" s="196" t="s">
        <v>121</v>
      </c>
      <c r="K2613" s="196" t="s">
        <v>218</v>
      </c>
      <c r="L2613" s="196">
        <v>300</v>
      </c>
      <c r="M2613" s="196" t="s">
        <v>193</v>
      </c>
      <c r="N2613" s="196">
        <v>102</v>
      </c>
      <c r="O2613" s="196">
        <v>238258.78</v>
      </c>
      <c r="P2613" s="196">
        <v>1161828</v>
      </c>
      <c r="Q2613" t="str">
        <f>VLOOKUP(J2613,S:T,2,FALSE)</f>
        <v>4-Medium C&amp;I</v>
      </c>
      <c r="R2613" s="198"/>
      <c r="S2613" t="s">
        <v>306</v>
      </c>
      <c r="U2613" s="198"/>
    </row>
    <row r="2614" spans="1:21" x14ac:dyDescent="0.25">
      <c r="A2614" s="196">
        <v>5</v>
      </c>
      <c r="B2614" s="196" t="s">
        <v>183</v>
      </c>
      <c r="C2614" s="196">
        <v>2020</v>
      </c>
      <c r="D2614" s="196">
        <v>4</v>
      </c>
      <c r="E2614" s="196" t="s">
        <v>234</v>
      </c>
      <c r="F2614" s="197">
        <v>79</v>
      </c>
      <c r="G2614" s="196" t="s">
        <v>214</v>
      </c>
      <c r="H2614" s="196">
        <v>951</v>
      </c>
      <c r="I2614" s="196" t="s">
        <v>252</v>
      </c>
      <c r="J2614" s="196" t="s">
        <v>128</v>
      </c>
      <c r="K2614" s="196" t="s">
        <v>251</v>
      </c>
      <c r="L2614" s="196">
        <v>4579</v>
      </c>
      <c r="M2614" s="196" t="s">
        <v>223</v>
      </c>
      <c r="N2614" s="196">
        <v>7</v>
      </c>
      <c r="O2614" s="196">
        <v>328.03</v>
      </c>
      <c r="P2614" s="196">
        <v>2844</v>
      </c>
      <c r="Q2614" t="str">
        <f>VLOOKUP(J2614,S:T,2,FALSE)</f>
        <v>3-Small C&amp;I</v>
      </c>
      <c r="R2614" s="198"/>
      <c r="S2614" t="s">
        <v>306</v>
      </c>
      <c r="U2614" s="198"/>
    </row>
    <row r="2615" spans="1:21" x14ac:dyDescent="0.25">
      <c r="A2615" s="196">
        <v>4</v>
      </c>
      <c r="B2615" s="196" t="s">
        <v>189</v>
      </c>
      <c r="C2615" s="196">
        <v>2020</v>
      </c>
      <c r="D2615" s="196">
        <v>4</v>
      </c>
      <c r="E2615" s="196" t="s">
        <v>234</v>
      </c>
      <c r="F2615" s="197">
        <v>3</v>
      </c>
      <c r="G2615" s="196" t="s">
        <v>191</v>
      </c>
      <c r="H2615" s="196">
        <v>950</v>
      </c>
      <c r="I2615" s="196" t="s">
        <v>186</v>
      </c>
      <c r="J2615" s="196" t="s">
        <v>117</v>
      </c>
      <c r="K2615" s="196" t="s">
        <v>187</v>
      </c>
      <c r="L2615" s="196">
        <v>4532</v>
      </c>
      <c r="M2615" s="196" t="s">
        <v>202</v>
      </c>
      <c r="N2615" s="196">
        <v>1260</v>
      </c>
      <c r="O2615" s="196">
        <v>155112.85999999999</v>
      </c>
      <c r="P2615" s="196">
        <v>1371110</v>
      </c>
      <c r="Q2615" t="str">
        <f>VLOOKUP(J2615,S:T,2,FALSE)</f>
        <v>3-Small C&amp;I</v>
      </c>
      <c r="R2615" s="198"/>
      <c r="S2615" t="s">
        <v>306</v>
      </c>
      <c r="U2615" s="198"/>
    </row>
    <row r="2616" spans="1:21" x14ac:dyDescent="0.25">
      <c r="A2616" s="196">
        <v>5</v>
      </c>
      <c r="B2616" s="196" t="s">
        <v>183</v>
      </c>
      <c r="C2616" s="196">
        <v>2020</v>
      </c>
      <c r="D2616" s="196">
        <v>4</v>
      </c>
      <c r="E2616" s="196" t="s">
        <v>234</v>
      </c>
      <c r="F2616" s="197">
        <v>3</v>
      </c>
      <c r="G2616" s="196" t="s">
        <v>191</v>
      </c>
      <c r="H2616" s="196">
        <v>953</v>
      </c>
      <c r="I2616" s="196" t="s">
        <v>215</v>
      </c>
      <c r="J2616" s="196" t="s">
        <v>120</v>
      </c>
      <c r="K2616" s="196" t="s">
        <v>216</v>
      </c>
      <c r="L2616" s="196">
        <v>4532</v>
      </c>
      <c r="M2616" s="196" t="s">
        <v>202</v>
      </c>
      <c r="N2616" s="196">
        <v>19477</v>
      </c>
      <c r="O2616" s="196">
        <v>927432.32</v>
      </c>
      <c r="P2616" s="196">
        <v>9291034</v>
      </c>
      <c r="Q2616" t="str">
        <f>VLOOKUP(J2616,S:T,2,FALSE)</f>
        <v>3-Small C&amp;I</v>
      </c>
      <c r="R2616" s="198"/>
      <c r="S2616" t="s">
        <v>306</v>
      </c>
      <c r="U2616" s="198"/>
    </row>
    <row r="2617" spans="1:21" x14ac:dyDescent="0.25">
      <c r="A2617" s="196">
        <v>5</v>
      </c>
      <c r="B2617" s="196" t="s">
        <v>183</v>
      </c>
      <c r="C2617" s="196">
        <v>2020</v>
      </c>
      <c r="D2617" s="196">
        <v>4</v>
      </c>
      <c r="E2617" s="196" t="s">
        <v>234</v>
      </c>
      <c r="F2617" s="197">
        <v>6</v>
      </c>
      <c r="G2617" s="196" t="s">
        <v>194</v>
      </c>
      <c r="H2617" s="196">
        <v>5</v>
      </c>
      <c r="I2617" s="196" t="s">
        <v>192</v>
      </c>
      <c r="J2617" s="196" t="s">
        <v>117</v>
      </c>
      <c r="K2617" s="196" t="s">
        <v>187</v>
      </c>
      <c r="L2617" s="196">
        <v>700</v>
      </c>
      <c r="M2617" s="196" t="s">
        <v>195</v>
      </c>
      <c r="N2617" s="196">
        <v>6</v>
      </c>
      <c r="O2617" s="196">
        <v>509.51</v>
      </c>
      <c r="P2617" s="196">
        <v>2052</v>
      </c>
      <c r="Q2617" t="str">
        <f>VLOOKUP(J2617,S:T,2,FALSE)</f>
        <v>3-Small C&amp;I</v>
      </c>
      <c r="R2617" s="198"/>
      <c r="S2617" t="s">
        <v>306</v>
      </c>
      <c r="U2617" s="198"/>
    </row>
    <row r="2618" spans="1:21" x14ac:dyDescent="0.25">
      <c r="A2618" s="196">
        <v>5</v>
      </c>
      <c r="B2618" s="196" t="s">
        <v>183</v>
      </c>
      <c r="C2618" s="196">
        <v>2020</v>
      </c>
      <c r="D2618" s="196">
        <v>4</v>
      </c>
      <c r="E2618" s="196" t="s">
        <v>234</v>
      </c>
      <c r="F2618" s="197">
        <v>1</v>
      </c>
      <c r="G2618" s="196" t="s">
        <v>185</v>
      </c>
      <c r="H2618" s="196">
        <v>953</v>
      </c>
      <c r="I2618" s="196" t="s">
        <v>215</v>
      </c>
      <c r="J2618" s="196" t="s">
        <v>120</v>
      </c>
      <c r="K2618" s="196" t="s">
        <v>216</v>
      </c>
      <c r="L2618" s="196">
        <v>4512</v>
      </c>
      <c r="M2618" s="196" t="s">
        <v>188</v>
      </c>
      <c r="N2618" s="196">
        <v>746</v>
      </c>
      <c r="O2618" s="196">
        <v>29495.78</v>
      </c>
      <c r="P2618" s="196">
        <v>229123</v>
      </c>
      <c r="Q2618" t="str">
        <f>VLOOKUP(J2618,S:T,2,FALSE)</f>
        <v>3-Small C&amp;I</v>
      </c>
      <c r="R2618" s="198"/>
      <c r="S2618" t="s">
        <v>306</v>
      </c>
      <c r="U2618" s="198"/>
    </row>
    <row r="2619" spans="1:21" x14ac:dyDescent="0.25">
      <c r="A2619" s="196">
        <v>5</v>
      </c>
      <c r="B2619" s="196" t="s">
        <v>183</v>
      </c>
      <c r="C2619" s="196">
        <v>2020</v>
      </c>
      <c r="D2619" s="196">
        <v>4</v>
      </c>
      <c r="E2619" s="196" t="s">
        <v>234</v>
      </c>
      <c r="F2619" s="197">
        <v>1</v>
      </c>
      <c r="G2619" s="196" t="s">
        <v>185</v>
      </c>
      <c r="H2619" s="196">
        <v>616</v>
      </c>
      <c r="I2619" s="196" t="s">
        <v>201</v>
      </c>
      <c r="J2619" s="196" t="s">
        <v>127</v>
      </c>
      <c r="K2619" s="196" t="s">
        <v>199</v>
      </c>
      <c r="L2619" s="196">
        <v>4512</v>
      </c>
      <c r="M2619" s="196" t="s">
        <v>188</v>
      </c>
      <c r="N2619" s="196">
        <v>617</v>
      </c>
      <c r="O2619" s="196">
        <v>22288.62</v>
      </c>
      <c r="P2619" s="196">
        <v>62907</v>
      </c>
      <c r="Q2619" t="str">
        <f>VLOOKUP(J2619,S:T,2,FALSE)</f>
        <v>Street</v>
      </c>
      <c r="R2619" s="198"/>
      <c r="S2619" t="s">
        <v>306</v>
      </c>
      <c r="U2619" s="198"/>
    </row>
    <row r="2620" spans="1:21" x14ac:dyDescent="0.25">
      <c r="A2620" s="196">
        <v>5</v>
      </c>
      <c r="B2620" s="196" t="s">
        <v>183</v>
      </c>
      <c r="C2620" s="196">
        <v>2020</v>
      </c>
      <c r="D2620" s="196">
        <v>4</v>
      </c>
      <c r="E2620" s="196" t="s">
        <v>234</v>
      </c>
      <c r="F2620" s="197">
        <v>3</v>
      </c>
      <c r="G2620" s="196" t="s">
        <v>191</v>
      </c>
      <c r="H2620" s="196">
        <v>19</v>
      </c>
      <c r="I2620" s="196" t="s">
        <v>264</v>
      </c>
      <c r="J2620" s="196" t="s">
        <v>129</v>
      </c>
      <c r="K2620" s="196" t="s">
        <v>265</v>
      </c>
      <c r="L2620" s="196">
        <v>300</v>
      </c>
      <c r="M2620" s="196" t="s">
        <v>193</v>
      </c>
      <c r="N2620" s="196">
        <v>46</v>
      </c>
      <c r="O2620" s="196">
        <v>171507.41</v>
      </c>
      <c r="P2620" s="196">
        <v>908987</v>
      </c>
      <c r="Q2620" t="str">
        <f>VLOOKUP(J2620,S:T,2,FALSE)</f>
        <v>4-Medium C&amp;I</v>
      </c>
      <c r="R2620" s="198"/>
      <c r="S2620" t="s">
        <v>306</v>
      </c>
      <c r="U2620" s="198"/>
    </row>
    <row r="2621" spans="1:21" x14ac:dyDescent="0.25">
      <c r="A2621" s="196">
        <v>5</v>
      </c>
      <c r="B2621" s="196" t="s">
        <v>183</v>
      </c>
      <c r="C2621" s="196">
        <v>2020</v>
      </c>
      <c r="D2621" s="196">
        <v>4</v>
      </c>
      <c r="E2621" s="196" t="s">
        <v>234</v>
      </c>
      <c r="F2621" s="197">
        <v>10</v>
      </c>
      <c r="G2621" s="196" t="s">
        <v>240</v>
      </c>
      <c r="H2621" s="196">
        <v>5</v>
      </c>
      <c r="I2621" s="196" t="s">
        <v>192</v>
      </c>
      <c r="J2621" s="196" t="s">
        <v>117</v>
      </c>
      <c r="K2621" s="196" t="s">
        <v>187</v>
      </c>
      <c r="L2621" s="196">
        <v>207</v>
      </c>
      <c r="M2621" s="196" t="s">
        <v>245</v>
      </c>
      <c r="N2621" s="196">
        <v>17</v>
      </c>
      <c r="O2621" s="196">
        <v>3451.21</v>
      </c>
      <c r="P2621" s="196">
        <v>14982</v>
      </c>
      <c r="Q2621" t="str">
        <f>VLOOKUP(J2621,S:T,2,FALSE)</f>
        <v>3-Small C&amp;I</v>
      </c>
      <c r="R2621" s="198"/>
      <c r="S2621" t="s">
        <v>306</v>
      </c>
      <c r="U2621" s="198"/>
    </row>
    <row r="2622" spans="1:21" x14ac:dyDescent="0.25">
      <c r="A2622" s="196">
        <v>5</v>
      </c>
      <c r="B2622" s="196" t="s">
        <v>183</v>
      </c>
      <c r="C2622" s="196">
        <v>2020</v>
      </c>
      <c r="D2622" s="196">
        <v>5</v>
      </c>
      <c r="E2622" s="196" t="s">
        <v>224</v>
      </c>
      <c r="F2622" s="197">
        <v>10</v>
      </c>
      <c r="G2622" s="196" t="s">
        <v>240</v>
      </c>
      <c r="H2622" s="196">
        <v>6</v>
      </c>
      <c r="I2622" s="196" t="s">
        <v>258</v>
      </c>
      <c r="J2622" s="196" t="s">
        <v>124</v>
      </c>
      <c r="K2622" s="196" t="s">
        <v>244</v>
      </c>
      <c r="L2622" s="196">
        <v>207</v>
      </c>
      <c r="M2622" s="196" t="s">
        <v>245</v>
      </c>
      <c r="N2622" s="196">
        <v>5215</v>
      </c>
      <c r="O2622" s="196">
        <v>597941.38</v>
      </c>
      <c r="P2622" s="196">
        <v>3582960</v>
      </c>
      <c r="Q2622" t="str">
        <f>VLOOKUP(J2622,S:T,2,FALSE)</f>
        <v>2-Low Income Residential</v>
      </c>
      <c r="R2622" s="198"/>
      <c r="S2622" t="s">
        <v>306</v>
      </c>
      <c r="U2622" s="198"/>
    </row>
    <row r="2623" spans="1:21" x14ac:dyDescent="0.25">
      <c r="A2623" s="196">
        <v>5</v>
      </c>
      <c r="B2623" s="196" t="s">
        <v>183</v>
      </c>
      <c r="C2623" s="196">
        <v>2020</v>
      </c>
      <c r="D2623" s="196">
        <v>5</v>
      </c>
      <c r="E2623" s="196" t="s">
        <v>224</v>
      </c>
      <c r="F2623" s="197">
        <v>5</v>
      </c>
      <c r="G2623" s="196" t="s">
        <v>197</v>
      </c>
      <c r="H2623" s="196">
        <v>602</v>
      </c>
      <c r="I2623" s="196" t="s">
        <v>248</v>
      </c>
      <c r="J2623" s="196" t="s">
        <v>127</v>
      </c>
      <c r="K2623" s="196" t="s">
        <v>199</v>
      </c>
      <c r="L2623" s="196">
        <v>460</v>
      </c>
      <c r="M2623" s="196" t="s">
        <v>200</v>
      </c>
      <c r="N2623" s="196">
        <v>27</v>
      </c>
      <c r="O2623" s="196">
        <v>3162.77</v>
      </c>
      <c r="P2623" s="196">
        <v>8252</v>
      </c>
      <c r="Q2623" t="str">
        <f>VLOOKUP(J2623,S:T,2,FALSE)</f>
        <v>Street</v>
      </c>
      <c r="R2623" s="198"/>
      <c r="S2623" t="s">
        <v>306</v>
      </c>
      <c r="U2623" s="198"/>
    </row>
    <row r="2624" spans="1:21" x14ac:dyDescent="0.25">
      <c r="A2624" s="196">
        <v>4</v>
      </c>
      <c r="B2624" s="196" t="s">
        <v>189</v>
      </c>
      <c r="C2624" s="196">
        <v>2020</v>
      </c>
      <c r="D2624" s="196">
        <v>5</v>
      </c>
      <c r="E2624" s="196" t="s">
        <v>224</v>
      </c>
      <c r="F2624" s="197">
        <v>6</v>
      </c>
      <c r="G2624" s="196" t="s">
        <v>194</v>
      </c>
      <c r="H2624" s="196">
        <v>615</v>
      </c>
      <c r="I2624" s="196" t="s">
        <v>294</v>
      </c>
      <c r="J2624" s="196" t="s">
        <v>125</v>
      </c>
      <c r="K2624" s="196" t="s">
        <v>263</v>
      </c>
      <c r="L2624" s="196">
        <v>4562</v>
      </c>
      <c r="M2624" s="196" t="s">
        <v>213</v>
      </c>
      <c r="N2624" s="196">
        <v>1</v>
      </c>
      <c r="O2624" s="196">
        <v>5414.86</v>
      </c>
      <c r="P2624" s="196">
        <v>11546</v>
      </c>
      <c r="Q2624" t="str">
        <f>VLOOKUP(J2624,S:T,2,FALSE)</f>
        <v>Street</v>
      </c>
      <c r="R2624" s="198"/>
      <c r="S2624" t="s">
        <v>306</v>
      </c>
      <c r="U2624" s="198"/>
    </row>
    <row r="2625" spans="1:21" x14ac:dyDescent="0.25">
      <c r="A2625" s="196">
        <v>5</v>
      </c>
      <c r="B2625" s="196" t="s">
        <v>183</v>
      </c>
      <c r="C2625" s="196">
        <v>2020</v>
      </c>
      <c r="D2625" s="196">
        <v>5</v>
      </c>
      <c r="E2625" s="196" t="s">
        <v>224</v>
      </c>
      <c r="F2625" s="197">
        <v>6</v>
      </c>
      <c r="G2625" s="196" t="s">
        <v>194</v>
      </c>
      <c r="H2625" s="196">
        <v>606</v>
      </c>
      <c r="I2625" s="196" t="s">
        <v>281</v>
      </c>
      <c r="J2625" s="196" t="s">
        <v>132</v>
      </c>
      <c r="K2625" s="196" t="s">
        <v>282</v>
      </c>
      <c r="L2625" s="196">
        <v>700</v>
      </c>
      <c r="M2625" s="196" t="s">
        <v>195</v>
      </c>
      <c r="N2625" s="196">
        <v>2</v>
      </c>
      <c r="O2625" s="196">
        <v>629.29</v>
      </c>
      <c r="P2625" s="196">
        <v>1011</v>
      </c>
      <c r="Q2625" t="str">
        <f>VLOOKUP(J2625,S:T,2,FALSE)</f>
        <v>Street</v>
      </c>
      <c r="R2625" s="198"/>
      <c r="S2625" t="s">
        <v>306</v>
      </c>
      <c r="U2625" s="198"/>
    </row>
    <row r="2626" spans="1:21" x14ac:dyDescent="0.25">
      <c r="A2626" s="196">
        <v>5</v>
      </c>
      <c r="B2626" s="196" t="s">
        <v>183</v>
      </c>
      <c r="C2626" s="196">
        <v>2020</v>
      </c>
      <c r="D2626" s="196">
        <v>5</v>
      </c>
      <c r="E2626" s="196" t="s">
        <v>224</v>
      </c>
      <c r="F2626" s="197">
        <v>5</v>
      </c>
      <c r="G2626" s="196" t="s">
        <v>197</v>
      </c>
      <c r="H2626" s="196">
        <v>701</v>
      </c>
      <c r="I2626" s="196" t="s">
        <v>208</v>
      </c>
      <c r="J2626" s="196" t="s">
        <v>209</v>
      </c>
      <c r="K2626" s="196" t="s">
        <v>210</v>
      </c>
      <c r="L2626" s="196">
        <v>460</v>
      </c>
      <c r="M2626" s="196" t="s">
        <v>200</v>
      </c>
      <c r="N2626" s="196">
        <v>80</v>
      </c>
      <c r="O2626" s="196">
        <v>1037491.71</v>
      </c>
      <c r="P2626" s="196">
        <v>6226831</v>
      </c>
      <c r="Q2626" t="str">
        <f>VLOOKUP(J2626,S:T,2,FALSE)</f>
        <v>5-Large C&amp;I</v>
      </c>
      <c r="R2626" s="198"/>
      <c r="S2626" t="s">
        <v>306</v>
      </c>
      <c r="U2626" s="198"/>
    </row>
    <row r="2627" spans="1:21" x14ac:dyDescent="0.25">
      <c r="A2627" s="196">
        <v>5</v>
      </c>
      <c r="B2627" s="196" t="s">
        <v>183</v>
      </c>
      <c r="C2627" s="196">
        <v>2020</v>
      </c>
      <c r="D2627" s="196">
        <v>5</v>
      </c>
      <c r="E2627" s="196" t="s">
        <v>224</v>
      </c>
      <c r="F2627" s="197">
        <v>60</v>
      </c>
      <c r="G2627" s="196" t="s">
        <v>214</v>
      </c>
      <c r="H2627" s="196">
        <v>600</v>
      </c>
      <c r="I2627" s="196" t="s">
        <v>268</v>
      </c>
      <c r="J2627" s="196" t="s">
        <v>125</v>
      </c>
      <c r="K2627" s="196" t="s">
        <v>263</v>
      </c>
      <c r="L2627" s="196">
        <v>360</v>
      </c>
      <c r="M2627" s="196" t="s">
        <v>227</v>
      </c>
      <c r="N2627" s="196">
        <v>9</v>
      </c>
      <c r="O2627" s="196">
        <v>3638.12</v>
      </c>
      <c r="P2627" s="196">
        <v>3746</v>
      </c>
      <c r="Q2627" t="str">
        <f>VLOOKUP(J2627,S:T,2,FALSE)</f>
        <v>Street</v>
      </c>
      <c r="R2627" s="198"/>
      <c r="S2627" t="s">
        <v>306</v>
      </c>
      <c r="U2627" s="198"/>
    </row>
    <row r="2628" spans="1:21" x14ac:dyDescent="0.25">
      <c r="A2628" s="196">
        <v>5</v>
      </c>
      <c r="B2628" s="196" t="s">
        <v>183</v>
      </c>
      <c r="C2628" s="196">
        <v>2020</v>
      </c>
      <c r="D2628" s="196">
        <v>5</v>
      </c>
      <c r="E2628" s="196" t="s">
        <v>224</v>
      </c>
      <c r="F2628" s="197">
        <v>3</v>
      </c>
      <c r="G2628" s="196" t="s">
        <v>191</v>
      </c>
      <c r="H2628" s="196">
        <v>1</v>
      </c>
      <c r="I2628" s="196" t="s">
        <v>231</v>
      </c>
      <c r="J2628" s="196" t="s">
        <v>123</v>
      </c>
      <c r="K2628" s="196" t="s">
        <v>232</v>
      </c>
      <c r="L2628" s="196">
        <v>300</v>
      </c>
      <c r="M2628" s="196" t="s">
        <v>193</v>
      </c>
      <c r="N2628" s="196">
        <v>1200</v>
      </c>
      <c r="O2628" s="196">
        <v>232708.8</v>
      </c>
      <c r="P2628" s="196">
        <v>900691</v>
      </c>
      <c r="Q2628" t="str">
        <f>VLOOKUP(J2628,S:T,2,FALSE)</f>
        <v>1-Residential</v>
      </c>
      <c r="R2628" s="198"/>
      <c r="S2628" t="s">
        <v>306</v>
      </c>
      <c r="U2628" s="198"/>
    </row>
    <row r="2629" spans="1:21" x14ac:dyDescent="0.25">
      <c r="A2629" s="196">
        <v>5</v>
      </c>
      <c r="B2629" s="196" t="s">
        <v>183</v>
      </c>
      <c r="C2629" s="196">
        <v>2020</v>
      </c>
      <c r="D2629" s="196">
        <v>5</v>
      </c>
      <c r="E2629" s="196" t="s">
        <v>224</v>
      </c>
      <c r="F2629" s="197">
        <v>79</v>
      </c>
      <c r="G2629" s="196" t="s">
        <v>214</v>
      </c>
      <c r="H2629" s="196">
        <v>710</v>
      </c>
      <c r="I2629" s="196" t="s">
        <v>222</v>
      </c>
      <c r="J2629" s="196" t="s">
        <v>209</v>
      </c>
      <c r="K2629" s="196" t="s">
        <v>210</v>
      </c>
      <c r="L2629" s="196">
        <v>4579</v>
      </c>
      <c r="M2629" s="196" t="s">
        <v>223</v>
      </c>
      <c r="N2629" s="196">
        <v>1</v>
      </c>
      <c r="O2629" s="196">
        <v>2994.97</v>
      </c>
      <c r="P2629" s="196">
        <v>49962</v>
      </c>
      <c r="Q2629" t="str">
        <f>VLOOKUP(J2629,S:T,2,FALSE)</f>
        <v>5-Large C&amp;I</v>
      </c>
      <c r="R2629" s="198"/>
      <c r="S2629" t="s">
        <v>306</v>
      </c>
      <c r="U2629" s="198"/>
    </row>
    <row r="2630" spans="1:21" x14ac:dyDescent="0.25">
      <c r="A2630" s="196">
        <v>5</v>
      </c>
      <c r="B2630" s="196" t="s">
        <v>183</v>
      </c>
      <c r="C2630" s="196">
        <v>2020</v>
      </c>
      <c r="D2630" s="196">
        <v>5</v>
      </c>
      <c r="E2630" s="196" t="s">
        <v>224</v>
      </c>
      <c r="F2630" s="197">
        <v>3</v>
      </c>
      <c r="G2630" s="196" t="s">
        <v>191</v>
      </c>
      <c r="H2630" s="196">
        <v>954</v>
      </c>
      <c r="I2630" s="196" t="s">
        <v>239</v>
      </c>
      <c r="J2630" s="196" t="s">
        <v>121</v>
      </c>
      <c r="K2630" s="196" t="s">
        <v>218</v>
      </c>
      <c r="L2630" s="196">
        <v>4532</v>
      </c>
      <c r="M2630" s="196" t="s">
        <v>202</v>
      </c>
      <c r="N2630" s="196">
        <v>8091</v>
      </c>
      <c r="O2630" s="196">
        <v>10423806.26</v>
      </c>
      <c r="P2630" s="196">
        <v>120186138</v>
      </c>
      <c r="Q2630" t="str">
        <f>VLOOKUP(J2630,S:T,2,FALSE)</f>
        <v>4-Medium C&amp;I</v>
      </c>
      <c r="R2630" s="198"/>
      <c r="S2630" t="s">
        <v>306</v>
      </c>
      <c r="U2630" s="198"/>
    </row>
    <row r="2631" spans="1:21" x14ac:dyDescent="0.25">
      <c r="A2631" s="196">
        <v>5</v>
      </c>
      <c r="B2631" s="196" t="s">
        <v>183</v>
      </c>
      <c r="C2631" s="196">
        <v>2020</v>
      </c>
      <c r="D2631" s="196">
        <v>5</v>
      </c>
      <c r="E2631" s="196" t="s">
        <v>224</v>
      </c>
      <c r="F2631" s="197">
        <v>3</v>
      </c>
      <c r="G2631" s="196" t="s">
        <v>191</v>
      </c>
      <c r="H2631" s="196">
        <v>10</v>
      </c>
      <c r="I2631" s="196" t="s">
        <v>253</v>
      </c>
      <c r="J2631" s="196" t="s">
        <v>119</v>
      </c>
      <c r="K2631" s="196" t="s">
        <v>238</v>
      </c>
      <c r="L2631" s="196">
        <v>300</v>
      </c>
      <c r="M2631" s="196" t="s">
        <v>193</v>
      </c>
      <c r="N2631" s="196">
        <v>20247</v>
      </c>
      <c r="O2631" s="196">
        <v>1111499.26</v>
      </c>
      <c r="P2631" s="196">
        <v>6125617</v>
      </c>
      <c r="Q2631" t="str">
        <f>VLOOKUP(J2631,S:T,2,FALSE)</f>
        <v>3-Small C&amp;I</v>
      </c>
      <c r="R2631" s="198"/>
      <c r="S2631" t="s">
        <v>306</v>
      </c>
      <c r="U2631" s="198"/>
    </row>
    <row r="2632" spans="1:21" x14ac:dyDescent="0.25">
      <c r="A2632" s="196">
        <v>4</v>
      </c>
      <c r="B2632" s="196" t="s">
        <v>189</v>
      </c>
      <c r="C2632" s="196">
        <v>2020</v>
      </c>
      <c r="D2632" s="196">
        <v>5</v>
      </c>
      <c r="E2632" s="196" t="s">
        <v>224</v>
      </c>
      <c r="F2632" s="197">
        <v>3</v>
      </c>
      <c r="G2632" s="196" t="s">
        <v>191</v>
      </c>
      <c r="H2632" s="196">
        <v>951</v>
      </c>
      <c r="I2632" s="196" t="s">
        <v>252</v>
      </c>
      <c r="J2632" s="196" t="s">
        <v>128</v>
      </c>
      <c r="K2632" s="196" t="s">
        <v>251</v>
      </c>
      <c r="L2632" s="196">
        <v>4532</v>
      </c>
      <c r="M2632" s="196" t="s">
        <v>202</v>
      </c>
      <c r="N2632" s="196">
        <v>6</v>
      </c>
      <c r="O2632" s="196">
        <v>188.95</v>
      </c>
      <c r="P2632" s="196">
        <v>1366</v>
      </c>
      <c r="Q2632" t="str">
        <f>VLOOKUP(J2632,S:T,2,FALSE)</f>
        <v>3-Small C&amp;I</v>
      </c>
      <c r="R2632" s="198"/>
      <c r="S2632" t="s">
        <v>306</v>
      </c>
      <c r="U2632" s="198"/>
    </row>
    <row r="2633" spans="1:21" x14ac:dyDescent="0.25">
      <c r="A2633" s="196">
        <v>5</v>
      </c>
      <c r="B2633" s="196" t="s">
        <v>183</v>
      </c>
      <c r="C2633" s="196">
        <v>2020</v>
      </c>
      <c r="D2633" s="196">
        <v>5</v>
      </c>
      <c r="E2633" s="196" t="s">
        <v>224</v>
      </c>
      <c r="F2633" s="197">
        <v>79</v>
      </c>
      <c r="G2633" s="196" t="s">
        <v>214</v>
      </c>
      <c r="H2633" s="196">
        <v>951</v>
      </c>
      <c r="I2633" s="196" t="s">
        <v>252</v>
      </c>
      <c r="J2633" s="196" t="s">
        <v>128</v>
      </c>
      <c r="K2633" s="196" t="s">
        <v>251</v>
      </c>
      <c r="L2633" s="196">
        <v>4579</v>
      </c>
      <c r="M2633" s="196" t="s">
        <v>223</v>
      </c>
      <c r="N2633" s="196">
        <v>7</v>
      </c>
      <c r="O2633" s="196">
        <v>330.24</v>
      </c>
      <c r="P2633" s="196">
        <v>2844</v>
      </c>
      <c r="Q2633" t="str">
        <f>VLOOKUP(J2633,S:T,2,FALSE)</f>
        <v>3-Small C&amp;I</v>
      </c>
      <c r="R2633" s="198"/>
      <c r="S2633" t="s">
        <v>306</v>
      </c>
      <c r="U2633" s="198"/>
    </row>
    <row r="2634" spans="1:21" x14ac:dyDescent="0.25">
      <c r="A2634" s="196">
        <v>4</v>
      </c>
      <c r="B2634" s="196" t="s">
        <v>189</v>
      </c>
      <c r="C2634" s="196">
        <v>2020</v>
      </c>
      <c r="D2634" s="196">
        <v>5</v>
      </c>
      <c r="E2634" s="196" t="s">
        <v>224</v>
      </c>
      <c r="F2634" s="197">
        <v>5</v>
      </c>
      <c r="G2634" s="196" t="s">
        <v>197</v>
      </c>
      <c r="H2634" s="196">
        <v>950</v>
      </c>
      <c r="I2634" s="196" t="s">
        <v>186</v>
      </c>
      <c r="J2634" s="196" t="s">
        <v>117</v>
      </c>
      <c r="K2634" s="196" t="s">
        <v>187</v>
      </c>
      <c r="L2634" s="196">
        <v>4552</v>
      </c>
      <c r="M2634" s="196" t="s">
        <v>278</v>
      </c>
      <c r="N2634" s="196">
        <v>2</v>
      </c>
      <c r="O2634" s="196">
        <v>213.09</v>
      </c>
      <c r="P2634" s="196">
        <v>1816</v>
      </c>
      <c r="Q2634" t="str">
        <f>VLOOKUP(J2634,S:T,2,FALSE)</f>
        <v>3-Small C&amp;I</v>
      </c>
      <c r="R2634" s="198"/>
      <c r="S2634" t="s">
        <v>306</v>
      </c>
      <c r="U2634" s="198"/>
    </row>
    <row r="2635" spans="1:21" x14ac:dyDescent="0.25">
      <c r="A2635" s="196">
        <v>5</v>
      </c>
      <c r="B2635" s="196" t="s">
        <v>183</v>
      </c>
      <c r="C2635" s="196">
        <v>2020</v>
      </c>
      <c r="D2635" s="196">
        <v>5</v>
      </c>
      <c r="E2635" s="196" t="s">
        <v>224</v>
      </c>
      <c r="F2635" s="197">
        <v>5</v>
      </c>
      <c r="G2635" s="196" t="s">
        <v>197</v>
      </c>
      <c r="H2635" s="196">
        <v>8</v>
      </c>
      <c r="I2635" s="196" t="s">
        <v>250</v>
      </c>
      <c r="J2635" s="196" t="s">
        <v>128</v>
      </c>
      <c r="K2635" s="196" t="s">
        <v>251</v>
      </c>
      <c r="L2635" s="196">
        <v>460</v>
      </c>
      <c r="M2635" s="196" t="s">
        <v>200</v>
      </c>
      <c r="N2635" s="196">
        <v>1</v>
      </c>
      <c r="O2635" s="196">
        <v>69.06</v>
      </c>
      <c r="P2635" s="196">
        <v>292</v>
      </c>
      <c r="Q2635" t="str">
        <f>VLOOKUP(J2635,S:T,2,FALSE)</f>
        <v>3-Small C&amp;I</v>
      </c>
      <c r="R2635" s="198"/>
      <c r="S2635" t="s">
        <v>306</v>
      </c>
      <c r="U2635" s="198"/>
    </row>
    <row r="2636" spans="1:21" x14ac:dyDescent="0.25">
      <c r="A2636" s="196">
        <v>4</v>
      </c>
      <c r="B2636" s="196" t="s">
        <v>189</v>
      </c>
      <c r="C2636" s="196">
        <v>2020</v>
      </c>
      <c r="D2636" s="196">
        <v>5</v>
      </c>
      <c r="E2636" s="196" t="s">
        <v>224</v>
      </c>
      <c r="F2636" s="197">
        <v>1</v>
      </c>
      <c r="G2636" s="196" t="s">
        <v>185</v>
      </c>
      <c r="H2636" s="196">
        <v>953</v>
      </c>
      <c r="I2636" s="196" t="s">
        <v>215</v>
      </c>
      <c r="J2636" s="196" t="s">
        <v>120</v>
      </c>
      <c r="K2636" s="196" t="s">
        <v>216</v>
      </c>
      <c r="L2636" s="196">
        <v>4512</v>
      </c>
      <c r="M2636" s="196" t="s">
        <v>188</v>
      </c>
      <c r="N2636" s="196">
        <v>1</v>
      </c>
      <c r="O2636" s="196">
        <v>11.29</v>
      </c>
      <c r="P2636" s="196">
        <v>12</v>
      </c>
      <c r="Q2636" t="str">
        <f>VLOOKUP(J2636,S:T,2,FALSE)</f>
        <v>3-Small C&amp;I</v>
      </c>
      <c r="R2636" s="198"/>
      <c r="S2636" t="s">
        <v>306</v>
      </c>
      <c r="U2636" s="198"/>
    </row>
    <row r="2637" spans="1:21" x14ac:dyDescent="0.25">
      <c r="A2637" s="196">
        <v>5</v>
      </c>
      <c r="B2637" s="196" t="s">
        <v>183</v>
      </c>
      <c r="C2637" s="196">
        <v>2020</v>
      </c>
      <c r="D2637" s="196">
        <v>5</v>
      </c>
      <c r="E2637" s="196" t="s">
        <v>224</v>
      </c>
      <c r="F2637" s="197">
        <v>1</v>
      </c>
      <c r="G2637" s="196" t="s">
        <v>185</v>
      </c>
      <c r="H2637" s="196">
        <v>616</v>
      </c>
      <c r="I2637" s="196" t="s">
        <v>201</v>
      </c>
      <c r="J2637" s="196" t="s">
        <v>127</v>
      </c>
      <c r="K2637" s="196" t="s">
        <v>199</v>
      </c>
      <c r="L2637" s="196">
        <v>4512</v>
      </c>
      <c r="M2637" s="196" t="s">
        <v>188</v>
      </c>
      <c r="N2637" s="196">
        <v>619</v>
      </c>
      <c r="O2637" s="196">
        <v>20255.86</v>
      </c>
      <c r="P2637" s="196">
        <v>51630</v>
      </c>
      <c r="Q2637" t="str">
        <f>VLOOKUP(J2637,S:T,2,FALSE)</f>
        <v>Street</v>
      </c>
      <c r="R2637" s="198"/>
      <c r="S2637" t="s">
        <v>306</v>
      </c>
      <c r="U2637" s="198"/>
    </row>
    <row r="2638" spans="1:21" x14ac:dyDescent="0.25">
      <c r="A2638" s="196">
        <v>5</v>
      </c>
      <c r="B2638" s="196" t="s">
        <v>183</v>
      </c>
      <c r="C2638" s="196">
        <v>2020</v>
      </c>
      <c r="D2638" s="196">
        <v>5</v>
      </c>
      <c r="E2638" s="196" t="s">
        <v>224</v>
      </c>
      <c r="F2638" s="197">
        <v>1</v>
      </c>
      <c r="G2638" s="196" t="s">
        <v>185</v>
      </c>
      <c r="H2638" s="196">
        <v>11</v>
      </c>
      <c r="I2638" s="196" t="s">
        <v>285</v>
      </c>
      <c r="J2638" s="196" t="s">
        <v>117</v>
      </c>
      <c r="K2638" s="196" t="s">
        <v>187</v>
      </c>
      <c r="L2638" s="196">
        <v>200</v>
      </c>
      <c r="M2638" s="196" t="s">
        <v>212</v>
      </c>
      <c r="N2638" s="196">
        <v>9</v>
      </c>
      <c r="O2638" s="196">
        <v>-21016.13</v>
      </c>
      <c r="P2638" s="196">
        <v>43838</v>
      </c>
      <c r="Q2638" t="str">
        <f>VLOOKUP(J2638,S:T,2,FALSE)</f>
        <v>3-Small C&amp;I</v>
      </c>
      <c r="R2638" s="198"/>
      <c r="S2638" t="s">
        <v>306</v>
      </c>
      <c r="U2638" s="198"/>
    </row>
    <row r="2639" spans="1:21" x14ac:dyDescent="0.25">
      <c r="A2639" s="196">
        <v>5</v>
      </c>
      <c r="B2639" s="196" t="s">
        <v>183</v>
      </c>
      <c r="C2639" s="196">
        <v>2020</v>
      </c>
      <c r="D2639" s="196">
        <v>5</v>
      </c>
      <c r="E2639" s="196" t="s">
        <v>224</v>
      </c>
      <c r="F2639" s="197">
        <v>5</v>
      </c>
      <c r="G2639" s="196" t="s">
        <v>197</v>
      </c>
      <c r="H2639" s="196">
        <v>616</v>
      </c>
      <c r="I2639" s="196" t="s">
        <v>201</v>
      </c>
      <c r="J2639" s="196" t="s">
        <v>127</v>
      </c>
      <c r="K2639" s="196" t="s">
        <v>199</v>
      </c>
      <c r="L2639" s="196">
        <v>4552</v>
      </c>
      <c r="M2639" s="196" t="s">
        <v>278</v>
      </c>
      <c r="N2639" s="196">
        <v>107</v>
      </c>
      <c r="O2639" s="196">
        <v>13765.42</v>
      </c>
      <c r="P2639" s="196">
        <v>45741</v>
      </c>
      <c r="Q2639" t="str">
        <f>VLOOKUP(J2639,S:T,2,FALSE)</f>
        <v>Street</v>
      </c>
      <c r="R2639" s="198"/>
      <c r="S2639" t="s">
        <v>306</v>
      </c>
      <c r="U2639" s="198"/>
    </row>
    <row r="2640" spans="1:21" x14ac:dyDescent="0.25">
      <c r="A2640" s="196">
        <v>5</v>
      </c>
      <c r="B2640" s="196" t="s">
        <v>183</v>
      </c>
      <c r="C2640" s="196">
        <v>2020</v>
      </c>
      <c r="D2640" s="196">
        <v>5</v>
      </c>
      <c r="E2640" s="196" t="s">
        <v>224</v>
      </c>
      <c r="F2640" s="197">
        <v>1</v>
      </c>
      <c r="G2640" s="196" t="s">
        <v>185</v>
      </c>
      <c r="H2640" s="196">
        <v>603</v>
      </c>
      <c r="I2640" s="196" t="s">
        <v>198</v>
      </c>
      <c r="J2640" s="196" t="s">
        <v>127</v>
      </c>
      <c r="K2640" s="196" t="s">
        <v>199</v>
      </c>
      <c r="L2640" s="196">
        <v>200</v>
      </c>
      <c r="M2640" s="196" t="s">
        <v>212</v>
      </c>
      <c r="N2640" s="196">
        <v>727</v>
      </c>
      <c r="O2640" s="196">
        <v>18938.02</v>
      </c>
      <c r="P2640" s="196">
        <v>38761</v>
      </c>
      <c r="Q2640" t="str">
        <f>VLOOKUP(J2640,S:T,2,FALSE)</f>
        <v>Street</v>
      </c>
      <c r="R2640" s="198"/>
      <c r="S2640" t="s">
        <v>306</v>
      </c>
      <c r="U2640" s="198"/>
    </row>
    <row r="2641" spans="1:21" x14ac:dyDescent="0.25">
      <c r="A2641" s="196">
        <v>5</v>
      </c>
      <c r="B2641" s="196" t="s">
        <v>183</v>
      </c>
      <c r="C2641" s="196">
        <v>2020</v>
      </c>
      <c r="D2641" s="196">
        <v>5</v>
      </c>
      <c r="E2641" s="196" t="s">
        <v>224</v>
      </c>
      <c r="F2641" s="197">
        <v>6</v>
      </c>
      <c r="G2641" s="196" t="s">
        <v>194</v>
      </c>
      <c r="H2641" s="196">
        <v>613</v>
      </c>
      <c r="I2641" s="196" t="s">
        <v>260</v>
      </c>
      <c r="J2641" s="196" t="s">
        <v>118</v>
      </c>
      <c r="K2641" s="196" t="s">
        <v>226</v>
      </c>
      <c r="L2641" s="196">
        <v>700</v>
      </c>
      <c r="M2641" s="196" t="s">
        <v>195</v>
      </c>
      <c r="N2641" s="196">
        <v>6</v>
      </c>
      <c r="O2641" s="196">
        <v>102.93</v>
      </c>
      <c r="P2641" s="196">
        <v>299</v>
      </c>
      <c r="Q2641" t="str">
        <f>VLOOKUP(J2641,S:T,2,FALSE)</f>
        <v>3-Small C&amp;I</v>
      </c>
      <c r="R2641" s="198"/>
      <c r="S2641" t="s">
        <v>306</v>
      </c>
      <c r="U2641" s="198"/>
    </row>
    <row r="2642" spans="1:21" x14ac:dyDescent="0.25">
      <c r="A2642" s="196">
        <v>5</v>
      </c>
      <c r="B2642" s="196" t="s">
        <v>183</v>
      </c>
      <c r="C2642" s="196">
        <v>2020</v>
      </c>
      <c r="D2642" s="196">
        <v>5</v>
      </c>
      <c r="E2642" s="196" t="s">
        <v>224</v>
      </c>
      <c r="F2642" s="197">
        <v>3</v>
      </c>
      <c r="G2642" s="196" t="s">
        <v>191</v>
      </c>
      <c r="H2642" s="196">
        <v>603</v>
      </c>
      <c r="I2642" s="196" t="s">
        <v>198</v>
      </c>
      <c r="J2642" s="196" t="s">
        <v>127</v>
      </c>
      <c r="K2642" s="196" t="s">
        <v>199</v>
      </c>
      <c r="L2642" s="196">
        <v>300</v>
      </c>
      <c r="M2642" s="196" t="s">
        <v>193</v>
      </c>
      <c r="N2642" s="196">
        <v>1811</v>
      </c>
      <c r="O2642" s="196">
        <v>146064.68</v>
      </c>
      <c r="P2642" s="196">
        <v>364519</v>
      </c>
      <c r="Q2642" t="str">
        <f>VLOOKUP(J2642,S:T,2,FALSE)</f>
        <v>Street</v>
      </c>
      <c r="R2642" s="198"/>
      <c r="S2642" t="s">
        <v>306</v>
      </c>
      <c r="U2642" s="198"/>
    </row>
    <row r="2643" spans="1:21" x14ac:dyDescent="0.25">
      <c r="A2643" s="196">
        <v>5</v>
      </c>
      <c r="B2643" s="196" t="s">
        <v>183</v>
      </c>
      <c r="C2643" s="196">
        <v>2020</v>
      </c>
      <c r="D2643" s="196">
        <v>5</v>
      </c>
      <c r="E2643" s="196" t="s">
        <v>224</v>
      </c>
      <c r="F2643" s="197">
        <v>6</v>
      </c>
      <c r="G2643" s="196" t="s">
        <v>194</v>
      </c>
      <c r="H2643" s="196">
        <v>617</v>
      </c>
      <c r="I2643" s="196" t="s">
        <v>289</v>
      </c>
      <c r="J2643" s="196" t="s">
        <v>290</v>
      </c>
      <c r="K2643" s="196" t="s">
        <v>291</v>
      </c>
      <c r="L2643" s="196">
        <v>4562</v>
      </c>
      <c r="M2643" s="196" t="s">
        <v>213</v>
      </c>
      <c r="N2643" s="196">
        <v>7</v>
      </c>
      <c r="O2643" s="196">
        <v>11025.2</v>
      </c>
      <c r="P2643" s="196">
        <v>39345</v>
      </c>
      <c r="Q2643" t="str">
        <f>VLOOKUP(J2643,S:T,2,FALSE)</f>
        <v>Street</v>
      </c>
      <c r="R2643" s="198"/>
      <c r="S2643" t="s">
        <v>306</v>
      </c>
      <c r="U2643" s="198"/>
    </row>
    <row r="2644" spans="1:21" x14ac:dyDescent="0.25">
      <c r="A2644" s="196">
        <v>5</v>
      </c>
      <c r="B2644" s="196" t="s">
        <v>183</v>
      </c>
      <c r="C2644" s="196">
        <v>2020</v>
      </c>
      <c r="D2644" s="196">
        <v>5</v>
      </c>
      <c r="E2644" s="196" t="s">
        <v>224</v>
      </c>
      <c r="F2644" s="197">
        <v>6</v>
      </c>
      <c r="G2644" s="196" t="s">
        <v>194</v>
      </c>
      <c r="H2644" s="196">
        <v>601</v>
      </c>
      <c r="I2644" s="196" t="s">
        <v>262</v>
      </c>
      <c r="J2644" s="196" t="s">
        <v>125</v>
      </c>
      <c r="K2644" s="196" t="s">
        <v>263</v>
      </c>
      <c r="L2644" s="196">
        <v>700</v>
      </c>
      <c r="M2644" s="196" t="s">
        <v>195</v>
      </c>
      <c r="N2644" s="196">
        <v>118</v>
      </c>
      <c r="O2644" s="196">
        <v>49095.23</v>
      </c>
      <c r="P2644" s="196">
        <v>69837</v>
      </c>
      <c r="Q2644" t="str">
        <f>VLOOKUP(J2644,S:T,2,FALSE)</f>
        <v>Street</v>
      </c>
      <c r="R2644" s="198"/>
      <c r="S2644" t="s">
        <v>306</v>
      </c>
      <c r="U2644" s="198"/>
    </row>
    <row r="2645" spans="1:21" x14ac:dyDescent="0.25">
      <c r="A2645" s="196">
        <v>4</v>
      </c>
      <c r="B2645" s="196" t="s">
        <v>189</v>
      </c>
      <c r="C2645" s="196">
        <v>2020</v>
      </c>
      <c r="D2645" s="196">
        <v>5</v>
      </c>
      <c r="E2645" s="196" t="s">
        <v>224</v>
      </c>
      <c r="F2645" s="197">
        <v>1</v>
      </c>
      <c r="G2645" s="196" t="s">
        <v>185</v>
      </c>
      <c r="H2645" s="196">
        <v>2</v>
      </c>
      <c r="I2645" s="196" t="s">
        <v>266</v>
      </c>
      <c r="J2645" s="196" t="s">
        <v>123</v>
      </c>
      <c r="K2645" s="196" t="s">
        <v>232</v>
      </c>
      <c r="L2645" s="196">
        <v>200</v>
      </c>
      <c r="M2645" s="196" t="s">
        <v>212</v>
      </c>
      <c r="N2645" s="196">
        <v>1</v>
      </c>
      <c r="O2645" s="196">
        <v>737.77</v>
      </c>
      <c r="P2645" s="196">
        <v>2994</v>
      </c>
      <c r="Q2645" t="str">
        <f>VLOOKUP(J2645,S:T,2,FALSE)</f>
        <v>1-Residential</v>
      </c>
      <c r="R2645" s="198"/>
      <c r="S2645" t="s">
        <v>306</v>
      </c>
      <c r="U2645" s="198"/>
    </row>
    <row r="2646" spans="1:21" x14ac:dyDescent="0.25">
      <c r="A2646" s="196">
        <v>4</v>
      </c>
      <c r="B2646" s="196" t="s">
        <v>189</v>
      </c>
      <c r="C2646" s="196">
        <v>2020</v>
      </c>
      <c r="D2646" s="196">
        <v>5</v>
      </c>
      <c r="E2646" s="196" t="s">
        <v>224</v>
      </c>
      <c r="F2646" s="197">
        <v>10</v>
      </c>
      <c r="G2646" s="196" t="s">
        <v>240</v>
      </c>
      <c r="H2646" s="196">
        <v>1</v>
      </c>
      <c r="I2646" s="196" t="s">
        <v>231</v>
      </c>
      <c r="J2646" s="196" t="s">
        <v>123</v>
      </c>
      <c r="K2646" s="196" t="s">
        <v>232</v>
      </c>
      <c r="L2646" s="196">
        <v>207</v>
      </c>
      <c r="M2646" s="196" t="s">
        <v>245</v>
      </c>
      <c r="N2646" s="196">
        <v>14</v>
      </c>
      <c r="O2646" s="196">
        <v>2494.4299999999998</v>
      </c>
      <c r="P2646" s="196">
        <v>9268</v>
      </c>
      <c r="Q2646" t="str">
        <f>VLOOKUP(J2646,S:T,2,FALSE)</f>
        <v>1-Residential</v>
      </c>
      <c r="R2646" s="198"/>
      <c r="S2646" t="s">
        <v>306</v>
      </c>
      <c r="U2646" s="198"/>
    </row>
    <row r="2647" spans="1:21" x14ac:dyDescent="0.25">
      <c r="A2647" s="196">
        <v>5</v>
      </c>
      <c r="B2647" s="196" t="s">
        <v>183</v>
      </c>
      <c r="C2647" s="196">
        <v>2020</v>
      </c>
      <c r="D2647" s="196">
        <v>5</v>
      </c>
      <c r="E2647" s="196" t="s">
        <v>224</v>
      </c>
      <c r="F2647" s="197">
        <v>3</v>
      </c>
      <c r="G2647" s="196" t="s">
        <v>191</v>
      </c>
      <c r="H2647" s="196">
        <v>903</v>
      </c>
      <c r="I2647" s="196" t="s">
        <v>241</v>
      </c>
      <c r="J2647" s="196" t="s">
        <v>123</v>
      </c>
      <c r="K2647" s="196" t="s">
        <v>232</v>
      </c>
      <c r="L2647" s="196">
        <v>4532</v>
      </c>
      <c r="M2647" s="196" t="s">
        <v>202</v>
      </c>
      <c r="N2647" s="196">
        <v>1177</v>
      </c>
      <c r="O2647" s="196">
        <v>241160.85</v>
      </c>
      <c r="P2647" s="196">
        <v>1887177</v>
      </c>
      <c r="Q2647" t="str">
        <f>VLOOKUP(J2647,S:T,2,FALSE)</f>
        <v>1-Residential</v>
      </c>
      <c r="R2647" s="198"/>
      <c r="S2647" t="s">
        <v>306</v>
      </c>
      <c r="U2647" s="198"/>
    </row>
    <row r="2648" spans="1:21" x14ac:dyDescent="0.25">
      <c r="A2648" s="196">
        <v>5</v>
      </c>
      <c r="B2648" s="196" t="s">
        <v>183</v>
      </c>
      <c r="C2648" s="196">
        <v>2020</v>
      </c>
      <c r="D2648" s="196">
        <v>5</v>
      </c>
      <c r="E2648" s="196" t="s">
        <v>224</v>
      </c>
      <c r="F2648" s="197">
        <v>1</v>
      </c>
      <c r="G2648" s="196" t="s">
        <v>185</v>
      </c>
      <c r="H2648" s="196">
        <v>15</v>
      </c>
      <c r="I2648" s="196" t="s">
        <v>254</v>
      </c>
      <c r="J2648" s="196" t="s">
        <v>120</v>
      </c>
      <c r="K2648" s="196" t="s">
        <v>216</v>
      </c>
      <c r="L2648" s="196">
        <v>200</v>
      </c>
      <c r="M2648" s="196" t="s">
        <v>212</v>
      </c>
      <c r="N2648" s="196">
        <v>1</v>
      </c>
      <c r="O2648" s="196">
        <v>17.57</v>
      </c>
      <c r="P2648" s="196">
        <v>38</v>
      </c>
      <c r="Q2648" t="str">
        <f>VLOOKUP(J2648,S:T,2,FALSE)</f>
        <v>3-Small C&amp;I</v>
      </c>
      <c r="R2648" s="198"/>
      <c r="S2648" t="s">
        <v>306</v>
      </c>
      <c r="U2648" s="198"/>
    </row>
    <row r="2649" spans="1:21" x14ac:dyDescent="0.25">
      <c r="A2649" s="196">
        <v>4</v>
      </c>
      <c r="B2649" s="196" t="s">
        <v>189</v>
      </c>
      <c r="C2649" s="196">
        <v>2020</v>
      </c>
      <c r="D2649" s="196">
        <v>5</v>
      </c>
      <c r="E2649" s="196" t="s">
        <v>224</v>
      </c>
      <c r="F2649" s="197">
        <v>3</v>
      </c>
      <c r="G2649" s="196" t="s">
        <v>191</v>
      </c>
      <c r="H2649" s="196">
        <v>10</v>
      </c>
      <c r="I2649" s="196" t="s">
        <v>253</v>
      </c>
      <c r="J2649" s="196" t="s">
        <v>120</v>
      </c>
      <c r="K2649" s="196" t="s">
        <v>216</v>
      </c>
      <c r="L2649" s="196">
        <v>300</v>
      </c>
      <c r="M2649" s="196" t="s">
        <v>193</v>
      </c>
      <c r="N2649" s="196">
        <v>23</v>
      </c>
      <c r="O2649" s="196">
        <v>1315.7</v>
      </c>
      <c r="P2649" s="196">
        <v>4995</v>
      </c>
      <c r="Q2649" t="str">
        <f>VLOOKUP(J2649,S:T,2,FALSE)</f>
        <v>3-Small C&amp;I</v>
      </c>
      <c r="R2649" s="198"/>
      <c r="S2649" t="s">
        <v>306</v>
      </c>
      <c r="U2649" s="198"/>
    </row>
    <row r="2650" spans="1:21" x14ac:dyDescent="0.25">
      <c r="A2650" s="196">
        <v>5</v>
      </c>
      <c r="B2650" s="196" t="s">
        <v>183</v>
      </c>
      <c r="C2650" s="196">
        <v>2020</v>
      </c>
      <c r="D2650" s="196">
        <v>5</v>
      </c>
      <c r="E2650" s="196" t="s">
        <v>224</v>
      </c>
      <c r="F2650" s="197">
        <v>1</v>
      </c>
      <c r="G2650" s="196" t="s">
        <v>185</v>
      </c>
      <c r="H2650" s="196">
        <v>953</v>
      </c>
      <c r="I2650" s="196" t="s">
        <v>215</v>
      </c>
      <c r="J2650" s="196" t="s">
        <v>120</v>
      </c>
      <c r="K2650" s="196" t="s">
        <v>216</v>
      </c>
      <c r="L2650" s="196">
        <v>4512</v>
      </c>
      <c r="M2650" s="196" t="s">
        <v>188</v>
      </c>
      <c r="N2650" s="196">
        <v>774</v>
      </c>
      <c r="O2650" s="196">
        <v>28441.55</v>
      </c>
      <c r="P2650" s="196">
        <v>215813</v>
      </c>
      <c r="Q2650" t="str">
        <f>VLOOKUP(J2650,S:T,2,FALSE)</f>
        <v>3-Small C&amp;I</v>
      </c>
      <c r="R2650" s="198"/>
      <c r="S2650" t="s">
        <v>306</v>
      </c>
      <c r="U2650" s="198"/>
    </row>
    <row r="2651" spans="1:21" x14ac:dyDescent="0.25">
      <c r="A2651" s="196">
        <v>5</v>
      </c>
      <c r="B2651" s="196" t="s">
        <v>183</v>
      </c>
      <c r="C2651" s="196">
        <v>2020</v>
      </c>
      <c r="D2651" s="196">
        <v>5</v>
      </c>
      <c r="E2651" s="196" t="s">
        <v>224</v>
      </c>
      <c r="F2651" s="197">
        <v>75</v>
      </c>
      <c r="G2651" s="196" t="s">
        <v>214</v>
      </c>
      <c r="H2651" s="196">
        <v>18</v>
      </c>
      <c r="I2651" s="196" t="s">
        <v>217</v>
      </c>
      <c r="J2651" s="196" t="s">
        <v>121</v>
      </c>
      <c r="K2651" s="196" t="s">
        <v>218</v>
      </c>
      <c r="L2651" s="196">
        <v>1575</v>
      </c>
      <c r="M2651" s="196" t="s">
        <v>220</v>
      </c>
      <c r="N2651" s="196">
        <v>2</v>
      </c>
      <c r="O2651" s="196">
        <v>6541.46</v>
      </c>
      <c r="P2651" s="196">
        <v>36980</v>
      </c>
      <c r="Q2651" t="str">
        <f>VLOOKUP(J2651,S:T,2,FALSE)</f>
        <v>4-Medium C&amp;I</v>
      </c>
      <c r="R2651" s="198"/>
      <c r="S2651" t="s">
        <v>306</v>
      </c>
      <c r="U2651" s="198"/>
    </row>
    <row r="2652" spans="1:21" x14ac:dyDescent="0.25">
      <c r="A2652" s="196">
        <v>5</v>
      </c>
      <c r="B2652" s="196" t="s">
        <v>183</v>
      </c>
      <c r="C2652" s="196">
        <v>2020</v>
      </c>
      <c r="D2652" s="196">
        <v>5</v>
      </c>
      <c r="E2652" s="196" t="s">
        <v>224</v>
      </c>
      <c r="F2652" s="197">
        <v>3</v>
      </c>
      <c r="G2652" s="196" t="s">
        <v>191</v>
      </c>
      <c r="H2652" s="196">
        <v>17</v>
      </c>
      <c r="I2652" s="196" t="s">
        <v>206</v>
      </c>
      <c r="J2652" s="196" t="s">
        <v>130</v>
      </c>
      <c r="K2652" s="196" t="s">
        <v>207</v>
      </c>
      <c r="L2652" s="196">
        <v>300</v>
      </c>
      <c r="M2652" s="196" t="s">
        <v>193</v>
      </c>
      <c r="N2652" s="196">
        <v>2</v>
      </c>
      <c r="O2652" s="196">
        <v>2354.4499999999998</v>
      </c>
      <c r="P2652" s="196">
        <v>11800</v>
      </c>
      <c r="Q2652" t="str">
        <f>VLOOKUP(J2652,S:T,2,FALSE)</f>
        <v>4-Medium C&amp;I</v>
      </c>
      <c r="R2652" s="198"/>
      <c r="S2652" t="s">
        <v>306</v>
      </c>
      <c r="U2652" s="198"/>
    </row>
    <row r="2653" spans="1:21" x14ac:dyDescent="0.25">
      <c r="A2653" s="196">
        <v>5</v>
      </c>
      <c r="B2653" s="196" t="s">
        <v>183</v>
      </c>
      <c r="C2653" s="196">
        <v>2020</v>
      </c>
      <c r="D2653" s="196">
        <v>5</v>
      </c>
      <c r="E2653" s="196" t="s">
        <v>224</v>
      </c>
      <c r="F2653" s="197">
        <v>3</v>
      </c>
      <c r="G2653" s="196" t="s">
        <v>191</v>
      </c>
      <c r="H2653" s="196">
        <v>9</v>
      </c>
      <c r="I2653" s="196" t="s">
        <v>277</v>
      </c>
      <c r="J2653" s="196" t="s">
        <v>119</v>
      </c>
      <c r="K2653" s="196" t="s">
        <v>238</v>
      </c>
      <c r="L2653" s="196">
        <v>300</v>
      </c>
      <c r="M2653" s="196" t="s">
        <v>193</v>
      </c>
      <c r="N2653" s="196">
        <v>312</v>
      </c>
      <c r="O2653" s="196">
        <v>-398559.56</v>
      </c>
      <c r="P2653" s="196">
        <v>466209</v>
      </c>
      <c r="Q2653" t="str">
        <f>VLOOKUP(J2653,S:T,2,FALSE)</f>
        <v>3-Small C&amp;I</v>
      </c>
      <c r="R2653" s="198"/>
      <c r="S2653" t="s">
        <v>306</v>
      </c>
      <c r="U2653" s="198"/>
    </row>
    <row r="2654" spans="1:21" x14ac:dyDescent="0.25">
      <c r="A2654" s="196">
        <v>5</v>
      </c>
      <c r="B2654" s="196" t="s">
        <v>183</v>
      </c>
      <c r="C2654" s="196">
        <v>2020</v>
      </c>
      <c r="D2654" s="196">
        <v>5</v>
      </c>
      <c r="E2654" s="196" t="s">
        <v>224</v>
      </c>
      <c r="F2654" s="197">
        <v>3</v>
      </c>
      <c r="G2654" s="196" t="s">
        <v>191</v>
      </c>
      <c r="H2654" s="196">
        <v>951</v>
      </c>
      <c r="I2654" s="196" t="s">
        <v>252</v>
      </c>
      <c r="J2654" s="196" t="s">
        <v>128</v>
      </c>
      <c r="K2654" s="196" t="s">
        <v>251</v>
      </c>
      <c r="L2654" s="196">
        <v>4532</v>
      </c>
      <c r="M2654" s="196" t="s">
        <v>202</v>
      </c>
      <c r="N2654" s="196">
        <v>1229</v>
      </c>
      <c r="O2654" s="196">
        <v>49776.66</v>
      </c>
      <c r="P2654" s="196">
        <v>415603</v>
      </c>
      <c r="Q2654" t="str">
        <f>VLOOKUP(J2654,S:T,2,FALSE)</f>
        <v>3-Small C&amp;I</v>
      </c>
      <c r="R2654" s="198"/>
      <c r="S2654" t="s">
        <v>306</v>
      </c>
      <c r="U2654" s="198"/>
    </row>
    <row r="2655" spans="1:21" x14ac:dyDescent="0.25">
      <c r="A2655" s="196">
        <v>5</v>
      </c>
      <c r="B2655" s="196" t="s">
        <v>183</v>
      </c>
      <c r="C2655" s="196">
        <v>2020</v>
      </c>
      <c r="D2655" s="196">
        <v>5</v>
      </c>
      <c r="E2655" s="196" t="s">
        <v>224</v>
      </c>
      <c r="F2655" s="197">
        <v>5</v>
      </c>
      <c r="G2655" s="196" t="s">
        <v>197</v>
      </c>
      <c r="H2655" s="196">
        <v>950</v>
      </c>
      <c r="I2655" s="196" t="s">
        <v>186</v>
      </c>
      <c r="J2655" s="196" t="s">
        <v>117</v>
      </c>
      <c r="K2655" s="196" t="s">
        <v>187</v>
      </c>
      <c r="L2655" s="196">
        <v>4552</v>
      </c>
      <c r="M2655" s="196" t="s">
        <v>278</v>
      </c>
      <c r="N2655" s="196">
        <v>1357</v>
      </c>
      <c r="O2655" s="196">
        <v>302958.36</v>
      </c>
      <c r="P2655" s="196">
        <v>2958776</v>
      </c>
      <c r="Q2655" t="str">
        <f>VLOOKUP(J2655,S:T,2,FALSE)</f>
        <v>3-Small C&amp;I</v>
      </c>
      <c r="R2655" s="198"/>
      <c r="S2655" t="s">
        <v>306</v>
      </c>
      <c r="U2655" s="198"/>
    </row>
    <row r="2656" spans="1:21" x14ac:dyDescent="0.25">
      <c r="A2656" s="196">
        <v>5</v>
      </c>
      <c r="B2656" s="196" t="s">
        <v>183</v>
      </c>
      <c r="C2656" s="196">
        <v>2020</v>
      </c>
      <c r="D2656" s="196">
        <v>5</v>
      </c>
      <c r="E2656" s="196" t="s">
        <v>224</v>
      </c>
      <c r="F2656" s="197">
        <v>6</v>
      </c>
      <c r="G2656" s="196" t="s">
        <v>194</v>
      </c>
      <c r="H2656" s="196">
        <v>950</v>
      </c>
      <c r="I2656" s="196" t="s">
        <v>186</v>
      </c>
      <c r="J2656" s="196" t="s">
        <v>117</v>
      </c>
      <c r="K2656" s="196" t="s">
        <v>187</v>
      </c>
      <c r="L2656" s="196">
        <v>4562</v>
      </c>
      <c r="M2656" s="196" t="s">
        <v>213</v>
      </c>
      <c r="N2656" s="196">
        <v>30</v>
      </c>
      <c r="O2656" s="196">
        <v>869.42</v>
      </c>
      <c r="P2656" s="196">
        <v>5888</v>
      </c>
      <c r="Q2656" t="str">
        <f>VLOOKUP(J2656,S:T,2,FALSE)</f>
        <v>3-Small C&amp;I</v>
      </c>
      <c r="R2656" s="198"/>
      <c r="S2656" t="s">
        <v>306</v>
      </c>
      <c r="U2656" s="198"/>
    </row>
    <row r="2657" spans="1:21" x14ac:dyDescent="0.25">
      <c r="A2657" s="196">
        <v>5</v>
      </c>
      <c r="B2657" s="196" t="s">
        <v>183</v>
      </c>
      <c r="C2657" s="196">
        <v>2020</v>
      </c>
      <c r="D2657" s="196">
        <v>5</v>
      </c>
      <c r="E2657" s="196" t="s">
        <v>224</v>
      </c>
      <c r="F2657" s="197">
        <v>5</v>
      </c>
      <c r="G2657" s="196" t="s">
        <v>197</v>
      </c>
      <c r="H2657" s="196">
        <v>5</v>
      </c>
      <c r="I2657" s="196" t="s">
        <v>192</v>
      </c>
      <c r="J2657" s="196" t="s">
        <v>117</v>
      </c>
      <c r="K2657" s="196" t="s">
        <v>187</v>
      </c>
      <c r="L2657" s="196">
        <v>460</v>
      </c>
      <c r="M2657" s="196" t="s">
        <v>200</v>
      </c>
      <c r="N2657" s="196">
        <v>983</v>
      </c>
      <c r="O2657" s="196">
        <v>141423.21</v>
      </c>
      <c r="P2657" s="196">
        <v>1508235</v>
      </c>
      <c r="Q2657" t="str">
        <f>VLOOKUP(J2657,S:T,2,FALSE)</f>
        <v>3-Small C&amp;I</v>
      </c>
      <c r="R2657" s="198"/>
      <c r="S2657" t="s">
        <v>306</v>
      </c>
      <c r="U2657" s="198"/>
    </row>
    <row r="2658" spans="1:21" x14ac:dyDescent="0.25">
      <c r="A2658" s="196">
        <v>4</v>
      </c>
      <c r="B2658" s="196" t="s">
        <v>189</v>
      </c>
      <c r="C2658" s="196">
        <v>2020</v>
      </c>
      <c r="D2658" s="196">
        <v>5</v>
      </c>
      <c r="E2658" s="196" t="s">
        <v>224</v>
      </c>
      <c r="F2658" s="197">
        <v>1</v>
      </c>
      <c r="G2658" s="196" t="s">
        <v>185</v>
      </c>
      <c r="H2658" s="196">
        <v>950</v>
      </c>
      <c r="I2658" s="196" t="s">
        <v>186</v>
      </c>
      <c r="J2658" s="196" t="s">
        <v>117</v>
      </c>
      <c r="K2658" s="196" t="s">
        <v>187</v>
      </c>
      <c r="L2658" s="196">
        <v>4512</v>
      </c>
      <c r="M2658" s="196" t="s">
        <v>188</v>
      </c>
      <c r="N2658" s="196">
        <v>32</v>
      </c>
      <c r="O2658" s="196">
        <v>1731.22</v>
      </c>
      <c r="P2658" s="196">
        <v>15721</v>
      </c>
      <c r="Q2658" t="str">
        <f>VLOOKUP(J2658,S:T,2,FALSE)</f>
        <v>3-Small C&amp;I</v>
      </c>
      <c r="R2658" s="198"/>
      <c r="S2658" t="s">
        <v>306</v>
      </c>
      <c r="U2658" s="198"/>
    </row>
    <row r="2659" spans="1:21" x14ac:dyDescent="0.25">
      <c r="A2659" s="196">
        <v>5</v>
      </c>
      <c r="B2659" s="196" t="s">
        <v>183</v>
      </c>
      <c r="C2659" s="196">
        <v>2020</v>
      </c>
      <c r="D2659" s="196">
        <v>5</v>
      </c>
      <c r="E2659" s="196" t="s">
        <v>224</v>
      </c>
      <c r="F2659" s="197">
        <v>10</v>
      </c>
      <c r="G2659" s="196" t="s">
        <v>240</v>
      </c>
      <c r="H2659" s="196">
        <v>616</v>
      </c>
      <c r="I2659" s="196" t="s">
        <v>201</v>
      </c>
      <c r="J2659" s="196" t="s">
        <v>127</v>
      </c>
      <c r="K2659" s="196" t="s">
        <v>199</v>
      </c>
      <c r="L2659" s="196">
        <v>4513</v>
      </c>
      <c r="M2659" s="196" t="s">
        <v>242</v>
      </c>
      <c r="N2659" s="196">
        <v>3</v>
      </c>
      <c r="O2659" s="196">
        <v>79.84</v>
      </c>
      <c r="P2659" s="196">
        <v>276</v>
      </c>
      <c r="Q2659" t="str">
        <f>VLOOKUP(J2659,S:T,2,FALSE)</f>
        <v>Street</v>
      </c>
      <c r="R2659" s="198"/>
      <c r="S2659" t="s">
        <v>306</v>
      </c>
      <c r="U2659" s="198"/>
    </row>
    <row r="2660" spans="1:21" x14ac:dyDescent="0.25">
      <c r="A2660" s="196">
        <v>5</v>
      </c>
      <c r="B2660" s="196" t="s">
        <v>183</v>
      </c>
      <c r="C2660" s="196">
        <v>2020</v>
      </c>
      <c r="D2660" s="196">
        <v>5</v>
      </c>
      <c r="E2660" s="196" t="s">
        <v>224</v>
      </c>
      <c r="F2660" s="197">
        <v>1</v>
      </c>
      <c r="G2660" s="196" t="s">
        <v>185</v>
      </c>
      <c r="H2660" s="196">
        <v>5</v>
      </c>
      <c r="I2660" s="196" t="s">
        <v>192</v>
      </c>
      <c r="J2660" s="196" t="s">
        <v>117</v>
      </c>
      <c r="K2660" s="196" t="s">
        <v>187</v>
      </c>
      <c r="L2660" s="196">
        <v>200</v>
      </c>
      <c r="M2660" s="196" t="s">
        <v>212</v>
      </c>
      <c r="N2660" s="196">
        <v>1272</v>
      </c>
      <c r="O2660" s="196">
        <v>-87379.35</v>
      </c>
      <c r="P2660" s="196">
        <v>522522</v>
      </c>
      <c r="Q2660" t="str">
        <f>VLOOKUP(J2660,S:T,2,FALSE)</f>
        <v>3-Small C&amp;I</v>
      </c>
      <c r="R2660" s="198"/>
      <c r="S2660" t="s">
        <v>306</v>
      </c>
      <c r="U2660" s="198"/>
    </row>
    <row r="2661" spans="1:21" x14ac:dyDescent="0.25">
      <c r="A2661" s="196">
        <v>5</v>
      </c>
      <c r="B2661" s="196" t="s">
        <v>183</v>
      </c>
      <c r="C2661" s="196">
        <v>2020</v>
      </c>
      <c r="D2661" s="196">
        <v>5</v>
      </c>
      <c r="E2661" s="196" t="s">
        <v>224</v>
      </c>
      <c r="F2661" s="197">
        <v>3</v>
      </c>
      <c r="G2661" s="196" t="s">
        <v>191</v>
      </c>
      <c r="H2661" s="196">
        <v>5</v>
      </c>
      <c r="I2661" s="196" t="s">
        <v>192</v>
      </c>
      <c r="J2661" s="196" t="s">
        <v>117</v>
      </c>
      <c r="K2661" s="196" t="s">
        <v>187</v>
      </c>
      <c r="L2661" s="196">
        <v>300</v>
      </c>
      <c r="M2661" s="196" t="s">
        <v>193</v>
      </c>
      <c r="N2661" s="196">
        <v>42624</v>
      </c>
      <c r="O2661" s="196">
        <v>-2333526.94</v>
      </c>
      <c r="P2661" s="196">
        <v>37268622</v>
      </c>
      <c r="Q2661" t="str">
        <f>VLOOKUP(J2661,S:T,2,FALSE)</f>
        <v>3-Small C&amp;I</v>
      </c>
      <c r="R2661" s="198"/>
      <c r="S2661" t="s">
        <v>306</v>
      </c>
      <c r="U2661" s="198"/>
    </row>
    <row r="2662" spans="1:21" x14ac:dyDescent="0.25">
      <c r="A2662" s="196">
        <v>5</v>
      </c>
      <c r="B2662" s="196" t="s">
        <v>183</v>
      </c>
      <c r="C2662" s="196">
        <v>2020</v>
      </c>
      <c r="D2662" s="196">
        <v>5</v>
      </c>
      <c r="E2662" s="196" t="s">
        <v>224</v>
      </c>
      <c r="F2662" s="197">
        <v>6</v>
      </c>
      <c r="G2662" s="196" t="s">
        <v>194</v>
      </c>
      <c r="H2662" s="196">
        <v>627</v>
      </c>
      <c r="I2662" s="196" t="s">
        <v>259</v>
      </c>
      <c r="J2662" s="196" t="s">
        <v>134</v>
      </c>
      <c r="K2662" s="196" t="s">
        <v>214</v>
      </c>
      <c r="L2662" s="196">
        <v>4562</v>
      </c>
      <c r="M2662" s="196" t="s">
        <v>213</v>
      </c>
      <c r="N2662" s="196">
        <v>2</v>
      </c>
      <c r="O2662" s="196">
        <v>442.77</v>
      </c>
      <c r="P2662" s="196">
        <v>61</v>
      </c>
      <c r="Q2662" t="str">
        <f>VLOOKUP(J2662,S:T,2,FALSE)</f>
        <v>Street</v>
      </c>
      <c r="R2662" s="198"/>
      <c r="S2662" t="s">
        <v>306</v>
      </c>
      <c r="U2662" s="198"/>
    </row>
    <row r="2663" spans="1:21" x14ac:dyDescent="0.25">
      <c r="A2663" s="196">
        <v>5</v>
      </c>
      <c r="B2663" s="196" t="s">
        <v>183</v>
      </c>
      <c r="C2663" s="196">
        <v>2020</v>
      </c>
      <c r="D2663" s="196">
        <v>5</v>
      </c>
      <c r="E2663" s="196" t="s">
        <v>224</v>
      </c>
      <c r="F2663" s="197">
        <v>6</v>
      </c>
      <c r="G2663" s="196" t="s">
        <v>194</v>
      </c>
      <c r="H2663" s="196">
        <v>616</v>
      </c>
      <c r="I2663" s="196" t="s">
        <v>201</v>
      </c>
      <c r="J2663" s="196" t="s">
        <v>127</v>
      </c>
      <c r="K2663" s="196" t="s">
        <v>199</v>
      </c>
      <c r="L2663" s="196">
        <v>4562</v>
      </c>
      <c r="M2663" s="196" t="s">
        <v>213</v>
      </c>
      <c r="N2663" s="196">
        <v>919</v>
      </c>
      <c r="O2663" s="196">
        <v>58379.94</v>
      </c>
      <c r="P2663" s="196">
        <v>182849</v>
      </c>
      <c r="Q2663" t="str">
        <f>VLOOKUP(J2663,S:T,2,FALSE)</f>
        <v>Street</v>
      </c>
      <c r="R2663" s="198"/>
      <c r="S2663" t="s">
        <v>306</v>
      </c>
      <c r="U2663" s="198"/>
    </row>
    <row r="2664" spans="1:21" x14ac:dyDescent="0.25">
      <c r="A2664" s="196">
        <v>5</v>
      </c>
      <c r="B2664" s="196" t="s">
        <v>183</v>
      </c>
      <c r="C2664" s="196">
        <v>2020</v>
      </c>
      <c r="D2664" s="196">
        <v>5</v>
      </c>
      <c r="E2664" s="196" t="s">
        <v>224</v>
      </c>
      <c r="F2664" s="197">
        <v>6</v>
      </c>
      <c r="G2664" s="196" t="s">
        <v>194</v>
      </c>
      <c r="H2664" s="196">
        <v>612</v>
      </c>
      <c r="I2664" s="196" t="s">
        <v>225</v>
      </c>
      <c r="J2664" s="196" t="s">
        <v>118</v>
      </c>
      <c r="K2664" s="196" t="s">
        <v>226</v>
      </c>
      <c r="L2664" s="196">
        <v>700</v>
      </c>
      <c r="M2664" s="196" t="s">
        <v>195</v>
      </c>
      <c r="N2664" s="196">
        <v>2</v>
      </c>
      <c r="O2664" s="196">
        <v>53.6</v>
      </c>
      <c r="P2664" s="196">
        <v>197</v>
      </c>
      <c r="Q2664" t="str">
        <f>VLOOKUP(J2664,S:T,2,FALSE)</f>
        <v>3-Small C&amp;I</v>
      </c>
      <c r="R2664" s="198"/>
      <c r="S2664" t="s">
        <v>306</v>
      </c>
      <c r="U2664" s="198"/>
    </row>
    <row r="2665" spans="1:21" x14ac:dyDescent="0.25">
      <c r="A2665" s="196">
        <v>4</v>
      </c>
      <c r="B2665" s="196" t="s">
        <v>189</v>
      </c>
      <c r="C2665" s="196">
        <v>2020</v>
      </c>
      <c r="D2665" s="196">
        <v>5</v>
      </c>
      <c r="E2665" s="196" t="s">
        <v>224</v>
      </c>
      <c r="F2665" s="197">
        <v>3</v>
      </c>
      <c r="G2665" s="196" t="s">
        <v>191</v>
      </c>
      <c r="H2665" s="196">
        <v>621</v>
      </c>
      <c r="I2665" s="196" t="s">
        <v>261</v>
      </c>
      <c r="J2665" s="196" t="s">
        <v>118</v>
      </c>
      <c r="K2665" s="196" t="s">
        <v>226</v>
      </c>
      <c r="L2665" s="196">
        <v>4532</v>
      </c>
      <c r="M2665" s="196" t="s">
        <v>202</v>
      </c>
      <c r="N2665" s="196">
        <v>8</v>
      </c>
      <c r="O2665" s="196">
        <v>179.75</v>
      </c>
      <c r="P2665" s="196">
        <v>1136</v>
      </c>
      <c r="Q2665" t="str">
        <f>VLOOKUP(J2665,S:T,2,FALSE)</f>
        <v>3-Small C&amp;I</v>
      </c>
      <c r="R2665" s="198"/>
      <c r="S2665" t="s">
        <v>306</v>
      </c>
      <c r="U2665" s="198"/>
    </row>
    <row r="2666" spans="1:21" x14ac:dyDescent="0.25">
      <c r="A2666" s="196">
        <v>5</v>
      </c>
      <c r="B2666" s="196" t="s">
        <v>183</v>
      </c>
      <c r="C2666" s="196">
        <v>2020</v>
      </c>
      <c r="D2666" s="196">
        <v>5</v>
      </c>
      <c r="E2666" s="196" t="s">
        <v>224</v>
      </c>
      <c r="F2666" s="197">
        <v>6</v>
      </c>
      <c r="G2666" s="196" t="s">
        <v>194</v>
      </c>
      <c r="H2666" s="196">
        <v>621</v>
      </c>
      <c r="I2666" s="196" t="s">
        <v>261</v>
      </c>
      <c r="J2666" s="196" t="s">
        <v>118</v>
      </c>
      <c r="K2666" s="196" t="s">
        <v>226</v>
      </c>
      <c r="L2666" s="196">
        <v>4562</v>
      </c>
      <c r="M2666" s="196" t="s">
        <v>213</v>
      </c>
      <c r="N2666" s="196">
        <v>10</v>
      </c>
      <c r="O2666" s="196">
        <v>167.38</v>
      </c>
      <c r="P2666" s="196">
        <v>939</v>
      </c>
      <c r="Q2666" t="str">
        <f>VLOOKUP(J2666,S:T,2,FALSE)</f>
        <v>3-Small C&amp;I</v>
      </c>
      <c r="R2666" s="198"/>
      <c r="S2666" t="s">
        <v>306</v>
      </c>
      <c r="U2666" s="198"/>
    </row>
    <row r="2667" spans="1:21" x14ac:dyDescent="0.25">
      <c r="A2667" s="196">
        <v>5</v>
      </c>
      <c r="B2667" s="196" t="s">
        <v>183</v>
      </c>
      <c r="C2667" s="196">
        <v>2020</v>
      </c>
      <c r="D2667" s="196">
        <v>5</v>
      </c>
      <c r="E2667" s="196" t="s">
        <v>224</v>
      </c>
      <c r="F2667" s="197">
        <v>5</v>
      </c>
      <c r="G2667" s="196" t="s">
        <v>197</v>
      </c>
      <c r="H2667" s="196">
        <v>603</v>
      </c>
      <c r="I2667" s="196" t="s">
        <v>198</v>
      </c>
      <c r="J2667" s="196" t="s">
        <v>127</v>
      </c>
      <c r="K2667" s="196" t="s">
        <v>199</v>
      </c>
      <c r="L2667" s="196">
        <v>460</v>
      </c>
      <c r="M2667" s="196" t="s">
        <v>200</v>
      </c>
      <c r="N2667" s="196">
        <v>50</v>
      </c>
      <c r="O2667" s="196">
        <v>6255.06</v>
      </c>
      <c r="P2667" s="196">
        <v>15986</v>
      </c>
      <c r="Q2667" t="str">
        <f>VLOOKUP(J2667,S:T,2,FALSE)</f>
        <v>Street</v>
      </c>
      <c r="R2667" s="198"/>
      <c r="S2667" t="s">
        <v>306</v>
      </c>
      <c r="U2667" s="198"/>
    </row>
    <row r="2668" spans="1:21" x14ac:dyDescent="0.25">
      <c r="A2668" s="196">
        <v>5</v>
      </c>
      <c r="B2668" s="196" t="s">
        <v>183</v>
      </c>
      <c r="C2668" s="196">
        <v>2020</v>
      </c>
      <c r="D2668" s="196">
        <v>5</v>
      </c>
      <c r="E2668" s="196" t="s">
        <v>224</v>
      </c>
      <c r="F2668" s="197">
        <v>60</v>
      </c>
      <c r="G2668" s="196" t="s">
        <v>214</v>
      </c>
      <c r="H2668" s="196">
        <v>623</v>
      </c>
      <c r="I2668" s="196" t="s">
        <v>297</v>
      </c>
      <c r="J2668" s="196" t="s">
        <v>126</v>
      </c>
      <c r="K2668" s="196" t="s">
        <v>229</v>
      </c>
      <c r="L2668" s="196">
        <v>360</v>
      </c>
      <c r="M2668" s="196" t="s">
        <v>227</v>
      </c>
      <c r="N2668" s="196">
        <v>3</v>
      </c>
      <c r="O2668" s="196">
        <v>40.42</v>
      </c>
      <c r="P2668" s="196">
        <v>114</v>
      </c>
      <c r="Q2668" t="str">
        <f>VLOOKUP(J2668,S:T,2,FALSE)</f>
        <v>Street</v>
      </c>
      <c r="R2668" s="198"/>
      <c r="S2668" t="s">
        <v>306</v>
      </c>
      <c r="U2668" s="198"/>
    </row>
    <row r="2669" spans="1:21" x14ac:dyDescent="0.25">
      <c r="A2669" s="196">
        <v>5</v>
      </c>
      <c r="B2669" s="196" t="s">
        <v>183</v>
      </c>
      <c r="C2669" s="196">
        <v>2020</v>
      </c>
      <c r="D2669" s="196">
        <v>5</v>
      </c>
      <c r="E2669" s="196" t="s">
        <v>224</v>
      </c>
      <c r="F2669" s="197">
        <v>5</v>
      </c>
      <c r="G2669" s="196" t="s">
        <v>197</v>
      </c>
      <c r="H2669" s="196">
        <v>700</v>
      </c>
      <c r="I2669" s="196" t="s">
        <v>275</v>
      </c>
      <c r="J2669" s="196" t="s">
        <v>209</v>
      </c>
      <c r="K2669" s="196" t="s">
        <v>210</v>
      </c>
      <c r="L2669" s="196">
        <v>460</v>
      </c>
      <c r="M2669" s="196" t="s">
        <v>200</v>
      </c>
      <c r="N2669" s="196">
        <v>4</v>
      </c>
      <c r="O2669" s="196">
        <v>102209.38</v>
      </c>
      <c r="P2669" s="196">
        <v>583700</v>
      </c>
      <c r="Q2669" t="str">
        <f>VLOOKUP(J2669,S:T,2,FALSE)</f>
        <v>5-Large C&amp;I</v>
      </c>
      <c r="R2669" s="198"/>
      <c r="S2669" t="s">
        <v>306</v>
      </c>
      <c r="U2669" s="198"/>
    </row>
    <row r="2670" spans="1:21" x14ac:dyDescent="0.25">
      <c r="A2670" s="196">
        <v>5</v>
      </c>
      <c r="B2670" s="196" t="s">
        <v>183</v>
      </c>
      <c r="C2670" s="196">
        <v>2020</v>
      </c>
      <c r="D2670" s="196">
        <v>5</v>
      </c>
      <c r="E2670" s="196" t="s">
        <v>224</v>
      </c>
      <c r="F2670" s="197">
        <v>1</v>
      </c>
      <c r="G2670" s="196" t="s">
        <v>185</v>
      </c>
      <c r="H2670" s="196">
        <v>2</v>
      </c>
      <c r="I2670" s="196" t="s">
        <v>266</v>
      </c>
      <c r="J2670" s="196" t="s">
        <v>123</v>
      </c>
      <c r="K2670" s="196" t="s">
        <v>232</v>
      </c>
      <c r="L2670" s="196">
        <v>200</v>
      </c>
      <c r="M2670" s="196" t="s">
        <v>212</v>
      </c>
      <c r="N2670" s="196">
        <v>321</v>
      </c>
      <c r="O2670" s="196">
        <v>30704.1</v>
      </c>
      <c r="P2670" s="196">
        <v>119745</v>
      </c>
      <c r="Q2670" t="str">
        <f>VLOOKUP(J2670,S:T,2,FALSE)</f>
        <v>1-Residential</v>
      </c>
      <c r="R2670" s="198"/>
      <c r="S2670" t="s">
        <v>306</v>
      </c>
      <c r="U2670" s="198"/>
    </row>
    <row r="2671" spans="1:21" x14ac:dyDescent="0.25">
      <c r="A2671" s="196">
        <v>5</v>
      </c>
      <c r="B2671" s="196" t="s">
        <v>183</v>
      </c>
      <c r="C2671" s="196">
        <v>2020</v>
      </c>
      <c r="D2671" s="196">
        <v>5</v>
      </c>
      <c r="E2671" s="196" t="s">
        <v>224</v>
      </c>
      <c r="F2671" s="197">
        <v>5</v>
      </c>
      <c r="G2671" s="196" t="s">
        <v>197</v>
      </c>
      <c r="H2671" s="196">
        <v>710</v>
      </c>
      <c r="I2671" s="196" t="s">
        <v>222</v>
      </c>
      <c r="J2671" s="196" t="s">
        <v>209</v>
      </c>
      <c r="K2671" s="196" t="s">
        <v>210</v>
      </c>
      <c r="L2671" s="196">
        <v>4552</v>
      </c>
      <c r="M2671" s="196" t="s">
        <v>278</v>
      </c>
      <c r="N2671" s="196">
        <v>662</v>
      </c>
      <c r="O2671" s="196">
        <v>10002431.67</v>
      </c>
      <c r="P2671" s="196">
        <v>159974193</v>
      </c>
      <c r="Q2671" t="str">
        <f>VLOOKUP(J2671,S:T,2,FALSE)</f>
        <v>5-Large C&amp;I</v>
      </c>
      <c r="R2671" s="198"/>
      <c r="S2671" t="s">
        <v>306</v>
      </c>
      <c r="U2671" s="198"/>
    </row>
    <row r="2672" spans="1:21" x14ac:dyDescent="0.25">
      <c r="A2672" s="196">
        <v>4</v>
      </c>
      <c r="B2672" s="196" t="s">
        <v>189</v>
      </c>
      <c r="C2672" s="196">
        <v>2020</v>
      </c>
      <c r="D2672" s="196">
        <v>5</v>
      </c>
      <c r="E2672" s="196" t="s">
        <v>224</v>
      </c>
      <c r="F2672" s="197">
        <v>1</v>
      </c>
      <c r="G2672" s="196" t="s">
        <v>185</v>
      </c>
      <c r="H2672" s="196">
        <v>6</v>
      </c>
      <c r="I2672" s="196" t="s">
        <v>258</v>
      </c>
      <c r="J2672" s="196" t="s">
        <v>124</v>
      </c>
      <c r="K2672" s="196" t="s">
        <v>244</v>
      </c>
      <c r="L2672" s="196">
        <v>200</v>
      </c>
      <c r="M2672" s="196" t="s">
        <v>212</v>
      </c>
      <c r="N2672" s="196">
        <v>27</v>
      </c>
      <c r="O2672" s="196">
        <v>3046.36</v>
      </c>
      <c r="P2672" s="196">
        <v>17788</v>
      </c>
      <c r="Q2672" t="str">
        <f>VLOOKUP(J2672,S:T,2,FALSE)</f>
        <v>2-Low Income Residential</v>
      </c>
      <c r="R2672" s="198"/>
      <c r="S2672" t="s">
        <v>306</v>
      </c>
      <c r="U2672" s="198"/>
    </row>
    <row r="2673" spans="1:21" x14ac:dyDescent="0.25">
      <c r="A2673" s="196">
        <v>4</v>
      </c>
      <c r="B2673" s="196" t="s">
        <v>189</v>
      </c>
      <c r="C2673" s="196">
        <v>2020</v>
      </c>
      <c r="D2673" s="196">
        <v>5</v>
      </c>
      <c r="E2673" s="196" t="s">
        <v>224</v>
      </c>
      <c r="F2673" s="197">
        <v>3</v>
      </c>
      <c r="G2673" s="196" t="s">
        <v>191</v>
      </c>
      <c r="H2673" s="196">
        <v>952</v>
      </c>
      <c r="I2673" s="196" t="s">
        <v>237</v>
      </c>
      <c r="J2673" s="196" t="s">
        <v>119</v>
      </c>
      <c r="K2673" s="196" t="s">
        <v>238</v>
      </c>
      <c r="L2673" s="196">
        <v>4532</v>
      </c>
      <c r="M2673" s="196" t="s">
        <v>202</v>
      </c>
      <c r="N2673" s="196">
        <v>10</v>
      </c>
      <c r="O2673" s="196">
        <v>375.03</v>
      </c>
      <c r="P2673" s="196">
        <v>2586</v>
      </c>
      <c r="Q2673" t="str">
        <f>VLOOKUP(J2673,S:T,2,FALSE)</f>
        <v>3-Small C&amp;I</v>
      </c>
      <c r="R2673" s="198"/>
      <c r="S2673" t="s">
        <v>306</v>
      </c>
      <c r="U2673" s="198"/>
    </row>
    <row r="2674" spans="1:21" x14ac:dyDescent="0.25">
      <c r="A2674" s="196">
        <v>4</v>
      </c>
      <c r="B2674" s="196" t="s">
        <v>189</v>
      </c>
      <c r="C2674" s="196">
        <v>2020</v>
      </c>
      <c r="D2674" s="196">
        <v>5</v>
      </c>
      <c r="E2674" s="196" t="s">
        <v>224</v>
      </c>
      <c r="F2674" s="197">
        <v>1</v>
      </c>
      <c r="G2674" s="196" t="s">
        <v>185</v>
      </c>
      <c r="H2674" s="196">
        <v>10</v>
      </c>
      <c r="I2674" s="196" t="s">
        <v>253</v>
      </c>
      <c r="J2674" s="196" t="s">
        <v>120</v>
      </c>
      <c r="K2674" s="196" t="s">
        <v>216</v>
      </c>
      <c r="L2674" s="196">
        <v>200</v>
      </c>
      <c r="M2674" s="196" t="s">
        <v>212</v>
      </c>
      <c r="N2674" s="196">
        <v>5</v>
      </c>
      <c r="O2674" s="196">
        <v>566.79999999999995</v>
      </c>
      <c r="P2674" s="196">
        <v>2342</v>
      </c>
      <c r="Q2674" t="str">
        <f>VLOOKUP(J2674,S:T,2,FALSE)</f>
        <v>3-Small C&amp;I</v>
      </c>
      <c r="R2674" s="198"/>
      <c r="S2674" t="s">
        <v>306</v>
      </c>
      <c r="U2674" s="198"/>
    </row>
    <row r="2675" spans="1:21" x14ac:dyDescent="0.25">
      <c r="A2675" s="196">
        <v>5</v>
      </c>
      <c r="B2675" s="196" t="s">
        <v>183</v>
      </c>
      <c r="C2675" s="196">
        <v>2020</v>
      </c>
      <c r="D2675" s="196">
        <v>5</v>
      </c>
      <c r="E2675" s="196" t="s">
        <v>224</v>
      </c>
      <c r="F2675" s="197">
        <v>3</v>
      </c>
      <c r="G2675" s="196" t="s">
        <v>191</v>
      </c>
      <c r="H2675" s="196">
        <v>13</v>
      </c>
      <c r="I2675" s="196" t="s">
        <v>298</v>
      </c>
      <c r="J2675" s="196" t="s">
        <v>121</v>
      </c>
      <c r="K2675" s="196" t="s">
        <v>218</v>
      </c>
      <c r="L2675" s="196">
        <v>300</v>
      </c>
      <c r="M2675" s="196" t="s">
        <v>193</v>
      </c>
      <c r="N2675" s="196">
        <v>94</v>
      </c>
      <c r="O2675" s="196">
        <v>179356.91</v>
      </c>
      <c r="P2675" s="196">
        <v>919367</v>
      </c>
      <c r="Q2675" t="str">
        <f>VLOOKUP(J2675,S:T,2,FALSE)</f>
        <v>4-Medium C&amp;I</v>
      </c>
      <c r="R2675" s="198"/>
      <c r="S2675" t="s">
        <v>306</v>
      </c>
      <c r="U2675" s="198"/>
    </row>
    <row r="2676" spans="1:21" x14ac:dyDescent="0.25">
      <c r="A2676" s="196">
        <v>5</v>
      </c>
      <c r="B2676" s="196" t="s">
        <v>183</v>
      </c>
      <c r="C2676" s="196">
        <v>2020</v>
      </c>
      <c r="D2676" s="196">
        <v>5</v>
      </c>
      <c r="E2676" s="196" t="s">
        <v>224</v>
      </c>
      <c r="F2676" s="197">
        <v>75</v>
      </c>
      <c r="G2676" s="196" t="s">
        <v>214</v>
      </c>
      <c r="H2676" s="196">
        <v>13</v>
      </c>
      <c r="I2676" s="196" t="s">
        <v>298</v>
      </c>
      <c r="J2676" s="196" t="s">
        <v>121</v>
      </c>
      <c r="K2676" s="196" t="s">
        <v>218</v>
      </c>
      <c r="L2676" s="196">
        <v>1575</v>
      </c>
      <c r="M2676" s="196" t="s">
        <v>220</v>
      </c>
      <c r="N2676" s="196">
        <v>1</v>
      </c>
      <c r="O2676" s="196">
        <v>1033.31</v>
      </c>
      <c r="P2676" s="196">
        <v>5040</v>
      </c>
      <c r="Q2676" t="str">
        <f>VLOOKUP(J2676,S:T,2,FALSE)</f>
        <v>4-Medium C&amp;I</v>
      </c>
      <c r="R2676" s="198"/>
      <c r="S2676" t="s">
        <v>306</v>
      </c>
      <c r="U2676" s="198"/>
    </row>
    <row r="2677" spans="1:21" x14ac:dyDescent="0.25">
      <c r="A2677" s="196">
        <v>5</v>
      </c>
      <c r="B2677" s="196" t="s">
        <v>183</v>
      </c>
      <c r="C2677" s="196">
        <v>2020</v>
      </c>
      <c r="D2677" s="196">
        <v>5</v>
      </c>
      <c r="E2677" s="196" t="s">
        <v>224</v>
      </c>
      <c r="F2677" s="197">
        <v>3</v>
      </c>
      <c r="G2677" s="196" t="s">
        <v>191</v>
      </c>
      <c r="H2677" s="196">
        <v>8</v>
      </c>
      <c r="I2677" s="196" t="s">
        <v>250</v>
      </c>
      <c r="J2677" s="196" t="s">
        <v>128</v>
      </c>
      <c r="K2677" s="196" t="s">
        <v>251</v>
      </c>
      <c r="L2677" s="196">
        <v>300</v>
      </c>
      <c r="M2677" s="196" t="s">
        <v>193</v>
      </c>
      <c r="N2677" s="196">
        <v>377</v>
      </c>
      <c r="O2677" s="196">
        <v>20990.84</v>
      </c>
      <c r="P2677" s="196">
        <v>91866</v>
      </c>
      <c r="Q2677" t="str">
        <f>VLOOKUP(J2677,S:T,2,FALSE)</f>
        <v>3-Small C&amp;I</v>
      </c>
      <c r="R2677" s="198"/>
      <c r="S2677" t="s">
        <v>306</v>
      </c>
      <c r="U2677" s="198"/>
    </row>
    <row r="2678" spans="1:21" x14ac:dyDescent="0.25">
      <c r="A2678" s="196">
        <v>5</v>
      </c>
      <c r="B2678" s="196" t="s">
        <v>183</v>
      </c>
      <c r="C2678" s="196">
        <v>2020</v>
      </c>
      <c r="D2678" s="196">
        <v>5</v>
      </c>
      <c r="E2678" s="196" t="s">
        <v>224</v>
      </c>
      <c r="F2678" s="197">
        <v>77</v>
      </c>
      <c r="G2678" s="196" t="s">
        <v>214</v>
      </c>
      <c r="H2678" s="196">
        <v>5</v>
      </c>
      <c r="I2678" s="196" t="s">
        <v>192</v>
      </c>
      <c r="J2678" s="196" t="s">
        <v>117</v>
      </c>
      <c r="K2678" s="196" t="s">
        <v>187</v>
      </c>
      <c r="L2678" s="196">
        <v>1577</v>
      </c>
      <c r="M2678" s="196" t="s">
        <v>235</v>
      </c>
      <c r="N2678" s="196">
        <v>2</v>
      </c>
      <c r="O2678" s="196">
        <v>1880.39</v>
      </c>
      <c r="P2678" s="196">
        <v>8486</v>
      </c>
      <c r="Q2678" t="str">
        <f>VLOOKUP(J2678,S:T,2,FALSE)</f>
        <v>3-Small C&amp;I</v>
      </c>
      <c r="R2678" s="198"/>
      <c r="S2678" t="s">
        <v>306</v>
      </c>
      <c r="U2678" s="198"/>
    </row>
    <row r="2679" spans="1:21" x14ac:dyDescent="0.25">
      <c r="A2679" s="196">
        <v>5</v>
      </c>
      <c r="B2679" s="196" t="s">
        <v>183</v>
      </c>
      <c r="C2679" s="196">
        <v>2020</v>
      </c>
      <c r="D2679" s="196">
        <v>5</v>
      </c>
      <c r="E2679" s="196" t="s">
        <v>224</v>
      </c>
      <c r="F2679" s="197">
        <v>79</v>
      </c>
      <c r="G2679" s="196" t="s">
        <v>214</v>
      </c>
      <c r="H2679" s="196">
        <v>5</v>
      </c>
      <c r="I2679" s="196" t="s">
        <v>192</v>
      </c>
      <c r="J2679" s="196" t="s">
        <v>117</v>
      </c>
      <c r="K2679" s="196" t="s">
        <v>187</v>
      </c>
      <c r="L2679" s="196">
        <v>1579</v>
      </c>
      <c r="M2679" s="196" t="s">
        <v>273</v>
      </c>
      <c r="N2679" s="196">
        <v>1</v>
      </c>
      <c r="O2679" s="196">
        <v>9.64</v>
      </c>
      <c r="P2679" s="196">
        <v>0</v>
      </c>
      <c r="Q2679" t="str">
        <f>VLOOKUP(J2679,S:T,2,FALSE)</f>
        <v>3-Small C&amp;I</v>
      </c>
      <c r="R2679" s="198"/>
      <c r="S2679" t="s">
        <v>306</v>
      </c>
      <c r="U2679" s="198"/>
    </row>
    <row r="2680" spans="1:21" x14ac:dyDescent="0.25">
      <c r="A2680" s="196">
        <v>5</v>
      </c>
      <c r="B2680" s="196" t="s">
        <v>183</v>
      </c>
      <c r="C2680" s="196">
        <v>2020</v>
      </c>
      <c r="D2680" s="196">
        <v>5</v>
      </c>
      <c r="E2680" s="196" t="s">
        <v>224</v>
      </c>
      <c r="F2680" s="197">
        <v>79</v>
      </c>
      <c r="G2680" s="196" t="s">
        <v>214</v>
      </c>
      <c r="H2680" s="196">
        <v>153</v>
      </c>
      <c r="I2680" s="196" t="s">
        <v>271</v>
      </c>
      <c r="J2680" s="196" t="s">
        <v>272</v>
      </c>
      <c r="K2680" s="196" t="s">
        <v>272</v>
      </c>
      <c r="L2680" s="196">
        <v>1579</v>
      </c>
      <c r="M2680" s="196" t="s">
        <v>273</v>
      </c>
      <c r="N2680" s="196">
        <v>18</v>
      </c>
      <c r="O2680" s="196">
        <v>0</v>
      </c>
      <c r="P2680" s="196">
        <v>3452086</v>
      </c>
      <c r="Q2680" t="str">
        <f>VLOOKUP(J2680,S:T,2,FALSE)</f>
        <v>OTHER</v>
      </c>
      <c r="R2680" s="198"/>
      <c r="S2680" t="s">
        <v>306</v>
      </c>
      <c r="U2680" s="198"/>
    </row>
    <row r="2681" spans="1:21" x14ac:dyDescent="0.25">
      <c r="A2681" s="196">
        <v>4</v>
      </c>
      <c r="B2681" s="196" t="s">
        <v>189</v>
      </c>
      <c r="C2681" s="196">
        <v>2020</v>
      </c>
      <c r="D2681" s="196">
        <v>5</v>
      </c>
      <c r="E2681" s="196" t="s">
        <v>224</v>
      </c>
      <c r="F2681" s="197">
        <v>3</v>
      </c>
      <c r="G2681" s="196" t="s">
        <v>191</v>
      </c>
      <c r="H2681" s="196">
        <v>5</v>
      </c>
      <c r="I2681" s="196" t="s">
        <v>192</v>
      </c>
      <c r="J2681" s="196" t="s">
        <v>117</v>
      </c>
      <c r="K2681" s="196" t="s">
        <v>187</v>
      </c>
      <c r="L2681" s="196">
        <v>300</v>
      </c>
      <c r="M2681" s="196" t="s">
        <v>193</v>
      </c>
      <c r="N2681" s="196">
        <v>167</v>
      </c>
      <c r="O2681" s="196">
        <v>20406.59</v>
      </c>
      <c r="P2681" s="196">
        <v>85669</v>
      </c>
      <c r="Q2681" t="str">
        <f>VLOOKUP(J2681,S:T,2,FALSE)</f>
        <v>3-Small C&amp;I</v>
      </c>
      <c r="R2681" s="198"/>
      <c r="S2681" t="s">
        <v>306</v>
      </c>
      <c r="U2681" s="198"/>
    </row>
    <row r="2682" spans="1:21" x14ac:dyDescent="0.25">
      <c r="A2682" s="196">
        <v>5</v>
      </c>
      <c r="B2682" s="196" t="s">
        <v>183</v>
      </c>
      <c r="C2682" s="196">
        <v>2020</v>
      </c>
      <c r="D2682" s="196">
        <v>5</v>
      </c>
      <c r="E2682" s="196" t="s">
        <v>224</v>
      </c>
      <c r="F2682" s="197">
        <v>6</v>
      </c>
      <c r="G2682" s="196" t="s">
        <v>194</v>
      </c>
      <c r="H2682" s="196">
        <v>619</v>
      </c>
      <c r="I2682" s="196" t="s">
        <v>279</v>
      </c>
      <c r="J2682" s="196" t="s">
        <v>280</v>
      </c>
      <c r="K2682" s="196" t="s">
        <v>214</v>
      </c>
      <c r="L2682" s="196">
        <v>4562</v>
      </c>
      <c r="M2682" s="196" t="s">
        <v>213</v>
      </c>
      <c r="N2682" s="196">
        <v>423</v>
      </c>
      <c r="O2682" s="196">
        <v>420791.24</v>
      </c>
      <c r="P2682" s="196">
        <v>3321753</v>
      </c>
      <c r="Q2682" t="str">
        <f>VLOOKUP(J2682,S:T,2,FALSE)</f>
        <v>Street</v>
      </c>
      <c r="R2682" s="198"/>
      <c r="S2682" t="s">
        <v>306</v>
      </c>
      <c r="U2682" s="198"/>
    </row>
    <row r="2683" spans="1:21" x14ac:dyDescent="0.25">
      <c r="A2683" s="196">
        <v>5</v>
      </c>
      <c r="B2683" s="196" t="s">
        <v>183</v>
      </c>
      <c r="C2683" s="196">
        <v>2020</v>
      </c>
      <c r="D2683" s="196">
        <v>5</v>
      </c>
      <c r="E2683" s="196" t="s">
        <v>224</v>
      </c>
      <c r="F2683" s="197">
        <v>6</v>
      </c>
      <c r="G2683" s="196" t="s">
        <v>194</v>
      </c>
      <c r="H2683" s="196">
        <v>625</v>
      </c>
      <c r="I2683" s="196" t="s">
        <v>288</v>
      </c>
      <c r="J2683" s="196" t="s">
        <v>134</v>
      </c>
      <c r="K2683" s="196" t="s">
        <v>214</v>
      </c>
      <c r="L2683" s="196">
        <v>700</v>
      </c>
      <c r="M2683" s="196" t="s">
        <v>195</v>
      </c>
      <c r="N2683" s="196">
        <v>1</v>
      </c>
      <c r="O2683" s="196">
        <v>17.23</v>
      </c>
      <c r="P2683" s="196">
        <v>16</v>
      </c>
      <c r="Q2683" t="str">
        <f>VLOOKUP(J2683,S:T,2,FALSE)</f>
        <v>Street</v>
      </c>
      <c r="R2683" s="198"/>
      <c r="S2683" t="s">
        <v>306</v>
      </c>
      <c r="U2683" s="198"/>
    </row>
    <row r="2684" spans="1:21" x14ac:dyDescent="0.25">
      <c r="A2684" s="196">
        <v>5</v>
      </c>
      <c r="B2684" s="196" t="s">
        <v>183</v>
      </c>
      <c r="C2684" s="196">
        <v>2020</v>
      </c>
      <c r="D2684" s="196">
        <v>5</v>
      </c>
      <c r="E2684" s="196" t="s">
        <v>224</v>
      </c>
      <c r="F2684" s="197">
        <v>60</v>
      </c>
      <c r="G2684" s="196" t="s">
        <v>214</v>
      </c>
      <c r="H2684" s="196">
        <v>621</v>
      </c>
      <c r="I2684" s="196" t="s">
        <v>261</v>
      </c>
      <c r="J2684" s="196" t="s">
        <v>118</v>
      </c>
      <c r="K2684" s="196" t="s">
        <v>226</v>
      </c>
      <c r="L2684" s="196">
        <v>4563</v>
      </c>
      <c r="M2684" s="196" t="s">
        <v>230</v>
      </c>
      <c r="N2684" s="196">
        <v>1</v>
      </c>
      <c r="O2684" s="196">
        <v>7.83</v>
      </c>
      <c r="P2684" s="196">
        <v>7</v>
      </c>
      <c r="Q2684" t="str">
        <f>VLOOKUP(J2684,S:T,2,FALSE)</f>
        <v>3-Small C&amp;I</v>
      </c>
      <c r="R2684" s="198"/>
      <c r="S2684" t="s">
        <v>306</v>
      </c>
      <c r="U2684" s="198"/>
    </row>
    <row r="2685" spans="1:21" x14ac:dyDescent="0.25">
      <c r="A2685" s="196">
        <v>5</v>
      </c>
      <c r="B2685" s="196" t="s">
        <v>183</v>
      </c>
      <c r="C2685" s="196">
        <v>2020</v>
      </c>
      <c r="D2685" s="196">
        <v>5</v>
      </c>
      <c r="E2685" s="196" t="s">
        <v>224</v>
      </c>
      <c r="F2685" s="197">
        <v>6</v>
      </c>
      <c r="G2685" s="196" t="s">
        <v>194</v>
      </c>
      <c r="H2685" s="196">
        <v>602</v>
      </c>
      <c r="I2685" s="196" t="s">
        <v>248</v>
      </c>
      <c r="J2685" s="196" t="s">
        <v>127</v>
      </c>
      <c r="K2685" s="196" t="s">
        <v>199</v>
      </c>
      <c r="L2685" s="196">
        <v>700</v>
      </c>
      <c r="M2685" s="196" t="s">
        <v>195</v>
      </c>
      <c r="N2685" s="196">
        <v>318</v>
      </c>
      <c r="O2685" s="196">
        <v>25827.33</v>
      </c>
      <c r="P2685" s="196">
        <v>63741</v>
      </c>
      <c r="Q2685" t="str">
        <f>VLOOKUP(J2685,S:T,2,FALSE)</f>
        <v>Street</v>
      </c>
      <c r="R2685" s="198"/>
      <c r="S2685" t="s">
        <v>306</v>
      </c>
      <c r="U2685" s="198"/>
    </row>
    <row r="2686" spans="1:21" x14ac:dyDescent="0.25">
      <c r="A2686" s="196">
        <v>4</v>
      </c>
      <c r="B2686" s="196" t="s">
        <v>189</v>
      </c>
      <c r="C2686" s="196">
        <v>2020</v>
      </c>
      <c r="D2686" s="196">
        <v>5</v>
      </c>
      <c r="E2686" s="196" t="s">
        <v>224</v>
      </c>
      <c r="F2686" s="197">
        <v>6</v>
      </c>
      <c r="G2686" s="196" t="s">
        <v>194</v>
      </c>
      <c r="H2686" s="196">
        <v>624</v>
      </c>
      <c r="I2686" s="196" t="s">
        <v>228</v>
      </c>
      <c r="J2686" s="196" t="s">
        <v>126</v>
      </c>
      <c r="K2686" s="196" t="s">
        <v>229</v>
      </c>
      <c r="L2686" s="196">
        <v>4562</v>
      </c>
      <c r="M2686" s="196" t="s">
        <v>213</v>
      </c>
      <c r="N2686" s="196">
        <v>2</v>
      </c>
      <c r="O2686" s="196">
        <v>1163.6400000000001</v>
      </c>
      <c r="P2686" s="196">
        <v>4854</v>
      </c>
      <c r="Q2686" t="str">
        <f>VLOOKUP(J2686,S:T,2,FALSE)</f>
        <v>Street</v>
      </c>
      <c r="R2686" s="198"/>
      <c r="S2686" t="s">
        <v>306</v>
      </c>
      <c r="U2686" s="198"/>
    </row>
    <row r="2687" spans="1:21" x14ac:dyDescent="0.25">
      <c r="A2687" s="196">
        <v>5</v>
      </c>
      <c r="B2687" s="196" t="s">
        <v>183</v>
      </c>
      <c r="C2687" s="196">
        <v>2020</v>
      </c>
      <c r="D2687" s="196">
        <v>5</v>
      </c>
      <c r="E2687" s="196" t="s">
        <v>224</v>
      </c>
      <c r="F2687" s="197">
        <v>60</v>
      </c>
      <c r="G2687" s="196" t="s">
        <v>214</v>
      </c>
      <c r="H2687" s="196">
        <v>601</v>
      </c>
      <c r="I2687" s="196" t="s">
        <v>262</v>
      </c>
      <c r="J2687" s="196" t="s">
        <v>125</v>
      </c>
      <c r="K2687" s="196" t="s">
        <v>263</v>
      </c>
      <c r="L2687" s="196">
        <v>360</v>
      </c>
      <c r="M2687" s="196" t="s">
        <v>227</v>
      </c>
      <c r="N2687" s="196">
        <v>46</v>
      </c>
      <c r="O2687" s="196">
        <v>1115.01</v>
      </c>
      <c r="P2687" s="196">
        <v>1632</v>
      </c>
      <c r="Q2687" t="str">
        <f>VLOOKUP(J2687,S:T,2,FALSE)</f>
        <v>Street</v>
      </c>
      <c r="R2687" s="198"/>
      <c r="S2687" t="s">
        <v>306</v>
      </c>
      <c r="U2687" s="198"/>
    </row>
    <row r="2688" spans="1:21" x14ac:dyDescent="0.25">
      <c r="A2688" s="196">
        <v>5</v>
      </c>
      <c r="B2688" s="196" t="s">
        <v>183</v>
      </c>
      <c r="C2688" s="196">
        <v>2020</v>
      </c>
      <c r="D2688" s="196">
        <v>5</v>
      </c>
      <c r="E2688" s="196" t="s">
        <v>224</v>
      </c>
      <c r="F2688" s="197">
        <v>1</v>
      </c>
      <c r="G2688" s="196" t="s">
        <v>185</v>
      </c>
      <c r="H2688" s="196">
        <v>7</v>
      </c>
      <c r="I2688" s="196" t="s">
        <v>243</v>
      </c>
      <c r="J2688" s="196" t="s">
        <v>124</v>
      </c>
      <c r="K2688" s="196" t="s">
        <v>244</v>
      </c>
      <c r="L2688" s="196">
        <v>200</v>
      </c>
      <c r="M2688" s="196" t="s">
        <v>212</v>
      </c>
      <c r="N2688" s="196">
        <v>73</v>
      </c>
      <c r="O2688" s="196">
        <v>5806.29</v>
      </c>
      <c r="P2688" s="196">
        <v>35237</v>
      </c>
      <c r="Q2688" t="str">
        <f>VLOOKUP(J2688,S:T,2,FALSE)</f>
        <v>2-Low Income Residential</v>
      </c>
      <c r="R2688" s="198"/>
      <c r="S2688" t="s">
        <v>306</v>
      </c>
      <c r="U2688" s="198"/>
    </row>
    <row r="2689" spans="1:21" x14ac:dyDescent="0.25">
      <c r="A2689" s="196">
        <v>4</v>
      </c>
      <c r="B2689" s="196" t="s">
        <v>189</v>
      </c>
      <c r="C2689" s="196">
        <v>2020</v>
      </c>
      <c r="D2689" s="196">
        <v>5</v>
      </c>
      <c r="E2689" s="196" t="s">
        <v>224</v>
      </c>
      <c r="F2689" s="197">
        <v>3</v>
      </c>
      <c r="G2689" s="196" t="s">
        <v>191</v>
      </c>
      <c r="H2689" s="196">
        <v>954</v>
      </c>
      <c r="I2689" s="196" t="s">
        <v>239</v>
      </c>
      <c r="J2689" s="196" t="s">
        <v>121</v>
      </c>
      <c r="K2689" s="196" t="s">
        <v>218</v>
      </c>
      <c r="L2689" s="196">
        <v>4532</v>
      </c>
      <c r="M2689" s="196" t="s">
        <v>202</v>
      </c>
      <c r="N2689" s="196">
        <v>74</v>
      </c>
      <c r="O2689" s="196">
        <v>100753.91</v>
      </c>
      <c r="P2689" s="196">
        <v>1042124</v>
      </c>
      <c r="Q2689" t="str">
        <f>VLOOKUP(J2689,S:T,2,FALSE)</f>
        <v>4-Medium C&amp;I</v>
      </c>
      <c r="R2689" s="198"/>
      <c r="S2689" t="s">
        <v>306</v>
      </c>
      <c r="U2689" s="198"/>
    </row>
    <row r="2690" spans="1:21" x14ac:dyDescent="0.25">
      <c r="A2690" s="196">
        <v>5</v>
      </c>
      <c r="B2690" s="196" t="s">
        <v>183</v>
      </c>
      <c r="C2690" s="196">
        <v>2020</v>
      </c>
      <c r="D2690" s="196">
        <v>5</v>
      </c>
      <c r="E2690" s="196" t="s">
        <v>224</v>
      </c>
      <c r="F2690" s="197">
        <v>3</v>
      </c>
      <c r="G2690" s="196" t="s">
        <v>191</v>
      </c>
      <c r="H2690" s="196">
        <v>956</v>
      </c>
      <c r="I2690" s="196" t="s">
        <v>287</v>
      </c>
      <c r="J2690" s="196" t="s">
        <v>121</v>
      </c>
      <c r="K2690" s="196" t="s">
        <v>218</v>
      </c>
      <c r="L2690" s="196">
        <v>4532</v>
      </c>
      <c r="M2690" s="196" t="s">
        <v>202</v>
      </c>
      <c r="N2690" s="196">
        <v>229</v>
      </c>
      <c r="O2690" s="196">
        <v>315617.52</v>
      </c>
      <c r="P2690" s="196">
        <v>3753258</v>
      </c>
      <c r="Q2690" t="str">
        <f>VLOOKUP(J2690,S:T,2,FALSE)</f>
        <v>4-Medium C&amp;I</v>
      </c>
      <c r="R2690" s="198"/>
      <c r="S2690" t="s">
        <v>306</v>
      </c>
      <c r="U2690" s="198"/>
    </row>
    <row r="2691" spans="1:21" x14ac:dyDescent="0.25">
      <c r="A2691" s="196">
        <v>5</v>
      </c>
      <c r="B2691" s="196" t="s">
        <v>183</v>
      </c>
      <c r="C2691" s="196">
        <v>2020</v>
      </c>
      <c r="D2691" s="196">
        <v>5</v>
      </c>
      <c r="E2691" s="196" t="s">
        <v>224</v>
      </c>
      <c r="F2691" s="197">
        <v>3</v>
      </c>
      <c r="G2691" s="196" t="s">
        <v>191</v>
      </c>
      <c r="H2691" s="196">
        <v>18</v>
      </c>
      <c r="I2691" s="196" t="s">
        <v>217</v>
      </c>
      <c r="J2691" s="196" t="s">
        <v>121</v>
      </c>
      <c r="K2691" s="196" t="s">
        <v>218</v>
      </c>
      <c r="L2691" s="196">
        <v>300</v>
      </c>
      <c r="M2691" s="196" t="s">
        <v>193</v>
      </c>
      <c r="N2691" s="196">
        <v>2106</v>
      </c>
      <c r="O2691" s="196">
        <v>4200779.93</v>
      </c>
      <c r="P2691" s="196">
        <v>22857782</v>
      </c>
      <c r="Q2691" t="str">
        <f>VLOOKUP(J2691,S:T,2,FALSE)</f>
        <v>4-Medium C&amp;I</v>
      </c>
      <c r="R2691" s="198"/>
      <c r="S2691" t="s">
        <v>306</v>
      </c>
      <c r="U2691" s="198"/>
    </row>
    <row r="2692" spans="1:21" x14ac:dyDescent="0.25">
      <c r="A2692" s="196">
        <v>5</v>
      </c>
      <c r="B2692" s="196" t="s">
        <v>183</v>
      </c>
      <c r="C2692" s="196">
        <v>2020</v>
      </c>
      <c r="D2692" s="196">
        <v>5</v>
      </c>
      <c r="E2692" s="196" t="s">
        <v>224</v>
      </c>
      <c r="F2692" s="197">
        <v>5</v>
      </c>
      <c r="G2692" s="196" t="s">
        <v>197</v>
      </c>
      <c r="H2692" s="196">
        <v>18</v>
      </c>
      <c r="I2692" s="196" t="s">
        <v>217</v>
      </c>
      <c r="J2692" s="196" t="s">
        <v>121</v>
      </c>
      <c r="K2692" s="196" t="s">
        <v>218</v>
      </c>
      <c r="L2692" s="196">
        <v>460</v>
      </c>
      <c r="M2692" s="196" t="s">
        <v>200</v>
      </c>
      <c r="N2692" s="196">
        <v>183</v>
      </c>
      <c r="O2692" s="196">
        <v>546863.06999999995</v>
      </c>
      <c r="P2692" s="196">
        <v>2913937</v>
      </c>
      <c r="Q2692" t="str">
        <f>VLOOKUP(J2692,S:T,2,FALSE)</f>
        <v>4-Medium C&amp;I</v>
      </c>
      <c r="R2692" s="198"/>
      <c r="S2692" t="s">
        <v>306</v>
      </c>
      <c r="U2692" s="198"/>
    </row>
    <row r="2693" spans="1:21" x14ac:dyDescent="0.25">
      <c r="A2693" s="196">
        <v>5</v>
      </c>
      <c r="B2693" s="196" t="s">
        <v>183</v>
      </c>
      <c r="C2693" s="196">
        <v>2020</v>
      </c>
      <c r="D2693" s="196">
        <v>5</v>
      </c>
      <c r="E2693" s="196" t="s">
        <v>224</v>
      </c>
      <c r="F2693" s="197">
        <v>3</v>
      </c>
      <c r="G2693" s="196" t="s">
        <v>191</v>
      </c>
      <c r="H2693" s="196">
        <v>16</v>
      </c>
      <c r="I2693" s="196" t="s">
        <v>283</v>
      </c>
      <c r="J2693" s="196" t="s">
        <v>129</v>
      </c>
      <c r="K2693" s="196" t="s">
        <v>265</v>
      </c>
      <c r="L2693" s="196">
        <v>300</v>
      </c>
      <c r="M2693" s="196" t="s">
        <v>193</v>
      </c>
      <c r="N2693" s="196">
        <v>1</v>
      </c>
      <c r="O2693" s="196">
        <v>1991.28</v>
      </c>
      <c r="P2693" s="196">
        <v>11840</v>
      </c>
      <c r="Q2693" t="str">
        <f>VLOOKUP(J2693,S:T,2,FALSE)</f>
        <v>4-Medium C&amp;I</v>
      </c>
      <c r="R2693" s="198"/>
      <c r="S2693" t="s">
        <v>306</v>
      </c>
      <c r="U2693" s="198"/>
    </row>
    <row r="2694" spans="1:21" x14ac:dyDescent="0.25">
      <c r="A2694" s="196">
        <v>4</v>
      </c>
      <c r="B2694" s="196" t="s">
        <v>189</v>
      </c>
      <c r="C2694" s="196">
        <v>2020</v>
      </c>
      <c r="D2694" s="196">
        <v>5</v>
      </c>
      <c r="E2694" s="196" t="s">
        <v>224</v>
      </c>
      <c r="F2694" s="197">
        <v>3</v>
      </c>
      <c r="G2694" s="196" t="s">
        <v>191</v>
      </c>
      <c r="H2694" s="196">
        <v>955</v>
      </c>
      <c r="I2694" s="196" t="s">
        <v>284</v>
      </c>
      <c r="J2694" s="196" t="s">
        <v>129</v>
      </c>
      <c r="K2694" s="196" t="s">
        <v>265</v>
      </c>
      <c r="L2694" s="196">
        <v>4532</v>
      </c>
      <c r="M2694" s="196" t="s">
        <v>202</v>
      </c>
      <c r="N2694" s="196">
        <v>1</v>
      </c>
      <c r="O2694" s="196">
        <v>82.64</v>
      </c>
      <c r="P2694" s="196">
        <v>0</v>
      </c>
      <c r="Q2694" t="str">
        <f>VLOOKUP(J2694,S:T,2,FALSE)</f>
        <v>4-Medium C&amp;I</v>
      </c>
      <c r="R2694" s="198"/>
      <c r="S2694" t="s">
        <v>306</v>
      </c>
      <c r="U2694" s="198"/>
    </row>
    <row r="2695" spans="1:21" x14ac:dyDescent="0.25">
      <c r="A2695" s="196">
        <v>5</v>
      </c>
      <c r="B2695" s="196" t="s">
        <v>183</v>
      </c>
      <c r="C2695" s="196">
        <v>2020</v>
      </c>
      <c r="D2695" s="196">
        <v>5</v>
      </c>
      <c r="E2695" s="196" t="s">
        <v>224</v>
      </c>
      <c r="F2695" s="197">
        <v>3</v>
      </c>
      <c r="G2695" s="196" t="s">
        <v>191</v>
      </c>
      <c r="H2695" s="196">
        <v>20</v>
      </c>
      <c r="I2695" s="196" t="s">
        <v>302</v>
      </c>
      <c r="J2695" s="196" t="s">
        <v>130</v>
      </c>
      <c r="K2695" s="196" t="s">
        <v>207</v>
      </c>
      <c r="L2695" s="196">
        <v>300</v>
      </c>
      <c r="M2695" s="196" t="s">
        <v>193</v>
      </c>
      <c r="N2695" s="196">
        <v>73</v>
      </c>
      <c r="O2695" s="196">
        <v>139121.69</v>
      </c>
      <c r="P2695" s="196">
        <v>741794</v>
      </c>
      <c r="Q2695" t="str">
        <f>VLOOKUP(J2695,S:T,2,FALSE)</f>
        <v>4-Medium C&amp;I</v>
      </c>
      <c r="R2695" s="198"/>
      <c r="S2695" t="s">
        <v>306</v>
      </c>
      <c r="U2695" s="198"/>
    </row>
    <row r="2696" spans="1:21" x14ac:dyDescent="0.25">
      <c r="A2696" s="196">
        <v>5</v>
      </c>
      <c r="B2696" s="196" t="s">
        <v>183</v>
      </c>
      <c r="C2696" s="196">
        <v>2020</v>
      </c>
      <c r="D2696" s="196">
        <v>5</v>
      </c>
      <c r="E2696" s="196" t="s">
        <v>224</v>
      </c>
      <c r="F2696" s="197">
        <v>77</v>
      </c>
      <c r="G2696" s="196" t="s">
        <v>214</v>
      </c>
      <c r="H2696" s="196">
        <v>950</v>
      </c>
      <c r="I2696" s="196" t="s">
        <v>186</v>
      </c>
      <c r="J2696" s="196" t="s">
        <v>117</v>
      </c>
      <c r="K2696" s="196" t="s">
        <v>187</v>
      </c>
      <c r="L2696" s="196">
        <v>4577</v>
      </c>
      <c r="M2696" s="196" t="s">
        <v>214</v>
      </c>
      <c r="N2696" s="196">
        <v>1</v>
      </c>
      <c r="O2696" s="196">
        <v>251.63</v>
      </c>
      <c r="P2696" s="196">
        <v>2475</v>
      </c>
      <c r="Q2696" t="str">
        <f>VLOOKUP(J2696,S:T,2,FALSE)</f>
        <v>3-Small C&amp;I</v>
      </c>
      <c r="R2696" s="198"/>
      <c r="S2696" t="s">
        <v>306</v>
      </c>
      <c r="U2696" s="198"/>
    </row>
    <row r="2697" spans="1:21" x14ac:dyDescent="0.25">
      <c r="A2697" s="196">
        <v>5</v>
      </c>
      <c r="B2697" s="196" t="s">
        <v>183</v>
      </c>
      <c r="C2697" s="196">
        <v>2020</v>
      </c>
      <c r="D2697" s="196">
        <v>5</v>
      </c>
      <c r="E2697" s="196" t="s">
        <v>224</v>
      </c>
      <c r="F2697" s="197">
        <v>3</v>
      </c>
      <c r="G2697" s="196" t="s">
        <v>191</v>
      </c>
      <c r="H2697" s="196">
        <v>12</v>
      </c>
      <c r="I2697" s="196" t="s">
        <v>303</v>
      </c>
      <c r="J2697" s="196" t="s">
        <v>128</v>
      </c>
      <c r="K2697" s="196" t="s">
        <v>251</v>
      </c>
      <c r="L2697" s="196">
        <v>300</v>
      </c>
      <c r="M2697" s="196" t="s">
        <v>193</v>
      </c>
      <c r="N2697" s="196">
        <v>1</v>
      </c>
      <c r="O2697" s="196">
        <v>8.2799999999999994</v>
      </c>
      <c r="P2697" s="196">
        <v>4</v>
      </c>
      <c r="Q2697" t="str">
        <f>VLOOKUP(J2697,S:T,2,FALSE)</f>
        <v>3-Small C&amp;I</v>
      </c>
      <c r="R2697" s="198"/>
      <c r="S2697" t="s">
        <v>306</v>
      </c>
      <c r="U2697" s="198"/>
    </row>
    <row r="2698" spans="1:21" x14ac:dyDescent="0.25">
      <c r="A2698" s="196">
        <v>4</v>
      </c>
      <c r="B2698" s="196" t="s">
        <v>189</v>
      </c>
      <c r="C2698" s="196">
        <v>2020</v>
      </c>
      <c r="D2698" s="196">
        <v>5</v>
      </c>
      <c r="E2698" s="196" t="s">
        <v>224</v>
      </c>
      <c r="F2698" s="197">
        <v>3</v>
      </c>
      <c r="G2698" s="196" t="s">
        <v>191</v>
      </c>
      <c r="H2698" s="196">
        <v>950</v>
      </c>
      <c r="I2698" s="196" t="s">
        <v>186</v>
      </c>
      <c r="J2698" s="196" t="s">
        <v>117</v>
      </c>
      <c r="K2698" s="196" t="s">
        <v>187</v>
      </c>
      <c r="L2698" s="196">
        <v>4532</v>
      </c>
      <c r="M2698" s="196" t="s">
        <v>202</v>
      </c>
      <c r="N2698" s="196">
        <v>1266</v>
      </c>
      <c r="O2698" s="196">
        <v>142333.12</v>
      </c>
      <c r="P2698" s="196">
        <v>1249599</v>
      </c>
      <c r="Q2698" t="str">
        <f>VLOOKUP(J2698,S:T,2,FALSE)</f>
        <v>3-Small C&amp;I</v>
      </c>
      <c r="R2698" s="198"/>
      <c r="S2698" t="s">
        <v>306</v>
      </c>
      <c r="U2698" s="198"/>
    </row>
    <row r="2699" spans="1:21" x14ac:dyDescent="0.25">
      <c r="A2699" s="196">
        <v>4</v>
      </c>
      <c r="B2699" s="196" t="s">
        <v>189</v>
      </c>
      <c r="C2699" s="196">
        <v>2020</v>
      </c>
      <c r="D2699" s="196">
        <v>5</v>
      </c>
      <c r="E2699" s="196" t="s">
        <v>224</v>
      </c>
      <c r="F2699" s="197">
        <v>3</v>
      </c>
      <c r="G2699" s="196" t="s">
        <v>191</v>
      </c>
      <c r="H2699" s="196">
        <v>953</v>
      </c>
      <c r="I2699" s="196" t="s">
        <v>215</v>
      </c>
      <c r="J2699" s="196" t="s">
        <v>120</v>
      </c>
      <c r="K2699" s="196" t="s">
        <v>216</v>
      </c>
      <c r="L2699" s="196">
        <v>4532</v>
      </c>
      <c r="M2699" s="196" t="s">
        <v>202</v>
      </c>
      <c r="N2699" s="196">
        <v>49</v>
      </c>
      <c r="O2699" s="196">
        <v>2740.37</v>
      </c>
      <c r="P2699" s="196">
        <v>21170</v>
      </c>
      <c r="Q2699" t="str">
        <f>VLOOKUP(J2699,S:T,2,FALSE)</f>
        <v>3-Small C&amp;I</v>
      </c>
      <c r="R2699" s="198"/>
      <c r="S2699" t="s">
        <v>306</v>
      </c>
      <c r="U2699" s="198"/>
    </row>
    <row r="2700" spans="1:21" x14ac:dyDescent="0.25">
      <c r="A2700" s="196">
        <v>4</v>
      </c>
      <c r="B2700" s="196" t="s">
        <v>189</v>
      </c>
      <c r="C2700" s="196">
        <v>2020</v>
      </c>
      <c r="D2700" s="196">
        <v>5</v>
      </c>
      <c r="E2700" s="196" t="s">
        <v>224</v>
      </c>
      <c r="F2700" s="197">
        <v>1</v>
      </c>
      <c r="G2700" s="196" t="s">
        <v>185</v>
      </c>
      <c r="H2700" s="196">
        <v>5</v>
      </c>
      <c r="I2700" s="196" t="s">
        <v>192</v>
      </c>
      <c r="J2700" s="196" t="s">
        <v>117</v>
      </c>
      <c r="K2700" s="196" t="s">
        <v>187</v>
      </c>
      <c r="L2700" s="196">
        <v>200</v>
      </c>
      <c r="M2700" s="196" t="s">
        <v>212</v>
      </c>
      <c r="N2700" s="196">
        <v>12</v>
      </c>
      <c r="O2700" s="196">
        <v>762.12</v>
      </c>
      <c r="P2700" s="196">
        <v>2990</v>
      </c>
      <c r="Q2700" t="str">
        <f>VLOOKUP(J2700,S:T,2,FALSE)</f>
        <v>3-Small C&amp;I</v>
      </c>
      <c r="R2700" s="198"/>
      <c r="S2700" t="s">
        <v>306</v>
      </c>
      <c r="U2700" s="198"/>
    </row>
    <row r="2701" spans="1:21" x14ac:dyDescent="0.25">
      <c r="A2701" s="196">
        <v>5</v>
      </c>
      <c r="B2701" s="196" t="s">
        <v>183</v>
      </c>
      <c r="C2701" s="196">
        <v>2020</v>
      </c>
      <c r="D2701" s="196">
        <v>5</v>
      </c>
      <c r="E2701" s="196" t="s">
        <v>224</v>
      </c>
      <c r="F2701" s="197">
        <v>3</v>
      </c>
      <c r="G2701" s="196" t="s">
        <v>191</v>
      </c>
      <c r="H2701" s="196">
        <v>616</v>
      </c>
      <c r="I2701" s="196" t="s">
        <v>201</v>
      </c>
      <c r="J2701" s="196" t="s">
        <v>127</v>
      </c>
      <c r="K2701" s="196" t="s">
        <v>199</v>
      </c>
      <c r="L2701" s="196">
        <v>4532</v>
      </c>
      <c r="M2701" s="196" t="s">
        <v>202</v>
      </c>
      <c r="N2701" s="196">
        <v>3383</v>
      </c>
      <c r="O2701" s="196">
        <v>258971.88</v>
      </c>
      <c r="P2701" s="196">
        <v>839610</v>
      </c>
      <c r="Q2701" t="str">
        <f>VLOOKUP(J2701,S:T,2,FALSE)</f>
        <v>Street</v>
      </c>
      <c r="R2701" s="198"/>
      <c r="S2701" t="s">
        <v>306</v>
      </c>
      <c r="U2701" s="198"/>
    </row>
    <row r="2702" spans="1:21" x14ac:dyDescent="0.25">
      <c r="A2702" s="196">
        <v>4</v>
      </c>
      <c r="B2702" s="196" t="s">
        <v>189</v>
      </c>
      <c r="C2702" s="196">
        <v>2020</v>
      </c>
      <c r="D2702" s="196">
        <v>5</v>
      </c>
      <c r="E2702" s="196" t="s">
        <v>224</v>
      </c>
      <c r="F2702" s="197">
        <v>1</v>
      </c>
      <c r="G2702" s="196" t="s">
        <v>185</v>
      </c>
      <c r="H2702" s="196">
        <v>903</v>
      </c>
      <c r="I2702" s="196" t="s">
        <v>241</v>
      </c>
      <c r="J2702" s="196" t="s">
        <v>123</v>
      </c>
      <c r="K2702" s="196" t="s">
        <v>232</v>
      </c>
      <c r="L2702" s="196">
        <v>4512</v>
      </c>
      <c r="M2702" s="196" t="s">
        <v>188</v>
      </c>
      <c r="N2702" s="196">
        <v>10394</v>
      </c>
      <c r="O2702" s="196">
        <v>905022.02</v>
      </c>
      <c r="P2702" s="196">
        <v>6320216</v>
      </c>
      <c r="Q2702" t="str">
        <f>VLOOKUP(J2702,S:T,2,FALSE)</f>
        <v>1-Residential</v>
      </c>
      <c r="R2702" s="198"/>
      <c r="S2702" t="s">
        <v>306</v>
      </c>
      <c r="U2702" s="198"/>
    </row>
    <row r="2703" spans="1:21" x14ac:dyDescent="0.25">
      <c r="A2703" s="196">
        <v>5</v>
      </c>
      <c r="B2703" s="196" t="s">
        <v>183</v>
      </c>
      <c r="C2703" s="196">
        <v>2020</v>
      </c>
      <c r="D2703" s="196">
        <v>5</v>
      </c>
      <c r="E2703" s="196" t="s">
        <v>224</v>
      </c>
      <c r="F2703" s="197">
        <v>10</v>
      </c>
      <c r="G2703" s="196" t="s">
        <v>240</v>
      </c>
      <c r="H2703" s="196">
        <v>903</v>
      </c>
      <c r="I2703" s="196" t="s">
        <v>241</v>
      </c>
      <c r="J2703" s="196" t="s">
        <v>123</v>
      </c>
      <c r="K2703" s="196" t="s">
        <v>232</v>
      </c>
      <c r="L2703" s="196">
        <v>4513</v>
      </c>
      <c r="M2703" s="196" t="s">
        <v>242</v>
      </c>
      <c r="N2703" s="196">
        <v>33196</v>
      </c>
      <c r="O2703" s="196">
        <v>3108609.57</v>
      </c>
      <c r="P2703" s="196">
        <v>23093045</v>
      </c>
      <c r="Q2703" t="str">
        <f>VLOOKUP(J2703,S:T,2,FALSE)</f>
        <v>1-Residential</v>
      </c>
      <c r="R2703" s="198"/>
      <c r="S2703" t="s">
        <v>306</v>
      </c>
      <c r="U2703" s="198"/>
    </row>
    <row r="2704" spans="1:21" x14ac:dyDescent="0.25">
      <c r="A2704" s="196">
        <v>5</v>
      </c>
      <c r="B2704" s="196" t="s">
        <v>183</v>
      </c>
      <c r="C2704" s="196">
        <v>2020</v>
      </c>
      <c r="D2704" s="196">
        <v>5</v>
      </c>
      <c r="E2704" s="196" t="s">
        <v>224</v>
      </c>
      <c r="F2704" s="197">
        <v>6</v>
      </c>
      <c r="G2704" s="196" t="s">
        <v>194</v>
      </c>
      <c r="H2704" s="196">
        <v>615</v>
      </c>
      <c r="I2704" s="196" t="s">
        <v>294</v>
      </c>
      <c r="J2704" s="196" t="s">
        <v>125</v>
      </c>
      <c r="K2704" s="196" t="s">
        <v>263</v>
      </c>
      <c r="L2704" s="196">
        <v>4562</v>
      </c>
      <c r="M2704" s="196" t="s">
        <v>213</v>
      </c>
      <c r="N2704" s="196">
        <v>537</v>
      </c>
      <c r="O2704" s="196">
        <v>338112.25</v>
      </c>
      <c r="P2704" s="196">
        <v>477968</v>
      </c>
      <c r="Q2704" t="str">
        <f>VLOOKUP(J2704,S:T,2,FALSE)</f>
        <v>Street</v>
      </c>
      <c r="R2704" s="198"/>
      <c r="S2704" t="s">
        <v>306</v>
      </c>
      <c r="U2704" s="198"/>
    </row>
    <row r="2705" spans="1:21" x14ac:dyDescent="0.25">
      <c r="A2705" s="196">
        <v>5</v>
      </c>
      <c r="B2705" s="196" t="s">
        <v>183</v>
      </c>
      <c r="C2705" s="196">
        <v>2020</v>
      </c>
      <c r="D2705" s="196">
        <v>5</v>
      </c>
      <c r="E2705" s="196" t="s">
        <v>224</v>
      </c>
      <c r="F2705" s="197">
        <v>6</v>
      </c>
      <c r="G2705" s="196" t="s">
        <v>194</v>
      </c>
      <c r="H2705" s="196">
        <v>607</v>
      </c>
      <c r="I2705" s="196" t="s">
        <v>295</v>
      </c>
      <c r="J2705" s="196" t="s">
        <v>132</v>
      </c>
      <c r="K2705" s="196" t="s">
        <v>282</v>
      </c>
      <c r="L2705" s="196">
        <v>700</v>
      </c>
      <c r="M2705" s="196" t="s">
        <v>195</v>
      </c>
      <c r="N2705" s="196">
        <v>2</v>
      </c>
      <c r="O2705" s="196">
        <v>15515.61</v>
      </c>
      <c r="P2705" s="196">
        <v>32725</v>
      </c>
      <c r="Q2705" t="str">
        <f>VLOOKUP(J2705,S:T,2,FALSE)</f>
        <v>Street</v>
      </c>
      <c r="R2705" s="198"/>
      <c r="S2705" t="s">
        <v>306</v>
      </c>
      <c r="U2705" s="198"/>
    </row>
    <row r="2706" spans="1:21" x14ac:dyDescent="0.25">
      <c r="A2706" s="196">
        <v>4</v>
      </c>
      <c r="B2706" s="196" t="s">
        <v>189</v>
      </c>
      <c r="C2706" s="196">
        <v>2020</v>
      </c>
      <c r="D2706" s="196">
        <v>5</v>
      </c>
      <c r="E2706" s="196" t="s">
        <v>224</v>
      </c>
      <c r="F2706" s="197">
        <v>60</v>
      </c>
      <c r="G2706" s="196" t="s">
        <v>214</v>
      </c>
      <c r="H2706" s="196">
        <v>624</v>
      </c>
      <c r="I2706" s="196" t="s">
        <v>228</v>
      </c>
      <c r="J2706" s="196" t="s">
        <v>126</v>
      </c>
      <c r="K2706" s="196" t="s">
        <v>229</v>
      </c>
      <c r="L2706" s="196">
        <v>4563</v>
      </c>
      <c r="M2706" s="196" t="s">
        <v>230</v>
      </c>
      <c r="N2706" s="196">
        <v>2</v>
      </c>
      <c r="O2706" s="196">
        <v>25.58</v>
      </c>
      <c r="P2706" s="196">
        <v>99</v>
      </c>
      <c r="Q2706" t="str">
        <f>VLOOKUP(J2706,S:T,2,FALSE)</f>
        <v>Street</v>
      </c>
      <c r="R2706" s="198"/>
      <c r="S2706" t="s">
        <v>306</v>
      </c>
      <c r="U2706" s="198"/>
    </row>
    <row r="2707" spans="1:21" x14ac:dyDescent="0.25">
      <c r="A2707" s="196">
        <v>5</v>
      </c>
      <c r="B2707" s="196" t="s">
        <v>183</v>
      </c>
      <c r="C2707" s="196">
        <v>2020</v>
      </c>
      <c r="D2707" s="196">
        <v>5</v>
      </c>
      <c r="E2707" s="196" t="s">
        <v>224</v>
      </c>
      <c r="F2707" s="197">
        <v>3</v>
      </c>
      <c r="G2707" s="196" t="s">
        <v>191</v>
      </c>
      <c r="H2707" s="196">
        <v>710</v>
      </c>
      <c r="I2707" s="196" t="s">
        <v>222</v>
      </c>
      <c r="J2707" s="196" t="s">
        <v>209</v>
      </c>
      <c r="K2707" s="196" t="s">
        <v>210</v>
      </c>
      <c r="L2707" s="196">
        <v>4532</v>
      </c>
      <c r="M2707" s="196" t="s">
        <v>202</v>
      </c>
      <c r="N2707" s="196">
        <v>2042</v>
      </c>
      <c r="O2707" s="196">
        <v>17385177.32</v>
      </c>
      <c r="P2707" s="196">
        <v>270731164</v>
      </c>
      <c r="Q2707" t="str">
        <f>VLOOKUP(J2707,S:T,2,FALSE)</f>
        <v>5-Large C&amp;I</v>
      </c>
      <c r="R2707" s="198"/>
      <c r="S2707" t="s">
        <v>306</v>
      </c>
      <c r="U2707" s="198"/>
    </row>
    <row r="2708" spans="1:21" x14ac:dyDescent="0.25">
      <c r="A2708" s="196">
        <v>5</v>
      </c>
      <c r="B2708" s="196" t="s">
        <v>183</v>
      </c>
      <c r="C2708" s="196">
        <v>2020</v>
      </c>
      <c r="D2708" s="196">
        <v>5</v>
      </c>
      <c r="E2708" s="196" t="s">
        <v>224</v>
      </c>
      <c r="F2708" s="197">
        <v>6</v>
      </c>
      <c r="G2708" s="196" t="s">
        <v>194</v>
      </c>
      <c r="H2708" s="196">
        <v>600</v>
      </c>
      <c r="I2708" s="196" t="s">
        <v>268</v>
      </c>
      <c r="J2708" s="196" t="s">
        <v>125</v>
      </c>
      <c r="K2708" s="196" t="s">
        <v>263</v>
      </c>
      <c r="L2708" s="196">
        <v>700</v>
      </c>
      <c r="M2708" s="196" t="s">
        <v>195</v>
      </c>
      <c r="N2708" s="196">
        <v>73</v>
      </c>
      <c r="O2708" s="196">
        <v>39402.870000000003</v>
      </c>
      <c r="P2708" s="196">
        <v>43893</v>
      </c>
      <c r="Q2708" t="str">
        <f>VLOOKUP(J2708,S:T,2,FALSE)</f>
        <v>Street</v>
      </c>
      <c r="R2708" s="198"/>
      <c r="S2708" t="s">
        <v>306</v>
      </c>
      <c r="U2708" s="198"/>
    </row>
    <row r="2709" spans="1:21" x14ac:dyDescent="0.25">
      <c r="A2709" s="196">
        <v>4</v>
      </c>
      <c r="B2709" s="196" t="s">
        <v>189</v>
      </c>
      <c r="C2709" s="196">
        <v>2020</v>
      </c>
      <c r="D2709" s="196">
        <v>5</v>
      </c>
      <c r="E2709" s="196" t="s">
        <v>224</v>
      </c>
      <c r="F2709" s="197">
        <v>1</v>
      </c>
      <c r="G2709" s="196" t="s">
        <v>185</v>
      </c>
      <c r="H2709" s="196">
        <v>905</v>
      </c>
      <c r="I2709" s="196" t="s">
        <v>274</v>
      </c>
      <c r="J2709" s="196" t="s">
        <v>124</v>
      </c>
      <c r="K2709" s="196" t="s">
        <v>244</v>
      </c>
      <c r="L2709" s="196">
        <v>4512</v>
      </c>
      <c r="M2709" s="196" t="s">
        <v>188</v>
      </c>
      <c r="N2709" s="196">
        <v>110</v>
      </c>
      <c r="O2709" s="196">
        <v>4084.61</v>
      </c>
      <c r="P2709" s="196">
        <v>75889</v>
      </c>
      <c r="Q2709" t="str">
        <f>VLOOKUP(J2709,S:T,2,FALSE)</f>
        <v>2-Low Income Residential</v>
      </c>
      <c r="R2709" s="198"/>
      <c r="S2709" t="s">
        <v>306</v>
      </c>
      <c r="U2709" s="198"/>
    </row>
    <row r="2710" spans="1:21" x14ac:dyDescent="0.25">
      <c r="A2710" s="196">
        <v>5</v>
      </c>
      <c r="B2710" s="196" t="s">
        <v>183</v>
      </c>
      <c r="C2710" s="196">
        <v>2020</v>
      </c>
      <c r="D2710" s="196">
        <v>5</v>
      </c>
      <c r="E2710" s="196" t="s">
        <v>224</v>
      </c>
      <c r="F2710" s="197">
        <v>1</v>
      </c>
      <c r="G2710" s="196" t="s">
        <v>185</v>
      </c>
      <c r="H2710" s="196">
        <v>1</v>
      </c>
      <c r="I2710" s="196" t="s">
        <v>231</v>
      </c>
      <c r="J2710" s="196" t="s">
        <v>123</v>
      </c>
      <c r="K2710" s="196" t="s">
        <v>232</v>
      </c>
      <c r="L2710" s="196">
        <v>200</v>
      </c>
      <c r="M2710" s="196" t="s">
        <v>212</v>
      </c>
      <c r="N2710" s="196">
        <v>497234</v>
      </c>
      <c r="O2710" s="196">
        <v>58793914.770000003</v>
      </c>
      <c r="P2710" s="196">
        <v>224942269</v>
      </c>
      <c r="Q2710" t="str">
        <f>VLOOKUP(J2710,S:T,2,FALSE)</f>
        <v>1-Residential</v>
      </c>
      <c r="R2710" s="198"/>
      <c r="S2710" t="s">
        <v>306</v>
      </c>
      <c r="U2710" s="198"/>
    </row>
    <row r="2711" spans="1:21" x14ac:dyDescent="0.25">
      <c r="A2711" s="196">
        <v>5</v>
      </c>
      <c r="B2711" s="196" t="s">
        <v>183</v>
      </c>
      <c r="C2711" s="196">
        <v>2020</v>
      </c>
      <c r="D2711" s="196">
        <v>5</v>
      </c>
      <c r="E2711" s="196" t="s">
        <v>224</v>
      </c>
      <c r="F2711" s="197">
        <v>10</v>
      </c>
      <c r="G2711" s="196" t="s">
        <v>240</v>
      </c>
      <c r="H2711" s="196">
        <v>2</v>
      </c>
      <c r="I2711" s="196" t="s">
        <v>266</v>
      </c>
      <c r="J2711" s="196" t="s">
        <v>123</v>
      </c>
      <c r="K2711" s="196" t="s">
        <v>232</v>
      </c>
      <c r="L2711" s="196">
        <v>207</v>
      </c>
      <c r="M2711" s="196" t="s">
        <v>245</v>
      </c>
      <c r="N2711" s="196">
        <v>24</v>
      </c>
      <c r="O2711" s="196">
        <v>4533.82</v>
      </c>
      <c r="P2711" s="196">
        <v>18034</v>
      </c>
      <c r="Q2711" t="str">
        <f>VLOOKUP(J2711,S:T,2,FALSE)</f>
        <v>1-Residential</v>
      </c>
      <c r="R2711" s="198"/>
      <c r="S2711" t="s">
        <v>306</v>
      </c>
      <c r="U2711" s="198"/>
    </row>
    <row r="2712" spans="1:21" x14ac:dyDescent="0.25">
      <c r="A2712" s="196">
        <v>4</v>
      </c>
      <c r="B2712" s="196" t="s">
        <v>189</v>
      </c>
      <c r="C2712" s="196">
        <v>2020</v>
      </c>
      <c r="D2712" s="196">
        <v>5</v>
      </c>
      <c r="E2712" s="196" t="s">
        <v>224</v>
      </c>
      <c r="F2712" s="197">
        <v>5</v>
      </c>
      <c r="G2712" s="196" t="s">
        <v>197</v>
      </c>
      <c r="H2712" s="196">
        <v>710</v>
      </c>
      <c r="I2712" s="196" t="s">
        <v>222</v>
      </c>
      <c r="J2712" s="196" t="s">
        <v>209</v>
      </c>
      <c r="K2712" s="196" t="s">
        <v>210</v>
      </c>
      <c r="L2712" s="196">
        <v>4552</v>
      </c>
      <c r="M2712" s="196" t="s">
        <v>278</v>
      </c>
      <c r="N2712" s="196">
        <v>1</v>
      </c>
      <c r="O2712" s="196">
        <v>-4893.7</v>
      </c>
      <c r="P2712" s="196">
        <v>0</v>
      </c>
      <c r="Q2712" t="str">
        <f>VLOOKUP(J2712,S:T,2,FALSE)</f>
        <v>5-Large C&amp;I</v>
      </c>
      <c r="R2712" s="198"/>
      <c r="S2712" t="s">
        <v>306</v>
      </c>
      <c r="U2712" s="198"/>
    </row>
    <row r="2713" spans="1:21" x14ac:dyDescent="0.25">
      <c r="A2713" s="196">
        <v>4</v>
      </c>
      <c r="B2713" s="196" t="s">
        <v>189</v>
      </c>
      <c r="C2713" s="196">
        <v>2020</v>
      </c>
      <c r="D2713" s="196">
        <v>5</v>
      </c>
      <c r="E2713" s="196" t="s">
        <v>224</v>
      </c>
      <c r="F2713" s="197">
        <v>10</v>
      </c>
      <c r="G2713" s="196" t="s">
        <v>240</v>
      </c>
      <c r="H2713" s="196">
        <v>903</v>
      </c>
      <c r="I2713" s="196" t="s">
        <v>241</v>
      </c>
      <c r="J2713" s="196" t="s">
        <v>123</v>
      </c>
      <c r="K2713" s="196" t="s">
        <v>232</v>
      </c>
      <c r="L2713" s="196">
        <v>4513</v>
      </c>
      <c r="M2713" s="196" t="s">
        <v>242</v>
      </c>
      <c r="N2713" s="196">
        <v>152</v>
      </c>
      <c r="O2713" s="196">
        <v>14071.06</v>
      </c>
      <c r="P2713" s="196">
        <v>98028</v>
      </c>
      <c r="Q2713" t="str">
        <f>VLOOKUP(J2713,S:T,2,FALSE)</f>
        <v>1-Residential</v>
      </c>
      <c r="R2713" s="198"/>
      <c r="S2713" t="s">
        <v>306</v>
      </c>
      <c r="U2713" s="198"/>
    </row>
    <row r="2714" spans="1:21" x14ac:dyDescent="0.25">
      <c r="A2714" s="196">
        <v>5</v>
      </c>
      <c r="B2714" s="196" t="s">
        <v>183</v>
      </c>
      <c r="C2714" s="196">
        <v>2020</v>
      </c>
      <c r="D2714" s="196">
        <v>5</v>
      </c>
      <c r="E2714" s="196" t="s">
        <v>224</v>
      </c>
      <c r="F2714" s="197">
        <v>1</v>
      </c>
      <c r="G2714" s="196" t="s">
        <v>185</v>
      </c>
      <c r="H2714" s="196">
        <v>6</v>
      </c>
      <c r="I2714" s="196" t="s">
        <v>258</v>
      </c>
      <c r="J2714" s="196" t="s">
        <v>124</v>
      </c>
      <c r="K2714" s="196" t="s">
        <v>244</v>
      </c>
      <c r="L2714" s="196">
        <v>200</v>
      </c>
      <c r="M2714" s="196" t="s">
        <v>212</v>
      </c>
      <c r="N2714" s="196">
        <v>54799</v>
      </c>
      <c r="O2714" s="196">
        <v>4364038.9400000004</v>
      </c>
      <c r="P2714" s="196">
        <v>25808836</v>
      </c>
      <c r="Q2714" t="str">
        <f>VLOOKUP(J2714,S:T,2,FALSE)</f>
        <v>2-Low Income Residential</v>
      </c>
      <c r="R2714" s="198"/>
      <c r="S2714" t="s">
        <v>306</v>
      </c>
      <c r="U2714" s="198"/>
    </row>
    <row r="2715" spans="1:21" x14ac:dyDescent="0.25">
      <c r="A2715" s="196">
        <v>5</v>
      </c>
      <c r="B2715" s="196" t="s">
        <v>183</v>
      </c>
      <c r="C2715" s="196">
        <v>2020</v>
      </c>
      <c r="D2715" s="196">
        <v>5</v>
      </c>
      <c r="E2715" s="196" t="s">
        <v>224</v>
      </c>
      <c r="F2715" s="197">
        <v>5</v>
      </c>
      <c r="G2715" s="196" t="s">
        <v>197</v>
      </c>
      <c r="H2715" s="196">
        <v>13</v>
      </c>
      <c r="I2715" s="196" t="s">
        <v>298</v>
      </c>
      <c r="J2715" s="196" t="s">
        <v>121</v>
      </c>
      <c r="K2715" s="196" t="s">
        <v>218</v>
      </c>
      <c r="L2715" s="196">
        <v>460</v>
      </c>
      <c r="M2715" s="196" t="s">
        <v>200</v>
      </c>
      <c r="N2715" s="196">
        <v>7</v>
      </c>
      <c r="O2715" s="196">
        <v>17893.580000000002</v>
      </c>
      <c r="P2715" s="196">
        <v>91780</v>
      </c>
      <c r="Q2715" t="str">
        <f>VLOOKUP(J2715,S:T,2,FALSE)</f>
        <v>4-Medium C&amp;I</v>
      </c>
      <c r="R2715" s="198"/>
      <c r="S2715" t="s">
        <v>306</v>
      </c>
      <c r="U2715" s="198"/>
    </row>
    <row r="2716" spans="1:21" x14ac:dyDescent="0.25">
      <c r="A2716" s="196">
        <v>5</v>
      </c>
      <c r="B2716" s="196" t="s">
        <v>183</v>
      </c>
      <c r="C2716" s="196">
        <v>2020</v>
      </c>
      <c r="D2716" s="196">
        <v>5</v>
      </c>
      <c r="E2716" s="196" t="s">
        <v>224</v>
      </c>
      <c r="F2716" s="197">
        <v>79</v>
      </c>
      <c r="G2716" s="196" t="s">
        <v>214</v>
      </c>
      <c r="H2716" s="196">
        <v>18</v>
      </c>
      <c r="I2716" s="196" t="s">
        <v>217</v>
      </c>
      <c r="J2716" s="196" t="s">
        <v>121</v>
      </c>
      <c r="K2716" s="196" t="s">
        <v>218</v>
      </c>
      <c r="L2716" s="196">
        <v>1579</v>
      </c>
      <c r="M2716" s="196" t="s">
        <v>273</v>
      </c>
      <c r="N2716" s="196">
        <v>1</v>
      </c>
      <c r="O2716" s="196">
        <v>11342.8</v>
      </c>
      <c r="P2716" s="196">
        <v>68600</v>
      </c>
      <c r="Q2716" t="str">
        <f>VLOOKUP(J2716,S:T,2,FALSE)</f>
        <v>4-Medium C&amp;I</v>
      </c>
      <c r="R2716" s="198"/>
      <c r="S2716" t="s">
        <v>306</v>
      </c>
      <c r="U2716" s="198"/>
    </row>
    <row r="2717" spans="1:21" x14ac:dyDescent="0.25">
      <c r="A2717" s="196">
        <v>5</v>
      </c>
      <c r="B2717" s="196" t="s">
        <v>183</v>
      </c>
      <c r="C2717" s="196">
        <v>2020</v>
      </c>
      <c r="D2717" s="196">
        <v>5</v>
      </c>
      <c r="E2717" s="196" t="s">
        <v>224</v>
      </c>
      <c r="F2717" s="197">
        <v>3</v>
      </c>
      <c r="G2717" s="196" t="s">
        <v>191</v>
      </c>
      <c r="H2717" s="196">
        <v>19</v>
      </c>
      <c r="I2717" s="196" t="s">
        <v>264</v>
      </c>
      <c r="J2717" s="196" t="s">
        <v>129</v>
      </c>
      <c r="K2717" s="196" t="s">
        <v>265</v>
      </c>
      <c r="L2717" s="196">
        <v>300</v>
      </c>
      <c r="M2717" s="196" t="s">
        <v>193</v>
      </c>
      <c r="N2717" s="196">
        <v>48</v>
      </c>
      <c r="O2717" s="196">
        <v>126400.75</v>
      </c>
      <c r="P2717" s="196">
        <v>697233</v>
      </c>
      <c r="Q2717" t="str">
        <f>VLOOKUP(J2717,S:T,2,FALSE)</f>
        <v>4-Medium C&amp;I</v>
      </c>
      <c r="R2717" s="198"/>
      <c r="S2717" t="s">
        <v>306</v>
      </c>
      <c r="U2717" s="198"/>
    </row>
    <row r="2718" spans="1:21" x14ac:dyDescent="0.25">
      <c r="A2718" s="196">
        <v>5</v>
      </c>
      <c r="B2718" s="196" t="s">
        <v>183</v>
      </c>
      <c r="C2718" s="196">
        <v>2020</v>
      </c>
      <c r="D2718" s="196">
        <v>5</v>
      </c>
      <c r="E2718" s="196" t="s">
        <v>224</v>
      </c>
      <c r="F2718" s="197">
        <v>3</v>
      </c>
      <c r="G2718" s="196" t="s">
        <v>191</v>
      </c>
      <c r="H2718" s="196">
        <v>701</v>
      </c>
      <c r="I2718" s="196" t="s">
        <v>208</v>
      </c>
      <c r="J2718" s="196" t="s">
        <v>209</v>
      </c>
      <c r="K2718" s="196" t="s">
        <v>210</v>
      </c>
      <c r="L2718" s="196">
        <v>300</v>
      </c>
      <c r="M2718" s="196" t="s">
        <v>193</v>
      </c>
      <c r="N2718" s="196">
        <v>162</v>
      </c>
      <c r="O2718" s="196">
        <v>1151703.8899999999</v>
      </c>
      <c r="P2718" s="196">
        <v>7242494</v>
      </c>
      <c r="Q2718" t="str">
        <f>VLOOKUP(J2718,S:T,2,FALSE)</f>
        <v>5-Large C&amp;I</v>
      </c>
      <c r="R2718" s="198"/>
      <c r="S2718" t="s">
        <v>306</v>
      </c>
      <c r="U2718" s="198"/>
    </row>
    <row r="2719" spans="1:21" x14ac:dyDescent="0.25">
      <c r="A2719" s="196">
        <v>4</v>
      </c>
      <c r="B2719" s="196" t="s">
        <v>189</v>
      </c>
      <c r="C2719" s="196">
        <v>2020</v>
      </c>
      <c r="D2719" s="196">
        <v>5</v>
      </c>
      <c r="E2719" s="196" t="s">
        <v>224</v>
      </c>
      <c r="F2719" s="197">
        <v>3</v>
      </c>
      <c r="G2719" s="196" t="s">
        <v>191</v>
      </c>
      <c r="H2719" s="196">
        <v>9</v>
      </c>
      <c r="I2719" s="196" t="s">
        <v>277</v>
      </c>
      <c r="J2719" s="196" t="s">
        <v>119</v>
      </c>
      <c r="K2719" s="196" t="s">
        <v>238</v>
      </c>
      <c r="L2719" s="196">
        <v>300</v>
      </c>
      <c r="M2719" s="196" t="s">
        <v>193</v>
      </c>
      <c r="N2719" s="196">
        <v>2</v>
      </c>
      <c r="O2719" s="196">
        <v>161.11000000000001</v>
      </c>
      <c r="P2719" s="196">
        <v>675</v>
      </c>
      <c r="Q2719" t="str">
        <f>VLOOKUP(J2719,S:T,2,FALSE)</f>
        <v>3-Small C&amp;I</v>
      </c>
      <c r="R2719" s="198"/>
      <c r="S2719" t="s">
        <v>306</v>
      </c>
      <c r="U2719" s="198"/>
    </row>
    <row r="2720" spans="1:21" x14ac:dyDescent="0.25">
      <c r="A2720" s="196">
        <v>5</v>
      </c>
      <c r="B2720" s="196" t="s">
        <v>183</v>
      </c>
      <c r="C2720" s="196">
        <v>2020</v>
      </c>
      <c r="D2720" s="196">
        <v>5</v>
      </c>
      <c r="E2720" s="196" t="s">
        <v>224</v>
      </c>
      <c r="F2720" s="197">
        <v>5</v>
      </c>
      <c r="G2720" s="196" t="s">
        <v>197</v>
      </c>
      <c r="H2720" s="196">
        <v>11</v>
      </c>
      <c r="I2720" s="196" t="s">
        <v>285</v>
      </c>
      <c r="J2720" s="196" t="s">
        <v>117</v>
      </c>
      <c r="K2720" s="196" t="s">
        <v>187</v>
      </c>
      <c r="L2720" s="196">
        <v>460</v>
      </c>
      <c r="M2720" s="196" t="s">
        <v>200</v>
      </c>
      <c r="N2720" s="196">
        <v>2</v>
      </c>
      <c r="O2720" s="196">
        <v>139.21</v>
      </c>
      <c r="P2720" s="196">
        <v>620</v>
      </c>
      <c r="Q2720" t="str">
        <f>VLOOKUP(J2720,S:T,2,FALSE)</f>
        <v>3-Small C&amp;I</v>
      </c>
      <c r="R2720" s="198"/>
      <c r="S2720" t="s">
        <v>306</v>
      </c>
      <c r="U2720" s="198"/>
    </row>
    <row r="2721" spans="1:21" x14ac:dyDescent="0.25">
      <c r="A2721" s="196">
        <v>5</v>
      </c>
      <c r="B2721" s="196" t="s">
        <v>183</v>
      </c>
      <c r="C2721" s="196">
        <v>2020</v>
      </c>
      <c r="D2721" s="196">
        <v>5</v>
      </c>
      <c r="E2721" s="196" t="s">
        <v>224</v>
      </c>
      <c r="F2721" s="197">
        <v>6</v>
      </c>
      <c r="G2721" s="196" t="s">
        <v>194</v>
      </c>
      <c r="H2721" s="196">
        <v>5</v>
      </c>
      <c r="I2721" s="196" t="s">
        <v>192</v>
      </c>
      <c r="J2721" s="196" t="s">
        <v>117</v>
      </c>
      <c r="K2721" s="196" t="s">
        <v>187</v>
      </c>
      <c r="L2721" s="196">
        <v>700</v>
      </c>
      <c r="M2721" s="196" t="s">
        <v>195</v>
      </c>
      <c r="N2721" s="196">
        <v>6</v>
      </c>
      <c r="O2721" s="196">
        <v>315.49</v>
      </c>
      <c r="P2721" s="196">
        <v>1219</v>
      </c>
      <c r="Q2721" t="str">
        <f>VLOOKUP(J2721,S:T,2,FALSE)</f>
        <v>3-Small C&amp;I</v>
      </c>
      <c r="R2721" s="198"/>
      <c r="S2721" t="s">
        <v>306</v>
      </c>
      <c r="U2721" s="198"/>
    </row>
    <row r="2722" spans="1:21" x14ac:dyDescent="0.25">
      <c r="A2722" s="196">
        <v>5</v>
      </c>
      <c r="B2722" s="196" t="s">
        <v>183</v>
      </c>
      <c r="C2722" s="196">
        <v>2020</v>
      </c>
      <c r="D2722" s="196">
        <v>5</v>
      </c>
      <c r="E2722" s="196" t="s">
        <v>224</v>
      </c>
      <c r="F2722" s="197">
        <v>72</v>
      </c>
      <c r="G2722" s="196" t="s">
        <v>214</v>
      </c>
      <c r="H2722" s="196">
        <v>5</v>
      </c>
      <c r="I2722" s="196" t="s">
        <v>192</v>
      </c>
      <c r="J2722" s="196" t="s">
        <v>117</v>
      </c>
      <c r="K2722" s="196" t="s">
        <v>187</v>
      </c>
      <c r="L2722" s="196">
        <v>1572</v>
      </c>
      <c r="M2722" s="196" t="s">
        <v>233</v>
      </c>
      <c r="N2722" s="196">
        <v>1</v>
      </c>
      <c r="O2722" s="196">
        <v>3218.67</v>
      </c>
      <c r="P2722" s="196">
        <v>14636</v>
      </c>
      <c r="Q2722" t="str">
        <f>VLOOKUP(J2722,S:T,2,FALSE)</f>
        <v>3-Small C&amp;I</v>
      </c>
      <c r="R2722" s="198"/>
      <c r="S2722" t="s">
        <v>306</v>
      </c>
      <c r="U2722" s="198"/>
    </row>
    <row r="2723" spans="1:21" x14ac:dyDescent="0.25">
      <c r="A2723" s="196">
        <v>5</v>
      </c>
      <c r="B2723" s="196" t="s">
        <v>183</v>
      </c>
      <c r="C2723" s="196">
        <v>2020</v>
      </c>
      <c r="D2723" s="196">
        <v>5</v>
      </c>
      <c r="E2723" s="196" t="s">
        <v>224</v>
      </c>
      <c r="F2723" s="197">
        <v>10</v>
      </c>
      <c r="G2723" s="196" t="s">
        <v>240</v>
      </c>
      <c r="H2723" s="196">
        <v>950</v>
      </c>
      <c r="I2723" s="196" t="s">
        <v>186</v>
      </c>
      <c r="J2723" s="196" t="s">
        <v>117</v>
      </c>
      <c r="K2723" s="196" t="s">
        <v>187</v>
      </c>
      <c r="L2723" s="196">
        <v>4513</v>
      </c>
      <c r="M2723" s="196" t="s">
        <v>242</v>
      </c>
      <c r="N2723" s="196">
        <v>13</v>
      </c>
      <c r="O2723" s="196">
        <v>1852.88</v>
      </c>
      <c r="P2723" s="196">
        <v>17581</v>
      </c>
      <c r="Q2723" t="str">
        <f>VLOOKUP(J2723,S:T,2,FALSE)</f>
        <v>3-Small C&amp;I</v>
      </c>
      <c r="R2723" s="198"/>
      <c r="S2723" t="s">
        <v>306</v>
      </c>
      <c r="U2723" s="198"/>
    </row>
    <row r="2724" spans="1:21" x14ac:dyDescent="0.25">
      <c r="A2724" s="196">
        <v>5</v>
      </c>
      <c r="B2724" s="196" t="s">
        <v>183</v>
      </c>
      <c r="C2724" s="196">
        <v>2020</v>
      </c>
      <c r="D2724" s="196">
        <v>5</v>
      </c>
      <c r="E2724" s="196" t="s">
        <v>224</v>
      </c>
      <c r="F2724" s="197">
        <v>3</v>
      </c>
      <c r="G2724" s="196" t="s">
        <v>191</v>
      </c>
      <c r="H2724" s="196">
        <v>950</v>
      </c>
      <c r="I2724" s="196" t="s">
        <v>186</v>
      </c>
      <c r="J2724" s="196" t="s">
        <v>117</v>
      </c>
      <c r="K2724" s="196" t="s">
        <v>187</v>
      </c>
      <c r="L2724" s="196">
        <v>4532</v>
      </c>
      <c r="M2724" s="196" t="s">
        <v>202</v>
      </c>
      <c r="N2724" s="196">
        <v>60851</v>
      </c>
      <c r="O2724" s="196">
        <v>2365028.7400000002</v>
      </c>
      <c r="P2724" s="196">
        <v>71231586</v>
      </c>
      <c r="Q2724" t="str">
        <f>VLOOKUP(J2724,S:T,2,FALSE)</f>
        <v>3-Small C&amp;I</v>
      </c>
      <c r="R2724" s="198"/>
      <c r="S2724" t="s">
        <v>306</v>
      </c>
      <c r="U2724" s="198"/>
    </row>
    <row r="2725" spans="1:21" x14ac:dyDescent="0.25">
      <c r="A2725" s="196">
        <v>5</v>
      </c>
      <c r="B2725" s="196" t="s">
        <v>183</v>
      </c>
      <c r="C2725" s="196">
        <v>2020</v>
      </c>
      <c r="D2725" s="196">
        <v>5</v>
      </c>
      <c r="E2725" s="196" t="s">
        <v>224</v>
      </c>
      <c r="F2725" s="197">
        <v>3</v>
      </c>
      <c r="G2725" s="196" t="s">
        <v>191</v>
      </c>
      <c r="H2725" s="196">
        <v>11</v>
      </c>
      <c r="I2725" s="196" t="s">
        <v>285</v>
      </c>
      <c r="J2725" s="196" t="s">
        <v>117</v>
      </c>
      <c r="K2725" s="196" t="s">
        <v>187</v>
      </c>
      <c r="L2725" s="196">
        <v>300</v>
      </c>
      <c r="M2725" s="196" t="s">
        <v>193</v>
      </c>
      <c r="N2725" s="196">
        <v>210</v>
      </c>
      <c r="O2725" s="196">
        <v>75082.179999999993</v>
      </c>
      <c r="P2725" s="196">
        <v>381680</v>
      </c>
      <c r="Q2725" t="str">
        <f>VLOOKUP(J2725,S:T,2,FALSE)</f>
        <v>3-Small C&amp;I</v>
      </c>
      <c r="R2725" s="198"/>
      <c r="S2725" t="s">
        <v>306</v>
      </c>
      <c r="U2725" s="198"/>
    </row>
    <row r="2726" spans="1:21" x14ac:dyDescent="0.25">
      <c r="A2726" s="196">
        <v>5</v>
      </c>
      <c r="B2726" s="196" t="s">
        <v>183</v>
      </c>
      <c r="C2726" s="196">
        <v>2020</v>
      </c>
      <c r="D2726" s="196">
        <v>5</v>
      </c>
      <c r="E2726" s="196" t="s">
        <v>224</v>
      </c>
      <c r="F2726" s="197">
        <v>1</v>
      </c>
      <c r="G2726" s="196" t="s">
        <v>185</v>
      </c>
      <c r="H2726" s="196">
        <v>903</v>
      </c>
      <c r="I2726" s="196" t="s">
        <v>241</v>
      </c>
      <c r="J2726" s="196" t="s">
        <v>123</v>
      </c>
      <c r="K2726" s="196" t="s">
        <v>232</v>
      </c>
      <c r="L2726" s="196">
        <v>4512</v>
      </c>
      <c r="M2726" s="196" t="s">
        <v>188</v>
      </c>
      <c r="N2726" s="196">
        <v>460927</v>
      </c>
      <c r="O2726" s="196">
        <v>29603714.140000001</v>
      </c>
      <c r="P2726" s="196">
        <v>215381842</v>
      </c>
      <c r="Q2726" t="str">
        <f>VLOOKUP(J2726,S:T,2,FALSE)</f>
        <v>1-Residential</v>
      </c>
      <c r="R2726" s="198"/>
      <c r="S2726" t="s">
        <v>306</v>
      </c>
      <c r="U2726" s="198"/>
    </row>
    <row r="2727" spans="1:21" x14ac:dyDescent="0.25">
      <c r="A2727" s="196">
        <v>5</v>
      </c>
      <c r="B2727" s="196" t="s">
        <v>183</v>
      </c>
      <c r="C2727" s="196">
        <v>2020</v>
      </c>
      <c r="D2727" s="196">
        <v>5</v>
      </c>
      <c r="E2727" s="196" t="s">
        <v>224</v>
      </c>
      <c r="F2727" s="197">
        <v>10</v>
      </c>
      <c r="G2727" s="196" t="s">
        <v>240</v>
      </c>
      <c r="H2727" s="196">
        <v>602</v>
      </c>
      <c r="I2727" s="196" t="s">
        <v>248</v>
      </c>
      <c r="J2727" s="196" t="s">
        <v>127</v>
      </c>
      <c r="K2727" s="196" t="s">
        <v>199</v>
      </c>
      <c r="L2727" s="196">
        <v>207</v>
      </c>
      <c r="M2727" s="196" t="s">
        <v>245</v>
      </c>
      <c r="N2727" s="196">
        <v>2</v>
      </c>
      <c r="O2727" s="196">
        <v>60.17</v>
      </c>
      <c r="P2727" s="196">
        <v>107</v>
      </c>
      <c r="Q2727" t="str">
        <f>VLOOKUP(J2727,S:T,2,FALSE)</f>
        <v>Street</v>
      </c>
      <c r="R2727" s="198"/>
      <c r="S2727" t="s">
        <v>306</v>
      </c>
      <c r="U2727" s="198"/>
    </row>
    <row r="2728" spans="1:21" x14ac:dyDescent="0.25">
      <c r="A2728" s="196">
        <v>5</v>
      </c>
      <c r="B2728" s="196" t="s">
        <v>183</v>
      </c>
      <c r="C2728" s="196">
        <v>2020</v>
      </c>
      <c r="D2728" s="196">
        <v>5</v>
      </c>
      <c r="E2728" s="196" t="s">
        <v>224</v>
      </c>
      <c r="F2728" s="197">
        <v>6</v>
      </c>
      <c r="G2728" s="196" t="s">
        <v>194</v>
      </c>
      <c r="H2728" s="196">
        <v>618</v>
      </c>
      <c r="I2728" s="196" t="s">
        <v>296</v>
      </c>
      <c r="J2728" s="196" t="s">
        <v>132</v>
      </c>
      <c r="K2728" s="196" t="s">
        <v>282</v>
      </c>
      <c r="L2728" s="196">
        <v>4562</v>
      </c>
      <c r="M2728" s="196" t="s">
        <v>213</v>
      </c>
      <c r="N2728" s="196">
        <v>6</v>
      </c>
      <c r="O2728" s="196">
        <v>1411.03</v>
      </c>
      <c r="P2728" s="196">
        <v>2832</v>
      </c>
      <c r="Q2728" t="str">
        <f>VLOOKUP(J2728,S:T,2,FALSE)</f>
        <v>Street</v>
      </c>
      <c r="R2728" s="198"/>
      <c r="S2728" t="s">
        <v>306</v>
      </c>
      <c r="U2728" s="198"/>
    </row>
    <row r="2729" spans="1:21" x14ac:dyDescent="0.25">
      <c r="A2729" s="196">
        <v>5</v>
      </c>
      <c r="B2729" s="196" t="s">
        <v>183</v>
      </c>
      <c r="C2729" s="196">
        <v>2020</v>
      </c>
      <c r="D2729" s="196">
        <v>5</v>
      </c>
      <c r="E2729" s="196" t="s">
        <v>224</v>
      </c>
      <c r="F2729" s="197">
        <v>6</v>
      </c>
      <c r="G2729" s="196" t="s">
        <v>194</v>
      </c>
      <c r="H2729" s="196">
        <v>623</v>
      </c>
      <c r="I2729" s="196" t="s">
        <v>297</v>
      </c>
      <c r="J2729" s="196" t="s">
        <v>126</v>
      </c>
      <c r="K2729" s="196" t="s">
        <v>229</v>
      </c>
      <c r="L2729" s="196">
        <v>700</v>
      </c>
      <c r="M2729" s="196" t="s">
        <v>195</v>
      </c>
      <c r="N2729" s="196">
        <v>1</v>
      </c>
      <c r="O2729" s="196">
        <v>1244.1300000000001</v>
      </c>
      <c r="P2729" s="196">
        <v>4326</v>
      </c>
      <c r="Q2729" t="str">
        <f>VLOOKUP(J2729,S:T,2,FALSE)</f>
        <v>Street</v>
      </c>
      <c r="R2729" s="198"/>
      <c r="S2729" t="s">
        <v>306</v>
      </c>
      <c r="U2729" s="198"/>
    </row>
    <row r="2730" spans="1:21" x14ac:dyDescent="0.25">
      <c r="A2730" s="196">
        <v>5</v>
      </c>
      <c r="B2730" s="196" t="s">
        <v>183</v>
      </c>
      <c r="C2730" s="196">
        <v>2020</v>
      </c>
      <c r="D2730" s="196">
        <v>5</v>
      </c>
      <c r="E2730" s="196" t="s">
        <v>224</v>
      </c>
      <c r="F2730" s="197">
        <v>6</v>
      </c>
      <c r="G2730" s="196" t="s">
        <v>194</v>
      </c>
      <c r="H2730" s="196">
        <v>624</v>
      </c>
      <c r="I2730" s="196" t="s">
        <v>228</v>
      </c>
      <c r="J2730" s="196" t="s">
        <v>126</v>
      </c>
      <c r="K2730" s="196" t="s">
        <v>229</v>
      </c>
      <c r="L2730" s="196">
        <v>4562</v>
      </c>
      <c r="M2730" s="196" t="s">
        <v>213</v>
      </c>
      <c r="N2730" s="196">
        <v>13</v>
      </c>
      <c r="O2730" s="196">
        <v>2255.81</v>
      </c>
      <c r="P2730" s="196">
        <v>10594</v>
      </c>
      <c r="Q2730" t="str">
        <f>VLOOKUP(J2730,S:T,2,FALSE)</f>
        <v>Street</v>
      </c>
      <c r="R2730" s="198"/>
      <c r="S2730" t="s">
        <v>306</v>
      </c>
      <c r="U2730" s="198"/>
    </row>
    <row r="2731" spans="1:21" x14ac:dyDescent="0.25">
      <c r="A2731" s="196">
        <v>5</v>
      </c>
      <c r="B2731" s="196" t="s">
        <v>183</v>
      </c>
      <c r="C2731" s="196">
        <v>2020</v>
      </c>
      <c r="D2731" s="196">
        <v>5</v>
      </c>
      <c r="E2731" s="196" t="s">
        <v>224</v>
      </c>
      <c r="F2731" s="197">
        <v>60</v>
      </c>
      <c r="G2731" s="196" t="s">
        <v>214</v>
      </c>
      <c r="H2731" s="196">
        <v>624</v>
      </c>
      <c r="I2731" s="196" t="s">
        <v>228</v>
      </c>
      <c r="J2731" s="196" t="s">
        <v>126</v>
      </c>
      <c r="K2731" s="196" t="s">
        <v>229</v>
      </c>
      <c r="L2731" s="196">
        <v>4563</v>
      </c>
      <c r="M2731" s="196" t="s">
        <v>230</v>
      </c>
      <c r="N2731" s="196">
        <v>2</v>
      </c>
      <c r="O2731" s="196">
        <v>37.94</v>
      </c>
      <c r="P2731" s="196">
        <v>191</v>
      </c>
      <c r="Q2731" t="str">
        <f>VLOOKUP(J2731,S:T,2,FALSE)</f>
        <v>Street</v>
      </c>
      <c r="R2731" s="198"/>
      <c r="S2731" t="s">
        <v>306</v>
      </c>
      <c r="U2731" s="198"/>
    </row>
    <row r="2732" spans="1:21" x14ac:dyDescent="0.25">
      <c r="A2732" s="196">
        <v>5</v>
      </c>
      <c r="B2732" s="196" t="s">
        <v>183</v>
      </c>
      <c r="C2732" s="196">
        <v>2020</v>
      </c>
      <c r="D2732" s="196">
        <v>5</v>
      </c>
      <c r="E2732" s="196" t="s">
        <v>224</v>
      </c>
      <c r="F2732" s="197">
        <v>1</v>
      </c>
      <c r="G2732" s="196" t="s">
        <v>185</v>
      </c>
      <c r="H2732" s="196">
        <v>905</v>
      </c>
      <c r="I2732" s="196" t="s">
        <v>274</v>
      </c>
      <c r="J2732" s="196" t="s">
        <v>124</v>
      </c>
      <c r="K2732" s="196" t="s">
        <v>244</v>
      </c>
      <c r="L2732" s="196">
        <v>4512</v>
      </c>
      <c r="M2732" s="196" t="s">
        <v>188</v>
      </c>
      <c r="N2732" s="196">
        <v>64951</v>
      </c>
      <c r="O2732" s="196">
        <v>1287586.3799999999</v>
      </c>
      <c r="P2732" s="196">
        <v>29438932</v>
      </c>
      <c r="Q2732" t="str">
        <f>VLOOKUP(J2732,S:T,2,FALSE)</f>
        <v>2-Low Income Residential</v>
      </c>
      <c r="R2732" s="198"/>
      <c r="S2732" t="s">
        <v>306</v>
      </c>
      <c r="U2732" s="198"/>
    </row>
    <row r="2733" spans="1:21" x14ac:dyDescent="0.25">
      <c r="A2733" s="196">
        <v>5</v>
      </c>
      <c r="B2733" s="196" t="s">
        <v>183</v>
      </c>
      <c r="C2733" s="196">
        <v>2020</v>
      </c>
      <c r="D2733" s="196">
        <v>5</v>
      </c>
      <c r="E2733" s="196" t="s">
        <v>224</v>
      </c>
      <c r="F2733" s="197">
        <v>10</v>
      </c>
      <c r="G2733" s="196" t="s">
        <v>240</v>
      </c>
      <c r="H2733" s="196">
        <v>1</v>
      </c>
      <c r="I2733" s="196" t="s">
        <v>231</v>
      </c>
      <c r="J2733" s="196" t="s">
        <v>123</v>
      </c>
      <c r="K2733" s="196" t="s">
        <v>232</v>
      </c>
      <c r="L2733" s="196">
        <v>207</v>
      </c>
      <c r="M2733" s="196" t="s">
        <v>245</v>
      </c>
      <c r="N2733" s="196">
        <v>37144</v>
      </c>
      <c r="O2733" s="196">
        <v>5929600</v>
      </c>
      <c r="P2733" s="196">
        <v>22900268</v>
      </c>
      <c r="Q2733" t="str">
        <f>VLOOKUP(J2733,S:T,2,FALSE)</f>
        <v>1-Residential</v>
      </c>
      <c r="R2733" s="198"/>
      <c r="S2733" t="s">
        <v>306</v>
      </c>
      <c r="U2733" s="198"/>
    </row>
    <row r="2734" spans="1:21" x14ac:dyDescent="0.25">
      <c r="A2734" s="196">
        <v>4</v>
      </c>
      <c r="B2734" s="196" t="s">
        <v>189</v>
      </c>
      <c r="C2734" s="196">
        <v>2020</v>
      </c>
      <c r="D2734" s="196">
        <v>5</v>
      </c>
      <c r="E2734" s="196" t="s">
        <v>224</v>
      </c>
      <c r="F2734" s="197">
        <v>3</v>
      </c>
      <c r="G2734" s="196" t="s">
        <v>191</v>
      </c>
      <c r="H2734" s="196">
        <v>710</v>
      </c>
      <c r="I2734" s="196" t="s">
        <v>222</v>
      </c>
      <c r="J2734" s="196" t="s">
        <v>209</v>
      </c>
      <c r="K2734" s="196" t="s">
        <v>210</v>
      </c>
      <c r="L2734" s="196">
        <v>4532</v>
      </c>
      <c r="M2734" s="196" t="s">
        <v>202</v>
      </c>
      <c r="N2734" s="196">
        <v>10</v>
      </c>
      <c r="O2734" s="196">
        <v>283409.06</v>
      </c>
      <c r="P2734" s="196">
        <v>3122907</v>
      </c>
      <c r="Q2734" t="str">
        <f>VLOOKUP(J2734,S:T,2,FALSE)</f>
        <v>5-Large C&amp;I</v>
      </c>
      <c r="R2734" s="198"/>
      <c r="S2734" t="s">
        <v>306</v>
      </c>
      <c r="U2734" s="198"/>
    </row>
    <row r="2735" spans="1:21" x14ac:dyDescent="0.25">
      <c r="A2735" s="196">
        <v>5</v>
      </c>
      <c r="B2735" s="196" t="s">
        <v>183</v>
      </c>
      <c r="C2735" s="196">
        <v>2020</v>
      </c>
      <c r="D2735" s="196">
        <v>5</v>
      </c>
      <c r="E2735" s="196" t="s">
        <v>224</v>
      </c>
      <c r="F2735" s="197">
        <v>3</v>
      </c>
      <c r="G2735" s="196" t="s">
        <v>191</v>
      </c>
      <c r="H2735" s="196">
        <v>2</v>
      </c>
      <c r="I2735" s="196" t="s">
        <v>266</v>
      </c>
      <c r="J2735" s="196" t="s">
        <v>123</v>
      </c>
      <c r="K2735" s="196" t="s">
        <v>232</v>
      </c>
      <c r="L2735" s="196">
        <v>300</v>
      </c>
      <c r="M2735" s="196" t="s">
        <v>193</v>
      </c>
      <c r="N2735" s="196">
        <v>2</v>
      </c>
      <c r="O2735" s="196">
        <v>120.15</v>
      </c>
      <c r="P2735" s="196">
        <v>434</v>
      </c>
      <c r="Q2735" t="str">
        <f>VLOOKUP(J2735,S:T,2,FALSE)</f>
        <v>1-Residential</v>
      </c>
      <c r="R2735" s="198"/>
      <c r="S2735" t="s">
        <v>306</v>
      </c>
      <c r="U2735" s="198"/>
    </row>
    <row r="2736" spans="1:21" x14ac:dyDescent="0.25">
      <c r="A2736" s="196">
        <v>5</v>
      </c>
      <c r="B2736" s="196" t="s">
        <v>183</v>
      </c>
      <c r="C2736" s="196">
        <v>2020</v>
      </c>
      <c r="D2736" s="196">
        <v>5</v>
      </c>
      <c r="E2736" s="196" t="s">
        <v>224</v>
      </c>
      <c r="F2736" s="197">
        <v>3</v>
      </c>
      <c r="G2736" s="196" t="s">
        <v>191</v>
      </c>
      <c r="H2736" s="196">
        <v>15</v>
      </c>
      <c r="I2736" s="196" t="s">
        <v>254</v>
      </c>
      <c r="J2736" s="196" t="s">
        <v>120</v>
      </c>
      <c r="K2736" s="196" t="s">
        <v>216</v>
      </c>
      <c r="L2736" s="196">
        <v>300</v>
      </c>
      <c r="M2736" s="196" t="s">
        <v>193</v>
      </c>
      <c r="N2736" s="196">
        <v>103</v>
      </c>
      <c r="O2736" s="196">
        <v>4830.76</v>
      </c>
      <c r="P2736" s="196">
        <v>19522</v>
      </c>
      <c r="Q2736" t="str">
        <f>VLOOKUP(J2736,S:T,2,FALSE)</f>
        <v>3-Small C&amp;I</v>
      </c>
      <c r="R2736" s="198"/>
      <c r="S2736" t="s">
        <v>306</v>
      </c>
      <c r="U2736" s="198"/>
    </row>
    <row r="2737" spans="1:21" x14ac:dyDescent="0.25">
      <c r="A2737" s="196">
        <v>4</v>
      </c>
      <c r="B2737" s="196" t="s">
        <v>189</v>
      </c>
      <c r="C2737" s="196">
        <v>2020</v>
      </c>
      <c r="D2737" s="196">
        <v>5</v>
      </c>
      <c r="E2737" s="196" t="s">
        <v>224</v>
      </c>
      <c r="F2737" s="197">
        <v>3</v>
      </c>
      <c r="G2737" s="196" t="s">
        <v>191</v>
      </c>
      <c r="H2737" s="196">
        <v>18</v>
      </c>
      <c r="I2737" s="196" t="s">
        <v>217</v>
      </c>
      <c r="J2737" s="196" t="s">
        <v>121</v>
      </c>
      <c r="K2737" s="196" t="s">
        <v>218</v>
      </c>
      <c r="L2737" s="196">
        <v>300</v>
      </c>
      <c r="M2737" s="196" t="s">
        <v>193</v>
      </c>
      <c r="N2737" s="196">
        <v>3</v>
      </c>
      <c r="O2737" s="196">
        <v>1142.5</v>
      </c>
      <c r="P2737" s="196">
        <v>4418</v>
      </c>
      <c r="Q2737" t="str">
        <f>VLOOKUP(J2737,S:T,2,FALSE)</f>
        <v>4-Medium C&amp;I</v>
      </c>
      <c r="R2737" s="198"/>
      <c r="S2737" t="s">
        <v>306</v>
      </c>
      <c r="U2737" s="198"/>
    </row>
    <row r="2738" spans="1:21" x14ac:dyDescent="0.25">
      <c r="A2738" s="196">
        <v>4</v>
      </c>
      <c r="B2738" s="196" t="s">
        <v>189</v>
      </c>
      <c r="C2738" s="196">
        <v>2020</v>
      </c>
      <c r="D2738" s="196">
        <v>5</v>
      </c>
      <c r="E2738" s="196" t="s">
        <v>224</v>
      </c>
      <c r="F2738" s="197">
        <v>5</v>
      </c>
      <c r="G2738" s="196" t="s">
        <v>197</v>
      </c>
      <c r="H2738" s="196">
        <v>18</v>
      </c>
      <c r="I2738" s="196" t="s">
        <v>217</v>
      </c>
      <c r="J2738" s="196" t="s">
        <v>121</v>
      </c>
      <c r="K2738" s="196" t="s">
        <v>218</v>
      </c>
      <c r="L2738" s="196">
        <v>460</v>
      </c>
      <c r="M2738" s="196" t="s">
        <v>200</v>
      </c>
      <c r="N2738" s="196">
        <v>1</v>
      </c>
      <c r="O2738" s="196">
        <v>470.36</v>
      </c>
      <c r="P2738" s="196">
        <v>2040</v>
      </c>
      <c r="Q2738" t="str">
        <f>VLOOKUP(J2738,S:T,2,FALSE)</f>
        <v>4-Medium C&amp;I</v>
      </c>
      <c r="R2738" s="198"/>
      <c r="S2738" t="s">
        <v>306</v>
      </c>
      <c r="U2738" s="198"/>
    </row>
    <row r="2739" spans="1:21" x14ac:dyDescent="0.25">
      <c r="A2739" s="196">
        <v>5</v>
      </c>
      <c r="B2739" s="196" t="s">
        <v>183</v>
      </c>
      <c r="C2739" s="196">
        <v>2020</v>
      </c>
      <c r="D2739" s="196">
        <v>5</v>
      </c>
      <c r="E2739" s="196" t="s">
        <v>224</v>
      </c>
      <c r="F2739" s="197">
        <v>3</v>
      </c>
      <c r="G2739" s="196" t="s">
        <v>191</v>
      </c>
      <c r="H2739" s="196">
        <v>700</v>
      </c>
      <c r="I2739" s="196" t="s">
        <v>275</v>
      </c>
      <c r="J2739" s="196" t="s">
        <v>209</v>
      </c>
      <c r="K2739" s="196" t="s">
        <v>210</v>
      </c>
      <c r="L2739" s="196">
        <v>300</v>
      </c>
      <c r="M2739" s="196" t="s">
        <v>193</v>
      </c>
      <c r="N2739" s="196">
        <v>4</v>
      </c>
      <c r="O2739" s="196">
        <v>28676.78</v>
      </c>
      <c r="P2739" s="196">
        <v>169800</v>
      </c>
      <c r="Q2739" t="str">
        <f>VLOOKUP(J2739,S:T,2,FALSE)</f>
        <v>5-Large C&amp;I</v>
      </c>
      <c r="R2739" s="198"/>
      <c r="S2739" t="s">
        <v>306</v>
      </c>
      <c r="U2739" s="198"/>
    </row>
    <row r="2740" spans="1:21" x14ac:dyDescent="0.25">
      <c r="A2740" s="196">
        <v>5</v>
      </c>
      <c r="B2740" s="196" t="s">
        <v>183</v>
      </c>
      <c r="C2740" s="196">
        <v>2020</v>
      </c>
      <c r="D2740" s="196">
        <v>5</v>
      </c>
      <c r="E2740" s="196" t="s">
        <v>224</v>
      </c>
      <c r="F2740" s="197">
        <v>79</v>
      </c>
      <c r="G2740" s="196" t="s">
        <v>214</v>
      </c>
      <c r="H2740" s="196">
        <v>954</v>
      </c>
      <c r="I2740" s="196" t="s">
        <v>239</v>
      </c>
      <c r="J2740" s="196" t="s">
        <v>121</v>
      </c>
      <c r="K2740" s="196" t="s">
        <v>218</v>
      </c>
      <c r="L2740" s="196">
        <v>4579</v>
      </c>
      <c r="M2740" s="196" t="s">
        <v>223</v>
      </c>
      <c r="N2740" s="196">
        <v>5</v>
      </c>
      <c r="O2740" s="196">
        <v>4325.26</v>
      </c>
      <c r="P2740" s="196">
        <v>51220</v>
      </c>
      <c r="Q2740" t="str">
        <f>VLOOKUP(J2740,S:T,2,FALSE)</f>
        <v>4-Medium C&amp;I</v>
      </c>
      <c r="R2740" s="198"/>
      <c r="S2740" t="s">
        <v>306</v>
      </c>
      <c r="U2740" s="198"/>
    </row>
    <row r="2741" spans="1:21" x14ac:dyDescent="0.25">
      <c r="A2741" s="196">
        <v>5</v>
      </c>
      <c r="B2741" s="196" t="s">
        <v>183</v>
      </c>
      <c r="C2741" s="196">
        <v>2020</v>
      </c>
      <c r="D2741" s="196">
        <v>5</v>
      </c>
      <c r="E2741" s="196" t="s">
        <v>224</v>
      </c>
      <c r="F2741" s="197">
        <v>5</v>
      </c>
      <c r="G2741" s="196" t="s">
        <v>197</v>
      </c>
      <c r="H2741" s="196">
        <v>951</v>
      </c>
      <c r="I2741" s="196" t="s">
        <v>252</v>
      </c>
      <c r="J2741" s="196" t="s">
        <v>128</v>
      </c>
      <c r="K2741" s="196" t="s">
        <v>251</v>
      </c>
      <c r="L2741" s="196">
        <v>4552</v>
      </c>
      <c r="M2741" s="196" t="s">
        <v>278</v>
      </c>
      <c r="N2741" s="196">
        <v>1</v>
      </c>
      <c r="O2741" s="196">
        <v>37.08</v>
      </c>
      <c r="P2741" s="196">
        <v>300</v>
      </c>
      <c r="Q2741" t="str">
        <f>VLOOKUP(J2741,S:T,2,FALSE)</f>
        <v>3-Small C&amp;I</v>
      </c>
      <c r="R2741" s="198"/>
      <c r="S2741" t="s">
        <v>306</v>
      </c>
      <c r="U2741" s="198"/>
    </row>
    <row r="2742" spans="1:21" x14ac:dyDescent="0.25">
      <c r="A2742" s="196">
        <v>5</v>
      </c>
      <c r="B2742" s="196" t="s">
        <v>183</v>
      </c>
      <c r="C2742" s="196">
        <v>2020</v>
      </c>
      <c r="D2742" s="196">
        <v>5</v>
      </c>
      <c r="E2742" s="196" t="s">
        <v>224</v>
      </c>
      <c r="F2742" s="197">
        <v>75</v>
      </c>
      <c r="G2742" s="196" t="s">
        <v>214</v>
      </c>
      <c r="H2742" s="196">
        <v>5</v>
      </c>
      <c r="I2742" s="196" t="s">
        <v>192</v>
      </c>
      <c r="J2742" s="196" t="s">
        <v>117</v>
      </c>
      <c r="K2742" s="196" t="s">
        <v>187</v>
      </c>
      <c r="L2742" s="196">
        <v>1575</v>
      </c>
      <c r="M2742" s="196" t="s">
        <v>220</v>
      </c>
      <c r="N2742" s="196">
        <v>5</v>
      </c>
      <c r="O2742" s="196">
        <v>1273.92</v>
      </c>
      <c r="P2742" s="196">
        <v>6440</v>
      </c>
      <c r="Q2742" t="str">
        <f>VLOOKUP(J2742,S:T,2,FALSE)</f>
        <v>3-Small C&amp;I</v>
      </c>
      <c r="R2742" s="198"/>
      <c r="S2742" t="s">
        <v>306</v>
      </c>
      <c r="U2742" s="198"/>
    </row>
    <row r="2743" spans="1:21" x14ac:dyDescent="0.25">
      <c r="A2743" s="196">
        <v>4</v>
      </c>
      <c r="B2743" s="196" t="s">
        <v>189</v>
      </c>
      <c r="C2743" s="196">
        <v>2020</v>
      </c>
      <c r="D2743" s="196">
        <v>5</v>
      </c>
      <c r="E2743" s="196" t="s">
        <v>224</v>
      </c>
      <c r="F2743" s="197">
        <v>3</v>
      </c>
      <c r="G2743" s="196" t="s">
        <v>191</v>
      </c>
      <c r="H2743" s="196">
        <v>616</v>
      </c>
      <c r="I2743" s="196" t="s">
        <v>201</v>
      </c>
      <c r="J2743" s="196" t="s">
        <v>127</v>
      </c>
      <c r="K2743" s="196" t="s">
        <v>199</v>
      </c>
      <c r="L2743" s="196">
        <v>4532</v>
      </c>
      <c r="M2743" s="196" t="s">
        <v>202</v>
      </c>
      <c r="N2743" s="196">
        <v>1</v>
      </c>
      <c r="O2743" s="196">
        <v>7.98</v>
      </c>
      <c r="P2743" s="196">
        <v>15</v>
      </c>
      <c r="Q2743" t="str">
        <f>VLOOKUP(J2743,S:T,2,FALSE)</f>
        <v>Street</v>
      </c>
      <c r="R2743" s="198"/>
      <c r="S2743" t="s">
        <v>306</v>
      </c>
      <c r="U2743" s="198"/>
    </row>
    <row r="2744" spans="1:21" x14ac:dyDescent="0.25">
      <c r="A2744" s="196">
        <v>5</v>
      </c>
      <c r="B2744" s="196" t="s">
        <v>183</v>
      </c>
      <c r="C2744" s="196">
        <v>2020</v>
      </c>
      <c r="D2744" s="196">
        <v>5</v>
      </c>
      <c r="E2744" s="196" t="s">
        <v>224</v>
      </c>
      <c r="F2744" s="197">
        <v>3</v>
      </c>
      <c r="G2744" s="196" t="s">
        <v>191</v>
      </c>
      <c r="H2744" s="196">
        <v>602</v>
      </c>
      <c r="I2744" s="196" t="s">
        <v>248</v>
      </c>
      <c r="J2744" s="196" t="s">
        <v>127</v>
      </c>
      <c r="K2744" s="196" t="s">
        <v>199</v>
      </c>
      <c r="L2744" s="196">
        <v>300</v>
      </c>
      <c r="M2744" s="196" t="s">
        <v>193</v>
      </c>
      <c r="N2744" s="196">
        <v>905</v>
      </c>
      <c r="O2744" s="196">
        <v>85197.57</v>
      </c>
      <c r="P2744" s="196">
        <v>210785</v>
      </c>
      <c r="Q2744" t="str">
        <f>VLOOKUP(J2744,S:T,2,FALSE)</f>
        <v>Street</v>
      </c>
      <c r="R2744" s="198"/>
      <c r="S2744" t="s">
        <v>306</v>
      </c>
      <c r="U2744" s="198"/>
    </row>
    <row r="2745" spans="1:21" x14ac:dyDescent="0.25">
      <c r="A2745" s="196">
        <v>5</v>
      </c>
      <c r="B2745" s="196" t="s">
        <v>183</v>
      </c>
      <c r="C2745" s="196">
        <v>2020</v>
      </c>
      <c r="D2745" s="196">
        <v>5</v>
      </c>
      <c r="E2745" s="196" t="s">
        <v>224</v>
      </c>
      <c r="F2745" s="197">
        <v>3</v>
      </c>
      <c r="G2745" s="196" t="s">
        <v>191</v>
      </c>
      <c r="H2745" s="196">
        <v>621</v>
      </c>
      <c r="I2745" s="196" t="s">
        <v>261</v>
      </c>
      <c r="J2745" s="196" t="s">
        <v>118</v>
      </c>
      <c r="K2745" s="196" t="s">
        <v>226</v>
      </c>
      <c r="L2745" s="196">
        <v>4532</v>
      </c>
      <c r="M2745" s="196" t="s">
        <v>202</v>
      </c>
      <c r="N2745" s="196">
        <v>6</v>
      </c>
      <c r="O2745" s="196">
        <v>447.28</v>
      </c>
      <c r="P2745" s="196">
        <v>4124</v>
      </c>
      <c r="Q2745" t="str">
        <f>VLOOKUP(J2745,S:T,2,FALSE)</f>
        <v>3-Small C&amp;I</v>
      </c>
      <c r="R2745" s="198"/>
      <c r="S2745" t="s">
        <v>306</v>
      </c>
      <c r="U2745" s="198"/>
    </row>
    <row r="2746" spans="1:21" x14ac:dyDescent="0.25">
      <c r="A2746" s="196">
        <v>5</v>
      </c>
      <c r="B2746" s="196" t="s">
        <v>183</v>
      </c>
      <c r="C2746" s="196">
        <v>2020</v>
      </c>
      <c r="D2746" s="196">
        <v>5</v>
      </c>
      <c r="E2746" s="196" t="s">
        <v>224</v>
      </c>
      <c r="F2746" s="197">
        <v>75</v>
      </c>
      <c r="G2746" s="196" t="s">
        <v>214</v>
      </c>
      <c r="H2746" s="196">
        <v>701</v>
      </c>
      <c r="I2746" s="196" t="s">
        <v>208</v>
      </c>
      <c r="J2746" s="196" t="s">
        <v>209</v>
      </c>
      <c r="K2746" s="196" t="s">
        <v>210</v>
      </c>
      <c r="L2746" s="196">
        <v>1575</v>
      </c>
      <c r="M2746" s="196" t="s">
        <v>220</v>
      </c>
      <c r="N2746" s="196">
        <v>1</v>
      </c>
      <c r="O2746" s="196">
        <v>17751.150000000001</v>
      </c>
      <c r="P2746" s="196">
        <v>119700</v>
      </c>
      <c r="Q2746" t="str">
        <f>VLOOKUP(J2746,S:T,2,FALSE)</f>
        <v>5-Large C&amp;I</v>
      </c>
      <c r="R2746" s="198"/>
      <c r="S2746" t="s">
        <v>306</v>
      </c>
      <c r="U2746" s="198"/>
    </row>
    <row r="2747" spans="1:21" x14ac:dyDescent="0.25">
      <c r="A2747" s="196">
        <v>5</v>
      </c>
      <c r="B2747" s="196" t="s">
        <v>183</v>
      </c>
      <c r="C2747" s="196">
        <v>2020</v>
      </c>
      <c r="D2747" s="196">
        <v>5</v>
      </c>
      <c r="E2747" s="196" t="s">
        <v>224</v>
      </c>
      <c r="F2747" s="197">
        <v>10</v>
      </c>
      <c r="G2747" s="196" t="s">
        <v>240</v>
      </c>
      <c r="H2747" s="196">
        <v>7</v>
      </c>
      <c r="I2747" s="196" t="s">
        <v>243</v>
      </c>
      <c r="J2747" s="196" t="s">
        <v>124</v>
      </c>
      <c r="K2747" s="196" t="s">
        <v>244</v>
      </c>
      <c r="L2747" s="196">
        <v>207</v>
      </c>
      <c r="M2747" s="196" t="s">
        <v>245</v>
      </c>
      <c r="N2747" s="196">
        <v>8</v>
      </c>
      <c r="O2747" s="196">
        <v>850.56</v>
      </c>
      <c r="P2747" s="196">
        <v>5220</v>
      </c>
      <c r="Q2747" t="str">
        <f>VLOOKUP(J2747,S:T,2,FALSE)</f>
        <v>2-Low Income Residential</v>
      </c>
      <c r="R2747" s="198"/>
      <c r="S2747" t="s">
        <v>306</v>
      </c>
      <c r="U2747" s="198"/>
    </row>
    <row r="2748" spans="1:21" x14ac:dyDescent="0.25">
      <c r="A2748" s="196">
        <v>5</v>
      </c>
      <c r="B2748" s="196" t="s">
        <v>183</v>
      </c>
      <c r="C2748" s="196">
        <v>2020</v>
      </c>
      <c r="D2748" s="196">
        <v>5</v>
      </c>
      <c r="E2748" s="196" t="s">
        <v>224</v>
      </c>
      <c r="F2748" s="197">
        <v>10</v>
      </c>
      <c r="G2748" s="196" t="s">
        <v>240</v>
      </c>
      <c r="H2748" s="196">
        <v>905</v>
      </c>
      <c r="I2748" s="196" t="s">
        <v>274</v>
      </c>
      <c r="J2748" s="196" t="s">
        <v>124</v>
      </c>
      <c r="K2748" s="196" t="s">
        <v>244</v>
      </c>
      <c r="L2748" s="196">
        <v>4513</v>
      </c>
      <c r="M2748" s="196" t="s">
        <v>242</v>
      </c>
      <c r="N2748" s="196">
        <v>4930</v>
      </c>
      <c r="O2748" s="196">
        <v>142945.24</v>
      </c>
      <c r="P2748" s="196">
        <v>3443772</v>
      </c>
      <c r="Q2748" t="str">
        <f>VLOOKUP(J2748,S:T,2,FALSE)</f>
        <v>2-Low Income Residential</v>
      </c>
      <c r="R2748" s="198"/>
      <c r="S2748" t="s">
        <v>306</v>
      </c>
      <c r="U2748" s="198"/>
    </row>
    <row r="2749" spans="1:21" x14ac:dyDescent="0.25">
      <c r="A2749" s="196">
        <v>4</v>
      </c>
      <c r="B2749" s="196" t="s">
        <v>189</v>
      </c>
      <c r="C2749" s="196">
        <v>2020</v>
      </c>
      <c r="D2749" s="196">
        <v>5</v>
      </c>
      <c r="E2749" s="196" t="s">
        <v>224</v>
      </c>
      <c r="F2749" s="197">
        <v>3</v>
      </c>
      <c r="G2749" s="196" t="s">
        <v>191</v>
      </c>
      <c r="H2749" s="196">
        <v>903</v>
      </c>
      <c r="I2749" s="196" t="s">
        <v>241</v>
      </c>
      <c r="J2749" s="196" t="s">
        <v>123</v>
      </c>
      <c r="K2749" s="196" t="s">
        <v>232</v>
      </c>
      <c r="L2749" s="196">
        <v>4532</v>
      </c>
      <c r="M2749" s="196" t="s">
        <v>202</v>
      </c>
      <c r="N2749" s="196">
        <v>21</v>
      </c>
      <c r="O2749" s="196">
        <v>967.99</v>
      </c>
      <c r="P2749" s="196">
        <v>6252</v>
      </c>
      <c r="Q2749" t="str">
        <f>VLOOKUP(J2749,S:T,2,FALSE)</f>
        <v>1-Residential</v>
      </c>
      <c r="R2749" s="198"/>
      <c r="S2749" t="s">
        <v>306</v>
      </c>
      <c r="U2749" s="198"/>
    </row>
    <row r="2750" spans="1:21" x14ac:dyDescent="0.25">
      <c r="A2750" s="196">
        <v>4</v>
      </c>
      <c r="B2750" s="196" t="s">
        <v>189</v>
      </c>
      <c r="C2750" s="196">
        <v>2020</v>
      </c>
      <c r="D2750" s="196">
        <v>5</v>
      </c>
      <c r="E2750" s="196" t="s">
        <v>224</v>
      </c>
      <c r="F2750" s="197">
        <v>3</v>
      </c>
      <c r="G2750" s="196" t="s">
        <v>191</v>
      </c>
      <c r="H2750" s="196">
        <v>1</v>
      </c>
      <c r="I2750" s="196" t="s">
        <v>231</v>
      </c>
      <c r="J2750" s="196" t="s">
        <v>123</v>
      </c>
      <c r="K2750" s="196" t="s">
        <v>232</v>
      </c>
      <c r="L2750" s="196">
        <v>300</v>
      </c>
      <c r="M2750" s="196" t="s">
        <v>193</v>
      </c>
      <c r="N2750" s="196">
        <v>20</v>
      </c>
      <c r="O2750" s="196">
        <v>1195.3399999999999</v>
      </c>
      <c r="P2750" s="196">
        <v>4127</v>
      </c>
      <c r="Q2750" t="str">
        <f>VLOOKUP(J2750,S:T,2,FALSE)</f>
        <v>1-Residential</v>
      </c>
      <c r="R2750" s="198"/>
      <c r="S2750" t="s">
        <v>306</v>
      </c>
      <c r="U2750" s="198"/>
    </row>
    <row r="2751" spans="1:21" x14ac:dyDescent="0.25">
      <c r="A2751" s="196">
        <v>5</v>
      </c>
      <c r="B2751" s="196" t="s">
        <v>183</v>
      </c>
      <c r="C2751" s="196">
        <v>2020</v>
      </c>
      <c r="D2751" s="196">
        <v>5</v>
      </c>
      <c r="E2751" s="196" t="s">
        <v>224</v>
      </c>
      <c r="F2751" s="197">
        <v>72</v>
      </c>
      <c r="G2751" s="196" t="s">
        <v>214</v>
      </c>
      <c r="H2751" s="196">
        <v>1</v>
      </c>
      <c r="I2751" s="196" t="s">
        <v>231</v>
      </c>
      <c r="J2751" s="196" t="s">
        <v>123</v>
      </c>
      <c r="K2751" s="196" t="s">
        <v>232</v>
      </c>
      <c r="L2751" s="196">
        <v>1572</v>
      </c>
      <c r="M2751" s="196" t="s">
        <v>233</v>
      </c>
      <c r="N2751" s="196">
        <v>1</v>
      </c>
      <c r="O2751" s="196">
        <v>111.98</v>
      </c>
      <c r="P2751" s="196">
        <v>397</v>
      </c>
      <c r="Q2751" t="str">
        <f>VLOOKUP(J2751,S:T,2,FALSE)</f>
        <v>1-Residential</v>
      </c>
      <c r="R2751" s="198"/>
      <c r="S2751" t="s">
        <v>306</v>
      </c>
      <c r="U2751" s="198"/>
    </row>
    <row r="2752" spans="1:21" x14ac:dyDescent="0.25">
      <c r="A2752" s="196">
        <v>5</v>
      </c>
      <c r="B2752" s="196" t="s">
        <v>183</v>
      </c>
      <c r="C2752" s="196">
        <v>2020</v>
      </c>
      <c r="D2752" s="196">
        <v>5</v>
      </c>
      <c r="E2752" s="196" t="s">
        <v>224</v>
      </c>
      <c r="F2752" s="197">
        <v>1</v>
      </c>
      <c r="G2752" s="196" t="s">
        <v>185</v>
      </c>
      <c r="H2752" s="196">
        <v>18</v>
      </c>
      <c r="I2752" s="196" t="s">
        <v>217</v>
      </c>
      <c r="J2752" s="196" t="s">
        <v>121</v>
      </c>
      <c r="K2752" s="196" t="s">
        <v>218</v>
      </c>
      <c r="L2752" s="196">
        <v>200</v>
      </c>
      <c r="M2752" s="196" t="s">
        <v>212</v>
      </c>
      <c r="N2752" s="196">
        <v>1</v>
      </c>
      <c r="O2752" s="196">
        <v>241.24</v>
      </c>
      <c r="P2752" s="196">
        <v>1040</v>
      </c>
      <c r="Q2752" t="str">
        <f>VLOOKUP(J2752,S:T,2,FALSE)</f>
        <v>4-Medium C&amp;I</v>
      </c>
      <c r="R2752" s="198"/>
      <c r="S2752" t="s">
        <v>306</v>
      </c>
      <c r="U2752" s="198"/>
    </row>
    <row r="2753" spans="1:21" x14ac:dyDescent="0.25">
      <c r="A2753" s="196">
        <v>5</v>
      </c>
      <c r="B2753" s="196" t="s">
        <v>183</v>
      </c>
      <c r="C2753" s="196">
        <v>2020</v>
      </c>
      <c r="D2753" s="196">
        <v>5</v>
      </c>
      <c r="E2753" s="196" t="s">
        <v>224</v>
      </c>
      <c r="F2753" s="197">
        <v>5</v>
      </c>
      <c r="G2753" s="196" t="s">
        <v>197</v>
      </c>
      <c r="H2753" s="196">
        <v>954</v>
      </c>
      <c r="I2753" s="196" t="s">
        <v>239</v>
      </c>
      <c r="J2753" s="196" t="s">
        <v>121</v>
      </c>
      <c r="K2753" s="196" t="s">
        <v>218</v>
      </c>
      <c r="L2753" s="196">
        <v>4552</v>
      </c>
      <c r="M2753" s="196" t="s">
        <v>278</v>
      </c>
      <c r="N2753" s="196">
        <v>527</v>
      </c>
      <c r="O2753" s="196">
        <v>1115724.44</v>
      </c>
      <c r="P2753" s="196">
        <v>12078502</v>
      </c>
      <c r="Q2753" t="str">
        <f>VLOOKUP(J2753,S:T,2,FALSE)</f>
        <v>4-Medium C&amp;I</v>
      </c>
      <c r="R2753" s="198"/>
      <c r="S2753" t="s">
        <v>306</v>
      </c>
      <c r="U2753" s="198"/>
    </row>
    <row r="2754" spans="1:21" x14ac:dyDescent="0.25">
      <c r="A2754" s="196">
        <v>5</v>
      </c>
      <c r="B2754" s="196" t="s">
        <v>183</v>
      </c>
      <c r="C2754" s="196">
        <v>2020</v>
      </c>
      <c r="D2754" s="196">
        <v>5</v>
      </c>
      <c r="E2754" s="196" t="s">
        <v>224</v>
      </c>
      <c r="F2754" s="197">
        <v>75</v>
      </c>
      <c r="G2754" s="196" t="s">
        <v>214</v>
      </c>
      <c r="H2754" s="196">
        <v>950</v>
      </c>
      <c r="I2754" s="196" t="s">
        <v>186</v>
      </c>
      <c r="J2754" s="196" t="s">
        <v>117</v>
      </c>
      <c r="K2754" s="196" t="s">
        <v>187</v>
      </c>
      <c r="L2754" s="196">
        <v>4575</v>
      </c>
      <c r="M2754" s="196" t="s">
        <v>214</v>
      </c>
      <c r="N2754" s="196">
        <v>2</v>
      </c>
      <c r="O2754" s="196">
        <v>702.69</v>
      </c>
      <c r="P2754" s="196">
        <v>6940</v>
      </c>
      <c r="Q2754" t="str">
        <f>VLOOKUP(J2754,S:T,2,FALSE)</f>
        <v>3-Small C&amp;I</v>
      </c>
      <c r="R2754" s="198"/>
      <c r="S2754" t="s">
        <v>306</v>
      </c>
      <c r="U2754" s="198"/>
    </row>
    <row r="2755" spans="1:21" x14ac:dyDescent="0.25">
      <c r="A2755" s="196">
        <v>5</v>
      </c>
      <c r="B2755" s="196" t="s">
        <v>183</v>
      </c>
      <c r="C2755" s="196">
        <v>2020</v>
      </c>
      <c r="D2755" s="196">
        <v>5</v>
      </c>
      <c r="E2755" s="196" t="s">
        <v>224</v>
      </c>
      <c r="F2755" s="197">
        <v>79</v>
      </c>
      <c r="G2755" s="196" t="s">
        <v>214</v>
      </c>
      <c r="H2755" s="196">
        <v>950</v>
      </c>
      <c r="I2755" s="196" t="s">
        <v>186</v>
      </c>
      <c r="J2755" s="196" t="s">
        <v>117</v>
      </c>
      <c r="K2755" s="196" t="s">
        <v>187</v>
      </c>
      <c r="L2755" s="196">
        <v>4579</v>
      </c>
      <c r="M2755" s="196" t="s">
        <v>223</v>
      </c>
      <c r="N2755" s="196">
        <v>83</v>
      </c>
      <c r="O2755" s="196">
        <v>10535.66</v>
      </c>
      <c r="P2755" s="196">
        <v>99237</v>
      </c>
      <c r="Q2755" t="str">
        <f>VLOOKUP(J2755,S:T,2,FALSE)</f>
        <v>3-Small C&amp;I</v>
      </c>
      <c r="R2755" s="198"/>
      <c r="S2755" t="s">
        <v>306</v>
      </c>
      <c r="U2755" s="198"/>
    </row>
    <row r="2756" spans="1:21" x14ac:dyDescent="0.25">
      <c r="A2756" s="196">
        <v>5</v>
      </c>
      <c r="B2756" s="196" t="s">
        <v>183</v>
      </c>
      <c r="C2756" s="196">
        <v>2020</v>
      </c>
      <c r="D2756" s="196">
        <v>5</v>
      </c>
      <c r="E2756" s="196" t="s">
        <v>224</v>
      </c>
      <c r="F2756" s="197">
        <v>10</v>
      </c>
      <c r="G2756" s="196" t="s">
        <v>240</v>
      </c>
      <c r="H2756" s="196">
        <v>5</v>
      </c>
      <c r="I2756" s="196" t="s">
        <v>192</v>
      </c>
      <c r="J2756" s="196" t="s">
        <v>117</v>
      </c>
      <c r="K2756" s="196" t="s">
        <v>187</v>
      </c>
      <c r="L2756" s="196">
        <v>207</v>
      </c>
      <c r="M2756" s="196" t="s">
        <v>245</v>
      </c>
      <c r="N2756" s="196">
        <v>15</v>
      </c>
      <c r="O2756" s="196">
        <v>1187.3900000000001</v>
      </c>
      <c r="P2756" s="196">
        <v>5385</v>
      </c>
      <c r="Q2756" t="str">
        <f>VLOOKUP(J2756,S:T,2,FALSE)</f>
        <v>3-Small C&amp;I</v>
      </c>
      <c r="R2756" s="198"/>
      <c r="S2756" t="s">
        <v>306</v>
      </c>
      <c r="U2756" s="198"/>
    </row>
    <row r="2757" spans="1:21" x14ac:dyDescent="0.25">
      <c r="A2757" s="196">
        <v>5</v>
      </c>
      <c r="B2757" s="196" t="s">
        <v>183</v>
      </c>
      <c r="C2757" s="196">
        <v>2020</v>
      </c>
      <c r="D2757" s="196">
        <v>5</v>
      </c>
      <c r="E2757" s="196" t="s">
        <v>224</v>
      </c>
      <c r="F2757" s="197">
        <v>10</v>
      </c>
      <c r="G2757" s="196" t="s">
        <v>240</v>
      </c>
      <c r="H2757" s="196">
        <v>603</v>
      </c>
      <c r="I2757" s="196" t="s">
        <v>198</v>
      </c>
      <c r="J2757" s="196" t="s">
        <v>127</v>
      </c>
      <c r="K2757" s="196" t="s">
        <v>199</v>
      </c>
      <c r="L2757" s="196">
        <v>207</v>
      </c>
      <c r="M2757" s="196" t="s">
        <v>245</v>
      </c>
      <c r="N2757" s="196">
        <v>27</v>
      </c>
      <c r="O2757" s="196">
        <v>456.23</v>
      </c>
      <c r="P2757" s="196">
        <v>979</v>
      </c>
      <c r="Q2757" t="str">
        <f>VLOOKUP(J2757,S:T,2,FALSE)</f>
        <v>Street</v>
      </c>
      <c r="R2757" s="198"/>
      <c r="S2757" t="s">
        <v>306</v>
      </c>
      <c r="U2757" s="198"/>
    </row>
    <row r="2758" spans="1:21" x14ac:dyDescent="0.25">
      <c r="A2758" s="196">
        <v>5</v>
      </c>
      <c r="B2758" s="196" t="s">
        <v>183</v>
      </c>
      <c r="C2758" s="196">
        <v>2020</v>
      </c>
      <c r="D2758" s="196">
        <v>5</v>
      </c>
      <c r="E2758" s="196" t="s">
        <v>224</v>
      </c>
      <c r="F2758" s="197">
        <v>60</v>
      </c>
      <c r="G2758" s="196" t="s">
        <v>214</v>
      </c>
      <c r="H2758" s="196">
        <v>615</v>
      </c>
      <c r="I2758" s="196" t="s">
        <v>294</v>
      </c>
      <c r="J2758" s="196" t="s">
        <v>125</v>
      </c>
      <c r="K2758" s="196" t="s">
        <v>263</v>
      </c>
      <c r="L2758" s="196">
        <v>4563</v>
      </c>
      <c r="M2758" s="196" t="s">
        <v>230</v>
      </c>
      <c r="N2758" s="196">
        <v>39</v>
      </c>
      <c r="O2758" s="196">
        <v>4405.79</v>
      </c>
      <c r="P2758" s="196">
        <v>7659</v>
      </c>
      <c r="Q2758" t="str">
        <f>VLOOKUP(J2758,S:T,2,FALSE)</f>
        <v>Street</v>
      </c>
      <c r="R2758" s="198"/>
      <c r="S2758" t="s">
        <v>306</v>
      </c>
      <c r="U2758" s="198"/>
    </row>
    <row r="2759" spans="1:21" x14ac:dyDescent="0.25">
      <c r="A2759" s="196">
        <v>4</v>
      </c>
      <c r="B2759" s="196" t="s">
        <v>189</v>
      </c>
      <c r="C2759" s="196">
        <v>2020</v>
      </c>
      <c r="D2759" s="196">
        <v>5</v>
      </c>
      <c r="E2759" s="196" t="s">
        <v>224</v>
      </c>
      <c r="F2759" s="197">
        <v>60</v>
      </c>
      <c r="G2759" s="196" t="s">
        <v>214</v>
      </c>
      <c r="H2759" s="196">
        <v>615</v>
      </c>
      <c r="I2759" s="196" t="s">
        <v>294</v>
      </c>
      <c r="J2759" s="196" t="s">
        <v>125</v>
      </c>
      <c r="K2759" s="196" t="s">
        <v>263</v>
      </c>
      <c r="L2759" s="196">
        <v>4563</v>
      </c>
      <c r="M2759" s="196" t="s">
        <v>230</v>
      </c>
      <c r="N2759" s="196">
        <v>1</v>
      </c>
      <c r="O2759" s="196">
        <v>10.220000000000001</v>
      </c>
      <c r="P2759" s="196">
        <v>22</v>
      </c>
      <c r="Q2759" t="str">
        <f>VLOOKUP(J2759,S:T,2,FALSE)</f>
        <v>Street</v>
      </c>
      <c r="R2759" s="198"/>
      <c r="S2759" t="s">
        <v>306</v>
      </c>
      <c r="U2759" s="198"/>
    </row>
    <row r="2760" spans="1:21" x14ac:dyDescent="0.25">
      <c r="A2760" s="196">
        <v>5</v>
      </c>
      <c r="B2760" s="196" t="s">
        <v>183</v>
      </c>
      <c r="C2760" s="196">
        <v>2020</v>
      </c>
      <c r="D2760" s="196">
        <v>5</v>
      </c>
      <c r="E2760" s="196" t="s">
        <v>224</v>
      </c>
      <c r="F2760" s="197">
        <v>1</v>
      </c>
      <c r="G2760" s="196" t="s">
        <v>185</v>
      </c>
      <c r="H2760" s="196">
        <v>602</v>
      </c>
      <c r="I2760" s="196" t="s">
        <v>248</v>
      </c>
      <c r="J2760" s="196" t="s">
        <v>127</v>
      </c>
      <c r="K2760" s="196" t="s">
        <v>199</v>
      </c>
      <c r="L2760" s="196">
        <v>200</v>
      </c>
      <c r="M2760" s="196" t="s">
        <v>212</v>
      </c>
      <c r="N2760" s="196">
        <v>179</v>
      </c>
      <c r="O2760" s="196">
        <v>6239.61</v>
      </c>
      <c r="P2760" s="196">
        <v>12699</v>
      </c>
      <c r="Q2760" t="str">
        <f>VLOOKUP(J2760,S:T,2,FALSE)</f>
        <v>Street</v>
      </c>
      <c r="R2760" s="198"/>
      <c r="S2760" t="s">
        <v>306</v>
      </c>
      <c r="U2760" s="198"/>
    </row>
    <row r="2761" spans="1:21" x14ac:dyDescent="0.25">
      <c r="A2761" s="196">
        <v>4</v>
      </c>
      <c r="B2761" s="196" t="s">
        <v>189</v>
      </c>
      <c r="C2761" s="196">
        <v>2020</v>
      </c>
      <c r="D2761" s="196">
        <v>5</v>
      </c>
      <c r="E2761" s="196" t="s">
        <v>224</v>
      </c>
      <c r="F2761" s="197">
        <v>10</v>
      </c>
      <c r="G2761" s="196" t="s">
        <v>240</v>
      </c>
      <c r="H2761" s="196">
        <v>905</v>
      </c>
      <c r="I2761" s="196" t="s">
        <v>274</v>
      </c>
      <c r="J2761" s="196" t="s">
        <v>124</v>
      </c>
      <c r="K2761" s="196" t="s">
        <v>244</v>
      </c>
      <c r="L2761" s="196">
        <v>4513</v>
      </c>
      <c r="M2761" s="196" t="s">
        <v>242</v>
      </c>
      <c r="N2761" s="196">
        <v>4</v>
      </c>
      <c r="O2761" s="196">
        <v>180.08</v>
      </c>
      <c r="P2761" s="196">
        <v>3226</v>
      </c>
      <c r="Q2761" t="str">
        <f>VLOOKUP(J2761,S:T,2,FALSE)</f>
        <v>2-Low Income Residential</v>
      </c>
      <c r="R2761" s="198"/>
      <c r="S2761" t="s">
        <v>306</v>
      </c>
      <c r="U2761" s="198"/>
    </row>
    <row r="2762" spans="1:21" x14ac:dyDescent="0.25">
      <c r="A2762" s="196">
        <v>4</v>
      </c>
      <c r="B2762" s="196" t="s">
        <v>189</v>
      </c>
      <c r="C2762" s="196">
        <v>2020</v>
      </c>
      <c r="D2762" s="196">
        <v>5</v>
      </c>
      <c r="E2762" s="196" t="s">
        <v>224</v>
      </c>
      <c r="F2762" s="197">
        <v>1</v>
      </c>
      <c r="G2762" s="196" t="s">
        <v>185</v>
      </c>
      <c r="H2762" s="196">
        <v>1</v>
      </c>
      <c r="I2762" s="196" t="s">
        <v>231</v>
      </c>
      <c r="J2762" s="196" t="s">
        <v>123</v>
      </c>
      <c r="K2762" s="196" t="s">
        <v>232</v>
      </c>
      <c r="L2762" s="196">
        <v>200</v>
      </c>
      <c r="M2762" s="196" t="s">
        <v>212</v>
      </c>
      <c r="N2762" s="196">
        <v>1356</v>
      </c>
      <c r="O2762" s="196">
        <v>201726.96</v>
      </c>
      <c r="P2762" s="196">
        <v>757888</v>
      </c>
      <c r="Q2762" t="str">
        <f>VLOOKUP(J2762,S:T,2,FALSE)</f>
        <v>1-Residential</v>
      </c>
      <c r="R2762" s="198"/>
      <c r="S2762" t="s">
        <v>306</v>
      </c>
      <c r="U2762" s="198"/>
    </row>
    <row r="2763" spans="1:21" x14ac:dyDescent="0.25">
      <c r="A2763" s="196">
        <v>5</v>
      </c>
      <c r="B2763" s="196" t="s">
        <v>183</v>
      </c>
      <c r="C2763" s="196">
        <v>2020</v>
      </c>
      <c r="D2763" s="196">
        <v>5</v>
      </c>
      <c r="E2763" s="196" t="s">
        <v>224</v>
      </c>
      <c r="F2763" s="197">
        <v>71</v>
      </c>
      <c r="G2763" s="196" t="s">
        <v>214</v>
      </c>
      <c r="H2763" s="196">
        <v>1</v>
      </c>
      <c r="I2763" s="196" t="s">
        <v>231</v>
      </c>
      <c r="J2763" s="196" t="s">
        <v>123</v>
      </c>
      <c r="K2763" s="196" t="s">
        <v>232</v>
      </c>
      <c r="L2763" s="196">
        <v>1571</v>
      </c>
      <c r="M2763" s="196" t="s">
        <v>267</v>
      </c>
      <c r="N2763" s="196">
        <v>1</v>
      </c>
      <c r="O2763" s="196">
        <v>7</v>
      </c>
      <c r="P2763" s="196">
        <v>0</v>
      </c>
      <c r="Q2763" t="str">
        <f>VLOOKUP(J2763,S:T,2,FALSE)</f>
        <v>1-Residential</v>
      </c>
      <c r="R2763" s="198"/>
      <c r="S2763" t="s">
        <v>306</v>
      </c>
      <c r="U2763" s="198"/>
    </row>
    <row r="2764" spans="1:21" x14ac:dyDescent="0.25">
      <c r="A2764" s="196">
        <v>5</v>
      </c>
      <c r="B2764" s="196" t="s">
        <v>183</v>
      </c>
      <c r="C2764" s="196">
        <v>2020</v>
      </c>
      <c r="D2764" s="196">
        <v>5</v>
      </c>
      <c r="E2764" s="196" t="s">
        <v>224</v>
      </c>
      <c r="F2764" s="197">
        <v>3</v>
      </c>
      <c r="G2764" s="196" t="s">
        <v>191</v>
      </c>
      <c r="H2764" s="196">
        <v>955</v>
      </c>
      <c r="I2764" s="196" t="s">
        <v>284</v>
      </c>
      <c r="J2764" s="196" t="s">
        <v>121</v>
      </c>
      <c r="K2764" s="196" t="s">
        <v>218</v>
      </c>
      <c r="L2764" s="196">
        <v>4532</v>
      </c>
      <c r="M2764" s="196" t="s">
        <v>202</v>
      </c>
      <c r="N2764" s="196">
        <v>358</v>
      </c>
      <c r="O2764" s="196">
        <v>553400.19999999995</v>
      </c>
      <c r="P2764" s="196">
        <v>6242611</v>
      </c>
      <c r="Q2764" t="str">
        <f>VLOOKUP(J2764,S:T,2,FALSE)</f>
        <v>4-Medium C&amp;I</v>
      </c>
      <c r="R2764" s="198"/>
      <c r="S2764" t="s">
        <v>306</v>
      </c>
      <c r="U2764" s="198"/>
    </row>
    <row r="2765" spans="1:21" x14ac:dyDescent="0.25">
      <c r="A2765" s="196">
        <v>5</v>
      </c>
      <c r="B2765" s="196" t="s">
        <v>183</v>
      </c>
      <c r="C2765" s="196">
        <v>2020</v>
      </c>
      <c r="D2765" s="196">
        <v>5</v>
      </c>
      <c r="E2765" s="196" t="s">
        <v>224</v>
      </c>
      <c r="F2765" s="197">
        <v>3</v>
      </c>
      <c r="G2765" s="196" t="s">
        <v>191</v>
      </c>
      <c r="H2765" s="196">
        <v>952</v>
      </c>
      <c r="I2765" s="196" t="s">
        <v>237</v>
      </c>
      <c r="J2765" s="196" t="s">
        <v>119</v>
      </c>
      <c r="K2765" s="196" t="s">
        <v>238</v>
      </c>
      <c r="L2765" s="196">
        <v>4532</v>
      </c>
      <c r="M2765" s="196" t="s">
        <v>202</v>
      </c>
      <c r="N2765" s="196">
        <v>445</v>
      </c>
      <c r="O2765" s="196">
        <v>24648.7</v>
      </c>
      <c r="P2765" s="196">
        <v>1221908</v>
      </c>
      <c r="Q2765" t="str">
        <f>VLOOKUP(J2765,S:T,2,FALSE)</f>
        <v>3-Small C&amp;I</v>
      </c>
      <c r="R2765" s="198"/>
      <c r="S2765" t="s">
        <v>306</v>
      </c>
      <c r="U2765" s="198"/>
    </row>
    <row r="2766" spans="1:21" x14ac:dyDescent="0.25">
      <c r="A2766" s="196">
        <v>4</v>
      </c>
      <c r="B2766" s="196" t="s">
        <v>189</v>
      </c>
      <c r="C2766" s="196">
        <v>2020</v>
      </c>
      <c r="D2766" s="196">
        <v>5</v>
      </c>
      <c r="E2766" s="196" t="s">
        <v>224</v>
      </c>
      <c r="F2766" s="197">
        <v>3</v>
      </c>
      <c r="G2766" s="196" t="s">
        <v>191</v>
      </c>
      <c r="H2766" s="196">
        <v>15</v>
      </c>
      <c r="I2766" s="196" t="s">
        <v>254</v>
      </c>
      <c r="J2766" s="196" t="s">
        <v>120</v>
      </c>
      <c r="K2766" s="196" t="s">
        <v>216</v>
      </c>
      <c r="L2766" s="196">
        <v>300</v>
      </c>
      <c r="M2766" s="196" t="s">
        <v>193</v>
      </c>
      <c r="N2766" s="196">
        <v>1</v>
      </c>
      <c r="O2766" s="196">
        <v>16.829999999999998</v>
      </c>
      <c r="P2766" s="196">
        <v>34</v>
      </c>
      <c r="Q2766" t="str">
        <f>VLOOKUP(J2766,S:T,2,FALSE)</f>
        <v>3-Small C&amp;I</v>
      </c>
      <c r="R2766" s="198"/>
      <c r="S2766" t="s">
        <v>306</v>
      </c>
      <c r="U2766" s="198"/>
    </row>
    <row r="2767" spans="1:21" x14ac:dyDescent="0.25">
      <c r="A2767" s="196">
        <v>5</v>
      </c>
      <c r="B2767" s="196" t="s">
        <v>183</v>
      </c>
      <c r="C2767" s="196">
        <v>2020</v>
      </c>
      <c r="D2767" s="196">
        <v>5</v>
      </c>
      <c r="E2767" s="196" t="s">
        <v>224</v>
      </c>
      <c r="F2767" s="197">
        <v>77</v>
      </c>
      <c r="G2767" s="196" t="s">
        <v>214</v>
      </c>
      <c r="H2767" s="196">
        <v>18</v>
      </c>
      <c r="I2767" s="196" t="s">
        <v>217</v>
      </c>
      <c r="J2767" s="196" t="s">
        <v>121</v>
      </c>
      <c r="K2767" s="196" t="s">
        <v>218</v>
      </c>
      <c r="L2767" s="196">
        <v>1577</v>
      </c>
      <c r="M2767" s="196" t="s">
        <v>235</v>
      </c>
      <c r="N2767" s="196">
        <v>1</v>
      </c>
      <c r="O2767" s="196">
        <v>1045.55</v>
      </c>
      <c r="P2767" s="196">
        <v>5600</v>
      </c>
      <c r="Q2767" t="str">
        <f>VLOOKUP(J2767,S:T,2,FALSE)</f>
        <v>4-Medium C&amp;I</v>
      </c>
      <c r="R2767" s="198"/>
      <c r="S2767" t="s">
        <v>306</v>
      </c>
      <c r="U2767" s="198"/>
    </row>
    <row r="2768" spans="1:21" x14ac:dyDescent="0.25">
      <c r="A2768" s="196">
        <v>5</v>
      </c>
      <c r="B2768" s="196" t="s">
        <v>183</v>
      </c>
      <c r="C2768" s="196">
        <v>2020</v>
      </c>
      <c r="D2768" s="196">
        <v>5</v>
      </c>
      <c r="E2768" s="196" t="s">
        <v>224</v>
      </c>
      <c r="F2768" s="197">
        <v>1</v>
      </c>
      <c r="G2768" s="196" t="s">
        <v>185</v>
      </c>
      <c r="H2768" s="196">
        <v>10</v>
      </c>
      <c r="I2768" s="196" t="s">
        <v>253</v>
      </c>
      <c r="J2768" s="196" t="s">
        <v>119</v>
      </c>
      <c r="K2768" s="196" t="s">
        <v>238</v>
      </c>
      <c r="L2768" s="196">
        <v>200</v>
      </c>
      <c r="M2768" s="196" t="s">
        <v>212</v>
      </c>
      <c r="N2768" s="196">
        <v>1046</v>
      </c>
      <c r="O2768" s="196">
        <v>71342.5</v>
      </c>
      <c r="P2768" s="196">
        <v>302150</v>
      </c>
      <c r="Q2768" t="str">
        <f>VLOOKUP(J2768,S:T,2,FALSE)</f>
        <v>3-Small C&amp;I</v>
      </c>
      <c r="R2768" s="198"/>
      <c r="S2768" t="s">
        <v>306</v>
      </c>
      <c r="U2768" s="198"/>
    </row>
    <row r="2769" spans="1:21" x14ac:dyDescent="0.25">
      <c r="A2769" s="196">
        <v>5</v>
      </c>
      <c r="B2769" s="196" t="s">
        <v>183</v>
      </c>
      <c r="C2769" s="196">
        <v>2020</v>
      </c>
      <c r="D2769" s="196">
        <v>5</v>
      </c>
      <c r="E2769" s="196" t="s">
        <v>224</v>
      </c>
      <c r="F2769" s="197">
        <v>1</v>
      </c>
      <c r="G2769" s="196" t="s">
        <v>185</v>
      </c>
      <c r="H2769" s="196">
        <v>950</v>
      </c>
      <c r="I2769" s="196" t="s">
        <v>186</v>
      </c>
      <c r="J2769" s="196" t="s">
        <v>117</v>
      </c>
      <c r="K2769" s="196" t="s">
        <v>187</v>
      </c>
      <c r="L2769" s="196">
        <v>4512</v>
      </c>
      <c r="M2769" s="196" t="s">
        <v>188</v>
      </c>
      <c r="N2769" s="196">
        <v>806</v>
      </c>
      <c r="O2769" s="196">
        <v>41795.800000000003</v>
      </c>
      <c r="P2769" s="196">
        <v>349207</v>
      </c>
      <c r="Q2769" t="str">
        <f>VLOOKUP(J2769,S:T,2,FALSE)</f>
        <v>3-Small C&amp;I</v>
      </c>
      <c r="R2769" s="198"/>
      <c r="S2769" t="s">
        <v>306</v>
      </c>
      <c r="U2769" s="198"/>
    </row>
    <row r="2770" spans="1:21" x14ac:dyDescent="0.25">
      <c r="A2770" s="196">
        <v>5</v>
      </c>
      <c r="B2770" s="196" t="s">
        <v>183</v>
      </c>
      <c r="C2770" s="196">
        <v>2020</v>
      </c>
      <c r="D2770" s="196">
        <v>5</v>
      </c>
      <c r="E2770" s="196" t="s">
        <v>224</v>
      </c>
      <c r="F2770" s="197">
        <v>3</v>
      </c>
      <c r="G2770" s="196" t="s">
        <v>191</v>
      </c>
      <c r="H2770" s="196">
        <v>953</v>
      </c>
      <c r="I2770" s="196" t="s">
        <v>215</v>
      </c>
      <c r="J2770" s="196" t="s">
        <v>120</v>
      </c>
      <c r="K2770" s="196" t="s">
        <v>216</v>
      </c>
      <c r="L2770" s="196">
        <v>4532</v>
      </c>
      <c r="M2770" s="196" t="s">
        <v>202</v>
      </c>
      <c r="N2770" s="196">
        <v>19327</v>
      </c>
      <c r="O2770" s="196">
        <v>720871</v>
      </c>
      <c r="P2770" s="196">
        <v>7603281</v>
      </c>
      <c r="Q2770" t="str">
        <f>VLOOKUP(J2770,S:T,2,FALSE)</f>
        <v>3-Small C&amp;I</v>
      </c>
      <c r="R2770" s="198"/>
      <c r="S2770" t="s">
        <v>306</v>
      </c>
      <c r="U2770" s="198"/>
    </row>
    <row r="2771" spans="1:21" x14ac:dyDescent="0.25">
      <c r="A2771" s="196">
        <v>5</v>
      </c>
      <c r="B2771" s="196" t="s">
        <v>183</v>
      </c>
      <c r="C2771" s="196">
        <v>2020</v>
      </c>
      <c r="D2771" s="196">
        <v>5</v>
      </c>
      <c r="E2771" s="196" t="s">
        <v>224</v>
      </c>
      <c r="F2771" s="197">
        <v>6</v>
      </c>
      <c r="G2771" s="196" t="s">
        <v>194</v>
      </c>
      <c r="H2771" s="196">
        <v>603</v>
      </c>
      <c r="I2771" s="196" t="s">
        <v>198</v>
      </c>
      <c r="J2771" s="196" t="s">
        <v>127</v>
      </c>
      <c r="K2771" s="196" t="s">
        <v>199</v>
      </c>
      <c r="L2771" s="196">
        <v>700</v>
      </c>
      <c r="M2771" s="196" t="s">
        <v>195</v>
      </c>
      <c r="N2771" s="196">
        <v>627</v>
      </c>
      <c r="O2771" s="196">
        <v>42125.89</v>
      </c>
      <c r="P2771" s="196">
        <v>102164</v>
      </c>
      <c r="Q2771" t="str">
        <f>VLOOKUP(J2771,S:T,2,FALSE)</f>
        <v>Street</v>
      </c>
      <c r="R2771" s="198"/>
      <c r="S2771" t="s">
        <v>306</v>
      </c>
      <c r="U2771" s="198"/>
    </row>
    <row r="2772" spans="1:21" x14ac:dyDescent="0.25">
      <c r="A2772" s="196">
        <v>5</v>
      </c>
      <c r="B2772" s="196" t="s">
        <v>183</v>
      </c>
      <c r="C2772" s="196">
        <v>2020</v>
      </c>
      <c r="D2772" s="196">
        <v>5</v>
      </c>
      <c r="E2772" s="196" t="s">
        <v>224</v>
      </c>
      <c r="F2772" s="197">
        <v>6</v>
      </c>
      <c r="G2772" s="196" t="s">
        <v>194</v>
      </c>
      <c r="H2772" s="196">
        <v>608</v>
      </c>
      <c r="I2772" s="196" t="s">
        <v>292</v>
      </c>
      <c r="J2772" s="196" t="s">
        <v>280</v>
      </c>
      <c r="K2772" s="196" t="s">
        <v>214</v>
      </c>
      <c r="L2772" s="196">
        <v>700</v>
      </c>
      <c r="M2772" s="196" t="s">
        <v>195</v>
      </c>
      <c r="N2772" s="196">
        <v>56</v>
      </c>
      <c r="O2772" s="196">
        <v>26362.07</v>
      </c>
      <c r="P2772" s="196">
        <v>117421</v>
      </c>
      <c r="Q2772" t="str">
        <f>VLOOKUP(J2772,S:T,2,FALSE)</f>
        <v>Street</v>
      </c>
      <c r="R2772" s="198"/>
      <c r="S2772" t="s">
        <v>306</v>
      </c>
      <c r="U2772" s="198"/>
    </row>
    <row r="2773" spans="1:21" x14ac:dyDescent="0.25">
      <c r="A2773" s="196">
        <v>5</v>
      </c>
      <c r="B2773" s="196" t="s">
        <v>183</v>
      </c>
      <c r="C2773" s="196">
        <v>2020</v>
      </c>
      <c r="D2773" s="196">
        <v>5</v>
      </c>
      <c r="E2773" s="196" t="s">
        <v>224</v>
      </c>
      <c r="F2773" s="197">
        <v>6</v>
      </c>
      <c r="G2773" s="196" t="s">
        <v>194</v>
      </c>
      <c r="H2773" s="196">
        <v>609</v>
      </c>
      <c r="I2773" s="196" t="s">
        <v>300</v>
      </c>
      <c r="J2773" s="196" t="s">
        <v>280</v>
      </c>
      <c r="K2773" s="196" t="s">
        <v>214</v>
      </c>
      <c r="L2773" s="196">
        <v>700</v>
      </c>
      <c r="M2773" s="196" t="s">
        <v>195</v>
      </c>
      <c r="N2773" s="196">
        <v>13</v>
      </c>
      <c r="O2773" s="196">
        <v>3891.85</v>
      </c>
      <c r="P2773" s="196">
        <v>17214</v>
      </c>
      <c r="Q2773" t="str">
        <f>VLOOKUP(J2773,S:T,2,FALSE)</f>
        <v>Street</v>
      </c>
      <c r="R2773" s="198"/>
      <c r="S2773" t="s">
        <v>306</v>
      </c>
      <c r="U2773" s="198"/>
    </row>
    <row r="2774" spans="1:21" x14ac:dyDescent="0.25">
      <c r="A2774" s="196">
        <v>5</v>
      </c>
      <c r="B2774" s="196" t="s">
        <v>183</v>
      </c>
      <c r="C2774" s="196">
        <v>2020</v>
      </c>
      <c r="D2774" s="196">
        <v>5</v>
      </c>
      <c r="E2774" s="196" t="s">
        <v>224</v>
      </c>
      <c r="F2774" s="197">
        <v>6</v>
      </c>
      <c r="G2774" s="196" t="s">
        <v>194</v>
      </c>
      <c r="H2774" s="196">
        <v>626</v>
      </c>
      <c r="I2774" s="196" t="s">
        <v>270</v>
      </c>
      <c r="J2774" s="196" t="s">
        <v>134</v>
      </c>
      <c r="K2774" s="196" t="s">
        <v>214</v>
      </c>
      <c r="L2774" s="196">
        <v>700</v>
      </c>
      <c r="M2774" s="196" t="s">
        <v>195</v>
      </c>
      <c r="N2774" s="196">
        <v>4</v>
      </c>
      <c r="O2774" s="196">
        <v>1998.78</v>
      </c>
      <c r="P2774" s="196">
        <v>473</v>
      </c>
      <c r="Q2774" t="str">
        <f>VLOOKUP(J2774,S:T,2,FALSE)</f>
        <v>Street</v>
      </c>
      <c r="R2774" s="198"/>
      <c r="S2774" t="s">
        <v>306</v>
      </c>
      <c r="U2774" s="198"/>
    </row>
    <row r="2775" spans="1:21" x14ac:dyDescent="0.2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>VLOOKUP(J2775,S:T,2,FALSE)</f>
        <v>5-Large C&amp;I</v>
      </c>
      <c r="R2775" s="198"/>
      <c r="S2775" t="s">
        <v>306</v>
      </c>
      <c r="U2775" s="198"/>
    </row>
    <row r="2776" spans="1:21" x14ac:dyDescent="0.2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>VLOOKUP(J2776,S:T,2,FALSE)</f>
        <v>1-Residential</v>
      </c>
      <c r="R2776" s="198"/>
      <c r="S2776" t="s">
        <v>306</v>
      </c>
      <c r="U2776" s="198"/>
    </row>
    <row r="2777" spans="1:21" x14ac:dyDescent="0.2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>VLOOKUP(J2777,S:T,2,FALSE)</f>
        <v>Street</v>
      </c>
      <c r="R2777" s="198"/>
      <c r="S2777" t="s">
        <v>306</v>
      </c>
      <c r="U2777" s="198"/>
    </row>
    <row r="2778" spans="1:21" x14ac:dyDescent="0.2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>VLOOKUP(J2778,S:T,2,FALSE)</f>
        <v>5-Large C&amp;I</v>
      </c>
      <c r="R2778" s="198"/>
      <c r="S2778" t="s">
        <v>306</v>
      </c>
      <c r="U2778" s="198"/>
    </row>
    <row r="2779" spans="1:21" x14ac:dyDescent="0.2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>VLOOKUP(J2779,S:T,2,FALSE)</f>
        <v>2-Low Income Residential</v>
      </c>
      <c r="R2779" s="198"/>
      <c r="S2779" t="s">
        <v>306</v>
      </c>
      <c r="U2779" s="198"/>
    </row>
    <row r="2780" spans="1:21" x14ac:dyDescent="0.2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>VLOOKUP(J2780,S:T,2,FALSE)</f>
        <v>Street</v>
      </c>
      <c r="R2780" s="198"/>
      <c r="S2780" t="s">
        <v>306</v>
      </c>
      <c r="U2780" s="198"/>
    </row>
    <row r="2781" spans="1:21" x14ac:dyDescent="0.2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>VLOOKUP(J2781,S:T,2,FALSE)</f>
        <v>Street</v>
      </c>
      <c r="R2781" s="198"/>
      <c r="S2781" t="s">
        <v>306</v>
      </c>
      <c r="U2781" s="198"/>
    </row>
    <row r="2782" spans="1:21" x14ac:dyDescent="0.2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>VLOOKUP(J2782,S:T,2,FALSE)</f>
        <v>4-Medium C&amp;I</v>
      </c>
      <c r="R2782" s="198"/>
      <c r="S2782" t="s">
        <v>306</v>
      </c>
      <c r="U2782" s="198"/>
    </row>
    <row r="2783" spans="1:21" x14ac:dyDescent="0.2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>VLOOKUP(J2783,S:T,2,FALSE)</f>
        <v>3-Small C&amp;I</v>
      </c>
      <c r="R2783" s="198"/>
      <c r="S2783" t="s">
        <v>306</v>
      </c>
      <c r="U2783" s="198"/>
    </row>
    <row r="2784" spans="1:21" x14ac:dyDescent="0.2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>VLOOKUP(J2784,S:T,2,FALSE)</f>
        <v>3-Small C&amp;I</v>
      </c>
      <c r="R2784" s="198"/>
      <c r="S2784" t="s">
        <v>306</v>
      </c>
      <c r="U2784" s="198"/>
    </row>
    <row r="2785" spans="1:21" x14ac:dyDescent="0.2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>VLOOKUP(J2785,S:T,2,FALSE)</f>
        <v>3-Small C&amp;I</v>
      </c>
      <c r="R2785" s="198"/>
      <c r="S2785" t="s">
        <v>306</v>
      </c>
      <c r="U2785" s="198"/>
    </row>
    <row r="2786" spans="1:21" x14ac:dyDescent="0.2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>VLOOKUP(J2786,S:T,2,FALSE)</f>
        <v>4-Medium C&amp;I</v>
      </c>
      <c r="R2786" s="198"/>
      <c r="S2786" t="s">
        <v>306</v>
      </c>
      <c r="U2786" s="198"/>
    </row>
    <row r="2787" spans="1:21" x14ac:dyDescent="0.2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>VLOOKUP(J2787,S:T,2,FALSE)</f>
        <v>4-Medium C&amp;I</v>
      </c>
      <c r="R2787" s="198"/>
      <c r="S2787" t="s">
        <v>306</v>
      </c>
      <c r="U2787" s="198"/>
    </row>
    <row r="2788" spans="1:21" x14ac:dyDescent="0.2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>VLOOKUP(J2788,S:T,2,FALSE)</f>
        <v>4-Medium C&amp;I</v>
      </c>
      <c r="R2788" s="198"/>
      <c r="S2788" t="s">
        <v>306</v>
      </c>
      <c r="U2788" s="198"/>
    </row>
    <row r="2789" spans="1:21" x14ac:dyDescent="0.2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>VLOOKUP(J2789,S:T,2,FALSE)</f>
        <v>4-Medium C&amp;I</v>
      </c>
      <c r="R2789" s="198"/>
      <c r="S2789" t="s">
        <v>306</v>
      </c>
      <c r="U2789" s="198"/>
    </row>
    <row r="2790" spans="1:21" x14ac:dyDescent="0.2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>VLOOKUP(J2790,S:T,2,FALSE)</f>
        <v>3-Small C&amp;I</v>
      </c>
      <c r="R2790" s="198"/>
      <c r="S2790" t="s">
        <v>306</v>
      </c>
      <c r="U2790" s="198"/>
    </row>
    <row r="2791" spans="1:21" x14ac:dyDescent="0.2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>VLOOKUP(J2791,S:T,2,FALSE)</f>
        <v>3-Small C&amp;I</v>
      </c>
      <c r="R2791" s="198"/>
      <c r="S2791" t="s">
        <v>306</v>
      </c>
      <c r="U2791" s="198"/>
    </row>
    <row r="2792" spans="1:21" x14ac:dyDescent="0.2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>VLOOKUP(J2792,S:T,2,FALSE)</f>
        <v>1-Residential</v>
      </c>
      <c r="R2792" s="198"/>
      <c r="S2792" t="s">
        <v>306</v>
      </c>
      <c r="U2792" s="198"/>
    </row>
    <row r="2793" spans="1:21" x14ac:dyDescent="0.2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>VLOOKUP(J2793,S:T,2,FALSE)</f>
        <v>1-Residential</v>
      </c>
      <c r="R2793" s="198"/>
      <c r="S2793" t="s">
        <v>306</v>
      </c>
      <c r="U2793" s="198"/>
    </row>
    <row r="2794" spans="1:21" x14ac:dyDescent="0.2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>VLOOKUP(J2794,S:T,2,FALSE)</f>
        <v>1-Residential</v>
      </c>
      <c r="R2794" s="198"/>
      <c r="S2794" t="s">
        <v>306</v>
      </c>
      <c r="U2794" s="198"/>
    </row>
    <row r="2795" spans="1:21" x14ac:dyDescent="0.2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>VLOOKUP(J2795,S:T,2,FALSE)</f>
        <v>Street</v>
      </c>
      <c r="R2795" s="198"/>
      <c r="S2795" t="s">
        <v>306</v>
      </c>
      <c r="U2795" s="198"/>
    </row>
    <row r="2796" spans="1:21" x14ac:dyDescent="0.2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>VLOOKUP(J2796,S:T,2,FALSE)</f>
        <v>Street</v>
      </c>
      <c r="R2796" s="198"/>
      <c r="S2796" t="s">
        <v>306</v>
      </c>
      <c r="U2796" s="198"/>
    </row>
    <row r="2797" spans="1:21" x14ac:dyDescent="0.2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>VLOOKUP(J2797,S:T,2,FALSE)</f>
        <v>Street</v>
      </c>
      <c r="R2797" s="198"/>
      <c r="S2797" t="s">
        <v>306</v>
      </c>
      <c r="U2797" s="198"/>
    </row>
    <row r="2798" spans="1:21" x14ac:dyDescent="0.2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>VLOOKUP(J2798,S:T,2,FALSE)</f>
        <v>Street</v>
      </c>
      <c r="R2798" s="198"/>
      <c r="S2798" t="s">
        <v>306</v>
      </c>
      <c r="U2798" s="198"/>
    </row>
    <row r="2799" spans="1:21" x14ac:dyDescent="0.2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>VLOOKUP(J2799,S:T,2,FALSE)</f>
        <v>Street</v>
      </c>
      <c r="R2799" s="198"/>
      <c r="S2799" t="s">
        <v>306</v>
      </c>
      <c r="U2799" s="198"/>
    </row>
    <row r="2800" spans="1:21" x14ac:dyDescent="0.2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>VLOOKUP(J2800,S:T,2,FALSE)</f>
        <v>3-Small C&amp;I</v>
      </c>
      <c r="R2800" s="198"/>
      <c r="S2800" t="s">
        <v>306</v>
      </c>
      <c r="U2800" s="198"/>
    </row>
    <row r="2801" spans="1:21" x14ac:dyDescent="0.2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>VLOOKUP(J2801,S:T,2,FALSE)</f>
        <v>3-Small C&amp;I</v>
      </c>
      <c r="R2801" s="198"/>
      <c r="S2801" t="s">
        <v>306</v>
      </c>
      <c r="U2801" s="198"/>
    </row>
    <row r="2802" spans="1:21" x14ac:dyDescent="0.2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>VLOOKUP(J2802,S:T,2,FALSE)</f>
        <v>3-Small C&amp;I</v>
      </c>
      <c r="R2802" s="198"/>
      <c r="S2802" t="s">
        <v>306</v>
      </c>
      <c r="U2802" s="198"/>
    </row>
    <row r="2803" spans="1:21" x14ac:dyDescent="0.2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>VLOOKUP(J2803,S:T,2,FALSE)</f>
        <v>3-Small C&amp;I</v>
      </c>
      <c r="R2803" s="198"/>
      <c r="S2803" t="s">
        <v>306</v>
      </c>
      <c r="U2803" s="198"/>
    </row>
    <row r="2804" spans="1:21" x14ac:dyDescent="0.2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>VLOOKUP(J2804,S:T,2,FALSE)</f>
        <v>3-Small C&amp;I</v>
      </c>
      <c r="R2804" s="198"/>
      <c r="S2804" t="s">
        <v>306</v>
      </c>
      <c r="U2804" s="198"/>
    </row>
    <row r="2805" spans="1:21" x14ac:dyDescent="0.2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>VLOOKUP(J2805,S:T,2,FALSE)</f>
        <v>3-Small C&amp;I</v>
      </c>
      <c r="R2805" s="198"/>
      <c r="S2805" t="s">
        <v>306</v>
      </c>
      <c r="U2805" s="198"/>
    </row>
    <row r="2806" spans="1:21" x14ac:dyDescent="0.2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>VLOOKUP(J2806,S:T,2,FALSE)</f>
        <v>3-Small C&amp;I</v>
      </c>
      <c r="R2806" s="198"/>
      <c r="S2806" t="s">
        <v>306</v>
      </c>
      <c r="U2806" s="198"/>
    </row>
    <row r="2807" spans="1:21" x14ac:dyDescent="0.2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>VLOOKUP(J2807,S:T,2,FALSE)</f>
        <v>3-Small C&amp;I</v>
      </c>
      <c r="R2807" s="198"/>
      <c r="S2807" t="s">
        <v>306</v>
      </c>
      <c r="U2807" s="198"/>
    </row>
    <row r="2808" spans="1:21" x14ac:dyDescent="0.2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>VLOOKUP(J2808,S:T,2,FALSE)</f>
        <v>3-Small C&amp;I</v>
      </c>
      <c r="R2808" s="198"/>
      <c r="S2808" t="s">
        <v>306</v>
      </c>
      <c r="U2808" s="198"/>
    </row>
    <row r="2809" spans="1:21" x14ac:dyDescent="0.2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>VLOOKUP(J2809,S:T,2,FALSE)</f>
        <v>OTHER</v>
      </c>
      <c r="R2809" s="198"/>
      <c r="S2809" t="s">
        <v>306</v>
      </c>
      <c r="U2809" s="198"/>
    </row>
    <row r="2810" spans="1:21" x14ac:dyDescent="0.2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>VLOOKUP(J2810,S:T,2,FALSE)</f>
        <v>3-Small C&amp;I</v>
      </c>
      <c r="R2810" s="198"/>
      <c r="S2810" t="s">
        <v>306</v>
      </c>
      <c r="U2810" s="198"/>
    </row>
    <row r="2811" spans="1:21" x14ac:dyDescent="0.2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>VLOOKUP(J2811,S:T,2,FALSE)</f>
        <v>Street</v>
      </c>
      <c r="R2811" s="198"/>
      <c r="S2811" t="s">
        <v>306</v>
      </c>
      <c r="U2811" s="198"/>
    </row>
    <row r="2812" spans="1:21" x14ac:dyDescent="0.2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>VLOOKUP(J2812,S:T,2,FALSE)</f>
        <v>Street</v>
      </c>
      <c r="R2812" s="198"/>
      <c r="S2812" t="s">
        <v>306</v>
      </c>
      <c r="U2812" s="198"/>
    </row>
    <row r="2813" spans="1:21" x14ac:dyDescent="0.2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>VLOOKUP(J2813,S:T,2,FALSE)</f>
        <v>1-Residential</v>
      </c>
      <c r="R2813" s="198"/>
      <c r="S2813" t="s">
        <v>306</v>
      </c>
      <c r="U2813" s="198"/>
    </row>
    <row r="2814" spans="1:21" x14ac:dyDescent="0.2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>VLOOKUP(J2814,S:T,2,FALSE)</f>
        <v>1-Residential</v>
      </c>
      <c r="R2814" s="198"/>
      <c r="S2814" t="s">
        <v>306</v>
      </c>
      <c r="U2814" s="198"/>
    </row>
    <row r="2815" spans="1:21" x14ac:dyDescent="0.2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>VLOOKUP(J2815,S:T,2,FALSE)</f>
        <v>1-Residential</v>
      </c>
      <c r="R2815" s="198"/>
      <c r="S2815" t="s">
        <v>306</v>
      </c>
      <c r="U2815" s="198"/>
    </row>
    <row r="2816" spans="1:21" x14ac:dyDescent="0.2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>VLOOKUP(J2816,S:T,2,FALSE)</f>
        <v>1-Residential</v>
      </c>
      <c r="R2816" s="198"/>
      <c r="S2816" t="s">
        <v>306</v>
      </c>
      <c r="U2816" s="198"/>
    </row>
    <row r="2817" spans="1:21" x14ac:dyDescent="0.2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>VLOOKUP(J2817,S:T,2,FALSE)</f>
        <v>4-Medium C&amp;I</v>
      </c>
      <c r="R2817" s="198"/>
      <c r="S2817" t="s">
        <v>306</v>
      </c>
      <c r="U2817" s="198"/>
    </row>
    <row r="2818" spans="1:21" x14ac:dyDescent="0.2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>VLOOKUP(J2818,S:T,2,FALSE)</f>
        <v>5-Large C&amp;I</v>
      </c>
      <c r="R2818" s="198"/>
      <c r="S2818" t="s">
        <v>306</v>
      </c>
      <c r="U2818" s="198"/>
    </row>
    <row r="2819" spans="1:21" x14ac:dyDescent="0.2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>VLOOKUP(J2819,S:T,2,FALSE)</f>
        <v>Street</v>
      </c>
      <c r="R2819" s="198"/>
      <c r="S2819" t="s">
        <v>306</v>
      </c>
      <c r="U2819" s="198"/>
    </row>
    <row r="2820" spans="1:21" x14ac:dyDescent="0.2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>VLOOKUP(J2820,S:T,2,FALSE)</f>
        <v>Street</v>
      </c>
      <c r="R2820" s="198"/>
      <c r="S2820" t="s">
        <v>306</v>
      </c>
      <c r="U2820" s="198"/>
    </row>
    <row r="2821" spans="1:21" x14ac:dyDescent="0.2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>VLOOKUP(J2821,S:T,2,FALSE)</f>
        <v>1-Residential</v>
      </c>
      <c r="R2821" s="198"/>
      <c r="S2821" t="s">
        <v>306</v>
      </c>
      <c r="U2821" s="198"/>
    </row>
    <row r="2822" spans="1:21" x14ac:dyDescent="0.2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>VLOOKUP(J2822,S:T,2,FALSE)</f>
        <v>Street</v>
      </c>
      <c r="R2822" s="198"/>
      <c r="S2822" t="s">
        <v>306</v>
      </c>
      <c r="U2822" s="198"/>
    </row>
    <row r="2823" spans="1:21" x14ac:dyDescent="0.2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>VLOOKUP(J2823,S:T,2,FALSE)</f>
        <v>Street</v>
      </c>
      <c r="R2823" s="198"/>
      <c r="S2823" t="s">
        <v>306</v>
      </c>
      <c r="U2823" s="198"/>
    </row>
    <row r="2824" spans="1:21" x14ac:dyDescent="0.2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>VLOOKUP(J2824,S:T,2,FALSE)</f>
        <v>4-Medium C&amp;I</v>
      </c>
      <c r="R2824" s="198"/>
      <c r="S2824" t="s">
        <v>306</v>
      </c>
      <c r="U2824" s="198"/>
    </row>
    <row r="2825" spans="1:21" x14ac:dyDescent="0.2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>VLOOKUP(J2825,S:T,2,FALSE)</f>
        <v>4-Medium C&amp;I</v>
      </c>
      <c r="R2825" s="198"/>
      <c r="S2825" t="s">
        <v>306</v>
      </c>
      <c r="U2825" s="198"/>
    </row>
    <row r="2826" spans="1:21" x14ac:dyDescent="0.2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>VLOOKUP(J2826,S:T,2,FALSE)</f>
        <v>3-Small C&amp;I</v>
      </c>
      <c r="R2826" s="198"/>
      <c r="S2826" t="s">
        <v>306</v>
      </c>
      <c r="U2826" s="198"/>
    </row>
    <row r="2827" spans="1:21" x14ac:dyDescent="0.2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>VLOOKUP(J2827,S:T,2,FALSE)</f>
        <v>3-Small C&amp;I</v>
      </c>
      <c r="R2827" s="198"/>
      <c r="S2827" t="s">
        <v>306</v>
      </c>
      <c r="U2827" s="198"/>
    </row>
    <row r="2828" spans="1:21" x14ac:dyDescent="0.2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>VLOOKUP(J2828,S:T,2,FALSE)</f>
        <v>3-Small C&amp;I</v>
      </c>
      <c r="R2828" s="198"/>
      <c r="S2828" t="s">
        <v>306</v>
      </c>
      <c r="U2828" s="198"/>
    </row>
    <row r="2829" spans="1:21" x14ac:dyDescent="0.2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>VLOOKUP(J2829,S:T,2,FALSE)</f>
        <v>4-Medium C&amp;I</v>
      </c>
      <c r="R2829" s="198"/>
      <c r="S2829" t="s">
        <v>306</v>
      </c>
      <c r="U2829" s="198"/>
    </row>
    <row r="2830" spans="1:21" x14ac:dyDescent="0.2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>VLOOKUP(J2830,S:T,2,FALSE)</f>
        <v>4-Medium C&amp;I</v>
      </c>
      <c r="R2830" s="198"/>
      <c r="S2830" t="s">
        <v>306</v>
      </c>
      <c r="U2830" s="198"/>
    </row>
    <row r="2831" spans="1:21" x14ac:dyDescent="0.2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>VLOOKUP(J2831,S:T,2,FALSE)</f>
        <v>3-Small C&amp;I</v>
      </c>
      <c r="R2831" s="198"/>
      <c r="S2831" t="s">
        <v>306</v>
      </c>
      <c r="U2831" s="198"/>
    </row>
    <row r="2832" spans="1:21" x14ac:dyDescent="0.2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>VLOOKUP(J2832,S:T,2,FALSE)</f>
        <v>3-Small C&amp;I</v>
      </c>
      <c r="R2832" s="198"/>
      <c r="S2832" t="s">
        <v>306</v>
      </c>
      <c r="U2832" s="198"/>
    </row>
    <row r="2833" spans="1:21" x14ac:dyDescent="0.2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>VLOOKUP(J2833,S:T,2,FALSE)</f>
        <v>3-Small C&amp;I</v>
      </c>
      <c r="R2833" s="198"/>
      <c r="S2833" t="s">
        <v>306</v>
      </c>
      <c r="U2833" s="198"/>
    </row>
    <row r="2834" spans="1:21" x14ac:dyDescent="0.2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>VLOOKUP(J2834,S:T,2,FALSE)</f>
        <v>3-Small C&amp;I</v>
      </c>
      <c r="R2834" s="198"/>
      <c r="S2834" t="s">
        <v>306</v>
      </c>
      <c r="U2834" s="198"/>
    </row>
    <row r="2835" spans="1:21" x14ac:dyDescent="0.2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>VLOOKUP(J2835,S:T,2,FALSE)</f>
        <v>3-Small C&amp;I</v>
      </c>
      <c r="R2835" s="198"/>
      <c r="S2835" t="s">
        <v>306</v>
      </c>
      <c r="U2835" s="198"/>
    </row>
    <row r="2836" spans="1:21" x14ac:dyDescent="0.2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>VLOOKUP(J2836,S:T,2,FALSE)</f>
        <v>Street</v>
      </c>
      <c r="R2836" s="198"/>
      <c r="S2836" t="s">
        <v>306</v>
      </c>
      <c r="U2836" s="198"/>
    </row>
    <row r="2837" spans="1:21" x14ac:dyDescent="0.2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>VLOOKUP(J2837,S:T,2,FALSE)</f>
        <v>4-Medium C&amp;I</v>
      </c>
      <c r="R2837" s="198"/>
      <c r="S2837" t="s">
        <v>306</v>
      </c>
      <c r="U2837" s="198"/>
    </row>
    <row r="2838" spans="1:21" x14ac:dyDescent="0.2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>VLOOKUP(J2838,S:T,2,FALSE)</f>
        <v>Street</v>
      </c>
      <c r="R2838" s="198"/>
      <c r="S2838" t="s">
        <v>306</v>
      </c>
      <c r="U2838" s="198"/>
    </row>
    <row r="2839" spans="1:21" x14ac:dyDescent="0.2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>VLOOKUP(J2839,S:T,2,FALSE)</f>
        <v>2-Low Income Residential</v>
      </c>
      <c r="R2839" s="198"/>
      <c r="S2839" t="s">
        <v>306</v>
      </c>
      <c r="U2839" s="198"/>
    </row>
    <row r="2840" spans="1:21" x14ac:dyDescent="0.2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>VLOOKUP(J2840,S:T,2,FALSE)</f>
        <v>Street</v>
      </c>
      <c r="R2840" s="198"/>
      <c r="S2840" t="s">
        <v>306</v>
      </c>
      <c r="U2840" s="198"/>
    </row>
    <row r="2841" spans="1:21" x14ac:dyDescent="0.2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>VLOOKUP(J2841,S:T,2,FALSE)</f>
        <v>1-Residential</v>
      </c>
      <c r="R2841" s="198"/>
      <c r="S2841" t="s">
        <v>306</v>
      </c>
      <c r="U2841" s="198"/>
    </row>
    <row r="2842" spans="1:21" x14ac:dyDescent="0.2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>VLOOKUP(J2842,S:T,2,FALSE)</f>
        <v>4-Medium C&amp;I</v>
      </c>
      <c r="R2842" s="198"/>
      <c r="S2842" t="s">
        <v>306</v>
      </c>
      <c r="U2842" s="198"/>
    </row>
    <row r="2843" spans="1:21" x14ac:dyDescent="0.2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>VLOOKUP(J2843,S:T,2,FALSE)</f>
        <v>4-Medium C&amp;I</v>
      </c>
      <c r="R2843" s="198"/>
      <c r="S2843" t="s">
        <v>306</v>
      </c>
      <c r="U2843" s="198"/>
    </row>
    <row r="2844" spans="1:21" x14ac:dyDescent="0.2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>VLOOKUP(J2844,S:T,2,FALSE)</f>
        <v>4-Medium C&amp;I</v>
      </c>
      <c r="R2844" s="198"/>
      <c r="S2844" t="s">
        <v>306</v>
      </c>
      <c r="U2844" s="198"/>
    </row>
    <row r="2845" spans="1:21" x14ac:dyDescent="0.2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>VLOOKUP(J2845,S:T,2,FALSE)</f>
        <v>3-Small C&amp;I</v>
      </c>
      <c r="R2845" s="198"/>
      <c r="S2845" t="s">
        <v>306</v>
      </c>
      <c r="U2845" s="198"/>
    </row>
    <row r="2846" spans="1:21" x14ac:dyDescent="0.2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>VLOOKUP(J2846,S:T,2,FALSE)</f>
        <v>3-Small C&amp;I</v>
      </c>
      <c r="R2846" s="198"/>
      <c r="S2846" t="s">
        <v>306</v>
      </c>
      <c r="U2846" s="198"/>
    </row>
    <row r="2847" spans="1:21" x14ac:dyDescent="0.2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>VLOOKUP(J2847,S:T,2,FALSE)</f>
        <v>3-Small C&amp;I</v>
      </c>
      <c r="R2847" s="198"/>
      <c r="S2847" t="s">
        <v>306</v>
      </c>
      <c r="U2847" s="198"/>
    </row>
    <row r="2848" spans="1:21" x14ac:dyDescent="0.2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>VLOOKUP(J2848,S:T,2,FALSE)</f>
        <v>3-Small C&amp;I</v>
      </c>
      <c r="R2848" s="198"/>
      <c r="S2848" t="s">
        <v>306</v>
      </c>
      <c r="U2848" s="198"/>
    </row>
    <row r="2849" spans="1:21" x14ac:dyDescent="0.2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>VLOOKUP(J2849,S:T,2,FALSE)</f>
        <v>3-Small C&amp;I</v>
      </c>
      <c r="R2849" s="198"/>
      <c r="S2849" t="s">
        <v>306</v>
      </c>
      <c r="U2849" s="198"/>
    </row>
    <row r="2850" spans="1:21" x14ac:dyDescent="0.2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>VLOOKUP(J2850,S:T,2,FALSE)</f>
        <v>3-Small C&amp;I</v>
      </c>
      <c r="R2850" s="198"/>
      <c r="S2850" t="s">
        <v>306</v>
      </c>
      <c r="U2850" s="198"/>
    </row>
    <row r="2851" spans="1:21" x14ac:dyDescent="0.2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>VLOOKUP(J2851,S:T,2,FALSE)</f>
        <v>3-Small C&amp;I</v>
      </c>
      <c r="R2851" s="198"/>
      <c r="S2851" t="s">
        <v>306</v>
      </c>
      <c r="U2851" s="198"/>
    </row>
    <row r="2852" spans="1:21" x14ac:dyDescent="0.2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>VLOOKUP(J2852,S:T,2,FALSE)</f>
        <v>3-Small C&amp;I</v>
      </c>
      <c r="R2852" s="198"/>
      <c r="S2852" t="s">
        <v>306</v>
      </c>
      <c r="U2852" s="198"/>
    </row>
    <row r="2853" spans="1:21" x14ac:dyDescent="0.2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>VLOOKUP(J2853,S:T,2,FALSE)</f>
        <v>3-Small C&amp;I</v>
      </c>
      <c r="R2853" s="198"/>
      <c r="S2853" t="s">
        <v>306</v>
      </c>
      <c r="U2853" s="198"/>
    </row>
    <row r="2854" spans="1:21" x14ac:dyDescent="0.2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>VLOOKUP(J2854,S:T,2,FALSE)</f>
        <v>Street</v>
      </c>
      <c r="R2854" s="198"/>
      <c r="S2854" t="s">
        <v>306</v>
      </c>
      <c r="U2854" s="198"/>
    </row>
    <row r="2855" spans="1:21" x14ac:dyDescent="0.2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>VLOOKUP(J2855,S:T,2,FALSE)</f>
        <v>5-Large C&amp;I</v>
      </c>
      <c r="R2855" s="198"/>
      <c r="S2855" t="s">
        <v>306</v>
      </c>
      <c r="U2855" s="198"/>
    </row>
    <row r="2856" spans="1:21" x14ac:dyDescent="0.2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>VLOOKUP(J2856,S:T,2,FALSE)</f>
        <v>1-Residential</v>
      </c>
      <c r="R2856" s="198"/>
      <c r="S2856" t="s">
        <v>306</v>
      </c>
      <c r="U2856" s="198"/>
    </row>
    <row r="2857" spans="1:21" x14ac:dyDescent="0.2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>VLOOKUP(J2857,S:T,2,FALSE)</f>
        <v>Street</v>
      </c>
      <c r="R2857" s="198"/>
      <c r="S2857" t="s">
        <v>306</v>
      </c>
      <c r="U2857" s="198"/>
    </row>
    <row r="2858" spans="1:21" x14ac:dyDescent="0.2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>VLOOKUP(J2858,S:T,2,FALSE)</f>
        <v>5-Large C&amp;I</v>
      </c>
      <c r="R2858" s="198"/>
      <c r="S2858" t="s">
        <v>306</v>
      </c>
      <c r="U2858" s="198"/>
    </row>
    <row r="2859" spans="1:21" x14ac:dyDescent="0.2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>VLOOKUP(J2859,S:T,2,FALSE)</f>
        <v>5-Large C&amp;I</v>
      </c>
      <c r="R2859" s="198"/>
      <c r="S2859" t="s">
        <v>306</v>
      </c>
      <c r="U2859" s="198"/>
    </row>
    <row r="2860" spans="1:21" x14ac:dyDescent="0.2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>VLOOKUP(J2860,S:T,2,FALSE)</f>
        <v>Street</v>
      </c>
      <c r="R2860" s="198"/>
      <c r="S2860" t="s">
        <v>306</v>
      </c>
      <c r="U2860" s="198"/>
    </row>
    <row r="2861" spans="1:21" x14ac:dyDescent="0.2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>VLOOKUP(J2861,S:T,2,FALSE)</f>
        <v>Street</v>
      </c>
      <c r="R2861" s="198"/>
      <c r="S2861" t="s">
        <v>306</v>
      </c>
      <c r="U2861" s="198"/>
    </row>
    <row r="2862" spans="1:21" x14ac:dyDescent="0.2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>VLOOKUP(J2862,S:T,2,FALSE)</f>
        <v>Street</v>
      </c>
      <c r="R2862" s="198"/>
      <c r="S2862" t="s">
        <v>306</v>
      </c>
      <c r="U2862" s="198"/>
    </row>
    <row r="2863" spans="1:21" x14ac:dyDescent="0.2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>VLOOKUP(J2863,S:T,2,FALSE)</f>
        <v>Street</v>
      </c>
      <c r="R2863" s="198"/>
      <c r="S2863" t="s">
        <v>306</v>
      </c>
      <c r="U2863" s="198"/>
    </row>
    <row r="2864" spans="1:21" x14ac:dyDescent="0.2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>VLOOKUP(J2864,S:T,2,FALSE)</f>
        <v>Street</v>
      </c>
      <c r="R2864" s="198"/>
      <c r="S2864" t="s">
        <v>306</v>
      </c>
      <c r="U2864" s="198"/>
    </row>
    <row r="2865" spans="1:21" x14ac:dyDescent="0.2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>VLOOKUP(J2865,S:T,2,FALSE)</f>
        <v>2-Low Income Residential</v>
      </c>
      <c r="R2865" s="198"/>
      <c r="S2865" t="s">
        <v>306</v>
      </c>
      <c r="U2865" s="198"/>
    </row>
    <row r="2866" spans="1:21" x14ac:dyDescent="0.2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>VLOOKUP(J2866,S:T,2,FALSE)</f>
        <v>2-Low Income Residential</v>
      </c>
      <c r="R2866" s="198"/>
      <c r="S2866" t="s">
        <v>306</v>
      </c>
      <c r="U2866" s="198"/>
    </row>
    <row r="2867" spans="1:21" x14ac:dyDescent="0.2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>VLOOKUP(J2867,S:T,2,FALSE)</f>
        <v>Street</v>
      </c>
      <c r="R2867" s="198"/>
      <c r="S2867" t="s">
        <v>306</v>
      </c>
      <c r="U2867" s="198"/>
    </row>
    <row r="2868" spans="1:21" x14ac:dyDescent="0.2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>VLOOKUP(J2868,S:T,2,FALSE)</f>
        <v>2-Low Income Residential</v>
      </c>
      <c r="R2868" s="198"/>
      <c r="S2868" t="s">
        <v>306</v>
      </c>
      <c r="U2868" s="198"/>
    </row>
    <row r="2869" spans="1:21" x14ac:dyDescent="0.2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>VLOOKUP(J2869,S:T,2,FALSE)</f>
        <v>4-Medium C&amp;I</v>
      </c>
      <c r="R2869" s="198"/>
      <c r="S2869" t="s">
        <v>306</v>
      </c>
      <c r="U2869" s="198"/>
    </row>
    <row r="2870" spans="1:21" x14ac:dyDescent="0.2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>VLOOKUP(J2870,S:T,2,FALSE)</f>
        <v>3-Small C&amp;I</v>
      </c>
      <c r="R2870" s="198"/>
      <c r="S2870" t="s">
        <v>306</v>
      </c>
      <c r="U2870" s="198"/>
    </row>
    <row r="2871" spans="1:21" x14ac:dyDescent="0.2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>VLOOKUP(J2871,S:T,2,FALSE)</f>
        <v>3-Small C&amp;I</v>
      </c>
      <c r="R2871" s="198"/>
      <c r="S2871" t="s">
        <v>306</v>
      </c>
      <c r="U2871" s="198"/>
    </row>
    <row r="2872" spans="1:21" x14ac:dyDescent="0.2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>VLOOKUP(J2872,S:T,2,FALSE)</f>
        <v>3-Small C&amp;I</v>
      </c>
      <c r="R2872" s="198"/>
      <c r="S2872" t="s">
        <v>306</v>
      </c>
      <c r="U2872" s="198"/>
    </row>
    <row r="2873" spans="1:21" x14ac:dyDescent="0.2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>VLOOKUP(J2873,S:T,2,FALSE)</f>
        <v>3-Small C&amp;I</v>
      </c>
      <c r="R2873" s="198"/>
      <c r="S2873" t="s">
        <v>306</v>
      </c>
      <c r="U2873" s="198"/>
    </row>
    <row r="2874" spans="1:21" x14ac:dyDescent="0.2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>VLOOKUP(J2874,S:T,2,FALSE)</f>
        <v>3-Small C&amp;I</v>
      </c>
      <c r="R2874" s="198"/>
      <c r="S2874" t="s">
        <v>306</v>
      </c>
      <c r="U2874" s="198"/>
    </row>
    <row r="2875" spans="1:21" x14ac:dyDescent="0.2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>VLOOKUP(J2875,S:T,2,FALSE)</f>
        <v>3-Small C&amp;I</v>
      </c>
      <c r="R2875" s="198"/>
      <c r="S2875" t="s">
        <v>306</v>
      </c>
      <c r="U2875" s="198"/>
    </row>
    <row r="2876" spans="1:21" x14ac:dyDescent="0.2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>VLOOKUP(J2876,S:T,2,FALSE)</f>
        <v>3-Small C&amp;I</v>
      </c>
      <c r="R2876" s="198"/>
      <c r="S2876" t="s">
        <v>306</v>
      </c>
      <c r="U2876" s="198"/>
    </row>
    <row r="2877" spans="1:21" x14ac:dyDescent="0.2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>VLOOKUP(J2877,S:T,2,FALSE)</f>
        <v>Street</v>
      </c>
      <c r="R2877" s="198"/>
      <c r="S2877" t="s">
        <v>306</v>
      </c>
      <c r="U2877" s="198"/>
    </row>
    <row r="2878" spans="1:21" x14ac:dyDescent="0.2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>VLOOKUP(J2878,S:T,2,FALSE)</f>
        <v>Street</v>
      </c>
      <c r="R2878" s="198"/>
      <c r="S2878" t="s">
        <v>306</v>
      </c>
      <c r="U2878" s="198"/>
    </row>
    <row r="2879" spans="1:21" x14ac:dyDescent="0.2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>VLOOKUP(J2879,S:T,2,FALSE)</f>
        <v>5-Large C&amp;I</v>
      </c>
      <c r="R2879" s="198"/>
      <c r="S2879" t="s">
        <v>306</v>
      </c>
      <c r="U2879" s="198"/>
    </row>
    <row r="2880" spans="1:21" x14ac:dyDescent="0.2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>VLOOKUP(J2880,S:T,2,FALSE)</f>
        <v>1-Residential</v>
      </c>
      <c r="R2880" s="198"/>
      <c r="S2880" t="s">
        <v>306</v>
      </c>
      <c r="U2880" s="198"/>
    </row>
    <row r="2881" spans="1:21" x14ac:dyDescent="0.2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>VLOOKUP(J2881,S:T,2,FALSE)</f>
        <v>1-Residential</v>
      </c>
      <c r="R2881" s="198"/>
      <c r="S2881" t="s">
        <v>306</v>
      </c>
      <c r="U2881" s="198"/>
    </row>
    <row r="2882" spans="1:21" x14ac:dyDescent="0.2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>VLOOKUP(J2882,S:T,2,FALSE)</f>
        <v>1-Residential</v>
      </c>
      <c r="R2882" s="198"/>
      <c r="S2882" t="s">
        <v>306</v>
      </c>
      <c r="U2882" s="198"/>
    </row>
    <row r="2883" spans="1:21" x14ac:dyDescent="0.2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>VLOOKUP(J2883,S:T,2,FALSE)</f>
        <v>1-Residential</v>
      </c>
      <c r="R2883" s="198"/>
      <c r="S2883" t="s">
        <v>306</v>
      </c>
      <c r="U2883" s="198"/>
    </row>
    <row r="2884" spans="1:21" x14ac:dyDescent="0.2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>VLOOKUP(J2884,S:T,2,FALSE)</f>
        <v>2-Low Income Residential</v>
      </c>
      <c r="R2884" s="198"/>
      <c r="S2884" t="s">
        <v>306</v>
      </c>
      <c r="U2884" s="198"/>
    </row>
    <row r="2885" spans="1:21" x14ac:dyDescent="0.2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>VLOOKUP(J2885,S:T,2,FALSE)</f>
        <v>2-Low Income Residential</v>
      </c>
      <c r="R2885" s="198"/>
      <c r="S2885" t="s">
        <v>306</v>
      </c>
      <c r="U2885" s="198"/>
    </row>
    <row r="2886" spans="1:21" x14ac:dyDescent="0.2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>VLOOKUP(J2886,S:T,2,FALSE)</f>
        <v>Street</v>
      </c>
      <c r="R2886" s="198"/>
      <c r="S2886" t="s">
        <v>306</v>
      </c>
      <c r="U2886" s="198"/>
    </row>
    <row r="2887" spans="1:21" x14ac:dyDescent="0.2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>VLOOKUP(J2887,S:T,2,FALSE)</f>
        <v>2-Low Income Residential</v>
      </c>
      <c r="R2887" s="198"/>
      <c r="S2887" t="s">
        <v>306</v>
      </c>
      <c r="U2887" s="198"/>
    </row>
    <row r="2888" spans="1:21" x14ac:dyDescent="0.2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>VLOOKUP(J2888,S:T,2,FALSE)</f>
        <v>4-Medium C&amp;I</v>
      </c>
      <c r="R2888" s="198"/>
      <c r="S2888" t="s">
        <v>306</v>
      </c>
      <c r="U2888" s="198"/>
    </row>
    <row r="2889" spans="1:21" x14ac:dyDescent="0.2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>VLOOKUP(J2889,S:T,2,FALSE)</f>
        <v>3-Small C&amp;I</v>
      </c>
      <c r="R2889" s="198"/>
      <c r="S2889" t="s">
        <v>306</v>
      </c>
      <c r="U2889" s="198"/>
    </row>
    <row r="2890" spans="1:21" x14ac:dyDescent="0.2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>VLOOKUP(J2890,S:T,2,FALSE)</f>
        <v>3-Small C&amp;I</v>
      </c>
      <c r="R2890" s="198"/>
      <c r="S2890" t="s">
        <v>306</v>
      </c>
      <c r="U2890" s="198"/>
    </row>
    <row r="2891" spans="1:21" x14ac:dyDescent="0.2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>VLOOKUP(J2891,S:T,2,FALSE)</f>
        <v>3-Small C&amp;I</v>
      </c>
      <c r="R2891" s="198"/>
      <c r="S2891" t="s">
        <v>306</v>
      </c>
      <c r="U2891" s="198"/>
    </row>
    <row r="2892" spans="1:21" x14ac:dyDescent="0.2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>VLOOKUP(J2892,S:T,2,FALSE)</f>
        <v>5-Large C&amp;I</v>
      </c>
      <c r="R2892" s="198"/>
      <c r="S2892" t="s">
        <v>306</v>
      </c>
      <c r="U2892" s="198"/>
    </row>
    <row r="2893" spans="1:21" x14ac:dyDescent="0.2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>VLOOKUP(J2893,S:T,2,FALSE)</f>
        <v>1-Residential</v>
      </c>
      <c r="R2893" s="198"/>
      <c r="S2893" t="s">
        <v>306</v>
      </c>
      <c r="U2893" s="198"/>
    </row>
    <row r="2894" spans="1:21" x14ac:dyDescent="0.2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>VLOOKUP(J2894,S:T,2,FALSE)</f>
        <v>4-Medium C&amp;I</v>
      </c>
      <c r="R2894" s="198"/>
      <c r="S2894" t="s">
        <v>306</v>
      </c>
      <c r="U2894" s="198"/>
    </row>
    <row r="2895" spans="1:21" x14ac:dyDescent="0.2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>VLOOKUP(J2895,S:T,2,FALSE)</f>
        <v>Street</v>
      </c>
      <c r="R2895" s="198"/>
      <c r="S2895" t="s">
        <v>306</v>
      </c>
      <c r="U2895" s="198"/>
    </row>
    <row r="2896" spans="1:21" x14ac:dyDescent="0.2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>VLOOKUP(J2896,S:T,2,FALSE)</f>
        <v>Street</v>
      </c>
      <c r="R2896" s="198"/>
      <c r="S2896" t="s">
        <v>306</v>
      </c>
      <c r="U2896" s="198"/>
    </row>
    <row r="2897" spans="1:21" x14ac:dyDescent="0.2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>VLOOKUP(J2897,S:T,2,FALSE)</f>
        <v>Street</v>
      </c>
      <c r="R2897" s="198"/>
      <c r="S2897" t="s">
        <v>306</v>
      </c>
      <c r="U2897" s="198"/>
    </row>
    <row r="2898" spans="1:21" x14ac:dyDescent="0.2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>VLOOKUP(J2898,S:T,2,FALSE)</f>
        <v>Street</v>
      </c>
      <c r="R2898" s="198"/>
      <c r="S2898" t="s">
        <v>306</v>
      </c>
      <c r="U2898" s="198"/>
    </row>
    <row r="2899" spans="1:21" x14ac:dyDescent="0.2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>VLOOKUP(J2899,S:T,2,FALSE)</f>
        <v>Street</v>
      </c>
      <c r="R2899" s="198"/>
      <c r="S2899" t="s">
        <v>306</v>
      </c>
      <c r="U2899" s="198"/>
    </row>
    <row r="2900" spans="1:21" x14ac:dyDescent="0.2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>VLOOKUP(J2900,S:T,2,FALSE)</f>
        <v>4-Medium C&amp;I</v>
      </c>
      <c r="R2900" s="198"/>
      <c r="S2900" t="s">
        <v>306</v>
      </c>
      <c r="U2900" s="198"/>
    </row>
    <row r="2901" spans="1:21" x14ac:dyDescent="0.2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>VLOOKUP(J2901,S:T,2,FALSE)</f>
        <v>4-Medium C&amp;I</v>
      </c>
      <c r="R2901" s="198"/>
      <c r="S2901" t="s">
        <v>306</v>
      </c>
      <c r="U2901" s="198"/>
    </row>
    <row r="2902" spans="1:21" x14ac:dyDescent="0.2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>VLOOKUP(J2902,S:T,2,FALSE)</f>
        <v>3-Small C&amp;I</v>
      </c>
      <c r="R2902" s="198"/>
      <c r="S2902" t="s">
        <v>306</v>
      </c>
      <c r="U2902" s="198"/>
    </row>
    <row r="2903" spans="1:21" x14ac:dyDescent="0.2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>VLOOKUP(J2903,S:T,2,FALSE)</f>
        <v>3-Small C&amp;I</v>
      </c>
      <c r="R2903" s="198"/>
      <c r="S2903" t="s">
        <v>306</v>
      </c>
      <c r="U2903" s="198"/>
    </row>
    <row r="2904" spans="1:21" x14ac:dyDescent="0.2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>VLOOKUP(J2904,S:T,2,FALSE)</f>
        <v>3-Small C&amp;I</v>
      </c>
      <c r="R2904" s="198"/>
      <c r="S2904" t="s">
        <v>306</v>
      </c>
      <c r="U2904" s="198"/>
    </row>
    <row r="2905" spans="1:21" x14ac:dyDescent="0.2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>VLOOKUP(J2905,S:T,2,FALSE)</f>
        <v>3-Small C&amp;I</v>
      </c>
      <c r="R2905" s="198"/>
      <c r="S2905" t="s">
        <v>306</v>
      </c>
      <c r="U2905" s="198"/>
    </row>
    <row r="2906" spans="1:21" x14ac:dyDescent="0.2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>VLOOKUP(J2906,S:T,2,FALSE)</f>
        <v>3-Small C&amp;I</v>
      </c>
      <c r="R2906" s="198"/>
      <c r="S2906" t="s">
        <v>306</v>
      </c>
      <c r="U2906" s="198"/>
    </row>
    <row r="2907" spans="1:21" x14ac:dyDescent="0.2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>VLOOKUP(J2907,S:T,2,FALSE)</f>
        <v>3-Small C&amp;I</v>
      </c>
      <c r="R2907" s="198"/>
      <c r="S2907" t="s">
        <v>306</v>
      </c>
      <c r="U2907" s="198"/>
    </row>
    <row r="2908" spans="1:21" x14ac:dyDescent="0.2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>VLOOKUP(J2908,S:T,2,FALSE)</f>
        <v>3-Small C&amp;I</v>
      </c>
      <c r="R2908" s="198"/>
      <c r="S2908" t="s">
        <v>306</v>
      </c>
      <c r="U2908" s="198"/>
    </row>
    <row r="2909" spans="1:21" x14ac:dyDescent="0.2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>VLOOKUP(J2909,S:T,2,FALSE)</f>
        <v>Street</v>
      </c>
      <c r="R2909" s="198"/>
      <c r="S2909" t="s">
        <v>306</v>
      </c>
      <c r="U2909" s="198"/>
    </row>
    <row r="2910" spans="1:21" x14ac:dyDescent="0.2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>VLOOKUP(J2910,S:T,2,FALSE)</f>
        <v>3-Small C&amp;I</v>
      </c>
      <c r="R2910" s="198"/>
      <c r="S2910" t="s">
        <v>306</v>
      </c>
      <c r="U2910" s="198"/>
    </row>
    <row r="2911" spans="1:21" x14ac:dyDescent="0.2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>VLOOKUP(J2911,S:T,2,FALSE)</f>
        <v>Street</v>
      </c>
      <c r="R2911" s="198"/>
      <c r="S2911" t="s">
        <v>306</v>
      </c>
      <c r="U2911" s="198"/>
    </row>
    <row r="2912" spans="1:21" x14ac:dyDescent="0.2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>VLOOKUP(J2912,S:T,2,FALSE)</f>
        <v>5-Large C&amp;I</v>
      </c>
      <c r="R2912" s="198"/>
      <c r="S2912" t="s">
        <v>306</v>
      </c>
      <c r="U2912" s="198"/>
    </row>
    <row r="2913" spans="1:21" x14ac:dyDescent="0.2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>VLOOKUP(J2913,S:T,2,FALSE)</f>
        <v>5-Large C&amp;I</v>
      </c>
      <c r="R2913" s="198"/>
      <c r="S2913" t="s">
        <v>306</v>
      </c>
      <c r="U2913" s="198"/>
    </row>
    <row r="2914" spans="1:21" x14ac:dyDescent="0.2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>VLOOKUP(J2914,S:T,2,FALSE)</f>
        <v>1-Residential</v>
      </c>
      <c r="R2914" s="198"/>
      <c r="S2914" t="s">
        <v>306</v>
      </c>
      <c r="U2914" s="198"/>
    </row>
    <row r="2915" spans="1:21" x14ac:dyDescent="0.2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>VLOOKUP(J2915,S:T,2,FALSE)</f>
        <v>1-Residential</v>
      </c>
      <c r="R2915" s="198"/>
      <c r="S2915" t="s">
        <v>306</v>
      </c>
      <c r="U2915" s="198"/>
    </row>
    <row r="2916" spans="1:21" x14ac:dyDescent="0.2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>VLOOKUP(J2916,S:T,2,FALSE)</f>
        <v>2-Low Income Residential</v>
      </c>
      <c r="R2916" s="198"/>
      <c r="S2916" t="s">
        <v>306</v>
      </c>
      <c r="U2916" s="198"/>
    </row>
    <row r="2917" spans="1:21" x14ac:dyDescent="0.2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>VLOOKUP(J2917,S:T,2,FALSE)</f>
        <v>5-Large C&amp;I</v>
      </c>
      <c r="R2917" s="198"/>
      <c r="S2917" t="s">
        <v>306</v>
      </c>
      <c r="U2917" s="198"/>
    </row>
    <row r="2918" spans="1:21" x14ac:dyDescent="0.2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>VLOOKUP(J2918,S:T,2,FALSE)</f>
        <v>Street</v>
      </c>
      <c r="R2918" s="198"/>
      <c r="S2918" t="s">
        <v>306</v>
      </c>
      <c r="U2918" s="198"/>
    </row>
    <row r="2919" spans="1:21" x14ac:dyDescent="0.2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>VLOOKUP(J2919,S:T,2,FALSE)</f>
        <v>Street</v>
      </c>
      <c r="R2919" s="198"/>
      <c r="S2919" t="s">
        <v>306</v>
      </c>
      <c r="U2919" s="198"/>
    </row>
    <row r="2920" spans="1:21" x14ac:dyDescent="0.2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>VLOOKUP(J2920,S:T,2,FALSE)</f>
        <v>Street</v>
      </c>
      <c r="R2920" s="198"/>
      <c r="S2920" t="s">
        <v>306</v>
      </c>
      <c r="U2920" s="198"/>
    </row>
    <row r="2921" spans="1:21" x14ac:dyDescent="0.2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>VLOOKUP(J2921,S:T,2,FALSE)</f>
        <v>1-Residential</v>
      </c>
      <c r="R2921" s="198"/>
      <c r="S2921" t="s">
        <v>306</v>
      </c>
      <c r="U2921" s="198"/>
    </row>
    <row r="2922" spans="1:21" x14ac:dyDescent="0.2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>VLOOKUP(J2922,S:T,2,FALSE)</f>
        <v>Street</v>
      </c>
      <c r="R2922" s="198"/>
      <c r="S2922" t="s">
        <v>306</v>
      </c>
      <c r="U2922" s="198"/>
    </row>
    <row r="2923" spans="1:21" x14ac:dyDescent="0.2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>VLOOKUP(J2923,S:T,2,FALSE)</f>
        <v>4-Medium C&amp;I</v>
      </c>
      <c r="R2923" s="198"/>
      <c r="S2923" t="s">
        <v>306</v>
      </c>
      <c r="U2923" s="198"/>
    </row>
    <row r="2924" spans="1:21" x14ac:dyDescent="0.2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>VLOOKUP(J2924,S:T,2,FALSE)</f>
        <v>4-Medium C&amp;I</v>
      </c>
      <c r="R2924" s="198"/>
      <c r="S2924" t="s">
        <v>306</v>
      </c>
      <c r="U2924" s="198"/>
    </row>
    <row r="2925" spans="1:21" x14ac:dyDescent="0.2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>VLOOKUP(J2925,S:T,2,FALSE)</f>
        <v>3-Small C&amp;I</v>
      </c>
      <c r="R2925" s="198"/>
      <c r="S2925" t="s">
        <v>306</v>
      </c>
      <c r="U2925" s="198"/>
    </row>
    <row r="2926" spans="1:21" x14ac:dyDescent="0.2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>VLOOKUP(J2926,S:T,2,FALSE)</f>
        <v>3-Small C&amp;I</v>
      </c>
      <c r="R2926" s="198"/>
      <c r="S2926" t="s">
        <v>306</v>
      </c>
      <c r="U2926" s="198"/>
    </row>
    <row r="2927" spans="1:21" x14ac:dyDescent="0.2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>VLOOKUP(J2927,S:T,2,FALSE)</f>
        <v>3-Small C&amp;I</v>
      </c>
      <c r="R2927" s="198"/>
      <c r="S2927" t="s">
        <v>306</v>
      </c>
      <c r="U2927" s="198"/>
    </row>
    <row r="2928" spans="1:21" x14ac:dyDescent="0.2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>VLOOKUP(J2928,S:T,2,FALSE)</f>
        <v>4-Medium C&amp;I</v>
      </c>
      <c r="R2928" s="198"/>
      <c r="S2928" t="s">
        <v>306</v>
      </c>
      <c r="U2928" s="198"/>
    </row>
    <row r="2929" spans="1:21" x14ac:dyDescent="0.2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>VLOOKUP(J2929,S:T,2,FALSE)</f>
        <v>Street</v>
      </c>
      <c r="R2929" s="198"/>
      <c r="S2929" t="s">
        <v>306</v>
      </c>
      <c r="U2929" s="198"/>
    </row>
    <row r="2930" spans="1:21" x14ac:dyDescent="0.25">
      <c r="A2930" s="196">
        <v>5</v>
      </c>
      <c r="B2930" s="196" t="s">
        <v>183</v>
      </c>
      <c r="C2930" s="192">
        <v>2020</v>
      </c>
      <c r="D2930" s="196">
        <v>7</v>
      </c>
      <c r="E2930" s="196" t="s">
        <v>286</v>
      </c>
      <c r="F2930" s="197">
        <v>10</v>
      </c>
      <c r="G2930" s="196" t="s">
        <v>240</v>
      </c>
      <c r="H2930" s="196">
        <v>903</v>
      </c>
      <c r="I2930" s="196" t="s">
        <v>241</v>
      </c>
      <c r="J2930" s="196" t="s">
        <v>123</v>
      </c>
      <c r="K2930" s="196" t="s">
        <v>232</v>
      </c>
      <c r="L2930" s="196">
        <v>4513</v>
      </c>
      <c r="M2930" s="196" t="s">
        <v>242</v>
      </c>
      <c r="N2930" s="196">
        <v>32158</v>
      </c>
      <c r="O2930" s="196">
        <v>3211216.68</v>
      </c>
      <c r="P2930" s="196">
        <v>23819106</v>
      </c>
      <c r="Q2930" t="str">
        <f t="shared" ref="Q2930:Q2993" si="0">VLOOKUP(J2930,S:T,2,FALSE)</f>
        <v>1-Residential</v>
      </c>
      <c r="R2930" s="198"/>
      <c r="S2930" t="s">
        <v>306</v>
      </c>
      <c r="U2930" s="198"/>
    </row>
    <row r="2931" spans="1:21" x14ac:dyDescent="0.25">
      <c r="A2931" s="196">
        <v>5</v>
      </c>
      <c r="B2931" s="196" t="s">
        <v>183</v>
      </c>
      <c r="C2931" s="192">
        <v>2020</v>
      </c>
      <c r="D2931" s="196">
        <v>7</v>
      </c>
      <c r="E2931" s="196" t="s">
        <v>286</v>
      </c>
      <c r="F2931" s="197">
        <v>6</v>
      </c>
      <c r="G2931" s="196" t="s">
        <v>194</v>
      </c>
      <c r="H2931" s="196">
        <v>623</v>
      </c>
      <c r="I2931" s="196" t="s">
        <v>297</v>
      </c>
      <c r="J2931" s="196" t="s">
        <v>126</v>
      </c>
      <c r="K2931" s="196" t="s">
        <v>229</v>
      </c>
      <c r="L2931" s="196">
        <v>700</v>
      </c>
      <c r="M2931" s="196" t="s">
        <v>195</v>
      </c>
      <c r="N2931" s="196">
        <v>1</v>
      </c>
      <c r="O2931" s="196">
        <v>1225.5</v>
      </c>
      <c r="P2931" s="196">
        <v>4267</v>
      </c>
      <c r="Q2931" t="str">
        <f t="shared" si="0"/>
        <v>Street</v>
      </c>
      <c r="R2931" s="198"/>
      <c r="S2931" t="s">
        <v>306</v>
      </c>
      <c r="U2931" s="198"/>
    </row>
    <row r="2932" spans="1:21" x14ac:dyDescent="0.25">
      <c r="A2932" s="196">
        <v>5</v>
      </c>
      <c r="B2932" s="196" t="s">
        <v>183</v>
      </c>
      <c r="C2932" s="192">
        <v>2020</v>
      </c>
      <c r="D2932" s="196">
        <v>7</v>
      </c>
      <c r="E2932" s="196" t="s">
        <v>286</v>
      </c>
      <c r="F2932" s="197">
        <v>6</v>
      </c>
      <c r="G2932" s="196" t="s">
        <v>194</v>
      </c>
      <c r="H2932" s="196">
        <v>601</v>
      </c>
      <c r="I2932" s="196" t="s">
        <v>262</v>
      </c>
      <c r="J2932" s="196" t="s">
        <v>125</v>
      </c>
      <c r="K2932" s="196" t="s">
        <v>263</v>
      </c>
      <c r="L2932" s="196">
        <v>700</v>
      </c>
      <c r="M2932" s="196" t="s">
        <v>195</v>
      </c>
      <c r="N2932" s="196">
        <v>120</v>
      </c>
      <c r="O2932" s="196">
        <v>50846.82</v>
      </c>
      <c r="P2932" s="196">
        <v>68768</v>
      </c>
      <c r="Q2932" t="str">
        <f t="shared" si="0"/>
        <v>Street</v>
      </c>
      <c r="R2932" s="198"/>
      <c r="S2932" t="s">
        <v>306</v>
      </c>
      <c r="U2932" s="198"/>
    </row>
    <row r="2933" spans="1:21" x14ac:dyDescent="0.25">
      <c r="A2933" s="196">
        <v>5</v>
      </c>
      <c r="B2933" s="196" t="s">
        <v>183</v>
      </c>
      <c r="C2933" s="192">
        <v>2020</v>
      </c>
      <c r="D2933" s="196">
        <v>7</v>
      </c>
      <c r="E2933" s="196" t="s">
        <v>286</v>
      </c>
      <c r="F2933" s="197">
        <v>60</v>
      </c>
      <c r="G2933" s="196" t="s">
        <v>214</v>
      </c>
      <c r="H2933" s="196">
        <v>601</v>
      </c>
      <c r="I2933" s="196" t="s">
        <v>262</v>
      </c>
      <c r="J2933" s="196" t="s">
        <v>125</v>
      </c>
      <c r="K2933" s="196" t="s">
        <v>263</v>
      </c>
      <c r="L2933" s="196">
        <v>360</v>
      </c>
      <c r="M2933" s="196" t="s">
        <v>227</v>
      </c>
      <c r="N2933" s="196">
        <v>45</v>
      </c>
      <c r="O2933" s="196">
        <v>1147.17</v>
      </c>
      <c r="P2933" s="196">
        <v>1599</v>
      </c>
      <c r="Q2933" t="str">
        <f t="shared" si="0"/>
        <v>Street</v>
      </c>
      <c r="R2933" s="198"/>
      <c r="S2933" t="s">
        <v>306</v>
      </c>
      <c r="U2933" s="198"/>
    </row>
    <row r="2934" spans="1:21" x14ac:dyDescent="0.25">
      <c r="A2934" s="196">
        <v>5</v>
      </c>
      <c r="B2934" s="196" t="s">
        <v>183</v>
      </c>
      <c r="C2934" s="192">
        <v>2020</v>
      </c>
      <c r="D2934" s="196">
        <v>7</v>
      </c>
      <c r="E2934" s="196" t="s">
        <v>286</v>
      </c>
      <c r="F2934" s="197">
        <v>10</v>
      </c>
      <c r="G2934" s="196" t="s">
        <v>240</v>
      </c>
      <c r="H2934" s="196">
        <v>6</v>
      </c>
      <c r="I2934" s="196" t="s">
        <v>258</v>
      </c>
      <c r="J2934" s="196" t="s">
        <v>124</v>
      </c>
      <c r="K2934" s="196" t="s">
        <v>244</v>
      </c>
      <c r="L2934" s="196">
        <v>207</v>
      </c>
      <c r="M2934" s="196" t="s">
        <v>245</v>
      </c>
      <c r="N2934" s="196">
        <v>5387</v>
      </c>
      <c r="O2934" s="196">
        <v>550581.6</v>
      </c>
      <c r="P2934" s="196">
        <v>3666188</v>
      </c>
      <c r="Q2934" t="str">
        <f t="shared" si="0"/>
        <v>2-Low Income Residential</v>
      </c>
      <c r="R2934" s="198"/>
      <c r="S2934" t="s">
        <v>306</v>
      </c>
      <c r="U2934" s="198"/>
    </row>
    <row r="2935" spans="1:21" x14ac:dyDescent="0.25">
      <c r="A2935" s="196">
        <v>5</v>
      </c>
      <c r="B2935" s="196" t="s">
        <v>183</v>
      </c>
      <c r="C2935" s="192">
        <v>2020</v>
      </c>
      <c r="D2935" s="196">
        <v>7</v>
      </c>
      <c r="E2935" s="196" t="s">
        <v>286</v>
      </c>
      <c r="F2935" s="197">
        <v>1</v>
      </c>
      <c r="G2935" s="196" t="s">
        <v>185</v>
      </c>
      <c r="H2935" s="196">
        <v>905</v>
      </c>
      <c r="I2935" s="196" t="s">
        <v>274</v>
      </c>
      <c r="J2935" s="196" t="s">
        <v>124</v>
      </c>
      <c r="K2935" s="196" t="s">
        <v>244</v>
      </c>
      <c r="L2935" s="196">
        <v>4512</v>
      </c>
      <c r="M2935" s="196" t="s">
        <v>188</v>
      </c>
      <c r="N2935" s="196">
        <v>65813</v>
      </c>
      <c r="O2935" s="196">
        <v>1836118.55</v>
      </c>
      <c r="P2935" s="196">
        <v>44000137</v>
      </c>
      <c r="Q2935" t="str">
        <f t="shared" si="0"/>
        <v>2-Low Income Residential</v>
      </c>
      <c r="R2935" s="198"/>
      <c r="S2935" t="s">
        <v>306</v>
      </c>
      <c r="U2935" s="198"/>
    </row>
    <row r="2936" spans="1:21" x14ac:dyDescent="0.25">
      <c r="A2936" s="196">
        <v>4</v>
      </c>
      <c r="B2936" s="196" t="s">
        <v>189</v>
      </c>
      <c r="C2936" s="192">
        <v>2020</v>
      </c>
      <c r="D2936" s="196">
        <v>7</v>
      </c>
      <c r="E2936" s="196" t="s">
        <v>286</v>
      </c>
      <c r="F2936" s="197">
        <v>1</v>
      </c>
      <c r="G2936" s="196" t="s">
        <v>185</v>
      </c>
      <c r="H2936" s="196">
        <v>905</v>
      </c>
      <c r="I2936" s="196" t="s">
        <v>274</v>
      </c>
      <c r="J2936" s="196" t="s">
        <v>124</v>
      </c>
      <c r="K2936" s="196" t="s">
        <v>244</v>
      </c>
      <c r="L2936" s="196">
        <v>4512</v>
      </c>
      <c r="M2936" s="196" t="s">
        <v>188</v>
      </c>
      <c r="N2936" s="196">
        <v>98</v>
      </c>
      <c r="O2936" s="196">
        <v>3001.4</v>
      </c>
      <c r="P2936" s="196">
        <v>65491</v>
      </c>
      <c r="Q2936" t="str">
        <f t="shared" si="0"/>
        <v>2-Low Income Residential</v>
      </c>
      <c r="R2936" s="198"/>
      <c r="S2936" t="s">
        <v>306</v>
      </c>
      <c r="U2936" s="198"/>
    </row>
    <row r="2937" spans="1:21" x14ac:dyDescent="0.25">
      <c r="A2937" s="196">
        <v>5</v>
      </c>
      <c r="B2937" s="196" t="s">
        <v>183</v>
      </c>
      <c r="C2937" s="192">
        <v>2020</v>
      </c>
      <c r="D2937" s="196">
        <v>7</v>
      </c>
      <c r="E2937" s="196" t="s">
        <v>286</v>
      </c>
      <c r="F2937" s="197">
        <v>1</v>
      </c>
      <c r="G2937" s="196" t="s">
        <v>185</v>
      </c>
      <c r="H2937" s="196">
        <v>2</v>
      </c>
      <c r="I2937" s="196" t="s">
        <v>266</v>
      </c>
      <c r="J2937" s="196" t="s">
        <v>123</v>
      </c>
      <c r="K2937" s="196" t="s">
        <v>232</v>
      </c>
      <c r="L2937" s="196">
        <v>200</v>
      </c>
      <c r="M2937" s="196" t="s">
        <v>212</v>
      </c>
      <c r="N2937" s="196">
        <v>329</v>
      </c>
      <c r="O2937" s="196">
        <v>47243.82</v>
      </c>
      <c r="P2937" s="196">
        <v>201812</v>
      </c>
      <c r="Q2937" t="str">
        <f t="shared" si="0"/>
        <v>1-Residential</v>
      </c>
      <c r="R2937" s="198"/>
      <c r="S2937" t="s">
        <v>306</v>
      </c>
      <c r="U2937" s="198"/>
    </row>
    <row r="2938" spans="1:21" x14ac:dyDescent="0.25">
      <c r="A2938" s="196">
        <v>5</v>
      </c>
      <c r="B2938" s="196" t="s">
        <v>183</v>
      </c>
      <c r="C2938" s="192">
        <v>2020</v>
      </c>
      <c r="D2938" s="196">
        <v>7</v>
      </c>
      <c r="E2938" s="196" t="s">
        <v>286</v>
      </c>
      <c r="F2938" s="197">
        <v>3</v>
      </c>
      <c r="G2938" s="196" t="s">
        <v>191</v>
      </c>
      <c r="H2938" s="196">
        <v>603</v>
      </c>
      <c r="I2938" s="196" t="s">
        <v>198</v>
      </c>
      <c r="J2938" s="196" t="s">
        <v>127</v>
      </c>
      <c r="K2938" s="196" t="s">
        <v>199</v>
      </c>
      <c r="L2938" s="196">
        <v>300</v>
      </c>
      <c r="M2938" s="196" t="s">
        <v>193</v>
      </c>
      <c r="N2938" s="196">
        <v>1800</v>
      </c>
      <c r="O2938" s="196">
        <v>146695.16</v>
      </c>
      <c r="P2938" s="196">
        <v>357540</v>
      </c>
      <c r="Q2938" t="str">
        <f t="shared" si="0"/>
        <v>Street</v>
      </c>
      <c r="R2938" s="198"/>
      <c r="S2938" t="s">
        <v>306</v>
      </c>
      <c r="U2938" s="198"/>
    </row>
    <row r="2939" spans="1:21" x14ac:dyDescent="0.25">
      <c r="A2939" s="196">
        <v>5</v>
      </c>
      <c r="B2939" s="196" t="s">
        <v>183</v>
      </c>
      <c r="C2939" s="192">
        <v>2020</v>
      </c>
      <c r="D2939" s="196">
        <v>7</v>
      </c>
      <c r="E2939" s="196" t="s">
        <v>286</v>
      </c>
      <c r="F2939" s="197">
        <v>6</v>
      </c>
      <c r="G2939" s="196" t="s">
        <v>194</v>
      </c>
      <c r="H2939" s="196">
        <v>602</v>
      </c>
      <c r="I2939" s="196" t="s">
        <v>248</v>
      </c>
      <c r="J2939" s="196" t="s">
        <v>127</v>
      </c>
      <c r="K2939" s="196" t="s">
        <v>199</v>
      </c>
      <c r="L2939" s="196">
        <v>700</v>
      </c>
      <c r="M2939" s="196" t="s">
        <v>195</v>
      </c>
      <c r="N2939" s="196">
        <v>322</v>
      </c>
      <c r="O2939" s="196">
        <v>25320.27</v>
      </c>
      <c r="P2939" s="196">
        <v>60277</v>
      </c>
      <c r="Q2939" t="str">
        <f t="shared" si="0"/>
        <v>Street</v>
      </c>
      <c r="R2939" s="198"/>
      <c r="S2939" t="s">
        <v>306</v>
      </c>
      <c r="U2939" s="198"/>
    </row>
    <row r="2940" spans="1:21" x14ac:dyDescent="0.25">
      <c r="A2940" s="196">
        <v>5</v>
      </c>
      <c r="B2940" s="196" t="s">
        <v>183</v>
      </c>
      <c r="C2940" s="192">
        <v>2020</v>
      </c>
      <c r="D2940" s="196">
        <v>7</v>
      </c>
      <c r="E2940" s="196" t="s">
        <v>286</v>
      </c>
      <c r="F2940" s="197">
        <v>5</v>
      </c>
      <c r="G2940" s="196" t="s">
        <v>197</v>
      </c>
      <c r="H2940" s="196">
        <v>18</v>
      </c>
      <c r="I2940" s="196" t="s">
        <v>217</v>
      </c>
      <c r="J2940" s="196" t="s">
        <v>121</v>
      </c>
      <c r="K2940" s="196" t="s">
        <v>218</v>
      </c>
      <c r="L2940" s="196">
        <v>460</v>
      </c>
      <c r="M2940" s="196" t="s">
        <v>200</v>
      </c>
      <c r="N2940" s="196">
        <v>183</v>
      </c>
      <c r="O2940" s="196">
        <v>635701.17000000004</v>
      </c>
      <c r="P2940" s="196">
        <v>3707800</v>
      </c>
      <c r="Q2940" t="str">
        <f t="shared" si="0"/>
        <v>4-Medium C&amp;I</v>
      </c>
      <c r="R2940" s="198"/>
      <c r="S2940" t="s">
        <v>306</v>
      </c>
      <c r="U2940" s="198"/>
    </row>
    <row r="2941" spans="1:21" x14ac:dyDescent="0.25">
      <c r="A2941" s="196">
        <v>5</v>
      </c>
      <c r="B2941" s="196" t="s">
        <v>183</v>
      </c>
      <c r="C2941" s="192">
        <v>2020</v>
      </c>
      <c r="D2941" s="196">
        <v>7</v>
      </c>
      <c r="E2941" s="196" t="s">
        <v>286</v>
      </c>
      <c r="F2941" s="197">
        <v>3</v>
      </c>
      <c r="G2941" s="196" t="s">
        <v>191</v>
      </c>
      <c r="H2941" s="196">
        <v>955</v>
      </c>
      <c r="I2941" s="196" t="s">
        <v>284</v>
      </c>
      <c r="J2941" s="196" t="s">
        <v>121</v>
      </c>
      <c r="K2941" s="196" t="s">
        <v>218</v>
      </c>
      <c r="L2941" s="196">
        <v>4532</v>
      </c>
      <c r="M2941" s="196" t="s">
        <v>202</v>
      </c>
      <c r="N2941" s="196">
        <v>349</v>
      </c>
      <c r="O2941" s="196">
        <v>605922.23</v>
      </c>
      <c r="P2941" s="196">
        <v>7225419</v>
      </c>
      <c r="Q2941" t="str">
        <f t="shared" si="0"/>
        <v>4-Medium C&amp;I</v>
      </c>
      <c r="R2941" s="198"/>
      <c r="S2941" t="s">
        <v>306</v>
      </c>
      <c r="U2941" s="198"/>
    </row>
    <row r="2942" spans="1:21" x14ac:dyDescent="0.25">
      <c r="A2942" s="196">
        <v>5</v>
      </c>
      <c r="B2942" s="196" t="s">
        <v>183</v>
      </c>
      <c r="C2942" s="192">
        <v>2020</v>
      </c>
      <c r="D2942" s="196">
        <v>7</v>
      </c>
      <c r="E2942" s="196" t="s">
        <v>286</v>
      </c>
      <c r="F2942" s="197">
        <v>3</v>
      </c>
      <c r="G2942" s="196" t="s">
        <v>191</v>
      </c>
      <c r="H2942" s="196">
        <v>951</v>
      </c>
      <c r="I2942" s="196" t="s">
        <v>252</v>
      </c>
      <c r="J2942" s="196" t="s">
        <v>128</v>
      </c>
      <c r="K2942" s="196" t="s">
        <v>251</v>
      </c>
      <c r="L2942" s="196">
        <v>4532</v>
      </c>
      <c r="M2942" s="196" t="s">
        <v>202</v>
      </c>
      <c r="N2942" s="196">
        <v>1226</v>
      </c>
      <c r="O2942" s="196">
        <v>50314.22</v>
      </c>
      <c r="P2942" s="196">
        <v>416753</v>
      </c>
      <c r="Q2942" t="str">
        <f t="shared" si="0"/>
        <v>3-Small C&amp;I</v>
      </c>
      <c r="R2942" s="198"/>
      <c r="S2942" t="s">
        <v>306</v>
      </c>
      <c r="U2942" s="198"/>
    </row>
    <row r="2943" spans="1:21" x14ac:dyDescent="0.25">
      <c r="A2943" s="196">
        <v>4</v>
      </c>
      <c r="B2943" s="196" t="s">
        <v>189</v>
      </c>
      <c r="C2943" s="192">
        <v>2020</v>
      </c>
      <c r="D2943" s="196">
        <v>7</v>
      </c>
      <c r="E2943" s="196" t="s">
        <v>286</v>
      </c>
      <c r="F2943" s="197">
        <v>3</v>
      </c>
      <c r="G2943" s="196" t="s">
        <v>191</v>
      </c>
      <c r="H2943" s="196">
        <v>951</v>
      </c>
      <c r="I2943" s="196" t="s">
        <v>252</v>
      </c>
      <c r="J2943" s="196" t="s">
        <v>128</v>
      </c>
      <c r="K2943" s="196" t="s">
        <v>251</v>
      </c>
      <c r="L2943" s="196">
        <v>4532</v>
      </c>
      <c r="M2943" s="196" t="s">
        <v>202</v>
      </c>
      <c r="N2943" s="196">
        <v>6</v>
      </c>
      <c r="O2943" s="196">
        <v>186.87</v>
      </c>
      <c r="P2943" s="196">
        <v>1366</v>
      </c>
      <c r="Q2943" t="str">
        <f t="shared" si="0"/>
        <v>3-Small C&amp;I</v>
      </c>
      <c r="R2943" s="198"/>
      <c r="S2943" t="s">
        <v>306</v>
      </c>
      <c r="U2943" s="198"/>
    </row>
    <row r="2944" spans="1:21" x14ac:dyDescent="0.25">
      <c r="A2944" s="196">
        <v>5</v>
      </c>
      <c r="B2944" s="196" t="s">
        <v>183</v>
      </c>
      <c r="C2944" s="192">
        <v>2020</v>
      </c>
      <c r="D2944" s="196">
        <v>7</v>
      </c>
      <c r="E2944" s="196" t="s">
        <v>286</v>
      </c>
      <c r="F2944" s="197">
        <v>5</v>
      </c>
      <c r="G2944" s="196" t="s">
        <v>197</v>
      </c>
      <c r="H2944" s="196">
        <v>951</v>
      </c>
      <c r="I2944" s="196" t="s">
        <v>252</v>
      </c>
      <c r="J2944" s="196" t="s">
        <v>128</v>
      </c>
      <c r="K2944" s="196" t="s">
        <v>251</v>
      </c>
      <c r="L2944" s="196">
        <v>4552</v>
      </c>
      <c r="M2944" s="196" t="s">
        <v>278</v>
      </c>
      <c r="N2944" s="196">
        <v>1</v>
      </c>
      <c r="O2944" s="196">
        <v>37.22</v>
      </c>
      <c r="P2944" s="196">
        <v>300</v>
      </c>
      <c r="Q2944" t="str">
        <f t="shared" si="0"/>
        <v>3-Small C&amp;I</v>
      </c>
      <c r="R2944" s="198"/>
      <c r="S2944" t="s">
        <v>306</v>
      </c>
      <c r="U2944" s="198"/>
    </row>
    <row r="2945" spans="1:21" x14ac:dyDescent="0.25">
      <c r="A2945" s="196">
        <v>5</v>
      </c>
      <c r="B2945" s="196" t="s">
        <v>183</v>
      </c>
      <c r="C2945" s="192">
        <v>2020</v>
      </c>
      <c r="D2945" s="196">
        <v>7</v>
      </c>
      <c r="E2945" s="196" t="s">
        <v>286</v>
      </c>
      <c r="F2945" s="197">
        <v>1</v>
      </c>
      <c r="G2945" s="196" t="s">
        <v>185</v>
      </c>
      <c r="H2945" s="196">
        <v>10</v>
      </c>
      <c r="I2945" s="196" t="s">
        <v>253</v>
      </c>
      <c r="J2945" s="196" t="s">
        <v>119</v>
      </c>
      <c r="K2945" s="196" t="s">
        <v>238</v>
      </c>
      <c r="L2945" s="196">
        <v>200</v>
      </c>
      <c r="M2945" s="196" t="s">
        <v>212</v>
      </c>
      <c r="N2945" s="196">
        <v>1061</v>
      </c>
      <c r="O2945" s="196">
        <v>83549.17</v>
      </c>
      <c r="P2945" s="196">
        <v>403645</v>
      </c>
      <c r="Q2945" t="str">
        <f t="shared" si="0"/>
        <v>3-Small C&amp;I</v>
      </c>
      <c r="R2945" s="198"/>
      <c r="S2945" t="s">
        <v>306</v>
      </c>
      <c r="U2945" s="198"/>
    </row>
    <row r="2946" spans="1:21" x14ac:dyDescent="0.25">
      <c r="A2946" s="196">
        <v>4</v>
      </c>
      <c r="B2946" s="196" t="s">
        <v>189</v>
      </c>
      <c r="C2946" s="192">
        <v>2020</v>
      </c>
      <c r="D2946" s="196">
        <v>7</v>
      </c>
      <c r="E2946" s="196" t="s">
        <v>286</v>
      </c>
      <c r="F2946" s="197">
        <v>3</v>
      </c>
      <c r="G2946" s="196" t="s">
        <v>191</v>
      </c>
      <c r="H2946" s="196">
        <v>955</v>
      </c>
      <c r="I2946" s="196" t="s">
        <v>284</v>
      </c>
      <c r="J2946" s="196" t="s">
        <v>129</v>
      </c>
      <c r="K2946" s="196" t="s">
        <v>265</v>
      </c>
      <c r="L2946" s="196">
        <v>4532</v>
      </c>
      <c r="M2946" s="196" t="s">
        <v>202</v>
      </c>
      <c r="N2946" s="196">
        <v>1</v>
      </c>
      <c r="O2946" s="196">
        <v>82.64</v>
      </c>
      <c r="P2946" s="196">
        <v>0</v>
      </c>
      <c r="Q2946" t="str">
        <f t="shared" si="0"/>
        <v>4-Medium C&amp;I</v>
      </c>
      <c r="R2946" s="198"/>
      <c r="S2946" t="s">
        <v>306</v>
      </c>
      <c r="U2946" s="198"/>
    </row>
    <row r="2947" spans="1:21" x14ac:dyDescent="0.25">
      <c r="A2947" s="196">
        <v>5</v>
      </c>
      <c r="B2947" s="196" t="s">
        <v>183</v>
      </c>
      <c r="C2947" s="192">
        <v>2020</v>
      </c>
      <c r="D2947" s="196">
        <v>7</v>
      </c>
      <c r="E2947" s="196" t="s">
        <v>286</v>
      </c>
      <c r="F2947" s="197">
        <v>1</v>
      </c>
      <c r="G2947" s="196" t="s">
        <v>185</v>
      </c>
      <c r="H2947" s="196">
        <v>950</v>
      </c>
      <c r="I2947" s="196" t="s">
        <v>186</v>
      </c>
      <c r="J2947" s="196" t="s">
        <v>117</v>
      </c>
      <c r="K2947" s="196" t="s">
        <v>187</v>
      </c>
      <c r="L2947" s="196">
        <v>4512</v>
      </c>
      <c r="M2947" s="196" t="s">
        <v>188</v>
      </c>
      <c r="N2947" s="196">
        <v>805</v>
      </c>
      <c r="O2947" s="196">
        <v>56733.61</v>
      </c>
      <c r="P2947" s="196">
        <v>497334</v>
      </c>
      <c r="Q2947" t="str">
        <f t="shared" si="0"/>
        <v>3-Small C&amp;I</v>
      </c>
      <c r="R2947" s="198"/>
      <c r="S2947" t="s">
        <v>306</v>
      </c>
      <c r="U2947" s="198"/>
    </row>
    <row r="2948" spans="1:21" x14ac:dyDescent="0.25">
      <c r="A2948" s="196">
        <v>5</v>
      </c>
      <c r="B2948" s="196" t="s">
        <v>183</v>
      </c>
      <c r="C2948" s="192">
        <v>2020</v>
      </c>
      <c r="D2948" s="196">
        <v>7</v>
      </c>
      <c r="E2948" s="196" t="s">
        <v>286</v>
      </c>
      <c r="F2948" s="197">
        <v>1</v>
      </c>
      <c r="G2948" s="196" t="s">
        <v>185</v>
      </c>
      <c r="H2948" s="196">
        <v>15</v>
      </c>
      <c r="I2948" s="196" t="s">
        <v>254</v>
      </c>
      <c r="J2948" s="196" t="s">
        <v>120</v>
      </c>
      <c r="K2948" s="196" t="s">
        <v>216</v>
      </c>
      <c r="L2948" s="196">
        <v>200</v>
      </c>
      <c r="M2948" s="196" t="s">
        <v>212</v>
      </c>
      <c r="N2948" s="196">
        <v>2</v>
      </c>
      <c r="O2948" s="196">
        <v>71.56</v>
      </c>
      <c r="P2948" s="196">
        <v>287</v>
      </c>
      <c r="Q2948" t="str">
        <f t="shared" si="0"/>
        <v>3-Small C&amp;I</v>
      </c>
      <c r="R2948" s="198"/>
      <c r="S2948" t="s">
        <v>306</v>
      </c>
      <c r="U2948" s="198"/>
    </row>
    <row r="2949" spans="1:21" x14ac:dyDescent="0.25">
      <c r="A2949" s="196">
        <v>5</v>
      </c>
      <c r="B2949" s="196" t="s">
        <v>183</v>
      </c>
      <c r="C2949" s="196">
        <v>2020</v>
      </c>
      <c r="D2949" s="196">
        <v>7</v>
      </c>
      <c r="E2949" s="196" t="s">
        <v>286</v>
      </c>
      <c r="F2949" s="197">
        <v>3</v>
      </c>
      <c r="G2949" s="196" t="s">
        <v>191</v>
      </c>
      <c r="H2949" s="196">
        <v>11</v>
      </c>
      <c r="I2949" s="196" t="s">
        <v>285</v>
      </c>
      <c r="J2949" s="196" t="s">
        <v>117</v>
      </c>
      <c r="K2949" s="196" t="s">
        <v>187</v>
      </c>
      <c r="L2949" s="196">
        <v>300</v>
      </c>
      <c r="M2949" s="196" t="s">
        <v>193</v>
      </c>
      <c r="N2949" s="196">
        <v>212</v>
      </c>
      <c r="O2949" s="196">
        <v>62717.75</v>
      </c>
      <c r="P2949" s="196">
        <v>355437</v>
      </c>
      <c r="Q2949" t="str">
        <f t="shared" si="0"/>
        <v>3-Small C&amp;I</v>
      </c>
      <c r="R2949" s="198"/>
      <c r="S2949" t="s">
        <v>306</v>
      </c>
      <c r="U2949" s="198"/>
    </row>
    <row r="2950" spans="1:21" x14ac:dyDescent="0.25">
      <c r="A2950" s="196">
        <v>5</v>
      </c>
      <c r="B2950" s="196" t="s">
        <v>183</v>
      </c>
      <c r="C2950" s="196">
        <v>2020</v>
      </c>
      <c r="D2950" s="196">
        <v>7</v>
      </c>
      <c r="E2950" s="196" t="s">
        <v>286</v>
      </c>
      <c r="F2950" s="197">
        <v>6</v>
      </c>
      <c r="G2950" s="196" t="s">
        <v>194</v>
      </c>
      <c r="H2950" s="196">
        <v>608</v>
      </c>
      <c r="I2950" s="196" t="s">
        <v>292</v>
      </c>
      <c r="J2950" s="196" t="s">
        <v>280</v>
      </c>
      <c r="K2950" s="196" t="s">
        <v>214</v>
      </c>
      <c r="L2950" s="196">
        <v>700</v>
      </c>
      <c r="M2950" s="196" t="s">
        <v>195</v>
      </c>
      <c r="N2950" s="196">
        <v>56</v>
      </c>
      <c r="O2950" s="196">
        <v>28040.77</v>
      </c>
      <c r="P2950" s="196">
        <v>128494</v>
      </c>
      <c r="Q2950" t="str">
        <f t="shared" si="0"/>
        <v>Street</v>
      </c>
      <c r="R2950" s="198"/>
      <c r="S2950" t="s">
        <v>306</v>
      </c>
      <c r="U2950" s="198"/>
    </row>
    <row r="2951" spans="1:21" x14ac:dyDescent="0.25">
      <c r="A2951" s="196">
        <v>5</v>
      </c>
      <c r="B2951" s="196" t="s">
        <v>183</v>
      </c>
      <c r="C2951" s="196">
        <v>2020</v>
      </c>
      <c r="D2951" s="196">
        <v>7</v>
      </c>
      <c r="E2951" s="196" t="s">
        <v>286</v>
      </c>
      <c r="F2951" s="197">
        <v>3</v>
      </c>
      <c r="G2951" s="196" t="s">
        <v>191</v>
      </c>
      <c r="H2951" s="196">
        <v>710</v>
      </c>
      <c r="I2951" s="196" t="s">
        <v>222</v>
      </c>
      <c r="J2951" s="196" t="s">
        <v>209</v>
      </c>
      <c r="K2951" s="196" t="s">
        <v>210</v>
      </c>
      <c r="L2951" s="196">
        <v>4532</v>
      </c>
      <c r="M2951" s="196" t="s">
        <v>202</v>
      </c>
      <c r="N2951" s="196">
        <v>1945</v>
      </c>
      <c r="O2951" s="196">
        <v>21539337.27</v>
      </c>
      <c r="P2951" s="196">
        <v>337669858</v>
      </c>
      <c r="Q2951" t="str">
        <f t="shared" si="0"/>
        <v>5-Large C&amp;I</v>
      </c>
      <c r="R2951" s="198"/>
      <c r="S2951" t="s">
        <v>306</v>
      </c>
      <c r="U2951" s="198"/>
    </row>
    <row r="2952" spans="1:21" x14ac:dyDescent="0.25">
      <c r="A2952" s="196">
        <v>5</v>
      </c>
      <c r="B2952" s="196" t="s">
        <v>183</v>
      </c>
      <c r="C2952" s="196">
        <v>2020</v>
      </c>
      <c r="D2952" s="196">
        <v>7</v>
      </c>
      <c r="E2952" s="196" t="s">
        <v>286</v>
      </c>
      <c r="F2952" s="197">
        <v>6</v>
      </c>
      <c r="G2952" s="196" t="s">
        <v>194</v>
      </c>
      <c r="H2952" s="196">
        <v>612</v>
      </c>
      <c r="I2952" s="196" t="s">
        <v>225</v>
      </c>
      <c r="J2952" s="196" t="s">
        <v>118</v>
      </c>
      <c r="K2952" s="196" t="s">
        <v>226</v>
      </c>
      <c r="L2952" s="196">
        <v>700</v>
      </c>
      <c r="M2952" s="196" t="s">
        <v>195</v>
      </c>
      <c r="N2952" s="196">
        <v>2</v>
      </c>
      <c r="O2952" s="196">
        <v>48.95</v>
      </c>
      <c r="P2952" s="196">
        <v>185</v>
      </c>
      <c r="Q2952" t="str">
        <f t="shared" si="0"/>
        <v>3-Small C&amp;I</v>
      </c>
      <c r="R2952" s="198"/>
      <c r="S2952" t="s">
        <v>306</v>
      </c>
      <c r="U2952" s="198"/>
    </row>
    <row r="2953" spans="1:21" x14ac:dyDescent="0.25">
      <c r="A2953" s="196">
        <v>5</v>
      </c>
      <c r="B2953" s="196" t="s">
        <v>183</v>
      </c>
      <c r="C2953" s="196">
        <v>2020</v>
      </c>
      <c r="D2953" s="196">
        <v>7</v>
      </c>
      <c r="E2953" s="196" t="s">
        <v>286</v>
      </c>
      <c r="F2953" s="197">
        <v>60</v>
      </c>
      <c r="G2953" s="196" t="s">
        <v>214</v>
      </c>
      <c r="H2953" s="196">
        <v>615</v>
      </c>
      <c r="I2953" s="196" t="s">
        <v>294</v>
      </c>
      <c r="J2953" s="196" t="s">
        <v>125</v>
      </c>
      <c r="K2953" s="196" t="s">
        <v>263</v>
      </c>
      <c r="L2953" s="196">
        <v>4563</v>
      </c>
      <c r="M2953" s="196" t="s">
        <v>230</v>
      </c>
      <c r="N2953" s="196">
        <v>39</v>
      </c>
      <c r="O2953" s="196">
        <v>4660.93</v>
      </c>
      <c r="P2953" s="196">
        <v>7522</v>
      </c>
      <c r="Q2953" t="str">
        <f t="shared" si="0"/>
        <v>Street</v>
      </c>
      <c r="R2953" s="198"/>
      <c r="S2953" t="s">
        <v>306</v>
      </c>
      <c r="U2953" s="198"/>
    </row>
    <row r="2954" spans="1:21" x14ac:dyDescent="0.25">
      <c r="A2954" s="196">
        <v>4</v>
      </c>
      <c r="B2954" s="196" t="s">
        <v>189</v>
      </c>
      <c r="C2954" s="196">
        <v>2020</v>
      </c>
      <c r="D2954" s="196">
        <v>7</v>
      </c>
      <c r="E2954" s="196" t="s">
        <v>286</v>
      </c>
      <c r="F2954" s="197">
        <v>60</v>
      </c>
      <c r="G2954" s="196" t="s">
        <v>214</v>
      </c>
      <c r="H2954" s="196">
        <v>615</v>
      </c>
      <c r="I2954" s="196" t="s">
        <v>294</v>
      </c>
      <c r="J2954" s="196" t="s">
        <v>125</v>
      </c>
      <c r="K2954" s="196" t="s">
        <v>263</v>
      </c>
      <c r="L2954" s="196">
        <v>4563</v>
      </c>
      <c r="M2954" s="196" t="s">
        <v>230</v>
      </c>
      <c r="N2954" s="196">
        <v>1</v>
      </c>
      <c r="O2954" s="196">
        <v>10.7</v>
      </c>
      <c r="P2954" s="196">
        <v>21</v>
      </c>
      <c r="Q2954" t="str">
        <f t="shared" si="0"/>
        <v>Street</v>
      </c>
      <c r="R2954" s="198"/>
      <c r="S2954" t="s">
        <v>306</v>
      </c>
      <c r="U2954" s="198"/>
    </row>
    <row r="2955" spans="1:21" x14ac:dyDescent="0.25">
      <c r="A2955" s="196">
        <v>5</v>
      </c>
      <c r="B2955" s="196" t="s">
        <v>183</v>
      </c>
      <c r="C2955" s="196">
        <v>2020</v>
      </c>
      <c r="D2955" s="196">
        <v>7</v>
      </c>
      <c r="E2955" s="196" t="s">
        <v>286</v>
      </c>
      <c r="F2955" s="197">
        <v>6</v>
      </c>
      <c r="G2955" s="196" t="s">
        <v>194</v>
      </c>
      <c r="H2955" s="196">
        <v>600</v>
      </c>
      <c r="I2955" s="196" t="s">
        <v>268</v>
      </c>
      <c r="J2955" s="196" t="s">
        <v>125</v>
      </c>
      <c r="K2955" s="196" t="s">
        <v>263</v>
      </c>
      <c r="L2955" s="196">
        <v>700</v>
      </c>
      <c r="M2955" s="196" t="s">
        <v>195</v>
      </c>
      <c r="N2955" s="196">
        <v>75</v>
      </c>
      <c r="O2955" s="196">
        <v>58304.68</v>
      </c>
      <c r="P2955" s="196">
        <v>75147</v>
      </c>
      <c r="Q2955" t="str">
        <f t="shared" si="0"/>
        <v>Street</v>
      </c>
      <c r="R2955" s="198"/>
      <c r="S2955" t="s">
        <v>306</v>
      </c>
      <c r="U2955" s="198"/>
    </row>
    <row r="2956" spans="1:21" x14ac:dyDescent="0.25">
      <c r="A2956" s="196">
        <v>5</v>
      </c>
      <c r="B2956" s="196" t="s">
        <v>183</v>
      </c>
      <c r="C2956" s="196">
        <v>2020</v>
      </c>
      <c r="D2956" s="196">
        <v>7</v>
      </c>
      <c r="E2956" s="196" t="s">
        <v>286</v>
      </c>
      <c r="F2956" s="197">
        <v>10</v>
      </c>
      <c r="G2956" s="196" t="s">
        <v>240</v>
      </c>
      <c r="H2956" s="196">
        <v>1</v>
      </c>
      <c r="I2956" s="196" t="s">
        <v>231</v>
      </c>
      <c r="J2956" s="196" t="s">
        <v>123</v>
      </c>
      <c r="K2956" s="196" t="s">
        <v>232</v>
      </c>
      <c r="L2956" s="196">
        <v>207</v>
      </c>
      <c r="M2956" s="196" t="s">
        <v>245</v>
      </c>
      <c r="N2956" s="196">
        <v>37741</v>
      </c>
      <c r="O2956" s="196">
        <v>5808818.0300000003</v>
      </c>
      <c r="P2956" s="196">
        <v>24642819</v>
      </c>
      <c r="Q2956" t="str">
        <f t="shared" si="0"/>
        <v>1-Residential</v>
      </c>
      <c r="R2956" s="198"/>
      <c r="S2956" t="s">
        <v>306</v>
      </c>
      <c r="U2956" s="198"/>
    </row>
    <row r="2957" spans="1:21" x14ac:dyDescent="0.25">
      <c r="A2957" s="196">
        <v>5</v>
      </c>
      <c r="B2957" s="196" t="s">
        <v>183</v>
      </c>
      <c r="C2957" s="196">
        <v>2020</v>
      </c>
      <c r="D2957" s="196">
        <v>7</v>
      </c>
      <c r="E2957" s="196" t="s">
        <v>286</v>
      </c>
      <c r="F2957" s="197">
        <v>1</v>
      </c>
      <c r="G2957" s="196" t="s">
        <v>185</v>
      </c>
      <c r="H2957" s="196">
        <v>602</v>
      </c>
      <c r="I2957" s="196" t="s">
        <v>248</v>
      </c>
      <c r="J2957" s="196" t="s">
        <v>127</v>
      </c>
      <c r="K2957" s="196" t="s">
        <v>199</v>
      </c>
      <c r="L2957" s="196">
        <v>200</v>
      </c>
      <c r="M2957" s="196" t="s">
        <v>212</v>
      </c>
      <c r="N2957" s="196">
        <v>180</v>
      </c>
      <c r="O2957" s="196">
        <v>6469.57</v>
      </c>
      <c r="P2957" s="196">
        <v>12670</v>
      </c>
      <c r="Q2957" t="str">
        <f t="shared" si="0"/>
        <v>Street</v>
      </c>
      <c r="R2957" s="198"/>
      <c r="S2957" t="s">
        <v>306</v>
      </c>
      <c r="U2957" s="198"/>
    </row>
    <row r="2958" spans="1:21" x14ac:dyDescent="0.25">
      <c r="A2958" s="196">
        <v>5</v>
      </c>
      <c r="B2958" s="196" t="s">
        <v>183</v>
      </c>
      <c r="C2958" s="196">
        <v>2020</v>
      </c>
      <c r="D2958" s="196">
        <v>7</v>
      </c>
      <c r="E2958" s="196" t="s">
        <v>286</v>
      </c>
      <c r="F2958" s="197">
        <v>1</v>
      </c>
      <c r="G2958" s="196" t="s">
        <v>185</v>
      </c>
      <c r="H2958" s="196">
        <v>603</v>
      </c>
      <c r="I2958" s="196" t="s">
        <v>198</v>
      </c>
      <c r="J2958" s="196" t="s">
        <v>127</v>
      </c>
      <c r="K2958" s="196" t="s">
        <v>199</v>
      </c>
      <c r="L2958" s="196">
        <v>200</v>
      </c>
      <c r="M2958" s="196" t="s">
        <v>212</v>
      </c>
      <c r="N2958" s="196">
        <v>724</v>
      </c>
      <c r="O2958" s="196">
        <v>19157.43</v>
      </c>
      <c r="P2958" s="196">
        <v>37941</v>
      </c>
      <c r="Q2958" t="str">
        <f t="shared" si="0"/>
        <v>Street</v>
      </c>
      <c r="R2958" s="198"/>
      <c r="S2958" t="s">
        <v>306</v>
      </c>
      <c r="U2958" s="198"/>
    </row>
    <row r="2959" spans="1:21" x14ac:dyDescent="0.25">
      <c r="A2959" s="196">
        <v>4</v>
      </c>
      <c r="B2959" s="196" t="s">
        <v>189</v>
      </c>
      <c r="C2959" s="196">
        <v>2020</v>
      </c>
      <c r="D2959" s="196">
        <v>7</v>
      </c>
      <c r="E2959" s="196" t="s">
        <v>286</v>
      </c>
      <c r="F2959" s="197">
        <v>3</v>
      </c>
      <c r="G2959" s="196" t="s">
        <v>191</v>
      </c>
      <c r="H2959" s="196">
        <v>616</v>
      </c>
      <c r="I2959" s="196" t="s">
        <v>201</v>
      </c>
      <c r="J2959" s="196" t="s">
        <v>127</v>
      </c>
      <c r="K2959" s="196" t="s">
        <v>199</v>
      </c>
      <c r="L2959" s="196">
        <v>4532</v>
      </c>
      <c r="M2959" s="196" t="s">
        <v>202</v>
      </c>
      <c r="N2959" s="196">
        <v>1</v>
      </c>
      <c r="O2959" s="196">
        <v>8.4499999999999993</v>
      </c>
      <c r="P2959" s="196">
        <v>15</v>
      </c>
      <c r="Q2959" t="str">
        <f t="shared" si="0"/>
        <v>Street</v>
      </c>
      <c r="R2959" s="198"/>
      <c r="S2959" t="s">
        <v>306</v>
      </c>
      <c r="U2959" s="198"/>
    </row>
    <row r="2960" spans="1:21" x14ac:dyDescent="0.25">
      <c r="A2960" s="196">
        <v>5</v>
      </c>
      <c r="B2960" s="196" t="s">
        <v>183</v>
      </c>
      <c r="C2960" s="196">
        <v>2020</v>
      </c>
      <c r="D2960" s="196">
        <v>7</v>
      </c>
      <c r="E2960" s="196" t="s">
        <v>286</v>
      </c>
      <c r="F2960" s="197">
        <v>3</v>
      </c>
      <c r="G2960" s="196" t="s">
        <v>191</v>
      </c>
      <c r="H2960" s="196">
        <v>701</v>
      </c>
      <c r="I2960" s="196" t="s">
        <v>208</v>
      </c>
      <c r="J2960" s="196" t="s">
        <v>209</v>
      </c>
      <c r="K2960" s="196" t="s">
        <v>210</v>
      </c>
      <c r="L2960" s="196">
        <v>300</v>
      </c>
      <c r="M2960" s="196" t="s">
        <v>193</v>
      </c>
      <c r="N2960" s="196">
        <v>156</v>
      </c>
      <c r="O2960" s="196">
        <v>1527346.28</v>
      </c>
      <c r="P2960" s="196">
        <v>10493932</v>
      </c>
      <c r="Q2960" t="str">
        <f t="shared" si="0"/>
        <v>5-Large C&amp;I</v>
      </c>
      <c r="R2960" s="198"/>
      <c r="S2960" t="s">
        <v>306</v>
      </c>
      <c r="U2960" s="198"/>
    </row>
    <row r="2961" spans="1:21" x14ac:dyDescent="0.25">
      <c r="A2961" s="196">
        <v>5</v>
      </c>
      <c r="B2961" s="196" t="s">
        <v>183</v>
      </c>
      <c r="C2961" s="196">
        <v>2020</v>
      </c>
      <c r="D2961" s="196">
        <v>7</v>
      </c>
      <c r="E2961" s="196" t="s">
        <v>286</v>
      </c>
      <c r="F2961" s="197">
        <v>3</v>
      </c>
      <c r="G2961" s="196" t="s">
        <v>191</v>
      </c>
      <c r="H2961" s="196">
        <v>602</v>
      </c>
      <c r="I2961" s="196" t="s">
        <v>248</v>
      </c>
      <c r="J2961" s="196" t="s">
        <v>127</v>
      </c>
      <c r="K2961" s="196" t="s">
        <v>199</v>
      </c>
      <c r="L2961" s="196">
        <v>300</v>
      </c>
      <c r="M2961" s="196" t="s">
        <v>193</v>
      </c>
      <c r="N2961" s="196">
        <v>911</v>
      </c>
      <c r="O2961" s="196">
        <v>87047.85</v>
      </c>
      <c r="P2961" s="196">
        <v>209372</v>
      </c>
      <c r="Q2961" t="str">
        <f t="shared" si="0"/>
        <v>Street</v>
      </c>
      <c r="R2961" s="198"/>
      <c r="S2961" t="s">
        <v>306</v>
      </c>
      <c r="U2961" s="198"/>
    </row>
    <row r="2962" spans="1:21" x14ac:dyDescent="0.25">
      <c r="A2962" s="196">
        <v>4</v>
      </c>
      <c r="B2962" s="196" t="s">
        <v>189</v>
      </c>
      <c r="C2962" s="196">
        <v>2020</v>
      </c>
      <c r="D2962" s="196">
        <v>7</v>
      </c>
      <c r="E2962" s="196" t="s">
        <v>286</v>
      </c>
      <c r="F2962" s="197">
        <v>3</v>
      </c>
      <c r="G2962" s="196" t="s">
        <v>191</v>
      </c>
      <c r="H2962" s="196">
        <v>1</v>
      </c>
      <c r="I2962" s="196" t="s">
        <v>231</v>
      </c>
      <c r="J2962" s="196" t="s">
        <v>123</v>
      </c>
      <c r="K2962" s="196" t="s">
        <v>232</v>
      </c>
      <c r="L2962" s="196">
        <v>300</v>
      </c>
      <c r="M2962" s="196" t="s">
        <v>193</v>
      </c>
      <c r="N2962" s="196">
        <v>22</v>
      </c>
      <c r="O2962" s="196">
        <v>2153.21</v>
      </c>
      <c r="P2962" s="196">
        <v>8610</v>
      </c>
      <c r="Q2962" t="str">
        <f t="shared" si="0"/>
        <v>1-Residential</v>
      </c>
      <c r="R2962" s="198"/>
      <c r="S2962" t="s">
        <v>306</v>
      </c>
      <c r="U2962" s="198"/>
    </row>
    <row r="2963" spans="1:21" x14ac:dyDescent="0.25">
      <c r="A2963" s="196">
        <v>5</v>
      </c>
      <c r="B2963" s="196" t="s">
        <v>183</v>
      </c>
      <c r="C2963" s="196">
        <v>2020</v>
      </c>
      <c r="D2963" s="196">
        <v>7</v>
      </c>
      <c r="E2963" s="196" t="s">
        <v>286</v>
      </c>
      <c r="F2963" s="197">
        <v>6</v>
      </c>
      <c r="G2963" s="196" t="s">
        <v>194</v>
      </c>
      <c r="H2963" s="196">
        <v>603</v>
      </c>
      <c r="I2963" s="196" t="s">
        <v>198</v>
      </c>
      <c r="J2963" s="196" t="s">
        <v>127</v>
      </c>
      <c r="K2963" s="196" t="s">
        <v>199</v>
      </c>
      <c r="L2963" s="196">
        <v>700</v>
      </c>
      <c r="M2963" s="196" t="s">
        <v>195</v>
      </c>
      <c r="N2963" s="196">
        <v>633</v>
      </c>
      <c r="O2963" s="196">
        <v>43657</v>
      </c>
      <c r="P2963" s="196">
        <v>101829</v>
      </c>
      <c r="Q2963" t="str">
        <f t="shared" si="0"/>
        <v>Street</v>
      </c>
      <c r="R2963" s="198"/>
      <c r="S2963" t="s">
        <v>306</v>
      </c>
      <c r="U2963" s="198"/>
    </row>
    <row r="2964" spans="1:21" x14ac:dyDescent="0.25">
      <c r="A2964" s="196">
        <v>5</v>
      </c>
      <c r="B2964" s="196" t="s">
        <v>183</v>
      </c>
      <c r="C2964" s="196">
        <v>2020</v>
      </c>
      <c r="D2964" s="196">
        <v>7</v>
      </c>
      <c r="E2964" s="196" t="s">
        <v>286</v>
      </c>
      <c r="F2964" s="197">
        <v>1</v>
      </c>
      <c r="G2964" s="196" t="s">
        <v>185</v>
      </c>
      <c r="H2964" s="196">
        <v>7</v>
      </c>
      <c r="I2964" s="196" t="s">
        <v>243</v>
      </c>
      <c r="J2964" s="196" t="s">
        <v>124</v>
      </c>
      <c r="K2964" s="196" t="s">
        <v>244</v>
      </c>
      <c r="L2964" s="196">
        <v>200</v>
      </c>
      <c r="M2964" s="196" t="s">
        <v>212</v>
      </c>
      <c r="N2964" s="196">
        <v>88</v>
      </c>
      <c r="O2964" s="196">
        <v>9365.1299999999992</v>
      </c>
      <c r="P2964" s="196">
        <v>63165</v>
      </c>
      <c r="Q2964" t="str">
        <f t="shared" si="0"/>
        <v>2-Low Income Residential</v>
      </c>
      <c r="R2964" s="198"/>
      <c r="S2964" t="s">
        <v>306</v>
      </c>
      <c r="U2964" s="198"/>
    </row>
    <row r="2965" spans="1:21" x14ac:dyDescent="0.25">
      <c r="A2965" s="196">
        <v>5</v>
      </c>
      <c r="B2965" s="196" t="s">
        <v>183</v>
      </c>
      <c r="C2965" s="196">
        <v>2020</v>
      </c>
      <c r="D2965" s="196">
        <v>7</v>
      </c>
      <c r="E2965" s="196" t="s">
        <v>286</v>
      </c>
      <c r="F2965" s="197">
        <v>3</v>
      </c>
      <c r="G2965" s="196" t="s">
        <v>191</v>
      </c>
      <c r="H2965" s="196">
        <v>18</v>
      </c>
      <c r="I2965" s="196" t="s">
        <v>217</v>
      </c>
      <c r="J2965" s="196" t="s">
        <v>121</v>
      </c>
      <c r="K2965" s="196" t="s">
        <v>218</v>
      </c>
      <c r="L2965" s="196">
        <v>300</v>
      </c>
      <c r="M2965" s="196" t="s">
        <v>193</v>
      </c>
      <c r="N2965" s="196">
        <v>2020</v>
      </c>
      <c r="O2965" s="196">
        <v>5013511.53</v>
      </c>
      <c r="P2965" s="196">
        <v>29882180</v>
      </c>
      <c r="Q2965" t="str">
        <f t="shared" si="0"/>
        <v>4-Medium C&amp;I</v>
      </c>
      <c r="R2965" s="198"/>
      <c r="S2965" t="s">
        <v>306</v>
      </c>
      <c r="U2965" s="198"/>
    </row>
    <row r="2966" spans="1:21" x14ac:dyDescent="0.25">
      <c r="A2966" s="196">
        <v>4</v>
      </c>
      <c r="B2966" s="196" t="s">
        <v>189</v>
      </c>
      <c r="C2966" s="196">
        <v>2020</v>
      </c>
      <c r="D2966" s="196">
        <v>7</v>
      </c>
      <c r="E2966" s="196" t="s">
        <v>286</v>
      </c>
      <c r="F2966" s="197">
        <v>3</v>
      </c>
      <c r="G2966" s="196" t="s">
        <v>191</v>
      </c>
      <c r="H2966" s="196">
        <v>954</v>
      </c>
      <c r="I2966" s="196" t="s">
        <v>239</v>
      </c>
      <c r="J2966" s="196" t="s">
        <v>121</v>
      </c>
      <c r="K2966" s="196" t="s">
        <v>218</v>
      </c>
      <c r="L2966" s="196">
        <v>4532</v>
      </c>
      <c r="M2966" s="196" t="s">
        <v>202</v>
      </c>
      <c r="N2966" s="196">
        <v>63</v>
      </c>
      <c r="O2966" s="196">
        <v>118747.16</v>
      </c>
      <c r="P2966" s="196">
        <v>1243381</v>
      </c>
      <c r="Q2966" t="str">
        <f t="shared" si="0"/>
        <v>4-Medium C&amp;I</v>
      </c>
      <c r="R2966" s="198"/>
      <c r="S2966" t="s">
        <v>306</v>
      </c>
      <c r="U2966" s="198"/>
    </row>
    <row r="2967" spans="1:21" x14ac:dyDescent="0.25">
      <c r="A2967" s="196">
        <v>5</v>
      </c>
      <c r="B2967" s="196" t="s">
        <v>183</v>
      </c>
      <c r="C2967" s="196">
        <v>2020</v>
      </c>
      <c r="D2967" s="196">
        <v>7</v>
      </c>
      <c r="E2967" s="196" t="s">
        <v>286</v>
      </c>
      <c r="F2967" s="197">
        <v>79</v>
      </c>
      <c r="G2967" s="196" t="s">
        <v>214</v>
      </c>
      <c r="H2967" s="196">
        <v>954</v>
      </c>
      <c r="I2967" s="196" t="s">
        <v>239</v>
      </c>
      <c r="J2967" s="196" t="s">
        <v>121</v>
      </c>
      <c r="K2967" s="196" t="s">
        <v>218</v>
      </c>
      <c r="L2967" s="196">
        <v>4579</v>
      </c>
      <c r="M2967" s="196" t="s">
        <v>223</v>
      </c>
      <c r="N2967" s="196">
        <v>5</v>
      </c>
      <c r="O2967" s="196">
        <v>4092.62</v>
      </c>
      <c r="P2967" s="196">
        <v>53300</v>
      </c>
      <c r="Q2967" t="str">
        <f t="shared" si="0"/>
        <v>4-Medium C&amp;I</v>
      </c>
      <c r="R2967" s="198"/>
      <c r="S2967" t="s">
        <v>306</v>
      </c>
      <c r="U2967" s="198"/>
    </row>
    <row r="2968" spans="1:21" x14ac:dyDescent="0.25">
      <c r="A2968" s="196">
        <v>5</v>
      </c>
      <c r="B2968" s="196" t="s">
        <v>183</v>
      </c>
      <c r="C2968" s="196">
        <v>2020</v>
      </c>
      <c r="D2968" s="196">
        <v>7</v>
      </c>
      <c r="E2968" s="196" t="s">
        <v>286</v>
      </c>
      <c r="F2968" s="197">
        <v>3</v>
      </c>
      <c r="G2968" s="196" t="s">
        <v>191</v>
      </c>
      <c r="H2968" s="196">
        <v>17</v>
      </c>
      <c r="I2968" s="196" t="s">
        <v>206</v>
      </c>
      <c r="J2968" s="196" t="s">
        <v>130</v>
      </c>
      <c r="K2968" s="196" t="s">
        <v>207</v>
      </c>
      <c r="L2968" s="196">
        <v>300</v>
      </c>
      <c r="M2968" s="196" t="s">
        <v>193</v>
      </c>
      <c r="N2968" s="196">
        <v>2</v>
      </c>
      <c r="O2968" s="196">
        <v>1679.62</v>
      </c>
      <c r="P2968" s="196">
        <v>9080</v>
      </c>
      <c r="Q2968" t="str">
        <f t="shared" si="0"/>
        <v>4-Medium C&amp;I</v>
      </c>
      <c r="R2968" s="198"/>
      <c r="S2968" t="s">
        <v>306</v>
      </c>
      <c r="U2968" s="198"/>
    </row>
    <row r="2969" spans="1:21" x14ac:dyDescent="0.25">
      <c r="A2969" s="196">
        <v>5</v>
      </c>
      <c r="B2969" s="196" t="s">
        <v>183</v>
      </c>
      <c r="C2969" s="196">
        <v>2020</v>
      </c>
      <c r="D2969" s="196">
        <v>7</v>
      </c>
      <c r="E2969" s="196" t="s">
        <v>286</v>
      </c>
      <c r="F2969" s="197">
        <v>3</v>
      </c>
      <c r="G2969" s="196" t="s">
        <v>191</v>
      </c>
      <c r="H2969" s="196">
        <v>953</v>
      </c>
      <c r="I2969" s="196" t="s">
        <v>215</v>
      </c>
      <c r="J2969" s="196" t="s">
        <v>120</v>
      </c>
      <c r="K2969" s="196" t="s">
        <v>216</v>
      </c>
      <c r="L2969" s="196">
        <v>4532</v>
      </c>
      <c r="M2969" s="196" t="s">
        <v>202</v>
      </c>
      <c r="N2969" s="196">
        <v>19465</v>
      </c>
      <c r="O2969" s="196">
        <v>817213.51</v>
      </c>
      <c r="P2969" s="196">
        <v>7709864</v>
      </c>
      <c r="Q2969" t="str">
        <f t="shared" si="0"/>
        <v>3-Small C&amp;I</v>
      </c>
      <c r="R2969" s="198"/>
      <c r="S2969" t="s">
        <v>306</v>
      </c>
      <c r="U2969" s="198"/>
    </row>
    <row r="2970" spans="1:21" x14ac:dyDescent="0.25">
      <c r="A2970" s="196">
        <v>4</v>
      </c>
      <c r="B2970" s="196" t="s">
        <v>189</v>
      </c>
      <c r="C2970" s="196">
        <v>2020</v>
      </c>
      <c r="D2970" s="196">
        <v>7</v>
      </c>
      <c r="E2970" s="196" t="s">
        <v>286</v>
      </c>
      <c r="F2970" s="197">
        <v>3</v>
      </c>
      <c r="G2970" s="196" t="s">
        <v>191</v>
      </c>
      <c r="H2970" s="196">
        <v>953</v>
      </c>
      <c r="I2970" s="196" t="s">
        <v>215</v>
      </c>
      <c r="J2970" s="196" t="s">
        <v>120</v>
      </c>
      <c r="K2970" s="196" t="s">
        <v>216</v>
      </c>
      <c r="L2970" s="196">
        <v>4532</v>
      </c>
      <c r="M2970" s="196" t="s">
        <v>202</v>
      </c>
      <c r="N2970" s="196">
        <v>44</v>
      </c>
      <c r="O2970" s="196">
        <v>2356.1</v>
      </c>
      <c r="P2970" s="196">
        <v>18208</v>
      </c>
      <c r="Q2970" t="str">
        <f t="shared" si="0"/>
        <v>3-Small C&amp;I</v>
      </c>
      <c r="R2970" s="198"/>
      <c r="S2970" t="s">
        <v>306</v>
      </c>
      <c r="U2970" s="198"/>
    </row>
    <row r="2971" spans="1:21" x14ac:dyDescent="0.25">
      <c r="A2971" s="196">
        <v>5</v>
      </c>
      <c r="B2971" s="196" t="s">
        <v>183</v>
      </c>
      <c r="C2971" s="196">
        <v>2020</v>
      </c>
      <c r="D2971" s="196">
        <v>7</v>
      </c>
      <c r="E2971" s="196" t="s">
        <v>286</v>
      </c>
      <c r="F2971" s="197">
        <v>3</v>
      </c>
      <c r="G2971" s="196" t="s">
        <v>191</v>
      </c>
      <c r="H2971" s="196">
        <v>15</v>
      </c>
      <c r="I2971" s="196" t="s">
        <v>254</v>
      </c>
      <c r="J2971" s="196" t="s">
        <v>120</v>
      </c>
      <c r="K2971" s="196" t="s">
        <v>216</v>
      </c>
      <c r="L2971" s="196">
        <v>300</v>
      </c>
      <c r="M2971" s="196" t="s">
        <v>193</v>
      </c>
      <c r="N2971" s="196">
        <v>102</v>
      </c>
      <c r="O2971" s="196">
        <v>3941.01</v>
      </c>
      <c r="P2971" s="196">
        <v>16146</v>
      </c>
      <c r="Q2971" t="str">
        <f t="shared" si="0"/>
        <v>3-Small C&amp;I</v>
      </c>
      <c r="R2971" s="198"/>
      <c r="S2971" t="s">
        <v>306</v>
      </c>
      <c r="U2971" s="198"/>
    </row>
    <row r="2972" spans="1:21" x14ac:dyDescent="0.25">
      <c r="A2972" s="196">
        <v>5</v>
      </c>
      <c r="B2972" s="196" t="s">
        <v>183</v>
      </c>
      <c r="C2972" s="196">
        <v>2020</v>
      </c>
      <c r="D2972" s="196">
        <v>7</v>
      </c>
      <c r="E2972" s="196" t="s">
        <v>286</v>
      </c>
      <c r="F2972" s="197">
        <v>6</v>
      </c>
      <c r="G2972" s="196" t="s">
        <v>194</v>
      </c>
      <c r="H2972" s="196">
        <v>609</v>
      </c>
      <c r="I2972" s="196" t="s">
        <v>300</v>
      </c>
      <c r="J2972" s="196" t="s">
        <v>280</v>
      </c>
      <c r="K2972" s="196" t="s">
        <v>214</v>
      </c>
      <c r="L2972" s="196">
        <v>700</v>
      </c>
      <c r="M2972" s="196" t="s">
        <v>195</v>
      </c>
      <c r="N2972" s="196">
        <v>13</v>
      </c>
      <c r="O2972" s="196">
        <v>3264.21</v>
      </c>
      <c r="P2972" s="196">
        <v>15088</v>
      </c>
      <c r="Q2972" t="str">
        <f t="shared" si="0"/>
        <v>Street</v>
      </c>
      <c r="R2972" s="198"/>
      <c r="S2972" t="s">
        <v>306</v>
      </c>
      <c r="U2972" s="198"/>
    </row>
    <row r="2973" spans="1:21" x14ac:dyDescent="0.25">
      <c r="A2973" s="196">
        <v>5</v>
      </c>
      <c r="B2973" s="196" t="s">
        <v>183</v>
      </c>
      <c r="C2973" s="196">
        <v>2020</v>
      </c>
      <c r="D2973" s="196">
        <v>7</v>
      </c>
      <c r="E2973" s="196" t="s">
        <v>286</v>
      </c>
      <c r="F2973" s="197">
        <v>6</v>
      </c>
      <c r="G2973" s="196" t="s">
        <v>194</v>
      </c>
      <c r="H2973" s="196">
        <v>619</v>
      </c>
      <c r="I2973" s="196" t="s">
        <v>279</v>
      </c>
      <c r="J2973" s="196" t="s">
        <v>280</v>
      </c>
      <c r="K2973" s="196" t="s">
        <v>214</v>
      </c>
      <c r="L2973" s="196">
        <v>4562</v>
      </c>
      <c r="M2973" s="196" t="s">
        <v>213</v>
      </c>
      <c r="N2973" s="196">
        <v>440</v>
      </c>
      <c r="O2973" s="196">
        <v>170016.56</v>
      </c>
      <c r="P2973" s="196">
        <v>1125534</v>
      </c>
      <c r="Q2973" t="str">
        <f t="shared" si="0"/>
        <v>Street</v>
      </c>
      <c r="R2973" s="198"/>
      <c r="S2973" t="s">
        <v>306</v>
      </c>
      <c r="U2973" s="198"/>
    </row>
    <row r="2974" spans="1:21" x14ac:dyDescent="0.25">
      <c r="A2974" s="196">
        <v>5</v>
      </c>
      <c r="B2974" s="196" t="s">
        <v>183</v>
      </c>
      <c r="C2974" s="196">
        <v>2020</v>
      </c>
      <c r="D2974" s="196">
        <v>7</v>
      </c>
      <c r="E2974" s="196" t="s">
        <v>286</v>
      </c>
      <c r="F2974" s="197">
        <v>6</v>
      </c>
      <c r="G2974" s="196" t="s">
        <v>194</v>
      </c>
      <c r="H2974" s="196">
        <v>627</v>
      </c>
      <c r="I2974" s="196" t="s">
        <v>259</v>
      </c>
      <c r="J2974" s="196" t="s">
        <v>134</v>
      </c>
      <c r="K2974" s="196" t="s">
        <v>214</v>
      </c>
      <c r="L2974" s="196">
        <v>4562</v>
      </c>
      <c r="M2974" s="196" t="s">
        <v>213</v>
      </c>
      <c r="N2974" s="196">
        <v>2</v>
      </c>
      <c r="O2974" s="196">
        <v>901.01</v>
      </c>
      <c r="P2974" s="196">
        <v>172</v>
      </c>
      <c r="Q2974" t="str">
        <f t="shared" si="0"/>
        <v>Street</v>
      </c>
      <c r="R2974" s="198"/>
      <c r="S2974" t="s">
        <v>306</v>
      </c>
      <c r="U2974" s="198"/>
    </row>
    <row r="2975" spans="1:21" x14ac:dyDescent="0.25">
      <c r="A2975" s="196">
        <v>4</v>
      </c>
      <c r="B2975" s="196" t="s">
        <v>189</v>
      </c>
      <c r="C2975" s="196">
        <v>2020</v>
      </c>
      <c r="D2975" s="196">
        <v>7</v>
      </c>
      <c r="E2975" s="196" t="s">
        <v>286</v>
      </c>
      <c r="F2975" s="197">
        <v>3</v>
      </c>
      <c r="G2975" s="196" t="s">
        <v>191</v>
      </c>
      <c r="H2975" s="196">
        <v>621</v>
      </c>
      <c r="I2975" s="196" t="s">
        <v>261</v>
      </c>
      <c r="J2975" s="196" t="s">
        <v>118</v>
      </c>
      <c r="K2975" s="196" t="s">
        <v>226</v>
      </c>
      <c r="L2975" s="196">
        <v>4532</v>
      </c>
      <c r="M2975" s="196" t="s">
        <v>202</v>
      </c>
      <c r="N2975" s="196">
        <v>8</v>
      </c>
      <c r="O2975" s="196">
        <v>149.47</v>
      </c>
      <c r="P2975" s="196">
        <v>859</v>
      </c>
      <c r="Q2975" t="str">
        <f t="shared" si="0"/>
        <v>3-Small C&amp;I</v>
      </c>
      <c r="R2975" s="198"/>
      <c r="S2975" t="s">
        <v>306</v>
      </c>
      <c r="U2975" s="198"/>
    </row>
    <row r="2976" spans="1:21" x14ac:dyDescent="0.25">
      <c r="A2976" s="196">
        <v>4</v>
      </c>
      <c r="B2976" s="196" t="s">
        <v>189</v>
      </c>
      <c r="C2976" s="196">
        <v>2020</v>
      </c>
      <c r="D2976" s="196">
        <v>7</v>
      </c>
      <c r="E2976" s="196" t="s">
        <v>286</v>
      </c>
      <c r="F2976" s="197">
        <v>60</v>
      </c>
      <c r="G2976" s="196" t="s">
        <v>214</v>
      </c>
      <c r="H2976" s="196">
        <v>624</v>
      </c>
      <c r="I2976" s="196" t="s">
        <v>228</v>
      </c>
      <c r="J2976" s="196" t="s">
        <v>126</v>
      </c>
      <c r="K2976" s="196" t="s">
        <v>229</v>
      </c>
      <c r="L2976" s="196">
        <v>4563</v>
      </c>
      <c r="M2976" s="196" t="s">
        <v>230</v>
      </c>
      <c r="N2976" s="196">
        <v>2</v>
      </c>
      <c r="O2976" s="196">
        <v>26.51</v>
      </c>
      <c r="P2976" s="196">
        <v>97</v>
      </c>
      <c r="Q2976" t="str">
        <f t="shared" si="0"/>
        <v>Street</v>
      </c>
      <c r="R2976" s="198"/>
      <c r="S2976" t="s">
        <v>306</v>
      </c>
      <c r="U2976" s="198"/>
    </row>
    <row r="2977" spans="1:21" x14ac:dyDescent="0.25">
      <c r="A2977" s="196">
        <v>4</v>
      </c>
      <c r="B2977" s="196" t="s">
        <v>189</v>
      </c>
      <c r="C2977" s="196">
        <v>2020</v>
      </c>
      <c r="D2977" s="196">
        <v>7</v>
      </c>
      <c r="E2977" s="196" t="s">
        <v>286</v>
      </c>
      <c r="F2977" s="197">
        <v>5</v>
      </c>
      <c r="G2977" s="196" t="s">
        <v>197</v>
      </c>
      <c r="H2977" s="196">
        <v>710</v>
      </c>
      <c r="I2977" s="196" t="s">
        <v>222</v>
      </c>
      <c r="J2977" s="196" t="s">
        <v>209</v>
      </c>
      <c r="K2977" s="196" t="s">
        <v>210</v>
      </c>
      <c r="L2977" s="196">
        <v>4552</v>
      </c>
      <c r="M2977" s="196" t="s">
        <v>278</v>
      </c>
      <c r="N2977" s="196">
        <v>1</v>
      </c>
      <c r="O2977" s="196">
        <v>5542.19</v>
      </c>
      <c r="P2977" s="196">
        <v>69742</v>
      </c>
      <c r="Q2977" t="str">
        <f t="shared" si="0"/>
        <v>5-Large C&amp;I</v>
      </c>
      <c r="R2977" s="198"/>
      <c r="S2977" t="s">
        <v>306</v>
      </c>
      <c r="U2977" s="198"/>
    </row>
    <row r="2978" spans="1:21" x14ac:dyDescent="0.25">
      <c r="A2978" s="196">
        <v>4</v>
      </c>
      <c r="B2978" s="196" t="s">
        <v>189</v>
      </c>
      <c r="C2978" s="196">
        <v>2020</v>
      </c>
      <c r="D2978" s="196">
        <v>7</v>
      </c>
      <c r="E2978" s="196" t="s">
        <v>286</v>
      </c>
      <c r="F2978" s="197">
        <v>1</v>
      </c>
      <c r="G2978" s="196" t="s">
        <v>185</v>
      </c>
      <c r="H2978" s="196">
        <v>1</v>
      </c>
      <c r="I2978" s="196" t="s">
        <v>231</v>
      </c>
      <c r="J2978" s="196" t="s">
        <v>123</v>
      </c>
      <c r="K2978" s="196" t="s">
        <v>232</v>
      </c>
      <c r="L2978" s="196">
        <v>200</v>
      </c>
      <c r="M2978" s="196" t="s">
        <v>212</v>
      </c>
      <c r="N2978" s="196">
        <v>2675</v>
      </c>
      <c r="O2978" s="196">
        <v>588668.64</v>
      </c>
      <c r="P2978" s="196">
        <v>2458592</v>
      </c>
      <c r="Q2978" t="str">
        <f t="shared" si="0"/>
        <v>1-Residential</v>
      </c>
      <c r="R2978" s="198"/>
      <c r="S2978" t="s">
        <v>306</v>
      </c>
      <c r="U2978" s="198"/>
    </row>
    <row r="2979" spans="1:21" x14ac:dyDescent="0.25">
      <c r="A2979" s="196">
        <v>4</v>
      </c>
      <c r="B2979" s="196" t="s">
        <v>189</v>
      </c>
      <c r="C2979" s="196">
        <v>2020</v>
      </c>
      <c r="D2979" s="196">
        <v>7</v>
      </c>
      <c r="E2979" s="196" t="s">
        <v>286</v>
      </c>
      <c r="F2979" s="197">
        <v>3</v>
      </c>
      <c r="G2979" s="196" t="s">
        <v>191</v>
      </c>
      <c r="H2979" s="196">
        <v>701</v>
      </c>
      <c r="I2979" s="196" t="s">
        <v>208</v>
      </c>
      <c r="J2979" s="196" t="s">
        <v>209</v>
      </c>
      <c r="K2979" s="196" t="s">
        <v>210</v>
      </c>
      <c r="L2979" s="196">
        <v>300</v>
      </c>
      <c r="M2979" s="196" t="s">
        <v>193</v>
      </c>
      <c r="N2979" s="196">
        <v>1</v>
      </c>
      <c r="O2979" s="196">
        <v>8961.15</v>
      </c>
      <c r="P2979" s="196">
        <v>59520</v>
      </c>
      <c r="Q2979" t="str">
        <f t="shared" si="0"/>
        <v>5-Large C&amp;I</v>
      </c>
      <c r="R2979" s="198"/>
      <c r="S2979" t="s">
        <v>306</v>
      </c>
      <c r="U2979" s="198"/>
    </row>
    <row r="2980" spans="1:21" x14ac:dyDescent="0.25">
      <c r="A2980" s="196">
        <v>5</v>
      </c>
      <c r="B2980" s="196" t="s">
        <v>183</v>
      </c>
      <c r="C2980" s="196">
        <v>2020</v>
      </c>
      <c r="D2980" s="196">
        <v>7</v>
      </c>
      <c r="E2980" s="196" t="s">
        <v>286</v>
      </c>
      <c r="F2980" s="197">
        <v>5</v>
      </c>
      <c r="G2980" s="196" t="s">
        <v>197</v>
      </c>
      <c r="H2980" s="196">
        <v>700</v>
      </c>
      <c r="I2980" s="196" t="s">
        <v>275</v>
      </c>
      <c r="J2980" s="196" t="s">
        <v>209</v>
      </c>
      <c r="K2980" s="196" t="s">
        <v>210</v>
      </c>
      <c r="L2980" s="196">
        <v>460</v>
      </c>
      <c r="M2980" s="196" t="s">
        <v>200</v>
      </c>
      <c r="N2980" s="196">
        <v>3</v>
      </c>
      <c r="O2980" s="196">
        <v>93862.58</v>
      </c>
      <c r="P2980" s="196">
        <v>653800</v>
      </c>
      <c r="Q2980" t="str">
        <f t="shared" si="0"/>
        <v>5-Large C&amp;I</v>
      </c>
      <c r="R2980" s="198"/>
      <c r="S2980" t="s">
        <v>306</v>
      </c>
      <c r="U2980" s="198"/>
    </row>
    <row r="2981" spans="1:21" x14ac:dyDescent="0.25">
      <c r="A2981" s="196">
        <v>4</v>
      </c>
      <c r="B2981" s="196" t="s">
        <v>189</v>
      </c>
      <c r="C2981" s="196">
        <v>2020</v>
      </c>
      <c r="D2981" s="196">
        <v>7</v>
      </c>
      <c r="E2981" s="196" t="s">
        <v>286</v>
      </c>
      <c r="F2981" s="197">
        <v>1</v>
      </c>
      <c r="G2981" s="196" t="s">
        <v>185</v>
      </c>
      <c r="H2981" s="196">
        <v>903</v>
      </c>
      <c r="I2981" s="196" t="s">
        <v>241</v>
      </c>
      <c r="J2981" s="196" t="s">
        <v>123</v>
      </c>
      <c r="K2981" s="196" t="s">
        <v>232</v>
      </c>
      <c r="L2981" s="196">
        <v>4512</v>
      </c>
      <c r="M2981" s="196" t="s">
        <v>188</v>
      </c>
      <c r="N2981" s="196">
        <v>9168</v>
      </c>
      <c r="O2981" s="196">
        <v>1288035</v>
      </c>
      <c r="P2981" s="196">
        <v>9179906</v>
      </c>
      <c r="Q2981" t="str">
        <f t="shared" si="0"/>
        <v>1-Residential</v>
      </c>
      <c r="R2981" s="198"/>
      <c r="S2981" t="s">
        <v>306</v>
      </c>
      <c r="U2981" s="198"/>
    </row>
    <row r="2982" spans="1:21" x14ac:dyDescent="0.25">
      <c r="A2982" s="196">
        <v>5</v>
      </c>
      <c r="B2982" s="196" t="s">
        <v>183</v>
      </c>
      <c r="C2982" s="196">
        <v>2020</v>
      </c>
      <c r="D2982" s="196">
        <v>7</v>
      </c>
      <c r="E2982" s="196" t="s">
        <v>286</v>
      </c>
      <c r="F2982" s="197">
        <v>5</v>
      </c>
      <c r="G2982" s="196" t="s">
        <v>197</v>
      </c>
      <c r="H2982" s="196">
        <v>603</v>
      </c>
      <c r="I2982" s="196" t="s">
        <v>198</v>
      </c>
      <c r="J2982" s="196" t="s">
        <v>127</v>
      </c>
      <c r="K2982" s="196" t="s">
        <v>199</v>
      </c>
      <c r="L2982" s="196">
        <v>460</v>
      </c>
      <c r="M2982" s="196" t="s">
        <v>200</v>
      </c>
      <c r="N2982" s="196">
        <v>49</v>
      </c>
      <c r="O2982" s="196">
        <v>6233.3</v>
      </c>
      <c r="P2982" s="196">
        <v>15570</v>
      </c>
      <c r="Q2982" t="str">
        <f t="shared" si="0"/>
        <v>Street</v>
      </c>
      <c r="R2982" s="198"/>
      <c r="S2982" t="s">
        <v>306</v>
      </c>
      <c r="U2982" s="198"/>
    </row>
    <row r="2983" spans="1:21" x14ac:dyDescent="0.25">
      <c r="A2983" s="196">
        <v>4</v>
      </c>
      <c r="B2983" s="196" t="s">
        <v>189</v>
      </c>
      <c r="C2983" s="196">
        <v>2020</v>
      </c>
      <c r="D2983" s="196">
        <v>7</v>
      </c>
      <c r="E2983" s="196" t="s">
        <v>286</v>
      </c>
      <c r="F2983" s="197">
        <v>3</v>
      </c>
      <c r="G2983" s="196" t="s">
        <v>191</v>
      </c>
      <c r="H2983" s="196">
        <v>903</v>
      </c>
      <c r="I2983" s="196" t="s">
        <v>241</v>
      </c>
      <c r="J2983" s="196" t="s">
        <v>123</v>
      </c>
      <c r="K2983" s="196" t="s">
        <v>232</v>
      </c>
      <c r="L2983" s="196">
        <v>4532</v>
      </c>
      <c r="M2983" s="196" t="s">
        <v>202</v>
      </c>
      <c r="N2983" s="196">
        <v>21</v>
      </c>
      <c r="O2983" s="196">
        <v>1208.97</v>
      </c>
      <c r="P2983" s="196">
        <v>7981</v>
      </c>
      <c r="Q2983" t="str">
        <f t="shared" si="0"/>
        <v>1-Residential</v>
      </c>
      <c r="R2983" s="198"/>
      <c r="S2983" t="s">
        <v>306</v>
      </c>
      <c r="U2983" s="198"/>
    </row>
    <row r="2984" spans="1:21" x14ac:dyDescent="0.25">
      <c r="A2984" s="196">
        <v>5</v>
      </c>
      <c r="B2984" s="196" t="s">
        <v>183</v>
      </c>
      <c r="C2984" s="196">
        <v>2020</v>
      </c>
      <c r="D2984" s="196">
        <v>7</v>
      </c>
      <c r="E2984" s="196" t="s">
        <v>286</v>
      </c>
      <c r="F2984" s="197">
        <v>3</v>
      </c>
      <c r="G2984" s="196" t="s">
        <v>191</v>
      </c>
      <c r="H2984" s="196">
        <v>9</v>
      </c>
      <c r="I2984" s="196" t="s">
        <v>277</v>
      </c>
      <c r="J2984" s="196" t="s">
        <v>119</v>
      </c>
      <c r="K2984" s="196" t="s">
        <v>238</v>
      </c>
      <c r="L2984" s="196">
        <v>300</v>
      </c>
      <c r="M2984" s="196" t="s">
        <v>193</v>
      </c>
      <c r="N2984" s="196">
        <v>304</v>
      </c>
      <c r="O2984" s="196">
        <v>-397365.53</v>
      </c>
      <c r="P2984" s="196">
        <v>565960</v>
      </c>
      <c r="Q2984" t="str">
        <f t="shared" si="0"/>
        <v>3-Small C&amp;I</v>
      </c>
      <c r="R2984" s="198"/>
      <c r="S2984" t="s">
        <v>306</v>
      </c>
      <c r="U2984" s="198"/>
    </row>
    <row r="2985" spans="1:21" x14ac:dyDescent="0.25">
      <c r="A2985" s="196">
        <v>5</v>
      </c>
      <c r="B2985" s="196" t="s">
        <v>183</v>
      </c>
      <c r="C2985" s="196">
        <v>2020</v>
      </c>
      <c r="D2985" s="196">
        <v>7</v>
      </c>
      <c r="E2985" s="196" t="s">
        <v>286</v>
      </c>
      <c r="F2985" s="197">
        <v>3</v>
      </c>
      <c r="G2985" s="196" t="s">
        <v>191</v>
      </c>
      <c r="H2985" s="196">
        <v>16</v>
      </c>
      <c r="I2985" s="196" t="s">
        <v>283</v>
      </c>
      <c r="J2985" s="196" t="s">
        <v>129</v>
      </c>
      <c r="K2985" s="196" t="s">
        <v>265</v>
      </c>
      <c r="L2985" s="196">
        <v>300</v>
      </c>
      <c r="M2985" s="196" t="s">
        <v>193</v>
      </c>
      <c r="N2985" s="196">
        <v>1</v>
      </c>
      <c r="O2985" s="196">
        <v>2544.7800000000002</v>
      </c>
      <c r="P2985" s="196">
        <v>14840</v>
      </c>
      <c r="Q2985" t="str">
        <f t="shared" si="0"/>
        <v>4-Medium C&amp;I</v>
      </c>
      <c r="R2985" s="198"/>
      <c r="S2985" t="s">
        <v>306</v>
      </c>
      <c r="U2985" s="198"/>
    </row>
    <row r="2986" spans="1:21" x14ac:dyDescent="0.25">
      <c r="A2986" s="196">
        <v>5</v>
      </c>
      <c r="B2986" s="196" t="s">
        <v>183</v>
      </c>
      <c r="C2986" s="196">
        <v>2020</v>
      </c>
      <c r="D2986" s="196">
        <v>7</v>
      </c>
      <c r="E2986" s="196" t="s">
        <v>286</v>
      </c>
      <c r="F2986" s="197">
        <v>3</v>
      </c>
      <c r="G2986" s="196" t="s">
        <v>191</v>
      </c>
      <c r="H2986" s="196">
        <v>12</v>
      </c>
      <c r="I2986" s="196" t="s">
        <v>303</v>
      </c>
      <c r="J2986" s="196" t="s">
        <v>128</v>
      </c>
      <c r="K2986" s="196" t="s">
        <v>251</v>
      </c>
      <c r="L2986" s="196">
        <v>300</v>
      </c>
      <c r="M2986" s="196" t="s">
        <v>193</v>
      </c>
      <c r="N2986" s="196">
        <v>1</v>
      </c>
      <c r="O2986" s="196">
        <v>25.48</v>
      </c>
      <c r="P2986" s="196">
        <v>98</v>
      </c>
      <c r="Q2986" t="str">
        <f t="shared" si="0"/>
        <v>3-Small C&amp;I</v>
      </c>
      <c r="R2986" s="198"/>
      <c r="S2986" t="s">
        <v>306</v>
      </c>
      <c r="U2986" s="198"/>
    </row>
    <row r="2987" spans="1:21" x14ac:dyDescent="0.25">
      <c r="A2987" s="196">
        <v>5</v>
      </c>
      <c r="B2987" s="196" t="s">
        <v>183</v>
      </c>
      <c r="C2987" s="196">
        <v>2020</v>
      </c>
      <c r="D2987" s="196">
        <v>7</v>
      </c>
      <c r="E2987" s="196" t="s">
        <v>286</v>
      </c>
      <c r="F2987" s="197">
        <v>5</v>
      </c>
      <c r="G2987" s="196" t="s">
        <v>197</v>
      </c>
      <c r="H2987" s="196">
        <v>8</v>
      </c>
      <c r="I2987" s="196" t="s">
        <v>250</v>
      </c>
      <c r="J2987" s="196" t="s">
        <v>128</v>
      </c>
      <c r="K2987" s="196" t="s">
        <v>251</v>
      </c>
      <c r="L2987" s="196">
        <v>460</v>
      </c>
      <c r="M2987" s="196" t="s">
        <v>200</v>
      </c>
      <c r="N2987" s="196">
        <v>1</v>
      </c>
      <c r="O2987" s="196">
        <v>61.03</v>
      </c>
      <c r="P2987" s="196">
        <v>292</v>
      </c>
      <c r="Q2987" t="str">
        <f t="shared" si="0"/>
        <v>3-Small C&amp;I</v>
      </c>
      <c r="R2987" s="198"/>
      <c r="S2987" t="s">
        <v>306</v>
      </c>
      <c r="U2987" s="198"/>
    </row>
    <row r="2988" spans="1:21" x14ac:dyDescent="0.25">
      <c r="A2988" s="196">
        <v>5</v>
      </c>
      <c r="B2988" s="196" t="s">
        <v>183</v>
      </c>
      <c r="C2988" s="196">
        <v>2020</v>
      </c>
      <c r="D2988" s="196">
        <v>7</v>
      </c>
      <c r="E2988" s="196" t="s">
        <v>286</v>
      </c>
      <c r="F2988" s="197">
        <v>77</v>
      </c>
      <c r="G2988" s="196" t="s">
        <v>214</v>
      </c>
      <c r="H2988" s="196">
        <v>950</v>
      </c>
      <c r="I2988" s="196" t="s">
        <v>186</v>
      </c>
      <c r="J2988" s="196" t="s">
        <v>117</v>
      </c>
      <c r="K2988" s="196" t="s">
        <v>187</v>
      </c>
      <c r="L2988" s="196">
        <v>4577</v>
      </c>
      <c r="M2988" s="196" t="s">
        <v>214</v>
      </c>
      <c r="N2988" s="196">
        <v>1</v>
      </c>
      <c r="O2988" s="196">
        <v>143.43</v>
      </c>
      <c r="P2988" s="196">
        <v>1347</v>
      </c>
      <c r="Q2988" t="str">
        <f t="shared" si="0"/>
        <v>3-Small C&amp;I</v>
      </c>
      <c r="R2988" s="198"/>
      <c r="S2988" t="s">
        <v>306</v>
      </c>
      <c r="U2988" s="198"/>
    </row>
    <row r="2989" spans="1:21" x14ac:dyDescent="0.25">
      <c r="A2989" s="196">
        <v>5</v>
      </c>
      <c r="B2989" s="196" t="s">
        <v>183</v>
      </c>
      <c r="C2989" s="196">
        <v>2020</v>
      </c>
      <c r="D2989" s="196">
        <v>7</v>
      </c>
      <c r="E2989" s="196" t="s">
        <v>286</v>
      </c>
      <c r="F2989" s="197">
        <v>6</v>
      </c>
      <c r="G2989" s="196" t="s">
        <v>194</v>
      </c>
      <c r="H2989" s="196">
        <v>5</v>
      </c>
      <c r="I2989" s="196" t="s">
        <v>192</v>
      </c>
      <c r="J2989" s="196" t="s">
        <v>117</v>
      </c>
      <c r="K2989" s="196" t="s">
        <v>187</v>
      </c>
      <c r="L2989" s="196">
        <v>700</v>
      </c>
      <c r="M2989" s="196" t="s">
        <v>195</v>
      </c>
      <c r="N2989" s="196">
        <v>6</v>
      </c>
      <c r="O2989" s="196">
        <v>205.03</v>
      </c>
      <c r="P2989" s="196">
        <v>793</v>
      </c>
      <c r="Q2989" t="str">
        <f t="shared" si="0"/>
        <v>3-Small C&amp;I</v>
      </c>
      <c r="R2989" s="198"/>
      <c r="S2989" t="s">
        <v>306</v>
      </c>
      <c r="U2989" s="198"/>
    </row>
    <row r="2990" spans="1:21" x14ac:dyDescent="0.25">
      <c r="A2990" s="196">
        <v>4</v>
      </c>
      <c r="B2990" s="196" t="s">
        <v>189</v>
      </c>
      <c r="C2990" s="196">
        <v>2020</v>
      </c>
      <c r="D2990" s="196">
        <v>7</v>
      </c>
      <c r="E2990" s="196" t="s">
        <v>286</v>
      </c>
      <c r="F2990" s="197">
        <v>3</v>
      </c>
      <c r="G2990" s="196" t="s">
        <v>191</v>
      </c>
      <c r="H2990" s="196">
        <v>5</v>
      </c>
      <c r="I2990" s="196" t="s">
        <v>192</v>
      </c>
      <c r="J2990" s="196" t="s">
        <v>117</v>
      </c>
      <c r="K2990" s="196" t="s">
        <v>187</v>
      </c>
      <c r="L2990" s="196">
        <v>300</v>
      </c>
      <c r="M2990" s="196" t="s">
        <v>193</v>
      </c>
      <c r="N2990" s="196">
        <v>316</v>
      </c>
      <c r="O2990" s="196">
        <v>68757.919999999998</v>
      </c>
      <c r="P2990" s="196">
        <v>353824</v>
      </c>
      <c r="Q2990" t="str">
        <f t="shared" si="0"/>
        <v>3-Small C&amp;I</v>
      </c>
      <c r="R2990" s="198"/>
      <c r="S2990" t="s">
        <v>306</v>
      </c>
      <c r="U2990" s="198"/>
    </row>
    <row r="2991" spans="1:21" x14ac:dyDescent="0.25">
      <c r="A2991" s="196">
        <v>4</v>
      </c>
      <c r="B2991" s="196" t="s">
        <v>189</v>
      </c>
      <c r="C2991" s="196">
        <v>2020</v>
      </c>
      <c r="D2991" s="196">
        <v>7</v>
      </c>
      <c r="E2991" s="196" t="s">
        <v>286</v>
      </c>
      <c r="F2991" s="197">
        <v>3</v>
      </c>
      <c r="G2991" s="196" t="s">
        <v>191</v>
      </c>
      <c r="H2991" s="196">
        <v>710</v>
      </c>
      <c r="I2991" s="196" t="s">
        <v>222</v>
      </c>
      <c r="J2991" s="196" t="s">
        <v>209</v>
      </c>
      <c r="K2991" s="196" t="s">
        <v>210</v>
      </c>
      <c r="L2991" s="196">
        <v>4532</v>
      </c>
      <c r="M2991" s="196" t="s">
        <v>202</v>
      </c>
      <c r="N2991" s="196">
        <v>9</v>
      </c>
      <c r="O2991" s="196">
        <v>83058.34</v>
      </c>
      <c r="P2991" s="196">
        <v>1120291</v>
      </c>
      <c r="Q2991" t="str">
        <f t="shared" si="0"/>
        <v>5-Large C&amp;I</v>
      </c>
      <c r="R2991" s="198"/>
      <c r="S2991" t="s">
        <v>306</v>
      </c>
      <c r="U2991" s="198"/>
    </row>
    <row r="2992" spans="1:21" x14ac:dyDescent="0.25">
      <c r="A2992" s="196">
        <v>5</v>
      </c>
      <c r="B2992" s="196" t="s">
        <v>183</v>
      </c>
      <c r="C2992" s="196">
        <v>2020</v>
      </c>
      <c r="D2992" s="196">
        <v>7</v>
      </c>
      <c r="E2992" s="196" t="s">
        <v>286</v>
      </c>
      <c r="F2992" s="197">
        <v>3</v>
      </c>
      <c r="G2992" s="196" t="s">
        <v>191</v>
      </c>
      <c r="H2992" s="196">
        <v>621</v>
      </c>
      <c r="I2992" s="196" t="s">
        <v>261</v>
      </c>
      <c r="J2992" s="196" t="s">
        <v>118</v>
      </c>
      <c r="K2992" s="196" t="s">
        <v>226</v>
      </c>
      <c r="L2992" s="196">
        <v>4532</v>
      </c>
      <c r="M2992" s="196" t="s">
        <v>202</v>
      </c>
      <c r="N2992" s="196">
        <v>6</v>
      </c>
      <c r="O2992" s="196">
        <v>430.54</v>
      </c>
      <c r="P2992" s="196">
        <v>3906</v>
      </c>
      <c r="Q2992" t="str">
        <f t="shared" si="0"/>
        <v>3-Small C&amp;I</v>
      </c>
      <c r="R2992" s="198"/>
      <c r="S2992" t="s">
        <v>306</v>
      </c>
      <c r="U2992" s="198"/>
    </row>
    <row r="2993" spans="1:21" x14ac:dyDescent="0.25">
      <c r="A2993" s="196">
        <v>5</v>
      </c>
      <c r="B2993" s="196" t="s">
        <v>183</v>
      </c>
      <c r="C2993" s="196">
        <v>2020</v>
      </c>
      <c r="D2993" s="196">
        <v>7</v>
      </c>
      <c r="E2993" s="196" t="s">
        <v>286</v>
      </c>
      <c r="F2993" s="197">
        <v>60</v>
      </c>
      <c r="G2993" s="196" t="s">
        <v>214</v>
      </c>
      <c r="H2993" s="196">
        <v>621</v>
      </c>
      <c r="I2993" s="196" t="s">
        <v>261</v>
      </c>
      <c r="J2993" s="196" t="s">
        <v>118</v>
      </c>
      <c r="K2993" s="196" t="s">
        <v>226</v>
      </c>
      <c r="L2993" s="196">
        <v>4563</v>
      </c>
      <c r="M2993" s="196" t="s">
        <v>230</v>
      </c>
      <c r="N2993" s="196">
        <v>1</v>
      </c>
      <c r="O2993" s="196">
        <v>7.83</v>
      </c>
      <c r="P2993" s="196">
        <v>7</v>
      </c>
      <c r="Q2993" t="str">
        <f t="shared" si="0"/>
        <v>3-Small C&amp;I</v>
      </c>
      <c r="R2993" s="198"/>
      <c r="S2993" t="s">
        <v>306</v>
      </c>
      <c r="U2993" s="198"/>
    </row>
    <row r="2994" spans="1:21" x14ac:dyDescent="0.25">
      <c r="A2994" s="196">
        <v>5</v>
      </c>
      <c r="B2994" s="196" t="s">
        <v>183</v>
      </c>
      <c r="C2994" s="196">
        <v>2020</v>
      </c>
      <c r="D2994" s="196">
        <v>7</v>
      </c>
      <c r="E2994" s="196" t="s">
        <v>286</v>
      </c>
      <c r="F2994" s="197">
        <v>3</v>
      </c>
      <c r="G2994" s="196" t="s">
        <v>191</v>
      </c>
      <c r="H2994" s="196">
        <v>903</v>
      </c>
      <c r="I2994" s="196" t="s">
        <v>241</v>
      </c>
      <c r="J2994" s="196" t="s">
        <v>123</v>
      </c>
      <c r="K2994" s="196" t="s">
        <v>232</v>
      </c>
      <c r="L2994" s="196">
        <v>4532</v>
      </c>
      <c r="M2994" s="196" t="s">
        <v>202</v>
      </c>
      <c r="N2994" s="196">
        <v>1165</v>
      </c>
      <c r="O2994" s="196">
        <v>292869.96000000002</v>
      </c>
      <c r="P2994" s="196">
        <v>2305357</v>
      </c>
      <c r="Q2994" t="str">
        <f t="shared" ref="Q2994:Q3057" si="1">VLOOKUP(J2994,S:T,2,FALSE)</f>
        <v>1-Residential</v>
      </c>
      <c r="R2994" s="198"/>
      <c r="S2994" t="s">
        <v>306</v>
      </c>
      <c r="U2994" s="198"/>
    </row>
    <row r="2995" spans="1:21" x14ac:dyDescent="0.25">
      <c r="A2995" s="196">
        <v>5</v>
      </c>
      <c r="B2995" s="196" t="s">
        <v>183</v>
      </c>
      <c r="C2995" s="196">
        <v>2020</v>
      </c>
      <c r="D2995" s="196">
        <v>7</v>
      </c>
      <c r="E2995" s="196" t="s">
        <v>286</v>
      </c>
      <c r="F2995" s="197">
        <v>60</v>
      </c>
      <c r="G2995" s="196" t="s">
        <v>214</v>
      </c>
      <c r="H2995" s="196">
        <v>600</v>
      </c>
      <c r="I2995" s="196" t="s">
        <v>268</v>
      </c>
      <c r="J2995" s="196" t="s">
        <v>125</v>
      </c>
      <c r="K2995" s="196" t="s">
        <v>263</v>
      </c>
      <c r="L2995" s="196">
        <v>360</v>
      </c>
      <c r="M2995" s="196" t="s">
        <v>227</v>
      </c>
      <c r="N2995" s="196">
        <v>9</v>
      </c>
      <c r="O2995" s="196">
        <v>3811.58</v>
      </c>
      <c r="P2995" s="196">
        <v>3693</v>
      </c>
      <c r="Q2995" t="str">
        <f t="shared" si="1"/>
        <v>Street</v>
      </c>
      <c r="R2995" s="198"/>
      <c r="S2995" t="s">
        <v>306</v>
      </c>
      <c r="U2995" s="198"/>
    </row>
    <row r="2996" spans="1:21" x14ac:dyDescent="0.25">
      <c r="A2996" s="196">
        <v>5</v>
      </c>
      <c r="B2996" s="196" t="s">
        <v>183</v>
      </c>
      <c r="C2996" s="196">
        <v>2020</v>
      </c>
      <c r="D2996" s="196">
        <v>7</v>
      </c>
      <c r="E2996" s="196" t="s">
        <v>286</v>
      </c>
      <c r="F2996" s="197">
        <v>10</v>
      </c>
      <c r="G2996" s="196" t="s">
        <v>240</v>
      </c>
      <c r="H2996" s="196">
        <v>905</v>
      </c>
      <c r="I2996" s="196" t="s">
        <v>274</v>
      </c>
      <c r="J2996" s="196" t="s">
        <v>124</v>
      </c>
      <c r="K2996" s="196" t="s">
        <v>244</v>
      </c>
      <c r="L2996" s="196">
        <v>4513</v>
      </c>
      <c r="M2996" s="196" t="s">
        <v>242</v>
      </c>
      <c r="N2996" s="196">
        <v>4894</v>
      </c>
      <c r="O2996" s="196">
        <v>139485.25</v>
      </c>
      <c r="P2996" s="196">
        <v>3378067</v>
      </c>
      <c r="Q2996" t="str">
        <f t="shared" si="1"/>
        <v>2-Low Income Residential</v>
      </c>
      <c r="R2996" s="198"/>
      <c r="S2996" t="s">
        <v>306</v>
      </c>
      <c r="U2996" s="198"/>
    </row>
    <row r="2997" spans="1:21" x14ac:dyDescent="0.25">
      <c r="A2997" s="196">
        <v>4</v>
      </c>
      <c r="B2997" s="196" t="s">
        <v>189</v>
      </c>
      <c r="C2997" s="196">
        <v>2020</v>
      </c>
      <c r="D2997" s="196">
        <v>7</v>
      </c>
      <c r="E2997" s="196" t="s">
        <v>286</v>
      </c>
      <c r="F2997" s="197">
        <v>10</v>
      </c>
      <c r="G2997" s="196" t="s">
        <v>240</v>
      </c>
      <c r="H2997" s="196">
        <v>6</v>
      </c>
      <c r="I2997" s="196" t="s">
        <v>258</v>
      </c>
      <c r="J2997" s="196" t="s">
        <v>124</v>
      </c>
      <c r="K2997" s="196" t="s">
        <v>244</v>
      </c>
      <c r="L2997" s="196">
        <v>207</v>
      </c>
      <c r="M2997" s="196" t="s">
        <v>245</v>
      </c>
      <c r="N2997" s="196">
        <v>1</v>
      </c>
      <c r="O2997" s="196">
        <v>43.27</v>
      </c>
      <c r="P2997" s="196">
        <v>265</v>
      </c>
      <c r="Q2997" t="str">
        <f t="shared" si="1"/>
        <v>2-Low Income Residential</v>
      </c>
      <c r="R2997" s="198"/>
      <c r="S2997" t="s">
        <v>306</v>
      </c>
      <c r="U2997" s="198"/>
    </row>
    <row r="2998" spans="1:21" x14ac:dyDescent="0.25">
      <c r="A2998" s="196">
        <v>5</v>
      </c>
      <c r="B2998" s="196" t="s">
        <v>183</v>
      </c>
      <c r="C2998" s="196">
        <v>2020</v>
      </c>
      <c r="D2998" s="196">
        <v>7</v>
      </c>
      <c r="E2998" s="196" t="s">
        <v>286</v>
      </c>
      <c r="F2998" s="197">
        <v>3</v>
      </c>
      <c r="G2998" s="196" t="s">
        <v>191</v>
      </c>
      <c r="H2998" s="196">
        <v>616</v>
      </c>
      <c r="I2998" s="196" t="s">
        <v>201</v>
      </c>
      <c r="J2998" s="196" t="s">
        <v>127</v>
      </c>
      <c r="K2998" s="196" t="s">
        <v>199</v>
      </c>
      <c r="L2998" s="196">
        <v>4532</v>
      </c>
      <c r="M2998" s="196" t="s">
        <v>202</v>
      </c>
      <c r="N2998" s="196">
        <v>3364</v>
      </c>
      <c r="O2998" s="196">
        <v>267378.77</v>
      </c>
      <c r="P2998" s="196">
        <v>812966</v>
      </c>
      <c r="Q2998" t="str">
        <f t="shared" si="1"/>
        <v>Street</v>
      </c>
      <c r="R2998" s="198"/>
      <c r="S2998" t="s">
        <v>306</v>
      </c>
      <c r="U2998" s="198"/>
    </row>
    <row r="2999" spans="1:21" x14ac:dyDescent="0.25">
      <c r="A2999" s="196">
        <v>5</v>
      </c>
      <c r="B2999" s="196" t="s">
        <v>183</v>
      </c>
      <c r="C2999" s="196">
        <v>2020</v>
      </c>
      <c r="D2999" s="196">
        <v>7</v>
      </c>
      <c r="E2999" s="196" t="s">
        <v>286</v>
      </c>
      <c r="F2999" s="197">
        <v>10</v>
      </c>
      <c r="G2999" s="196" t="s">
        <v>240</v>
      </c>
      <c r="H2999" s="196">
        <v>603</v>
      </c>
      <c r="I2999" s="196" t="s">
        <v>198</v>
      </c>
      <c r="J2999" s="196" t="s">
        <v>127</v>
      </c>
      <c r="K2999" s="196" t="s">
        <v>199</v>
      </c>
      <c r="L2999" s="196">
        <v>207</v>
      </c>
      <c r="M2999" s="196" t="s">
        <v>245</v>
      </c>
      <c r="N2999" s="196">
        <v>27</v>
      </c>
      <c r="O2999" s="196">
        <v>464.4</v>
      </c>
      <c r="P2999" s="196">
        <v>964</v>
      </c>
      <c r="Q2999" t="str">
        <f t="shared" si="1"/>
        <v>Street</v>
      </c>
      <c r="R2999" s="198"/>
      <c r="S2999" t="s">
        <v>306</v>
      </c>
      <c r="U2999" s="198"/>
    </row>
    <row r="3000" spans="1:21" x14ac:dyDescent="0.25">
      <c r="A3000" s="196">
        <v>5</v>
      </c>
      <c r="B3000" s="196" t="s">
        <v>183</v>
      </c>
      <c r="C3000" s="196">
        <v>2020</v>
      </c>
      <c r="D3000" s="196">
        <v>7</v>
      </c>
      <c r="E3000" s="196" t="s">
        <v>286</v>
      </c>
      <c r="F3000" s="197">
        <v>3</v>
      </c>
      <c r="G3000" s="196" t="s">
        <v>191</v>
      </c>
      <c r="H3000" s="196">
        <v>2</v>
      </c>
      <c r="I3000" s="196" t="s">
        <v>266</v>
      </c>
      <c r="J3000" s="196" t="s">
        <v>123</v>
      </c>
      <c r="K3000" s="196" t="s">
        <v>232</v>
      </c>
      <c r="L3000" s="196">
        <v>300</v>
      </c>
      <c r="M3000" s="196" t="s">
        <v>193</v>
      </c>
      <c r="N3000" s="196">
        <v>2</v>
      </c>
      <c r="O3000" s="196">
        <v>119.63</v>
      </c>
      <c r="P3000" s="196">
        <v>469</v>
      </c>
      <c r="Q3000" t="str">
        <f t="shared" si="1"/>
        <v>1-Residential</v>
      </c>
      <c r="R3000" s="198"/>
      <c r="S3000" t="s">
        <v>306</v>
      </c>
      <c r="U3000" s="198"/>
    </row>
    <row r="3001" spans="1:21" x14ac:dyDescent="0.25">
      <c r="A3001" s="196">
        <v>5</v>
      </c>
      <c r="B3001" s="196" t="s">
        <v>183</v>
      </c>
      <c r="C3001" s="196">
        <v>2020</v>
      </c>
      <c r="D3001" s="196">
        <v>7</v>
      </c>
      <c r="E3001" s="196" t="s">
        <v>286</v>
      </c>
      <c r="F3001" s="197">
        <v>5</v>
      </c>
      <c r="G3001" s="196" t="s">
        <v>197</v>
      </c>
      <c r="H3001" s="196">
        <v>13</v>
      </c>
      <c r="I3001" s="196" t="s">
        <v>298</v>
      </c>
      <c r="J3001" s="196" t="s">
        <v>121</v>
      </c>
      <c r="K3001" s="196" t="s">
        <v>218</v>
      </c>
      <c r="L3001" s="196">
        <v>460</v>
      </c>
      <c r="M3001" s="196" t="s">
        <v>200</v>
      </c>
      <c r="N3001" s="196">
        <v>7</v>
      </c>
      <c r="O3001" s="196">
        <v>17668.509999999998</v>
      </c>
      <c r="P3001" s="196">
        <v>102020</v>
      </c>
      <c r="Q3001" t="str">
        <f t="shared" si="1"/>
        <v>4-Medium C&amp;I</v>
      </c>
      <c r="R3001" s="198"/>
      <c r="S3001" t="s">
        <v>306</v>
      </c>
      <c r="U3001" s="198"/>
    </row>
    <row r="3002" spans="1:21" x14ac:dyDescent="0.25">
      <c r="A3002" s="196">
        <v>4</v>
      </c>
      <c r="B3002" s="196" t="s">
        <v>189</v>
      </c>
      <c r="C3002" s="196">
        <v>2020</v>
      </c>
      <c r="D3002" s="196">
        <v>7</v>
      </c>
      <c r="E3002" s="196" t="s">
        <v>286</v>
      </c>
      <c r="F3002" s="197">
        <v>5</v>
      </c>
      <c r="G3002" s="196" t="s">
        <v>197</v>
      </c>
      <c r="H3002" s="196">
        <v>18</v>
      </c>
      <c r="I3002" s="196" t="s">
        <v>217</v>
      </c>
      <c r="J3002" s="196" t="s">
        <v>121</v>
      </c>
      <c r="K3002" s="196" t="s">
        <v>218</v>
      </c>
      <c r="L3002" s="196">
        <v>460</v>
      </c>
      <c r="M3002" s="196" t="s">
        <v>200</v>
      </c>
      <c r="N3002" s="196">
        <v>1</v>
      </c>
      <c r="O3002" s="196">
        <v>538.01</v>
      </c>
      <c r="P3002" s="196">
        <v>2640</v>
      </c>
      <c r="Q3002" t="str">
        <f t="shared" si="1"/>
        <v>4-Medium C&amp;I</v>
      </c>
      <c r="R3002" s="198"/>
      <c r="S3002" t="s">
        <v>306</v>
      </c>
      <c r="U3002" s="198"/>
    </row>
    <row r="3003" spans="1:21" x14ac:dyDescent="0.25">
      <c r="A3003" s="196">
        <v>5</v>
      </c>
      <c r="B3003" s="196" t="s">
        <v>183</v>
      </c>
      <c r="C3003" s="196">
        <v>2020</v>
      </c>
      <c r="D3003" s="196">
        <v>7</v>
      </c>
      <c r="E3003" s="196" t="s">
        <v>286</v>
      </c>
      <c r="F3003" s="197">
        <v>75</v>
      </c>
      <c r="G3003" s="196" t="s">
        <v>214</v>
      </c>
      <c r="H3003" s="196">
        <v>18</v>
      </c>
      <c r="I3003" s="196" t="s">
        <v>217</v>
      </c>
      <c r="J3003" s="196" t="s">
        <v>121</v>
      </c>
      <c r="K3003" s="196" t="s">
        <v>218</v>
      </c>
      <c r="L3003" s="196">
        <v>1575</v>
      </c>
      <c r="M3003" s="196" t="s">
        <v>220</v>
      </c>
      <c r="N3003" s="196">
        <v>2</v>
      </c>
      <c r="O3003" s="196">
        <v>9726.83</v>
      </c>
      <c r="P3003" s="196">
        <v>58140</v>
      </c>
      <c r="Q3003" t="str">
        <f t="shared" si="1"/>
        <v>4-Medium C&amp;I</v>
      </c>
      <c r="R3003" s="198"/>
      <c r="S3003" t="s">
        <v>306</v>
      </c>
      <c r="U3003" s="198"/>
    </row>
    <row r="3004" spans="1:21" x14ac:dyDescent="0.25">
      <c r="A3004" s="196">
        <v>5</v>
      </c>
      <c r="B3004" s="196" t="s">
        <v>183</v>
      </c>
      <c r="C3004" s="196">
        <v>2020</v>
      </c>
      <c r="D3004" s="196">
        <v>7</v>
      </c>
      <c r="E3004" s="196" t="s">
        <v>286</v>
      </c>
      <c r="F3004" s="197">
        <v>77</v>
      </c>
      <c r="G3004" s="196" t="s">
        <v>214</v>
      </c>
      <c r="H3004" s="196">
        <v>18</v>
      </c>
      <c r="I3004" s="196" t="s">
        <v>217</v>
      </c>
      <c r="J3004" s="196" t="s">
        <v>121</v>
      </c>
      <c r="K3004" s="196" t="s">
        <v>218</v>
      </c>
      <c r="L3004" s="196">
        <v>1577</v>
      </c>
      <c r="M3004" s="196" t="s">
        <v>235</v>
      </c>
      <c r="N3004" s="196">
        <v>1</v>
      </c>
      <c r="O3004" s="196">
        <v>3849.75</v>
      </c>
      <c r="P3004" s="196">
        <v>22800</v>
      </c>
      <c r="Q3004" t="str">
        <f t="shared" si="1"/>
        <v>4-Medium C&amp;I</v>
      </c>
      <c r="R3004" s="198"/>
      <c r="S3004" t="s">
        <v>306</v>
      </c>
      <c r="U3004" s="198"/>
    </row>
    <row r="3005" spans="1:21" x14ac:dyDescent="0.25">
      <c r="A3005" s="196">
        <v>4</v>
      </c>
      <c r="B3005" s="196" t="s">
        <v>189</v>
      </c>
      <c r="C3005" s="196">
        <v>2020</v>
      </c>
      <c r="D3005" s="196">
        <v>7</v>
      </c>
      <c r="E3005" s="196" t="s">
        <v>286</v>
      </c>
      <c r="F3005" s="197">
        <v>3</v>
      </c>
      <c r="G3005" s="196" t="s">
        <v>191</v>
      </c>
      <c r="H3005" s="196">
        <v>9</v>
      </c>
      <c r="I3005" s="196" t="s">
        <v>277</v>
      </c>
      <c r="J3005" s="196" t="s">
        <v>119</v>
      </c>
      <c r="K3005" s="196" t="s">
        <v>238</v>
      </c>
      <c r="L3005" s="196">
        <v>300</v>
      </c>
      <c r="M3005" s="196" t="s">
        <v>193</v>
      </c>
      <c r="N3005" s="196">
        <v>2</v>
      </c>
      <c r="O3005" s="196">
        <v>124.38</v>
      </c>
      <c r="P3005" s="196">
        <v>554</v>
      </c>
      <c r="Q3005" t="str">
        <f t="shared" si="1"/>
        <v>3-Small C&amp;I</v>
      </c>
      <c r="R3005" s="198"/>
      <c r="S3005" t="s">
        <v>306</v>
      </c>
      <c r="U3005" s="198"/>
    </row>
    <row r="3006" spans="1:21" x14ac:dyDescent="0.25">
      <c r="A3006" s="196">
        <v>5</v>
      </c>
      <c r="B3006" s="196" t="s">
        <v>183</v>
      </c>
      <c r="C3006" s="196">
        <v>2020</v>
      </c>
      <c r="D3006" s="196">
        <v>7</v>
      </c>
      <c r="E3006" s="196" t="s">
        <v>286</v>
      </c>
      <c r="F3006" s="197">
        <v>3</v>
      </c>
      <c r="G3006" s="196" t="s">
        <v>191</v>
      </c>
      <c r="H3006" s="196">
        <v>13</v>
      </c>
      <c r="I3006" s="196" t="s">
        <v>298</v>
      </c>
      <c r="J3006" s="196" t="s">
        <v>121</v>
      </c>
      <c r="K3006" s="196" t="s">
        <v>218</v>
      </c>
      <c r="L3006" s="196">
        <v>300</v>
      </c>
      <c r="M3006" s="196" t="s">
        <v>193</v>
      </c>
      <c r="N3006" s="196">
        <v>86</v>
      </c>
      <c r="O3006" s="196">
        <v>183404.58</v>
      </c>
      <c r="P3006" s="196">
        <v>1050443</v>
      </c>
      <c r="Q3006" t="str">
        <f t="shared" si="1"/>
        <v>4-Medium C&amp;I</v>
      </c>
      <c r="R3006" s="198"/>
      <c r="S3006" t="s">
        <v>306</v>
      </c>
      <c r="U3006" s="198"/>
    </row>
    <row r="3007" spans="1:21" x14ac:dyDescent="0.25">
      <c r="A3007" s="196">
        <v>5</v>
      </c>
      <c r="B3007" s="196" t="s">
        <v>183</v>
      </c>
      <c r="C3007" s="196">
        <v>2020</v>
      </c>
      <c r="D3007" s="196">
        <v>7</v>
      </c>
      <c r="E3007" s="196" t="s">
        <v>286</v>
      </c>
      <c r="F3007" s="197">
        <v>1</v>
      </c>
      <c r="G3007" s="196" t="s">
        <v>185</v>
      </c>
      <c r="H3007" s="196">
        <v>5</v>
      </c>
      <c r="I3007" s="196" t="s">
        <v>192</v>
      </c>
      <c r="J3007" s="196" t="s">
        <v>117</v>
      </c>
      <c r="K3007" s="196" t="s">
        <v>187</v>
      </c>
      <c r="L3007" s="196">
        <v>200</v>
      </c>
      <c r="M3007" s="196" t="s">
        <v>212</v>
      </c>
      <c r="N3007" s="196">
        <v>1272</v>
      </c>
      <c r="O3007" s="196">
        <v>-48338.73</v>
      </c>
      <c r="P3007" s="196">
        <v>745988</v>
      </c>
      <c r="Q3007" t="str">
        <f t="shared" si="1"/>
        <v>3-Small C&amp;I</v>
      </c>
      <c r="R3007" s="198"/>
      <c r="S3007" t="s">
        <v>306</v>
      </c>
      <c r="U3007" s="198"/>
    </row>
    <row r="3008" spans="1:21" x14ac:dyDescent="0.25">
      <c r="A3008" s="196">
        <v>5</v>
      </c>
      <c r="B3008" s="196" t="s">
        <v>183</v>
      </c>
      <c r="C3008" s="196">
        <v>2020</v>
      </c>
      <c r="D3008" s="196">
        <v>7</v>
      </c>
      <c r="E3008" s="196" t="s">
        <v>286</v>
      </c>
      <c r="F3008" s="197">
        <v>1</v>
      </c>
      <c r="G3008" s="196" t="s">
        <v>185</v>
      </c>
      <c r="H3008" s="196">
        <v>11</v>
      </c>
      <c r="I3008" s="196" t="s">
        <v>285</v>
      </c>
      <c r="J3008" s="196" t="s">
        <v>117</v>
      </c>
      <c r="K3008" s="196" t="s">
        <v>187</v>
      </c>
      <c r="L3008" s="196">
        <v>200</v>
      </c>
      <c r="M3008" s="196" t="s">
        <v>212</v>
      </c>
      <c r="N3008" s="196">
        <v>9</v>
      </c>
      <c r="O3008" s="196">
        <v>-26084.57</v>
      </c>
      <c r="P3008" s="196">
        <v>43187</v>
      </c>
      <c r="Q3008" t="str">
        <f t="shared" si="1"/>
        <v>3-Small C&amp;I</v>
      </c>
      <c r="R3008" s="198"/>
      <c r="S3008" t="s">
        <v>306</v>
      </c>
      <c r="U3008" s="198"/>
    </row>
    <row r="3009" spans="1:21" x14ac:dyDescent="0.25">
      <c r="A3009" s="196">
        <v>5</v>
      </c>
      <c r="B3009" s="196" t="s">
        <v>183</v>
      </c>
      <c r="C3009" s="196">
        <v>2020</v>
      </c>
      <c r="D3009" s="196">
        <v>7</v>
      </c>
      <c r="E3009" s="196" t="s">
        <v>286</v>
      </c>
      <c r="F3009" s="197">
        <v>3</v>
      </c>
      <c r="G3009" s="196" t="s">
        <v>191</v>
      </c>
      <c r="H3009" s="196">
        <v>5</v>
      </c>
      <c r="I3009" s="196" t="s">
        <v>192</v>
      </c>
      <c r="J3009" s="196" t="s">
        <v>117</v>
      </c>
      <c r="K3009" s="196" t="s">
        <v>187</v>
      </c>
      <c r="L3009" s="196">
        <v>300</v>
      </c>
      <c r="M3009" s="196" t="s">
        <v>193</v>
      </c>
      <c r="N3009" s="196">
        <v>42857</v>
      </c>
      <c r="O3009" s="196">
        <v>-394524.95</v>
      </c>
      <c r="P3009" s="196">
        <v>53610635</v>
      </c>
      <c r="Q3009" t="str">
        <f t="shared" si="1"/>
        <v>3-Small C&amp;I</v>
      </c>
      <c r="R3009" s="198"/>
      <c r="S3009" t="s">
        <v>306</v>
      </c>
      <c r="U3009" s="198"/>
    </row>
    <row r="3010" spans="1:21" x14ac:dyDescent="0.25">
      <c r="A3010" s="196">
        <v>4</v>
      </c>
      <c r="B3010" s="196" t="s">
        <v>189</v>
      </c>
      <c r="C3010" s="196">
        <v>2020</v>
      </c>
      <c r="D3010" s="196">
        <v>7</v>
      </c>
      <c r="E3010" s="196" t="s">
        <v>286</v>
      </c>
      <c r="F3010" s="197">
        <v>6</v>
      </c>
      <c r="G3010" s="196" t="s">
        <v>194</v>
      </c>
      <c r="H3010" s="196">
        <v>615</v>
      </c>
      <c r="I3010" s="196" t="s">
        <v>294</v>
      </c>
      <c r="J3010" s="196" t="s">
        <v>125</v>
      </c>
      <c r="K3010" s="196" t="s">
        <v>263</v>
      </c>
      <c r="L3010" s="196">
        <v>4562</v>
      </c>
      <c r="M3010" s="196" t="s">
        <v>213</v>
      </c>
      <c r="N3010" s="196">
        <v>1</v>
      </c>
      <c r="O3010" s="196">
        <v>5708.66</v>
      </c>
      <c r="P3010" s="196">
        <v>11386</v>
      </c>
      <c r="Q3010" t="str">
        <f t="shared" si="1"/>
        <v>Street</v>
      </c>
      <c r="R3010" s="198"/>
      <c r="S3010" t="s">
        <v>306</v>
      </c>
      <c r="U3010" s="198"/>
    </row>
    <row r="3011" spans="1:21" x14ac:dyDescent="0.25">
      <c r="A3011" s="196">
        <v>5</v>
      </c>
      <c r="B3011" s="196" t="s">
        <v>183</v>
      </c>
      <c r="C3011" s="196">
        <v>2020</v>
      </c>
      <c r="D3011" s="196">
        <v>7</v>
      </c>
      <c r="E3011" s="196" t="s">
        <v>286</v>
      </c>
      <c r="F3011" s="197">
        <v>60</v>
      </c>
      <c r="G3011" s="196" t="s">
        <v>214</v>
      </c>
      <c r="H3011" s="196">
        <v>623</v>
      </c>
      <c r="I3011" s="196" t="s">
        <v>297</v>
      </c>
      <c r="J3011" s="196" t="s">
        <v>126</v>
      </c>
      <c r="K3011" s="196" t="s">
        <v>229</v>
      </c>
      <c r="L3011" s="196">
        <v>360</v>
      </c>
      <c r="M3011" s="196" t="s">
        <v>227</v>
      </c>
      <c r="N3011" s="196">
        <v>2</v>
      </c>
      <c r="O3011" s="196">
        <v>32.94</v>
      </c>
      <c r="P3011" s="196">
        <v>92</v>
      </c>
      <c r="Q3011" t="str">
        <f t="shared" si="1"/>
        <v>Street</v>
      </c>
      <c r="R3011" s="198"/>
      <c r="S3011" t="s">
        <v>306</v>
      </c>
      <c r="U3011" s="198"/>
    </row>
    <row r="3012" spans="1:21" x14ac:dyDescent="0.25">
      <c r="A3012" s="196">
        <v>5</v>
      </c>
      <c r="B3012" s="196" t="s">
        <v>183</v>
      </c>
      <c r="C3012" s="196">
        <v>2020</v>
      </c>
      <c r="D3012" s="196">
        <v>7</v>
      </c>
      <c r="E3012" s="196" t="s">
        <v>286</v>
      </c>
      <c r="F3012" s="197">
        <v>60</v>
      </c>
      <c r="G3012" s="196" t="s">
        <v>214</v>
      </c>
      <c r="H3012" s="196">
        <v>624</v>
      </c>
      <c r="I3012" s="196" t="s">
        <v>228</v>
      </c>
      <c r="J3012" s="196" t="s">
        <v>126</v>
      </c>
      <c r="K3012" s="196" t="s">
        <v>229</v>
      </c>
      <c r="L3012" s="196">
        <v>4563</v>
      </c>
      <c r="M3012" s="196" t="s">
        <v>230</v>
      </c>
      <c r="N3012" s="196">
        <v>2</v>
      </c>
      <c r="O3012" s="196">
        <v>39.28</v>
      </c>
      <c r="P3012" s="196">
        <v>188</v>
      </c>
      <c r="Q3012" t="str">
        <f t="shared" si="1"/>
        <v>Street</v>
      </c>
      <c r="R3012" s="198"/>
      <c r="S3012" t="s">
        <v>306</v>
      </c>
      <c r="U3012" s="198"/>
    </row>
    <row r="3013" spans="1:21" x14ac:dyDescent="0.25">
      <c r="A3013" s="196">
        <v>5</v>
      </c>
      <c r="B3013" s="196" t="s">
        <v>183</v>
      </c>
      <c r="C3013" s="196">
        <v>2020</v>
      </c>
      <c r="D3013" s="196">
        <v>7</v>
      </c>
      <c r="E3013" s="196" t="s">
        <v>286</v>
      </c>
      <c r="F3013" s="197">
        <v>3</v>
      </c>
      <c r="G3013" s="196" t="s">
        <v>191</v>
      </c>
      <c r="H3013" s="196">
        <v>20</v>
      </c>
      <c r="I3013" s="196" t="s">
        <v>302</v>
      </c>
      <c r="J3013" s="196" t="s">
        <v>130</v>
      </c>
      <c r="K3013" s="196" t="s">
        <v>207</v>
      </c>
      <c r="L3013" s="196">
        <v>300</v>
      </c>
      <c r="M3013" s="196" t="s">
        <v>193</v>
      </c>
      <c r="N3013" s="196">
        <v>69</v>
      </c>
      <c r="O3013" s="196">
        <v>125846.8</v>
      </c>
      <c r="P3013" s="196">
        <v>738010</v>
      </c>
      <c r="Q3013" t="str">
        <f t="shared" si="1"/>
        <v>4-Medium C&amp;I</v>
      </c>
      <c r="R3013" s="198"/>
      <c r="S3013" t="s">
        <v>306</v>
      </c>
      <c r="U3013" s="198"/>
    </row>
    <row r="3014" spans="1:21" x14ac:dyDescent="0.25">
      <c r="A3014" s="196">
        <v>5</v>
      </c>
      <c r="B3014" s="196" t="s">
        <v>183</v>
      </c>
      <c r="C3014" s="196">
        <v>2020</v>
      </c>
      <c r="D3014" s="196">
        <v>7</v>
      </c>
      <c r="E3014" s="196" t="s">
        <v>286</v>
      </c>
      <c r="F3014" s="197">
        <v>3</v>
      </c>
      <c r="G3014" s="196" t="s">
        <v>191</v>
      </c>
      <c r="H3014" s="196">
        <v>1</v>
      </c>
      <c r="I3014" s="196" t="s">
        <v>231</v>
      </c>
      <c r="J3014" s="196" t="s">
        <v>123</v>
      </c>
      <c r="K3014" s="196" t="s">
        <v>232</v>
      </c>
      <c r="L3014" s="196">
        <v>300</v>
      </c>
      <c r="M3014" s="196" t="s">
        <v>193</v>
      </c>
      <c r="N3014" s="196">
        <v>1203</v>
      </c>
      <c r="O3014" s="196">
        <v>245564.9</v>
      </c>
      <c r="P3014" s="196">
        <v>1051540</v>
      </c>
      <c r="Q3014" t="str">
        <f t="shared" si="1"/>
        <v>1-Residential</v>
      </c>
      <c r="R3014" s="198"/>
      <c r="S3014" t="s">
        <v>306</v>
      </c>
      <c r="U3014" s="198"/>
    </row>
    <row r="3015" spans="1:21" x14ac:dyDescent="0.25">
      <c r="A3015" s="196">
        <v>5</v>
      </c>
      <c r="B3015" s="196" t="s">
        <v>183</v>
      </c>
      <c r="C3015" s="196">
        <v>2020</v>
      </c>
      <c r="D3015" s="196">
        <v>7</v>
      </c>
      <c r="E3015" s="196" t="s">
        <v>286</v>
      </c>
      <c r="F3015" s="197">
        <v>71</v>
      </c>
      <c r="G3015" s="196" t="s">
        <v>214</v>
      </c>
      <c r="H3015" s="196">
        <v>1</v>
      </c>
      <c r="I3015" s="196" t="s">
        <v>231</v>
      </c>
      <c r="J3015" s="196" t="s">
        <v>123</v>
      </c>
      <c r="K3015" s="196" t="s">
        <v>232</v>
      </c>
      <c r="L3015" s="196">
        <v>1571</v>
      </c>
      <c r="M3015" s="196" t="s">
        <v>267</v>
      </c>
      <c r="N3015" s="196">
        <v>1</v>
      </c>
      <c r="O3015" s="196">
        <v>7</v>
      </c>
      <c r="P3015" s="196">
        <v>0</v>
      </c>
      <c r="Q3015" t="str">
        <f t="shared" si="1"/>
        <v>1-Residential</v>
      </c>
      <c r="R3015" s="198"/>
      <c r="S3015" t="s">
        <v>306</v>
      </c>
      <c r="U3015" s="198"/>
    </row>
    <row r="3016" spans="1:21" x14ac:dyDescent="0.25">
      <c r="A3016" s="196">
        <v>4</v>
      </c>
      <c r="B3016" s="196" t="s">
        <v>189</v>
      </c>
      <c r="C3016" s="196">
        <v>2020</v>
      </c>
      <c r="D3016" s="196">
        <v>7</v>
      </c>
      <c r="E3016" s="196" t="s">
        <v>286</v>
      </c>
      <c r="F3016" s="197">
        <v>10</v>
      </c>
      <c r="G3016" s="196" t="s">
        <v>240</v>
      </c>
      <c r="H3016" s="196">
        <v>1</v>
      </c>
      <c r="I3016" s="196" t="s">
        <v>231</v>
      </c>
      <c r="J3016" s="196" t="s">
        <v>123</v>
      </c>
      <c r="K3016" s="196" t="s">
        <v>232</v>
      </c>
      <c r="L3016" s="196">
        <v>207</v>
      </c>
      <c r="M3016" s="196" t="s">
        <v>245</v>
      </c>
      <c r="N3016" s="196">
        <v>34</v>
      </c>
      <c r="O3016" s="196">
        <v>6262.01</v>
      </c>
      <c r="P3016" s="196">
        <v>25837</v>
      </c>
      <c r="Q3016" t="str">
        <f t="shared" si="1"/>
        <v>1-Residential</v>
      </c>
      <c r="R3016" s="198"/>
      <c r="S3016" t="s">
        <v>306</v>
      </c>
      <c r="U3016" s="198"/>
    </row>
    <row r="3017" spans="1:21" x14ac:dyDescent="0.25">
      <c r="A3017" s="196">
        <v>5</v>
      </c>
      <c r="B3017" s="196" t="s">
        <v>183</v>
      </c>
      <c r="C3017" s="196">
        <v>2020</v>
      </c>
      <c r="D3017" s="196">
        <v>7</v>
      </c>
      <c r="E3017" s="196" t="s">
        <v>286</v>
      </c>
      <c r="F3017" s="197">
        <v>10</v>
      </c>
      <c r="G3017" s="196" t="s">
        <v>240</v>
      </c>
      <c r="H3017" s="196">
        <v>2</v>
      </c>
      <c r="I3017" s="196" t="s">
        <v>266</v>
      </c>
      <c r="J3017" s="196" t="s">
        <v>123</v>
      </c>
      <c r="K3017" s="196" t="s">
        <v>232</v>
      </c>
      <c r="L3017" s="196">
        <v>207</v>
      </c>
      <c r="M3017" s="196" t="s">
        <v>245</v>
      </c>
      <c r="N3017" s="196">
        <v>25</v>
      </c>
      <c r="O3017" s="196">
        <v>4583.46</v>
      </c>
      <c r="P3017" s="196">
        <v>19982</v>
      </c>
      <c r="Q3017" t="str">
        <f t="shared" si="1"/>
        <v>1-Residential</v>
      </c>
      <c r="R3017" s="198"/>
      <c r="S3017" t="s">
        <v>306</v>
      </c>
      <c r="U3017" s="198"/>
    </row>
    <row r="3018" spans="1:21" x14ac:dyDescent="0.25">
      <c r="A3018" s="196">
        <v>5</v>
      </c>
      <c r="B3018" s="196" t="s">
        <v>183</v>
      </c>
      <c r="C3018" s="196">
        <v>2020</v>
      </c>
      <c r="D3018" s="196">
        <v>7</v>
      </c>
      <c r="E3018" s="196" t="s">
        <v>286</v>
      </c>
      <c r="F3018" s="197">
        <v>5</v>
      </c>
      <c r="G3018" s="196" t="s">
        <v>197</v>
      </c>
      <c r="H3018" s="196">
        <v>602</v>
      </c>
      <c r="I3018" s="196" t="s">
        <v>248</v>
      </c>
      <c r="J3018" s="196" t="s">
        <v>127</v>
      </c>
      <c r="K3018" s="196" t="s">
        <v>199</v>
      </c>
      <c r="L3018" s="196">
        <v>460</v>
      </c>
      <c r="M3018" s="196" t="s">
        <v>200</v>
      </c>
      <c r="N3018" s="196">
        <v>26</v>
      </c>
      <c r="O3018" s="196">
        <v>3093.17</v>
      </c>
      <c r="P3018" s="196">
        <v>7889</v>
      </c>
      <c r="Q3018" t="str">
        <f t="shared" si="1"/>
        <v>Street</v>
      </c>
      <c r="R3018" s="198"/>
      <c r="S3018" t="s">
        <v>306</v>
      </c>
      <c r="U3018" s="198"/>
    </row>
    <row r="3019" spans="1:21" x14ac:dyDescent="0.25">
      <c r="A3019" s="196">
        <v>5</v>
      </c>
      <c r="B3019" s="196" t="s">
        <v>183</v>
      </c>
      <c r="C3019" s="196">
        <v>2020</v>
      </c>
      <c r="D3019" s="196">
        <v>7</v>
      </c>
      <c r="E3019" s="196" t="s">
        <v>286</v>
      </c>
      <c r="F3019" s="197">
        <v>3</v>
      </c>
      <c r="G3019" s="196" t="s">
        <v>191</v>
      </c>
      <c r="H3019" s="196">
        <v>956</v>
      </c>
      <c r="I3019" s="196" t="s">
        <v>287</v>
      </c>
      <c r="J3019" s="196" t="s">
        <v>121</v>
      </c>
      <c r="K3019" s="196" t="s">
        <v>218</v>
      </c>
      <c r="L3019" s="196">
        <v>4532</v>
      </c>
      <c r="M3019" s="196" t="s">
        <v>202</v>
      </c>
      <c r="N3019" s="196">
        <v>226</v>
      </c>
      <c r="O3019" s="196">
        <v>404101.68</v>
      </c>
      <c r="P3019" s="196">
        <v>4834331</v>
      </c>
      <c r="Q3019" t="str">
        <f t="shared" si="1"/>
        <v>4-Medium C&amp;I</v>
      </c>
      <c r="R3019" s="198"/>
      <c r="S3019" t="s">
        <v>306</v>
      </c>
      <c r="U3019" s="198"/>
    </row>
    <row r="3020" spans="1:21" x14ac:dyDescent="0.25">
      <c r="A3020" s="196">
        <v>4</v>
      </c>
      <c r="B3020" s="196" t="s">
        <v>189</v>
      </c>
      <c r="C3020" s="196">
        <v>2020</v>
      </c>
      <c r="D3020" s="196">
        <v>7</v>
      </c>
      <c r="E3020" s="196" t="s">
        <v>286</v>
      </c>
      <c r="F3020" s="197">
        <v>3</v>
      </c>
      <c r="G3020" s="196" t="s">
        <v>191</v>
      </c>
      <c r="H3020" s="196">
        <v>950</v>
      </c>
      <c r="I3020" s="196" t="s">
        <v>186</v>
      </c>
      <c r="J3020" s="196" t="s">
        <v>117</v>
      </c>
      <c r="K3020" s="196" t="s">
        <v>187</v>
      </c>
      <c r="L3020" s="196">
        <v>4532</v>
      </c>
      <c r="M3020" s="196" t="s">
        <v>202</v>
      </c>
      <c r="N3020" s="196">
        <v>1114</v>
      </c>
      <c r="O3020" s="196">
        <v>173404.9</v>
      </c>
      <c r="P3020" s="196">
        <v>1558221</v>
      </c>
      <c r="Q3020" t="str">
        <f t="shared" si="1"/>
        <v>3-Small C&amp;I</v>
      </c>
      <c r="R3020" s="198"/>
      <c r="S3020" t="s">
        <v>306</v>
      </c>
      <c r="U3020" s="198"/>
    </row>
    <row r="3021" spans="1:21" x14ac:dyDescent="0.25">
      <c r="A3021" s="196">
        <v>5</v>
      </c>
      <c r="B3021" s="196" t="s">
        <v>183</v>
      </c>
      <c r="C3021" s="196">
        <v>2020</v>
      </c>
      <c r="D3021" s="196">
        <v>7</v>
      </c>
      <c r="E3021" s="196" t="s">
        <v>286</v>
      </c>
      <c r="F3021" s="197">
        <v>5</v>
      </c>
      <c r="G3021" s="196" t="s">
        <v>197</v>
      </c>
      <c r="H3021" s="196">
        <v>950</v>
      </c>
      <c r="I3021" s="196" t="s">
        <v>186</v>
      </c>
      <c r="J3021" s="196" t="s">
        <v>117</v>
      </c>
      <c r="K3021" s="196" t="s">
        <v>187</v>
      </c>
      <c r="L3021" s="196">
        <v>4552</v>
      </c>
      <c r="M3021" s="196" t="s">
        <v>278</v>
      </c>
      <c r="N3021" s="196">
        <v>1324</v>
      </c>
      <c r="O3021" s="196">
        <v>379088.42</v>
      </c>
      <c r="P3021" s="196">
        <v>3699735</v>
      </c>
      <c r="Q3021" t="str">
        <f t="shared" si="1"/>
        <v>3-Small C&amp;I</v>
      </c>
      <c r="R3021" s="198"/>
      <c r="S3021" t="s">
        <v>306</v>
      </c>
      <c r="U3021" s="198"/>
    </row>
    <row r="3022" spans="1:21" x14ac:dyDescent="0.25">
      <c r="A3022" s="196">
        <v>5</v>
      </c>
      <c r="B3022" s="196" t="s">
        <v>183</v>
      </c>
      <c r="C3022" s="196">
        <v>2020</v>
      </c>
      <c r="D3022" s="196">
        <v>7</v>
      </c>
      <c r="E3022" s="196" t="s">
        <v>286</v>
      </c>
      <c r="F3022" s="197">
        <v>75</v>
      </c>
      <c r="G3022" s="196" t="s">
        <v>214</v>
      </c>
      <c r="H3022" s="196">
        <v>950</v>
      </c>
      <c r="I3022" s="196" t="s">
        <v>186</v>
      </c>
      <c r="J3022" s="196" t="s">
        <v>117</v>
      </c>
      <c r="K3022" s="196" t="s">
        <v>187</v>
      </c>
      <c r="L3022" s="196">
        <v>4575</v>
      </c>
      <c r="M3022" s="196" t="s">
        <v>214</v>
      </c>
      <c r="N3022" s="196">
        <v>2</v>
      </c>
      <c r="O3022" s="196">
        <v>1187.3699999999999</v>
      </c>
      <c r="P3022" s="196">
        <v>11780</v>
      </c>
      <c r="Q3022" t="str">
        <f t="shared" si="1"/>
        <v>3-Small C&amp;I</v>
      </c>
      <c r="R3022" s="198"/>
      <c r="S3022" t="s">
        <v>306</v>
      </c>
      <c r="U3022" s="198"/>
    </row>
    <row r="3023" spans="1:21" x14ac:dyDescent="0.25">
      <c r="A3023" s="196">
        <v>5</v>
      </c>
      <c r="B3023" s="196" t="s">
        <v>183</v>
      </c>
      <c r="C3023" s="196">
        <v>2020</v>
      </c>
      <c r="D3023" s="196">
        <v>7</v>
      </c>
      <c r="E3023" s="196" t="s">
        <v>286</v>
      </c>
      <c r="F3023" s="197">
        <v>79</v>
      </c>
      <c r="G3023" s="196" t="s">
        <v>214</v>
      </c>
      <c r="H3023" s="196">
        <v>950</v>
      </c>
      <c r="I3023" s="196" t="s">
        <v>186</v>
      </c>
      <c r="J3023" s="196" t="s">
        <v>117</v>
      </c>
      <c r="K3023" s="196" t="s">
        <v>187</v>
      </c>
      <c r="L3023" s="196">
        <v>4579</v>
      </c>
      <c r="M3023" s="196" t="s">
        <v>223</v>
      </c>
      <c r="N3023" s="196">
        <v>83</v>
      </c>
      <c r="O3023" s="196">
        <v>7411.23</v>
      </c>
      <c r="P3023" s="196">
        <v>66691</v>
      </c>
      <c r="Q3023" t="str">
        <f t="shared" si="1"/>
        <v>3-Small C&amp;I</v>
      </c>
      <c r="R3023" s="198"/>
      <c r="S3023" t="s">
        <v>306</v>
      </c>
      <c r="U3023" s="198"/>
    </row>
    <row r="3024" spans="1:21" x14ac:dyDescent="0.25">
      <c r="A3024" s="196">
        <v>4</v>
      </c>
      <c r="B3024" s="196" t="s">
        <v>189</v>
      </c>
      <c r="C3024" s="196">
        <v>2020</v>
      </c>
      <c r="D3024" s="196">
        <v>7</v>
      </c>
      <c r="E3024" s="196" t="s">
        <v>286</v>
      </c>
      <c r="F3024" s="197">
        <v>3</v>
      </c>
      <c r="G3024" s="196" t="s">
        <v>191</v>
      </c>
      <c r="H3024" s="196">
        <v>952</v>
      </c>
      <c r="I3024" s="196" t="s">
        <v>237</v>
      </c>
      <c r="J3024" s="196" t="s">
        <v>119</v>
      </c>
      <c r="K3024" s="196" t="s">
        <v>238</v>
      </c>
      <c r="L3024" s="196">
        <v>4532</v>
      </c>
      <c r="M3024" s="196" t="s">
        <v>202</v>
      </c>
      <c r="N3024" s="196">
        <v>10</v>
      </c>
      <c r="O3024" s="196">
        <v>583.54999999999995</v>
      </c>
      <c r="P3024" s="196">
        <v>4590</v>
      </c>
      <c r="Q3024" t="str">
        <f t="shared" si="1"/>
        <v>3-Small C&amp;I</v>
      </c>
      <c r="R3024" s="198"/>
      <c r="S3024" t="s">
        <v>306</v>
      </c>
      <c r="U3024" s="198"/>
    </row>
    <row r="3025" spans="1:21" x14ac:dyDescent="0.25">
      <c r="A3025" s="196">
        <v>5</v>
      </c>
      <c r="B3025" s="196" t="s">
        <v>183</v>
      </c>
      <c r="C3025" s="196">
        <v>2020</v>
      </c>
      <c r="D3025" s="196">
        <v>7</v>
      </c>
      <c r="E3025" s="196" t="s">
        <v>286</v>
      </c>
      <c r="F3025" s="197">
        <v>5</v>
      </c>
      <c r="G3025" s="196" t="s">
        <v>197</v>
      </c>
      <c r="H3025" s="196">
        <v>11</v>
      </c>
      <c r="I3025" s="196" t="s">
        <v>285</v>
      </c>
      <c r="J3025" s="196" t="s">
        <v>117</v>
      </c>
      <c r="K3025" s="196" t="s">
        <v>187</v>
      </c>
      <c r="L3025" s="196">
        <v>460</v>
      </c>
      <c r="M3025" s="196" t="s">
        <v>200</v>
      </c>
      <c r="N3025" s="196">
        <v>2</v>
      </c>
      <c r="O3025" s="196">
        <v>140.06</v>
      </c>
      <c r="P3025" s="196">
        <v>658</v>
      </c>
      <c r="Q3025" t="str">
        <f t="shared" si="1"/>
        <v>3-Small C&amp;I</v>
      </c>
      <c r="R3025" s="198"/>
      <c r="S3025" t="s">
        <v>306</v>
      </c>
      <c r="U3025" s="198"/>
    </row>
    <row r="3026" spans="1:21" x14ac:dyDescent="0.25">
      <c r="A3026" s="196">
        <v>5</v>
      </c>
      <c r="B3026" s="196" t="s">
        <v>183</v>
      </c>
      <c r="C3026" s="196">
        <v>2020</v>
      </c>
      <c r="D3026" s="196">
        <v>7</v>
      </c>
      <c r="E3026" s="196" t="s">
        <v>286</v>
      </c>
      <c r="F3026" s="197">
        <v>72</v>
      </c>
      <c r="G3026" s="196" t="s">
        <v>214</v>
      </c>
      <c r="H3026" s="196">
        <v>5</v>
      </c>
      <c r="I3026" s="196" t="s">
        <v>192</v>
      </c>
      <c r="J3026" s="196" t="s">
        <v>117</v>
      </c>
      <c r="K3026" s="196" t="s">
        <v>187</v>
      </c>
      <c r="L3026" s="196">
        <v>1572</v>
      </c>
      <c r="M3026" s="196" t="s">
        <v>233</v>
      </c>
      <c r="N3026" s="196">
        <v>1</v>
      </c>
      <c r="O3026" s="196">
        <v>2063.12</v>
      </c>
      <c r="P3026" s="196">
        <v>11199</v>
      </c>
      <c r="Q3026" t="str">
        <f t="shared" si="1"/>
        <v>3-Small C&amp;I</v>
      </c>
      <c r="R3026" s="198"/>
      <c r="S3026" t="s">
        <v>306</v>
      </c>
      <c r="U3026" s="198"/>
    </row>
    <row r="3027" spans="1:21" x14ac:dyDescent="0.25">
      <c r="A3027" s="196">
        <v>5</v>
      </c>
      <c r="B3027" s="196" t="s">
        <v>183</v>
      </c>
      <c r="C3027" s="196">
        <v>2020</v>
      </c>
      <c r="D3027" s="196">
        <v>7</v>
      </c>
      <c r="E3027" s="196" t="s">
        <v>286</v>
      </c>
      <c r="F3027" s="197">
        <v>10</v>
      </c>
      <c r="G3027" s="196" t="s">
        <v>240</v>
      </c>
      <c r="H3027" s="196">
        <v>616</v>
      </c>
      <c r="I3027" s="196" t="s">
        <v>201</v>
      </c>
      <c r="J3027" s="196" t="s">
        <v>127</v>
      </c>
      <c r="K3027" s="196" t="s">
        <v>199</v>
      </c>
      <c r="L3027" s="196">
        <v>4513</v>
      </c>
      <c r="M3027" s="196" t="s">
        <v>242</v>
      </c>
      <c r="N3027" s="196">
        <v>3</v>
      </c>
      <c r="O3027" s="196">
        <v>83.54</v>
      </c>
      <c r="P3027" s="196">
        <v>272</v>
      </c>
      <c r="Q3027" t="str">
        <f t="shared" si="1"/>
        <v>Street</v>
      </c>
      <c r="R3027" s="198"/>
      <c r="S3027" t="s">
        <v>306</v>
      </c>
      <c r="U3027" s="198"/>
    </row>
    <row r="3028" spans="1:21" x14ac:dyDescent="0.25">
      <c r="A3028" s="196">
        <v>5</v>
      </c>
      <c r="B3028" s="196" t="s">
        <v>183</v>
      </c>
      <c r="C3028" s="196">
        <v>2020</v>
      </c>
      <c r="D3028" s="196">
        <v>7</v>
      </c>
      <c r="E3028" s="196" t="s">
        <v>286</v>
      </c>
      <c r="F3028" s="197">
        <v>79</v>
      </c>
      <c r="G3028" s="196" t="s">
        <v>214</v>
      </c>
      <c r="H3028" s="196">
        <v>153</v>
      </c>
      <c r="I3028" s="196" t="s">
        <v>271</v>
      </c>
      <c r="J3028" s="196" t="s">
        <v>272</v>
      </c>
      <c r="K3028" s="196" t="s">
        <v>272</v>
      </c>
      <c r="L3028" s="196">
        <v>1579</v>
      </c>
      <c r="M3028" s="196" t="s">
        <v>273</v>
      </c>
      <c r="N3028" s="196">
        <v>18</v>
      </c>
      <c r="O3028" s="196">
        <v>0</v>
      </c>
      <c r="P3028" s="196">
        <v>3554287</v>
      </c>
      <c r="Q3028" t="str">
        <f t="shared" si="1"/>
        <v>OTHER</v>
      </c>
      <c r="R3028" s="198"/>
      <c r="S3028" t="s">
        <v>306</v>
      </c>
      <c r="U3028" s="198"/>
    </row>
    <row r="3029" spans="1:21" x14ac:dyDescent="0.25">
      <c r="A3029" s="196">
        <v>4</v>
      </c>
      <c r="B3029" s="196" t="s">
        <v>189</v>
      </c>
      <c r="C3029" s="196">
        <v>2020</v>
      </c>
      <c r="D3029" s="196">
        <v>7</v>
      </c>
      <c r="E3029" s="196" t="s">
        <v>286</v>
      </c>
      <c r="F3029" s="197">
        <v>1</v>
      </c>
      <c r="G3029" s="196" t="s">
        <v>185</v>
      </c>
      <c r="H3029" s="196">
        <v>5</v>
      </c>
      <c r="I3029" s="196" t="s">
        <v>192</v>
      </c>
      <c r="J3029" s="196" t="s">
        <v>117</v>
      </c>
      <c r="K3029" s="196" t="s">
        <v>187</v>
      </c>
      <c r="L3029" s="196">
        <v>200</v>
      </c>
      <c r="M3029" s="196" t="s">
        <v>212</v>
      </c>
      <c r="N3029" s="196">
        <v>13</v>
      </c>
      <c r="O3029" s="196">
        <v>1644.07</v>
      </c>
      <c r="P3029" s="196">
        <v>7996</v>
      </c>
      <c r="Q3029" t="str">
        <f t="shared" si="1"/>
        <v>3-Small C&amp;I</v>
      </c>
      <c r="R3029" s="198"/>
      <c r="S3029" t="s">
        <v>306</v>
      </c>
      <c r="U3029" s="198"/>
    </row>
    <row r="3030" spans="1:21" x14ac:dyDescent="0.25">
      <c r="A3030" s="196">
        <v>5</v>
      </c>
      <c r="B3030" s="196" t="s">
        <v>183</v>
      </c>
      <c r="C3030" s="196">
        <v>2020</v>
      </c>
      <c r="D3030" s="196">
        <v>7</v>
      </c>
      <c r="E3030" s="196" t="s">
        <v>286</v>
      </c>
      <c r="F3030" s="197">
        <v>6</v>
      </c>
      <c r="G3030" s="196" t="s">
        <v>194</v>
      </c>
      <c r="H3030" s="196">
        <v>625</v>
      </c>
      <c r="I3030" s="196" t="s">
        <v>288</v>
      </c>
      <c r="J3030" s="196" t="s">
        <v>134</v>
      </c>
      <c r="K3030" s="196" t="s">
        <v>214</v>
      </c>
      <c r="L3030" s="196">
        <v>700</v>
      </c>
      <c r="M3030" s="196" t="s">
        <v>195</v>
      </c>
      <c r="N3030" s="196">
        <v>1</v>
      </c>
      <c r="O3030" s="196">
        <v>18.12</v>
      </c>
      <c r="P3030" s="196">
        <v>16</v>
      </c>
      <c r="Q3030" t="str">
        <f t="shared" si="1"/>
        <v>Street</v>
      </c>
      <c r="R3030" s="198"/>
      <c r="S3030" t="s">
        <v>306</v>
      </c>
      <c r="U3030" s="198"/>
    </row>
    <row r="3031" spans="1:21" x14ac:dyDescent="0.25">
      <c r="A3031" s="196">
        <v>5</v>
      </c>
      <c r="B3031" s="196" t="s">
        <v>183</v>
      </c>
      <c r="C3031" s="196">
        <v>2020</v>
      </c>
      <c r="D3031" s="196">
        <v>7</v>
      </c>
      <c r="E3031" s="196" t="s">
        <v>286</v>
      </c>
      <c r="F3031" s="197">
        <v>6</v>
      </c>
      <c r="G3031" s="196" t="s">
        <v>194</v>
      </c>
      <c r="H3031" s="196">
        <v>613</v>
      </c>
      <c r="I3031" s="196" t="s">
        <v>260</v>
      </c>
      <c r="J3031" s="196" t="s">
        <v>118</v>
      </c>
      <c r="K3031" s="196" t="s">
        <v>226</v>
      </c>
      <c r="L3031" s="196">
        <v>700</v>
      </c>
      <c r="M3031" s="196" t="s">
        <v>195</v>
      </c>
      <c r="N3031" s="196">
        <v>6</v>
      </c>
      <c r="O3031" s="196">
        <v>95.67</v>
      </c>
      <c r="P3031" s="196">
        <v>278</v>
      </c>
      <c r="Q3031" t="str">
        <f t="shared" si="1"/>
        <v>3-Small C&amp;I</v>
      </c>
      <c r="R3031" s="198"/>
      <c r="S3031" t="s">
        <v>306</v>
      </c>
      <c r="U3031" s="198"/>
    </row>
    <row r="3032" spans="1:21" x14ac:dyDescent="0.25">
      <c r="A3032" s="196">
        <v>5</v>
      </c>
      <c r="B3032" s="196" t="s">
        <v>183</v>
      </c>
      <c r="C3032" s="196">
        <v>2020</v>
      </c>
      <c r="D3032" s="196">
        <v>7</v>
      </c>
      <c r="E3032" s="196" t="s">
        <v>286</v>
      </c>
      <c r="F3032" s="197">
        <v>6</v>
      </c>
      <c r="G3032" s="196" t="s">
        <v>194</v>
      </c>
      <c r="H3032" s="196">
        <v>621</v>
      </c>
      <c r="I3032" s="196" t="s">
        <v>261</v>
      </c>
      <c r="J3032" s="196" t="s">
        <v>118</v>
      </c>
      <c r="K3032" s="196" t="s">
        <v>226</v>
      </c>
      <c r="L3032" s="196">
        <v>4562</v>
      </c>
      <c r="M3032" s="196" t="s">
        <v>213</v>
      </c>
      <c r="N3032" s="196">
        <v>10</v>
      </c>
      <c r="O3032" s="196">
        <v>165.7</v>
      </c>
      <c r="P3032" s="196">
        <v>915</v>
      </c>
      <c r="Q3032" t="str">
        <f t="shared" si="1"/>
        <v>3-Small C&amp;I</v>
      </c>
      <c r="R3032" s="198"/>
      <c r="S3032" t="s">
        <v>306</v>
      </c>
      <c r="U3032" s="198"/>
    </row>
    <row r="3033" spans="1:21" x14ac:dyDescent="0.25">
      <c r="A3033" s="196">
        <v>4</v>
      </c>
      <c r="B3033" s="196" t="s">
        <v>189</v>
      </c>
      <c r="C3033" s="196">
        <v>2020</v>
      </c>
      <c r="D3033" s="196">
        <v>7</v>
      </c>
      <c r="E3033" s="196" t="s">
        <v>286</v>
      </c>
      <c r="F3033" s="197">
        <v>10</v>
      </c>
      <c r="G3033" s="196" t="s">
        <v>240</v>
      </c>
      <c r="H3033" s="196">
        <v>903</v>
      </c>
      <c r="I3033" s="196" t="s">
        <v>241</v>
      </c>
      <c r="J3033" s="196" t="s">
        <v>123</v>
      </c>
      <c r="K3033" s="196" t="s">
        <v>232</v>
      </c>
      <c r="L3033" s="196">
        <v>4513</v>
      </c>
      <c r="M3033" s="196" t="s">
        <v>242</v>
      </c>
      <c r="N3033" s="196">
        <v>138</v>
      </c>
      <c r="O3033" s="196">
        <v>15613.02</v>
      </c>
      <c r="P3033" s="196">
        <v>109024</v>
      </c>
      <c r="Q3033" t="str">
        <f t="shared" si="1"/>
        <v>1-Residential</v>
      </c>
      <c r="R3033" s="198"/>
      <c r="S3033" t="s">
        <v>306</v>
      </c>
      <c r="U3033" s="198"/>
    </row>
    <row r="3034" spans="1:21" x14ac:dyDescent="0.25">
      <c r="A3034" s="196">
        <v>5</v>
      </c>
      <c r="B3034" s="196" t="s">
        <v>183</v>
      </c>
      <c r="C3034" s="196">
        <v>2020</v>
      </c>
      <c r="D3034" s="196">
        <v>7</v>
      </c>
      <c r="E3034" s="196" t="s">
        <v>286</v>
      </c>
      <c r="F3034" s="197">
        <v>6</v>
      </c>
      <c r="G3034" s="196" t="s">
        <v>194</v>
      </c>
      <c r="H3034" s="196">
        <v>615</v>
      </c>
      <c r="I3034" s="196" t="s">
        <v>294</v>
      </c>
      <c r="J3034" s="196" t="s">
        <v>125</v>
      </c>
      <c r="K3034" s="196" t="s">
        <v>263</v>
      </c>
      <c r="L3034" s="196">
        <v>4562</v>
      </c>
      <c r="M3034" s="196" t="s">
        <v>213</v>
      </c>
      <c r="N3034" s="196">
        <v>513</v>
      </c>
      <c r="O3034" s="196">
        <v>617961.03</v>
      </c>
      <c r="P3034" s="196">
        <v>1213547</v>
      </c>
      <c r="Q3034" t="str">
        <f t="shared" si="1"/>
        <v>Street</v>
      </c>
      <c r="R3034" s="198"/>
      <c r="S3034" t="s">
        <v>306</v>
      </c>
      <c r="U3034" s="198"/>
    </row>
    <row r="3035" spans="1:21" x14ac:dyDescent="0.25">
      <c r="A3035" s="196">
        <v>5</v>
      </c>
      <c r="B3035" s="196" t="s">
        <v>183</v>
      </c>
      <c r="C3035" s="196">
        <v>2020</v>
      </c>
      <c r="D3035" s="196">
        <v>7</v>
      </c>
      <c r="E3035" s="196" t="s">
        <v>286</v>
      </c>
      <c r="F3035" s="197">
        <v>6</v>
      </c>
      <c r="G3035" s="196" t="s">
        <v>194</v>
      </c>
      <c r="H3035" s="196">
        <v>606</v>
      </c>
      <c r="I3035" s="196" t="s">
        <v>281</v>
      </c>
      <c r="J3035" s="196" t="s">
        <v>132</v>
      </c>
      <c r="K3035" s="196" t="s">
        <v>282</v>
      </c>
      <c r="L3035" s="196">
        <v>700</v>
      </c>
      <c r="M3035" s="196" t="s">
        <v>195</v>
      </c>
      <c r="N3035" s="196">
        <v>2</v>
      </c>
      <c r="O3035" s="196">
        <v>651.30999999999995</v>
      </c>
      <c r="P3035" s="196">
        <v>997</v>
      </c>
      <c r="Q3035" t="str">
        <f t="shared" si="1"/>
        <v>Street</v>
      </c>
      <c r="R3035" s="198"/>
      <c r="S3035" t="s">
        <v>306</v>
      </c>
      <c r="U3035" s="198"/>
    </row>
    <row r="3036" spans="1:21" x14ac:dyDescent="0.25">
      <c r="A3036" s="196">
        <v>4</v>
      </c>
      <c r="B3036" s="196" t="s">
        <v>189</v>
      </c>
      <c r="C3036" s="196">
        <v>2020</v>
      </c>
      <c r="D3036" s="196">
        <v>7</v>
      </c>
      <c r="E3036" s="196" t="s">
        <v>286</v>
      </c>
      <c r="F3036" s="197">
        <v>1</v>
      </c>
      <c r="G3036" s="196" t="s">
        <v>185</v>
      </c>
      <c r="H3036" s="196">
        <v>2</v>
      </c>
      <c r="I3036" s="196" t="s">
        <v>266</v>
      </c>
      <c r="J3036" s="196" t="s">
        <v>123</v>
      </c>
      <c r="K3036" s="196" t="s">
        <v>232</v>
      </c>
      <c r="L3036" s="196">
        <v>200</v>
      </c>
      <c r="M3036" s="196" t="s">
        <v>212</v>
      </c>
      <c r="N3036" s="196">
        <v>1</v>
      </c>
      <c r="O3036" s="196">
        <v>554.58000000000004</v>
      </c>
      <c r="P3036" s="196">
        <v>2396</v>
      </c>
      <c r="Q3036" t="str">
        <f t="shared" si="1"/>
        <v>1-Residential</v>
      </c>
      <c r="R3036" s="198"/>
      <c r="S3036" t="s">
        <v>306</v>
      </c>
      <c r="U3036" s="198"/>
    </row>
    <row r="3037" spans="1:21" x14ac:dyDescent="0.25">
      <c r="A3037" s="196">
        <v>5</v>
      </c>
      <c r="B3037" s="196" t="s">
        <v>183</v>
      </c>
      <c r="C3037" s="196">
        <v>2020</v>
      </c>
      <c r="D3037" s="196">
        <v>7</v>
      </c>
      <c r="E3037" s="196" t="s">
        <v>286</v>
      </c>
      <c r="F3037" s="197">
        <v>1</v>
      </c>
      <c r="G3037" s="196" t="s">
        <v>185</v>
      </c>
      <c r="H3037" s="196">
        <v>903</v>
      </c>
      <c r="I3037" s="196" t="s">
        <v>241</v>
      </c>
      <c r="J3037" s="196" t="s">
        <v>123</v>
      </c>
      <c r="K3037" s="196" t="s">
        <v>232</v>
      </c>
      <c r="L3037" s="196">
        <v>4512</v>
      </c>
      <c r="M3037" s="196" t="s">
        <v>188</v>
      </c>
      <c r="N3037" s="196">
        <v>449611</v>
      </c>
      <c r="O3037" s="196">
        <v>48309306.619999997</v>
      </c>
      <c r="P3037" s="196">
        <v>353820469</v>
      </c>
      <c r="Q3037" t="str">
        <f t="shared" si="1"/>
        <v>1-Residential</v>
      </c>
      <c r="R3037" s="198"/>
      <c r="S3037" t="s">
        <v>306</v>
      </c>
      <c r="U3037" s="198"/>
    </row>
    <row r="3038" spans="1:21" x14ac:dyDescent="0.25">
      <c r="A3038" s="196">
        <v>5</v>
      </c>
      <c r="B3038" s="196" t="s">
        <v>183</v>
      </c>
      <c r="C3038" s="196">
        <v>2020</v>
      </c>
      <c r="D3038" s="196">
        <v>7</v>
      </c>
      <c r="E3038" s="196" t="s">
        <v>286</v>
      </c>
      <c r="F3038" s="197">
        <v>10</v>
      </c>
      <c r="G3038" s="196" t="s">
        <v>240</v>
      </c>
      <c r="H3038" s="196">
        <v>602</v>
      </c>
      <c r="I3038" s="196" t="s">
        <v>248</v>
      </c>
      <c r="J3038" s="196" t="s">
        <v>127</v>
      </c>
      <c r="K3038" s="196" t="s">
        <v>199</v>
      </c>
      <c r="L3038" s="196">
        <v>207</v>
      </c>
      <c r="M3038" s="196" t="s">
        <v>245</v>
      </c>
      <c r="N3038" s="196">
        <v>2</v>
      </c>
      <c r="O3038" s="196">
        <v>62.1</v>
      </c>
      <c r="P3038" s="196">
        <v>106</v>
      </c>
      <c r="Q3038" t="str">
        <f t="shared" si="1"/>
        <v>Street</v>
      </c>
      <c r="R3038" s="198"/>
      <c r="S3038" t="s">
        <v>306</v>
      </c>
      <c r="U3038" s="198"/>
    </row>
    <row r="3039" spans="1:21" x14ac:dyDescent="0.25">
      <c r="A3039" s="196">
        <v>5</v>
      </c>
      <c r="B3039" s="196" t="s">
        <v>183</v>
      </c>
      <c r="C3039" s="196">
        <v>2020</v>
      </c>
      <c r="D3039" s="196">
        <v>7</v>
      </c>
      <c r="E3039" s="196" t="s">
        <v>286</v>
      </c>
      <c r="F3039" s="197">
        <v>1</v>
      </c>
      <c r="G3039" s="196" t="s">
        <v>185</v>
      </c>
      <c r="H3039" s="196">
        <v>616</v>
      </c>
      <c r="I3039" s="196" t="s">
        <v>201</v>
      </c>
      <c r="J3039" s="196" t="s">
        <v>127</v>
      </c>
      <c r="K3039" s="196" t="s">
        <v>199</v>
      </c>
      <c r="L3039" s="196">
        <v>4512</v>
      </c>
      <c r="M3039" s="196" t="s">
        <v>188</v>
      </c>
      <c r="N3039" s="196">
        <v>612</v>
      </c>
      <c r="O3039" s="196">
        <v>21015.77</v>
      </c>
      <c r="P3039" s="196">
        <v>49905</v>
      </c>
      <c r="Q3039" t="str">
        <f t="shared" si="1"/>
        <v>Street</v>
      </c>
      <c r="R3039" s="198"/>
      <c r="S3039" t="s">
        <v>306</v>
      </c>
      <c r="U3039" s="198"/>
    </row>
    <row r="3040" spans="1:21" x14ac:dyDescent="0.25">
      <c r="A3040" s="196">
        <v>5</v>
      </c>
      <c r="B3040" s="196" t="s">
        <v>183</v>
      </c>
      <c r="C3040" s="196">
        <v>2020</v>
      </c>
      <c r="D3040" s="196">
        <v>7</v>
      </c>
      <c r="E3040" s="196" t="s">
        <v>286</v>
      </c>
      <c r="F3040" s="197">
        <v>1</v>
      </c>
      <c r="G3040" s="196" t="s">
        <v>185</v>
      </c>
      <c r="H3040" s="196">
        <v>18</v>
      </c>
      <c r="I3040" s="196" t="s">
        <v>217</v>
      </c>
      <c r="J3040" s="196" t="s">
        <v>121</v>
      </c>
      <c r="K3040" s="196" t="s">
        <v>218</v>
      </c>
      <c r="L3040" s="196">
        <v>200</v>
      </c>
      <c r="M3040" s="196" t="s">
        <v>212</v>
      </c>
      <c r="N3040" s="196">
        <v>1</v>
      </c>
      <c r="O3040" s="196">
        <v>157</v>
      </c>
      <c r="P3040" s="196">
        <v>560</v>
      </c>
      <c r="Q3040" t="str">
        <f t="shared" si="1"/>
        <v>4-Medium C&amp;I</v>
      </c>
      <c r="R3040" s="198"/>
      <c r="S3040" t="s">
        <v>306</v>
      </c>
      <c r="U3040" s="198"/>
    </row>
    <row r="3041" spans="1:21" x14ac:dyDescent="0.25">
      <c r="A3041" s="196">
        <v>5</v>
      </c>
      <c r="B3041" s="196" t="s">
        <v>183</v>
      </c>
      <c r="C3041" s="196">
        <v>2020</v>
      </c>
      <c r="D3041" s="196">
        <v>7</v>
      </c>
      <c r="E3041" s="196" t="s">
        <v>286</v>
      </c>
      <c r="F3041" s="197">
        <v>5</v>
      </c>
      <c r="G3041" s="196" t="s">
        <v>197</v>
      </c>
      <c r="H3041" s="196">
        <v>954</v>
      </c>
      <c r="I3041" s="196" t="s">
        <v>239</v>
      </c>
      <c r="J3041" s="196" t="s">
        <v>121</v>
      </c>
      <c r="K3041" s="196" t="s">
        <v>218</v>
      </c>
      <c r="L3041" s="196">
        <v>4552</v>
      </c>
      <c r="M3041" s="196" t="s">
        <v>278</v>
      </c>
      <c r="N3041" s="196">
        <v>503</v>
      </c>
      <c r="O3041" s="196">
        <v>1226700.8700000001</v>
      </c>
      <c r="P3041" s="196">
        <v>13168851</v>
      </c>
      <c r="Q3041" t="str">
        <f t="shared" si="1"/>
        <v>4-Medium C&amp;I</v>
      </c>
      <c r="R3041" s="198"/>
      <c r="S3041" t="s">
        <v>306</v>
      </c>
      <c r="U3041" s="198"/>
    </row>
    <row r="3042" spans="1:21" x14ac:dyDescent="0.25">
      <c r="A3042" s="196">
        <v>5</v>
      </c>
      <c r="B3042" s="196" t="s">
        <v>183</v>
      </c>
      <c r="C3042" s="196">
        <v>2020</v>
      </c>
      <c r="D3042" s="196">
        <v>7</v>
      </c>
      <c r="E3042" s="196" t="s">
        <v>286</v>
      </c>
      <c r="F3042" s="197">
        <v>6</v>
      </c>
      <c r="G3042" s="196" t="s">
        <v>194</v>
      </c>
      <c r="H3042" s="196">
        <v>950</v>
      </c>
      <c r="I3042" s="196" t="s">
        <v>186</v>
      </c>
      <c r="J3042" s="196" t="s">
        <v>117</v>
      </c>
      <c r="K3042" s="196" t="s">
        <v>187</v>
      </c>
      <c r="L3042" s="196">
        <v>4562</v>
      </c>
      <c r="M3042" s="196" t="s">
        <v>213</v>
      </c>
      <c r="N3042" s="196">
        <v>30</v>
      </c>
      <c r="O3042" s="196">
        <v>846.64</v>
      </c>
      <c r="P3042" s="196">
        <v>5597</v>
      </c>
      <c r="Q3042" t="str">
        <f t="shared" si="1"/>
        <v>3-Small C&amp;I</v>
      </c>
      <c r="R3042" s="198"/>
      <c r="S3042" t="s">
        <v>306</v>
      </c>
      <c r="U3042" s="198"/>
    </row>
    <row r="3043" spans="1:21" x14ac:dyDescent="0.25">
      <c r="A3043" s="196">
        <v>4</v>
      </c>
      <c r="B3043" s="196" t="s">
        <v>189</v>
      </c>
      <c r="C3043" s="196">
        <v>2020</v>
      </c>
      <c r="D3043" s="196">
        <v>7</v>
      </c>
      <c r="E3043" s="196" t="s">
        <v>286</v>
      </c>
      <c r="F3043" s="197">
        <v>1</v>
      </c>
      <c r="G3043" s="196" t="s">
        <v>185</v>
      </c>
      <c r="H3043" s="196">
        <v>950</v>
      </c>
      <c r="I3043" s="196" t="s">
        <v>186</v>
      </c>
      <c r="J3043" s="196" t="s">
        <v>117</v>
      </c>
      <c r="K3043" s="196" t="s">
        <v>187</v>
      </c>
      <c r="L3043" s="196">
        <v>4512</v>
      </c>
      <c r="M3043" s="196" t="s">
        <v>188</v>
      </c>
      <c r="N3043" s="196">
        <v>27</v>
      </c>
      <c r="O3043" s="196">
        <v>1870.44</v>
      </c>
      <c r="P3043" s="196">
        <v>16696</v>
      </c>
      <c r="Q3043" t="str">
        <f t="shared" si="1"/>
        <v>3-Small C&amp;I</v>
      </c>
      <c r="R3043" s="198"/>
      <c r="S3043" t="s">
        <v>306</v>
      </c>
      <c r="U3043" s="198"/>
    </row>
    <row r="3044" spans="1:21" x14ac:dyDescent="0.25">
      <c r="A3044" s="196">
        <v>4</v>
      </c>
      <c r="B3044" s="196" t="s">
        <v>189</v>
      </c>
      <c r="C3044" s="196">
        <v>2020</v>
      </c>
      <c r="D3044" s="196">
        <v>7</v>
      </c>
      <c r="E3044" s="196" t="s">
        <v>286</v>
      </c>
      <c r="F3044" s="197">
        <v>3</v>
      </c>
      <c r="G3044" s="196" t="s">
        <v>191</v>
      </c>
      <c r="H3044" s="196">
        <v>15</v>
      </c>
      <c r="I3044" s="196" t="s">
        <v>254</v>
      </c>
      <c r="J3044" s="196" t="s">
        <v>120</v>
      </c>
      <c r="K3044" s="196" t="s">
        <v>216</v>
      </c>
      <c r="L3044" s="196">
        <v>300</v>
      </c>
      <c r="M3044" s="196" t="s">
        <v>193</v>
      </c>
      <c r="N3044" s="196">
        <v>1</v>
      </c>
      <c r="O3044" s="196">
        <v>14.92</v>
      </c>
      <c r="P3044" s="196">
        <v>26</v>
      </c>
      <c r="Q3044" t="str">
        <f t="shared" si="1"/>
        <v>3-Small C&amp;I</v>
      </c>
      <c r="R3044" s="198"/>
      <c r="S3044" t="s">
        <v>306</v>
      </c>
      <c r="U3044" s="198"/>
    </row>
    <row r="3045" spans="1:21" x14ac:dyDescent="0.25">
      <c r="A3045" s="196">
        <v>4</v>
      </c>
      <c r="B3045" s="196" t="s">
        <v>189</v>
      </c>
      <c r="C3045" s="196">
        <v>2020</v>
      </c>
      <c r="D3045" s="196">
        <v>7</v>
      </c>
      <c r="E3045" s="196" t="s">
        <v>286</v>
      </c>
      <c r="F3045" s="197">
        <v>1</v>
      </c>
      <c r="G3045" s="196" t="s">
        <v>185</v>
      </c>
      <c r="H3045" s="196">
        <v>953</v>
      </c>
      <c r="I3045" s="196" t="s">
        <v>215</v>
      </c>
      <c r="J3045" s="196" t="s">
        <v>120</v>
      </c>
      <c r="K3045" s="196" t="s">
        <v>216</v>
      </c>
      <c r="L3045" s="196">
        <v>4512</v>
      </c>
      <c r="M3045" s="196" t="s">
        <v>188</v>
      </c>
      <c r="N3045" s="196">
        <v>1</v>
      </c>
      <c r="O3045" s="196">
        <v>32.04</v>
      </c>
      <c r="P3045" s="196">
        <v>209</v>
      </c>
      <c r="Q3045" t="str">
        <f t="shared" si="1"/>
        <v>3-Small C&amp;I</v>
      </c>
      <c r="R3045" s="198"/>
      <c r="S3045" t="s">
        <v>306</v>
      </c>
      <c r="U3045" s="198"/>
    </row>
    <row r="3046" spans="1:21" x14ac:dyDescent="0.25">
      <c r="A3046" s="196">
        <v>5</v>
      </c>
      <c r="B3046" s="196" t="s">
        <v>183</v>
      </c>
      <c r="C3046" s="196">
        <v>2020</v>
      </c>
      <c r="D3046" s="196">
        <v>7</v>
      </c>
      <c r="E3046" s="196" t="s">
        <v>286</v>
      </c>
      <c r="F3046" s="197">
        <v>5</v>
      </c>
      <c r="G3046" s="196" t="s">
        <v>197</v>
      </c>
      <c r="H3046" s="196">
        <v>5</v>
      </c>
      <c r="I3046" s="196" t="s">
        <v>192</v>
      </c>
      <c r="J3046" s="196" t="s">
        <v>117</v>
      </c>
      <c r="K3046" s="196" t="s">
        <v>187</v>
      </c>
      <c r="L3046" s="196">
        <v>460</v>
      </c>
      <c r="M3046" s="196" t="s">
        <v>200</v>
      </c>
      <c r="N3046" s="196">
        <v>981</v>
      </c>
      <c r="O3046" s="196">
        <v>141560.43</v>
      </c>
      <c r="P3046" s="196">
        <v>1686530</v>
      </c>
      <c r="Q3046" t="str">
        <f t="shared" si="1"/>
        <v>3-Small C&amp;I</v>
      </c>
      <c r="R3046" s="198"/>
      <c r="S3046" t="s">
        <v>306</v>
      </c>
      <c r="U3046" s="198"/>
    </row>
    <row r="3047" spans="1:21" x14ac:dyDescent="0.25">
      <c r="A3047" s="196">
        <v>5</v>
      </c>
      <c r="B3047" s="196" t="s">
        <v>183</v>
      </c>
      <c r="C3047" s="196">
        <v>2020</v>
      </c>
      <c r="D3047" s="196">
        <v>7</v>
      </c>
      <c r="E3047" s="196" t="s">
        <v>286</v>
      </c>
      <c r="F3047" s="197">
        <v>10</v>
      </c>
      <c r="G3047" s="196" t="s">
        <v>240</v>
      </c>
      <c r="H3047" s="196">
        <v>5</v>
      </c>
      <c r="I3047" s="196" t="s">
        <v>192</v>
      </c>
      <c r="J3047" s="196" t="s">
        <v>117</v>
      </c>
      <c r="K3047" s="196" t="s">
        <v>187</v>
      </c>
      <c r="L3047" s="196">
        <v>207</v>
      </c>
      <c r="M3047" s="196" t="s">
        <v>245</v>
      </c>
      <c r="N3047" s="196">
        <v>15</v>
      </c>
      <c r="O3047" s="196">
        <v>1382.75</v>
      </c>
      <c r="P3047" s="196">
        <v>6724</v>
      </c>
      <c r="Q3047" t="str">
        <f t="shared" si="1"/>
        <v>3-Small C&amp;I</v>
      </c>
      <c r="R3047" s="198"/>
      <c r="S3047" t="s">
        <v>306</v>
      </c>
      <c r="U3047" s="198"/>
    </row>
    <row r="3048" spans="1:21" x14ac:dyDescent="0.25">
      <c r="A3048" s="196">
        <v>5</v>
      </c>
      <c r="B3048" s="196" t="s">
        <v>183</v>
      </c>
      <c r="C3048" s="196">
        <v>2020</v>
      </c>
      <c r="D3048" s="196">
        <v>7</v>
      </c>
      <c r="E3048" s="196" t="s">
        <v>286</v>
      </c>
      <c r="F3048" s="197">
        <v>6</v>
      </c>
      <c r="G3048" s="196" t="s">
        <v>194</v>
      </c>
      <c r="H3048" s="196">
        <v>626</v>
      </c>
      <c r="I3048" s="196" t="s">
        <v>270</v>
      </c>
      <c r="J3048" s="196" t="s">
        <v>134</v>
      </c>
      <c r="K3048" s="196" t="s">
        <v>214</v>
      </c>
      <c r="L3048" s="196">
        <v>700</v>
      </c>
      <c r="M3048" s="196" t="s">
        <v>195</v>
      </c>
      <c r="N3048" s="196">
        <v>4</v>
      </c>
      <c r="O3048" s="196">
        <v>2129.38</v>
      </c>
      <c r="P3048" s="196">
        <v>464</v>
      </c>
      <c r="Q3048" t="str">
        <f t="shared" si="1"/>
        <v>Street</v>
      </c>
      <c r="R3048" s="198"/>
      <c r="S3048" t="s">
        <v>306</v>
      </c>
      <c r="U3048" s="198"/>
    </row>
    <row r="3049" spans="1:21" x14ac:dyDescent="0.25">
      <c r="A3049" s="196">
        <v>5</v>
      </c>
      <c r="B3049" s="196" t="s">
        <v>183</v>
      </c>
      <c r="C3049" s="196">
        <v>2020</v>
      </c>
      <c r="D3049" s="196">
        <v>7</v>
      </c>
      <c r="E3049" s="196" t="s">
        <v>286</v>
      </c>
      <c r="F3049" s="197">
        <v>5</v>
      </c>
      <c r="G3049" s="196" t="s">
        <v>197</v>
      </c>
      <c r="H3049" s="196">
        <v>710</v>
      </c>
      <c r="I3049" s="196" t="s">
        <v>222</v>
      </c>
      <c r="J3049" s="196" t="s">
        <v>209</v>
      </c>
      <c r="K3049" s="196" t="s">
        <v>210</v>
      </c>
      <c r="L3049" s="196">
        <v>4552</v>
      </c>
      <c r="M3049" s="196" t="s">
        <v>278</v>
      </c>
      <c r="N3049" s="196">
        <v>643</v>
      </c>
      <c r="O3049" s="196">
        <v>11439431.619999999</v>
      </c>
      <c r="P3049" s="196">
        <v>184856033</v>
      </c>
      <c r="Q3049" t="str">
        <f t="shared" si="1"/>
        <v>5-Large C&amp;I</v>
      </c>
      <c r="R3049" s="198"/>
      <c r="S3049" t="s">
        <v>306</v>
      </c>
      <c r="U3049" s="198"/>
    </row>
    <row r="3050" spans="1:21" x14ac:dyDescent="0.25">
      <c r="A3050" s="196">
        <v>5</v>
      </c>
      <c r="B3050" s="196" t="s">
        <v>183</v>
      </c>
      <c r="C3050" s="196">
        <v>2020</v>
      </c>
      <c r="D3050" s="196">
        <v>7</v>
      </c>
      <c r="E3050" s="196" t="s">
        <v>286</v>
      </c>
      <c r="F3050" s="197">
        <v>6</v>
      </c>
      <c r="G3050" s="196" t="s">
        <v>194</v>
      </c>
      <c r="H3050" s="196">
        <v>617</v>
      </c>
      <c r="I3050" s="196" t="s">
        <v>289</v>
      </c>
      <c r="J3050" s="196" t="s">
        <v>290</v>
      </c>
      <c r="K3050" s="196" t="s">
        <v>291</v>
      </c>
      <c r="L3050" s="196">
        <v>4562</v>
      </c>
      <c r="M3050" s="196" t="s">
        <v>213</v>
      </c>
      <c r="N3050" s="196">
        <v>6</v>
      </c>
      <c r="O3050" s="196">
        <v>7959.27</v>
      </c>
      <c r="P3050" s="196">
        <v>27136</v>
      </c>
      <c r="Q3050" t="str">
        <f t="shared" si="1"/>
        <v>Street</v>
      </c>
      <c r="R3050" s="198"/>
      <c r="S3050" t="s">
        <v>306</v>
      </c>
      <c r="U3050" s="198"/>
    </row>
    <row r="3051" spans="1:21" x14ac:dyDescent="0.25">
      <c r="A3051" s="196">
        <v>5</v>
      </c>
      <c r="B3051" s="196" t="s">
        <v>183</v>
      </c>
      <c r="C3051" s="196">
        <v>2020</v>
      </c>
      <c r="D3051" s="196">
        <v>7</v>
      </c>
      <c r="E3051" s="196" t="s">
        <v>286</v>
      </c>
      <c r="F3051" s="197">
        <v>6</v>
      </c>
      <c r="G3051" s="196" t="s">
        <v>194</v>
      </c>
      <c r="H3051" s="196">
        <v>618</v>
      </c>
      <c r="I3051" s="196" t="s">
        <v>296</v>
      </c>
      <c r="J3051" s="196" t="s">
        <v>132</v>
      </c>
      <c r="K3051" s="196" t="s">
        <v>282</v>
      </c>
      <c r="L3051" s="196">
        <v>4562</v>
      </c>
      <c r="M3051" s="196" t="s">
        <v>213</v>
      </c>
      <c r="N3051" s="196">
        <v>6</v>
      </c>
      <c r="O3051" s="196">
        <v>1491.18</v>
      </c>
      <c r="P3051" s="196">
        <v>2792</v>
      </c>
      <c r="Q3051" t="str">
        <f t="shared" si="1"/>
        <v>Street</v>
      </c>
      <c r="R3051" s="198"/>
      <c r="S3051" t="s">
        <v>306</v>
      </c>
      <c r="U3051" s="198"/>
    </row>
    <row r="3052" spans="1:21" x14ac:dyDescent="0.25">
      <c r="A3052" s="196">
        <v>4</v>
      </c>
      <c r="B3052" s="196" t="s">
        <v>189</v>
      </c>
      <c r="C3052" s="196">
        <v>2020</v>
      </c>
      <c r="D3052" s="196">
        <v>7</v>
      </c>
      <c r="E3052" s="196" t="s">
        <v>286</v>
      </c>
      <c r="F3052" s="197">
        <v>6</v>
      </c>
      <c r="G3052" s="196" t="s">
        <v>194</v>
      </c>
      <c r="H3052" s="196">
        <v>624</v>
      </c>
      <c r="I3052" s="196" t="s">
        <v>228</v>
      </c>
      <c r="J3052" s="196" t="s">
        <v>126</v>
      </c>
      <c r="K3052" s="196" t="s">
        <v>229</v>
      </c>
      <c r="L3052" s="196">
        <v>4562</v>
      </c>
      <c r="M3052" s="196" t="s">
        <v>213</v>
      </c>
      <c r="N3052" s="196">
        <v>2</v>
      </c>
      <c r="O3052" s="196">
        <v>1207.79</v>
      </c>
      <c r="P3052" s="196">
        <v>4788</v>
      </c>
      <c r="Q3052" t="str">
        <f t="shared" si="1"/>
        <v>Street</v>
      </c>
      <c r="R3052" s="198"/>
      <c r="S3052" t="s">
        <v>306</v>
      </c>
      <c r="U3052" s="198"/>
    </row>
    <row r="3053" spans="1:21" x14ac:dyDescent="0.25">
      <c r="A3053" s="196">
        <v>5</v>
      </c>
      <c r="B3053" s="196" t="s">
        <v>183</v>
      </c>
      <c r="C3053" s="196">
        <v>2020</v>
      </c>
      <c r="D3053" s="196">
        <v>7</v>
      </c>
      <c r="E3053" s="196" t="s">
        <v>286</v>
      </c>
      <c r="F3053" s="197">
        <v>3</v>
      </c>
      <c r="G3053" s="196" t="s">
        <v>191</v>
      </c>
      <c r="H3053" s="196">
        <v>700</v>
      </c>
      <c r="I3053" s="196" t="s">
        <v>275</v>
      </c>
      <c r="J3053" s="196" t="s">
        <v>209</v>
      </c>
      <c r="K3053" s="196" t="s">
        <v>210</v>
      </c>
      <c r="L3053" s="196">
        <v>300</v>
      </c>
      <c r="M3053" s="196" t="s">
        <v>193</v>
      </c>
      <c r="N3053" s="196">
        <v>4</v>
      </c>
      <c r="O3053" s="196">
        <v>43919.01</v>
      </c>
      <c r="P3053" s="196">
        <v>294160</v>
      </c>
      <c r="Q3053" t="str">
        <f t="shared" si="1"/>
        <v>5-Large C&amp;I</v>
      </c>
      <c r="R3053" s="198"/>
      <c r="S3053" t="s">
        <v>306</v>
      </c>
      <c r="U3053" s="198"/>
    </row>
    <row r="3054" spans="1:21" x14ac:dyDescent="0.25">
      <c r="A3054" s="196">
        <v>5</v>
      </c>
      <c r="B3054" s="196" t="s">
        <v>183</v>
      </c>
      <c r="C3054" s="196">
        <v>2020</v>
      </c>
      <c r="D3054" s="196">
        <v>7</v>
      </c>
      <c r="E3054" s="196" t="s">
        <v>286</v>
      </c>
      <c r="F3054" s="197">
        <v>72</v>
      </c>
      <c r="G3054" s="196" t="s">
        <v>214</v>
      </c>
      <c r="H3054" s="196">
        <v>1</v>
      </c>
      <c r="I3054" s="196" t="s">
        <v>231</v>
      </c>
      <c r="J3054" s="196" t="s">
        <v>123</v>
      </c>
      <c r="K3054" s="196" t="s">
        <v>232</v>
      </c>
      <c r="L3054" s="196">
        <v>1572</v>
      </c>
      <c r="M3054" s="196" t="s">
        <v>233</v>
      </c>
      <c r="N3054" s="196">
        <v>1</v>
      </c>
      <c r="O3054" s="196">
        <v>96.68</v>
      </c>
      <c r="P3054" s="196">
        <v>393</v>
      </c>
      <c r="Q3054" t="str">
        <f t="shared" si="1"/>
        <v>1-Residential</v>
      </c>
      <c r="R3054" s="198"/>
      <c r="S3054" t="s">
        <v>306</v>
      </c>
      <c r="U3054" s="198"/>
    </row>
    <row r="3055" spans="1:21" x14ac:dyDescent="0.25">
      <c r="A3055" s="196">
        <v>5</v>
      </c>
      <c r="B3055" s="196" t="s">
        <v>183</v>
      </c>
      <c r="C3055" s="196">
        <v>2020</v>
      </c>
      <c r="D3055" s="196">
        <v>7</v>
      </c>
      <c r="E3055" s="196" t="s">
        <v>286</v>
      </c>
      <c r="F3055" s="197">
        <v>1</v>
      </c>
      <c r="G3055" s="196" t="s">
        <v>185</v>
      </c>
      <c r="H3055" s="196">
        <v>6</v>
      </c>
      <c r="I3055" s="196" t="s">
        <v>258</v>
      </c>
      <c r="J3055" s="196" t="s">
        <v>124</v>
      </c>
      <c r="K3055" s="196" t="s">
        <v>244</v>
      </c>
      <c r="L3055" s="196">
        <v>200</v>
      </c>
      <c r="M3055" s="196" t="s">
        <v>212</v>
      </c>
      <c r="N3055" s="196">
        <v>57086</v>
      </c>
      <c r="O3055" s="196">
        <v>5920213.9400000004</v>
      </c>
      <c r="P3055" s="196">
        <v>39357036</v>
      </c>
      <c r="Q3055" t="str">
        <f t="shared" si="1"/>
        <v>2-Low Income Residential</v>
      </c>
      <c r="R3055" s="198"/>
      <c r="S3055" t="s">
        <v>306</v>
      </c>
      <c r="U3055" s="198"/>
    </row>
    <row r="3056" spans="1:21" x14ac:dyDescent="0.25">
      <c r="A3056" s="196">
        <v>4</v>
      </c>
      <c r="B3056" s="196" t="s">
        <v>189</v>
      </c>
      <c r="C3056" s="196">
        <v>2020</v>
      </c>
      <c r="D3056" s="196">
        <v>7</v>
      </c>
      <c r="E3056" s="196" t="s">
        <v>286</v>
      </c>
      <c r="F3056" s="197">
        <v>3</v>
      </c>
      <c r="G3056" s="196" t="s">
        <v>191</v>
      </c>
      <c r="H3056" s="196">
        <v>18</v>
      </c>
      <c r="I3056" s="196" t="s">
        <v>217</v>
      </c>
      <c r="J3056" s="196" t="s">
        <v>121</v>
      </c>
      <c r="K3056" s="196" t="s">
        <v>218</v>
      </c>
      <c r="L3056" s="196">
        <v>300</v>
      </c>
      <c r="M3056" s="196" t="s">
        <v>193</v>
      </c>
      <c r="N3056" s="196">
        <v>11</v>
      </c>
      <c r="O3056" s="196">
        <v>21217.62</v>
      </c>
      <c r="P3056" s="196">
        <v>114980</v>
      </c>
      <c r="Q3056" t="str">
        <f t="shared" si="1"/>
        <v>4-Medium C&amp;I</v>
      </c>
      <c r="R3056" s="198"/>
      <c r="S3056" t="s">
        <v>306</v>
      </c>
      <c r="U3056" s="198"/>
    </row>
    <row r="3057" spans="1:21" x14ac:dyDescent="0.25">
      <c r="A3057" s="196">
        <v>5</v>
      </c>
      <c r="B3057" s="196" t="s">
        <v>183</v>
      </c>
      <c r="C3057" s="196">
        <v>2020</v>
      </c>
      <c r="D3057" s="196">
        <v>7</v>
      </c>
      <c r="E3057" s="196" t="s">
        <v>286</v>
      </c>
      <c r="F3057" s="197">
        <v>79</v>
      </c>
      <c r="G3057" s="196" t="s">
        <v>214</v>
      </c>
      <c r="H3057" s="196">
        <v>18</v>
      </c>
      <c r="I3057" s="196" t="s">
        <v>217</v>
      </c>
      <c r="J3057" s="196" t="s">
        <v>121</v>
      </c>
      <c r="K3057" s="196" t="s">
        <v>218</v>
      </c>
      <c r="L3057" s="196">
        <v>1579</v>
      </c>
      <c r="M3057" s="196" t="s">
        <v>273</v>
      </c>
      <c r="N3057" s="196">
        <v>1</v>
      </c>
      <c r="O3057" s="196">
        <v>7705.99</v>
      </c>
      <c r="P3057" s="196">
        <v>51800</v>
      </c>
      <c r="Q3057" t="str">
        <f t="shared" si="1"/>
        <v>4-Medium C&amp;I</v>
      </c>
      <c r="R3057" s="198"/>
      <c r="S3057" t="s">
        <v>306</v>
      </c>
      <c r="U3057" s="198"/>
    </row>
    <row r="3058" spans="1:21" x14ac:dyDescent="0.25">
      <c r="A3058" s="196">
        <v>5</v>
      </c>
      <c r="B3058" s="196" t="s">
        <v>183</v>
      </c>
      <c r="C3058" s="196">
        <v>2020</v>
      </c>
      <c r="D3058" s="196">
        <v>7</v>
      </c>
      <c r="E3058" s="196" t="s">
        <v>286</v>
      </c>
      <c r="F3058" s="197">
        <v>79</v>
      </c>
      <c r="G3058" s="196" t="s">
        <v>214</v>
      </c>
      <c r="H3058" s="196">
        <v>951</v>
      </c>
      <c r="I3058" s="196" t="s">
        <v>252</v>
      </c>
      <c r="J3058" s="196" t="s">
        <v>128</v>
      </c>
      <c r="K3058" s="196" t="s">
        <v>251</v>
      </c>
      <c r="L3058" s="196">
        <v>4579</v>
      </c>
      <c r="M3058" s="196" t="s">
        <v>223</v>
      </c>
      <c r="N3058" s="196">
        <v>7</v>
      </c>
      <c r="O3058" s="196">
        <v>332.26</v>
      </c>
      <c r="P3058" s="196">
        <v>2844</v>
      </c>
      <c r="Q3058" t="str">
        <f t="shared" ref="Q3058:Q3083" si="2">VLOOKUP(J3058,S:T,2,FALSE)</f>
        <v>3-Small C&amp;I</v>
      </c>
      <c r="R3058" s="198"/>
      <c r="S3058" t="s">
        <v>306</v>
      </c>
      <c r="U3058" s="198"/>
    </row>
    <row r="3059" spans="1:21" x14ac:dyDescent="0.25">
      <c r="A3059" s="196">
        <v>5</v>
      </c>
      <c r="B3059" s="196" t="s">
        <v>183</v>
      </c>
      <c r="C3059" s="196">
        <v>2020</v>
      </c>
      <c r="D3059" s="196">
        <v>7</v>
      </c>
      <c r="E3059" s="196" t="s">
        <v>286</v>
      </c>
      <c r="F3059" s="197">
        <v>3</v>
      </c>
      <c r="G3059" s="196" t="s">
        <v>191</v>
      </c>
      <c r="H3059" s="196">
        <v>19</v>
      </c>
      <c r="I3059" s="196" t="s">
        <v>264</v>
      </c>
      <c r="J3059" s="196" t="s">
        <v>129</v>
      </c>
      <c r="K3059" s="196" t="s">
        <v>265</v>
      </c>
      <c r="L3059" s="196">
        <v>300</v>
      </c>
      <c r="M3059" s="196" t="s">
        <v>193</v>
      </c>
      <c r="N3059" s="196">
        <v>46</v>
      </c>
      <c r="O3059" s="196">
        <v>114692.19</v>
      </c>
      <c r="P3059" s="196">
        <v>699304</v>
      </c>
      <c r="Q3059" t="str">
        <f t="shared" si="2"/>
        <v>4-Medium C&amp;I</v>
      </c>
      <c r="R3059" s="198"/>
      <c r="S3059" t="s">
        <v>306</v>
      </c>
      <c r="U3059" s="198"/>
    </row>
    <row r="3060" spans="1:21" x14ac:dyDescent="0.25">
      <c r="A3060" s="196">
        <v>5</v>
      </c>
      <c r="B3060" s="196" t="s">
        <v>183</v>
      </c>
      <c r="C3060" s="196">
        <v>2020</v>
      </c>
      <c r="D3060" s="196">
        <v>7</v>
      </c>
      <c r="E3060" s="196" t="s">
        <v>286</v>
      </c>
      <c r="F3060" s="197">
        <v>3</v>
      </c>
      <c r="G3060" s="196" t="s">
        <v>191</v>
      </c>
      <c r="H3060" s="196">
        <v>8</v>
      </c>
      <c r="I3060" s="196" t="s">
        <v>250</v>
      </c>
      <c r="J3060" s="196" t="s">
        <v>128</v>
      </c>
      <c r="K3060" s="196" t="s">
        <v>251</v>
      </c>
      <c r="L3060" s="196">
        <v>300</v>
      </c>
      <c r="M3060" s="196" t="s">
        <v>193</v>
      </c>
      <c r="N3060" s="196">
        <v>376</v>
      </c>
      <c r="O3060" s="196">
        <v>19582.05</v>
      </c>
      <c r="P3060" s="196">
        <v>91869</v>
      </c>
      <c r="Q3060" t="str">
        <f t="shared" si="2"/>
        <v>3-Small C&amp;I</v>
      </c>
      <c r="R3060" s="198"/>
      <c r="S3060" t="s">
        <v>306</v>
      </c>
      <c r="U3060" s="198"/>
    </row>
    <row r="3061" spans="1:21" x14ac:dyDescent="0.25">
      <c r="A3061" s="196">
        <v>5</v>
      </c>
      <c r="B3061" s="196" t="s">
        <v>183</v>
      </c>
      <c r="C3061" s="196">
        <v>2020</v>
      </c>
      <c r="D3061" s="196">
        <v>7</v>
      </c>
      <c r="E3061" s="196" t="s">
        <v>286</v>
      </c>
      <c r="F3061" s="197">
        <v>3</v>
      </c>
      <c r="G3061" s="196" t="s">
        <v>191</v>
      </c>
      <c r="H3061" s="196">
        <v>950</v>
      </c>
      <c r="I3061" s="196" t="s">
        <v>186</v>
      </c>
      <c r="J3061" s="196" t="s">
        <v>117</v>
      </c>
      <c r="K3061" s="196" t="s">
        <v>187</v>
      </c>
      <c r="L3061" s="196">
        <v>4532</v>
      </c>
      <c r="M3061" s="196" t="s">
        <v>202</v>
      </c>
      <c r="N3061" s="196">
        <v>60026</v>
      </c>
      <c r="O3061" s="196">
        <v>5054618.95</v>
      </c>
      <c r="P3061" s="196">
        <v>100135488</v>
      </c>
      <c r="Q3061" t="str">
        <f t="shared" si="2"/>
        <v>3-Small C&amp;I</v>
      </c>
      <c r="R3061" s="198"/>
      <c r="S3061" t="s">
        <v>306</v>
      </c>
      <c r="U3061" s="198"/>
    </row>
    <row r="3062" spans="1:21" x14ac:dyDescent="0.25">
      <c r="A3062" s="196">
        <v>4</v>
      </c>
      <c r="B3062" s="196" t="s">
        <v>189</v>
      </c>
      <c r="C3062" s="196">
        <v>2020</v>
      </c>
      <c r="D3062" s="196">
        <v>7</v>
      </c>
      <c r="E3062" s="196" t="s">
        <v>286</v>
      </c>
      <c r="F3062" s="197">
        <v>5</v>
      </c>
      <c r="G3062" s="196" t="s">
        <v>197</v>
      </c>
      <c r="H3062" s="196">
        <v>950</v>
      </c>
      <c r="I3062" s="196" t="s">
        <v>186</v>
      </c>
      <c r="J3062" s="196" t="s">
        <v>117</v>
      </c>
      <c r="K3062" s="196" t="s">
        <v>187</v>
      </c>
      <c r="L3062" s="196">
        <v>4552</v>
      </c>
      <c r="M3062" s="196" t="s">
        <v>278</v>
      </c>
      <c r="N3062" s="196">
        <v>2</v>
      </c>
      <c r="O3062" s="196">
        <v>45.03</v>
      </c>
      <c r="P3062" s="196">
        <v>241</v>
      </c>
      <c r="Q3062" t="str">
        <f t="shared" si="2"/>
        <v>3-Small C&amp;I</v>
      </c>
      <c r="R3062" s="198"/>
      <c r="S3062" t="s">
        <v>306</v>
      </c>
      <c r="U3062" s="198"/>
    </row>
    <row r="3063" spans="1:21" x14ac:dyDescent="0.25">
      <c r="A3063" s="196">
        <v>5</v>
      </c>
      <c r="B3063" s="196" t="s">
        <v>183</v>
      </c>
      <c r="C3063" s="196">
        <v>2020</v>
      </c>
      <c r="D3063" s="196">
        <v>7</v>
      </c>
      <c r="E3063" s="196" t="s">
        <v>286</v>
      </c>
      <c r="F3063" s="197">
        <v>10</v>
      </c>
      <c r="G3063" s="196" t="s">
        <v>240</v>
      </c>
      <c r="H3063" s="196">
        <v>950</v>
      </c>
      <c r="I3063" s="196" t="s">
        <v>186</v>
      </c>
      <c r="J3063" s="196" t="s">
        <v>117</v>
      </c>
      <c r="K3063" s="196" t="s">
        <v>187</v>
      </c>
      <c r="L3063" s="196">
        <v>4513</v>
      </c>
      <c r="M3063" s="196" t="s">
        <v>242</v>
      </c>
      <c r="N3063" s="196">
        <v>13</v>
      </c>
      <c r="O3063" s="196">
        <v>1454.41</v>
      </c>
      <c r="P3063" s="196">
        <v>13382</v>
      </c>
      <c r="Q3063" t="str">
        <f t="shared" si="2"/>
        <v>3-Small C&amp;I</v>
      </c>
      <c r="R3063" s="198"/>
      <c r="S3063" t="s">
        <v>306</v>
      </c>
      <c r="U3063" s="198"/>
    </row>
    <row r="3064" spans="1:21" x14ac:dyDescent="0.25">
      <c r="A3064" s="196">
        <v>4</v>
      </c>
      <c r="B3064" s="196" t="s">
        <v>189</v>
      </c>
      <c r="C3064" s="196">
        <v>2020</v>
      </c>
      <c r="D3064" s="196">
        <v>7</v>
      </c>
      <c r="E3064" s="196" t="s">
        <v>286</v>
      </c>
      <c r="F3064" s="197">
        <v>1</v>
      </c>
      <c r="G3064" s="196" t="s">
        <v>185</v>
      </c>
      <c r="H3064" s="196">
        <v>10</v>
      </c>
      <c r="I3064" s="196" t="s">
        <v>253</v>
      </c>
      <c r="J3064" s="196" t="s">
        <v>120</v>
      </c>
      <c r="K3064" s="196" t="s">
        <v>216</v>
      </c>
      <c r="L3064" s="196">
        <v>200</v>
      </c>
      <c r="M3064" s="196" t="s">
        <v>212</v>
      </c>
      <c r="N3064" s="196">
        <v>5</v>
      </c>
      <c r="O3064" s="196">
        <v>315.8</v>
      </c>
      <c r="P3064" s="196">
        <v>1403</v>
      </c>
      <c r="Q3064" t="str">
        <f t="shared" si="2"/>
        <v>3-Small C&amp;I</v>
      </c>
      <c r="R3064" s="198"/>
      <c r="S3064" t="s">
        <v>306</v>
      </c>
      <c r="U3064" s="198"/>
    </row>
    <row r="3065" spans="1:21" x14ac:dyDescent="0.25">
      <c r="A3065" s="196">
        <v>4</v>
      </c>
      <c r="B3065" s="196" t="s">
        <v>189</v>
      </c>
      <c r="C3065" s="196">
        <v>2020</v>
      </c>
      <c r="D3065" s="196">
        <v>7</v>
      </c>
      <c r="E3065" s="196" t="s">
        <v>286</v>
      </c>
      <c r="F3065" s="197">
        <v>3</v>
      </c>
      <c r="G3065" s="196" t="s">
        <v>191</v>
      </c>
      <c r="H3065" s="196">
        <v>10</v>
      </c>
      <c r="I3065" s="196" t="s">
        <v>253</v>
      </c>
      <c r="J3065" s="196" t="s">
        <v>120</v>
      </c>
      <c r="K3065" s="196" t="s">
        <v>216</v>
      </c>
      <c r="L3065" s="196">
        <v>300</v>
      </c>
      <c r="M3065" s="196" t="s">
        <v>193</v>
      </c>
      <c r="N3065" s="196">
        <v>32</v>
      </c>
      <c r="O3065" s="196">
        <v>1497.66</v>
      </c>
      <c r="P3065" s="196">
        <v>8437</v>
      </c>
      <c r="Q3065" t="str">
        <f t="shared" si="2"/>
        <v>3-Small C&amp;I</v>
      </c>
      <c r="R3065" s="198"/>
      <c r="S3065" t="s">
        <v>306</v>
      </c>
      <c r="U3065" s="198"/>
    </row>
    <row r="3066" spans="1:21" x14ac:dyDescent="0.25">
      <c r="A3066" s="196">
        <v>5</v>
      </c>
      <c r="B3066" s="196" t="s">
        <v>183</v>
      </c>
      <c r="C3066" s="196">
        <v>2020</v>
      </c>
      <c r="D3066" s="196">
        <v>7</v>
      </c>
      <c r="E3066" s="196" t="s">
        <v>286</v>
      </c>
      <c r="F3066" s="197">
        <v>79</v>
      </c>
      <c r="G3066" s="196" t="s">
        <v>214</v>
      </c>
      <c r="H3066" s="196">
        <v>5</v>
      </c>
      <c r="I3066" s="196" t="s">
        <v>192</v>
      </c>
      <c r="J3066" s="196" t="s">
        <v>117</v>
      </c>
      <c r="K3066" s="196" t="s">
        <v>187</v>
      </c>
      <c r="L3066" s="196">
        <v>1579</v>
      </c>
      <c r="M3066" s="196" t="s">
        <v>273</v>
      </c>
      <c r="N3066" s="196">
        <v>1</v>
      </c>
      <c r="O3066" s="196">
        <v>9.64</v>
      </c>
      <c r="P3066" s="196">
        <v>0</v>
      </c>
      <c r="Q3066" t="str">
        <f t="shared" si="2"/>
        <v>3-Small C&amp;I</v>
      </c>
      <c r="R3066" s="198"/>
      <c r="S3066" t="s">
        <v>306</v>
      </c>
      <c r="U3066" s="198"/>
    </row>
    <row r="3067" spans="1:21" x14ac:dyDescent="0.25">
      <c r="A3067" s="196">
        <v>5</v>
      </c>
      <c r="B3067" s="196" t="s">
        <v>183</v>
      </c>
      <c r="C3067" s="196">
        <v>2020</v>
      </c>
      <c r="D3067" s="196">
        <v>7</v>
      </c>
      <c r="E3067" s="196" t="s">
        <v>286</v>
      </c>
      <c r="F3067" s="197">
        <v>6</v>
      </c>
      <c r="G3067" s="196" t="s">
        <v>194</v>
      </c>
      <c r="H3067" s="196">
        <v>616</v>
      </c>
      <c r="I3067" s="196" t="s">
        <v>201</v>
      </c>
      <c r="J3067" s="196" t="s">
        <v>127</v>
      </c>
      <c r="K3067" s="196" t="s">
        <v>199</v>
      </c>
      <c r="L3067" s="196">
        <v>4562</v>
      </c>
      <c r="M3067" s="196" t="s">
        <v>213</v>
      </c>
      <c r="N3067" s="196">
        <v>916</v>
      </c>
      <c r="O3067" s="196">
        <v>62907.45</v>
      </c>
      <c r="P3067" s="196">
        <v>184354</v>
      </c>
      <c r="Q3067" t="str">
        <f t="shared" si="2"/>
        <v>Street</v>
      </c>
      <c r="R3067" s="198"/>
      <c r="S3067" t="s">
        <v>306</v>
      </c>
      <c r="U3067" s="198"/>
    </row>
    <row r="3068" spans="1:21" x14ac:dyDescent="0.25">
      <c r="A3068" s="196">
        <v>5</v>
      </c>
      <c r="B3068" s="196" t="s">
        <v>183</v>
      </c>
      <c r="C3068" s="196">
        <v>2020</v>
      </c>
      <c r="D3068" s="196">
        <v>7</v>
      </c>
      <c r="E3068" s="196" t="s">
        <v>286</v>
      </c>
      <c r="F3068" s="197">
        <v>5</v>
      </c>
      <c r="G3068" s="196" t="s">
        <v>197</v>
      </c>
      <c r="H3068" s="196">
        <v>701</v>
      </c>
      <c r="I3068" s="196" t="s">
        <v>208</v>
      </c>
      <c r="J3068" s="196" t="s">
        <v>209</v>
      </c>
      <c r="K3068" s="196" t="s">
        <v>210</v>
      </c>
      <c r="L3068" s="196">
        <v>460</v>
      </c>
      <c r="M3068" s="196" t="s">
        <v>200</v>
      </c>
      <c r="N3068" s="196">
        <v>73</v>
      </c>
      <c r="O3068" s="196">
        <v>869925.23</v>
      </c>
      <c r="P3068" s="196">
        <v>5680019</v>
      </c>
      <c r="Q3068" t="str">
        <f t="shared" si="2"/>
        <v>5-Large C&amp;I</v>
      </c>
      <c r="R3068" s="198"/>
      <c r="S3068" t="s">
        <v>306</v>
      </c>
      <c r="U3068" s="198"/>
    </row>
    <row r="3069" spans="1:21" x14ac:dyDescent="0.25">
      <c r="A3069" s="196">
        <v>5</v>
      </c>
      <c r="B3069" s="196" t="s">
        <v>183</v>
      </c>
      <c r="C3069" s="196">
        <v>2020</v>
      </c>
      <c r="D3069" s="196">
        <v>7</v>
      </c>
      <c r="E3069" s="196" t="s">
        <v>286</v>
      </c>
      <c r="F3069" s="197">
        <v>75</v>
      </c>
      <c r="G3069" s="196" t="s">
        <v>214</v>
      </c>
      <c r="H3069" s="196">
        <v>701</v>
      </c>
      <c r="I3069" s="196" t="s">
        <v>208</v>
      </c>
      <c r="J3069" s="196" t="s">
        <v>209</v>
      </c>
      <c r="K3069" s="196" t="s">
        <v>210</v>
      </c>
      <c r="L3069" s="196">
        <v>1575</v>
      </c>
      <c r="M3069" s="196" t="s">
        <v>220</v>
      </c>
      <c r="N3069" s="196">
        <v>1</v>
      </c>
      <c r="O3069" s="196">
        <v>16965.490000000002</v>
      </c>
      <c r="P3069" s="196">
        <v>121100</v>
      </c>
      <c r="Q3069" t="str">
        <f t="shared" si="2"/>
        <v>5-Large C&amp;I</v>
      </c>
      <c r="R3069" s="198"/>
      <c r="S3069" t="s">
        <v>306</v>
      </c>
      <c r="U3069" s="198"/>
    </row>
    <row r="3070" spans="1:21" x14ac:dyDescent="0.25">
      <c r="A3070" s="196">
        <v>5</v>
      </c>
      <c r="B3070" s="196" t="s">
        <v>183</v>
      </c>
      <c r="C3070" s="196">
        <v>2020</v>
      </c>
      <c r="D3070" s="196">
        <v>7</v>
      </c>
      <c r="E3070" s="196" t="s">
        <v>286</v>
      </c>
      <c r="F3070" s="197">
        <v>6</v>
      </c>
      <c r="G3070" s="196" t="s">
        <v>194</v>
      </c>
      <c r="H3070" s="196">
        <v>607</v>
      </c>
      <c r="I3070" s="196" t="s">
        <v>295</v>
      </c>
      <c r="J3070" s="196" t="s">
        <v>132</v>
      </c>
      <c r="K3070" s="196" t="s">
        <v>282</v>
      </c>
      <c r="L3070" s="196">
        <v>700</v>
      </c>
      <c r="M3070" s="196" t="s">
        <v>195</v>
      </c>
      <c r="N3070" s="196">
        <v>2</v>
      </c>
      <c r="O3070" s="196">
        <v>15809.62</v>
      </c>
      <c r="P3070" s="196">
        <v>32273</v>
      </c>
      <c r="Q3070" t="str">
        <f t="shared" si="2"/>
        <v>Street</v>
      </c>
      <c r="R3070" s="198"/>
      <c r="S3070" t="s">
        <v>306</v>
      </c>
      <c r="U3070" s="198"/>
    </row>
    <row r="3071" spans="1:21" x14ac:dyDescent="0.25">
      <c r="A3071" s="196">
        <v>5</v>
      </c>
      <c r="B3071" s="196" t="s">
        <v>183</v>
      </c>
      <c r="C3071" s="196">
        <v>2020</v>
      </c>
      <c r="D3071" s="196">
        <v>7</v>
      </c>
      <c r="E3071" s="196" t="s">
        <v>286</v>
      </c>
      <c r="F3071" s="197">
        <v>6</v>
      </c>
      <c r="G3071" s="196" t="s">
        <v>194</v>
      </c>
      <c r="H3071" s="196">
        <v>624</v>
      </c>
      <c r="I3071" s="196" t="s">
        <v>228</v>
      </c>
      <c r="J3071" s="196" t="s">
        <v>126</v>
      </c>
      <c r="K3071" s="196" t="s">
        <v>229</v>
      </c>
      <c r="L3071" s="196">
        <v>4562</v>
      </c>
      <c r="M3071" s="196" t="s">
        <v>213</v>
      </c>
      <c r="N3071" s="196">
        <v>11</v>
      </c>
      <c r="O3071" s="196">
        <v>1701.04</v>
      </c>
      <c r="P3071" s="196">
        <v>7969</v>
      </c>
      <c r="Q3071" t="str">
        <f t="shared" si="2"/>
        <v>Street</v>
      </c>
      <c r="R3071" s="198"/>
      <c r="S3071" t="s">
        <v>306</v>
      </c>
      <c r="U3071" s="198"/>
    </row>
    <row r="3072" spans="1:21" x14ac:dyDescent="0.25">
      <c r="A3072" s="196">
        <v>4</v>
      </c>
      <c r="B3072" s="196" t="s">
        <v>189</v>
      </c>
      <c r="C3072" s="196">
        <v>2020</v>
      </c>
      <c r="D3072" s="196">
        <v>7</v>
      </c>
      <c r="E3072" s="196" t="s">
        <v>286</v>
      </c>
      <c r="F3072" s="197">
        <v>10</v>
      </c>
      <c r="G3072" s="196" t="s">
        <v>240</v>
      </c>
      <c r="H3072" s="196">
        <v>905</v>
      </c>
      <c r="I3072" s="196" t="s">
        <v>274</v>
      </c>
      <c r="J3072" s="196" t="s">
        <v>124</v>
      </c>
      <c r="K3072" s="196" t="s">
        <v>244</v>
      </c>
      <c r="L3072" s="196">
        <v>4513</v>
      </c>
      <c r="M3072" s="196" t="s">
        <v>242</v>
      </c>
      <c r="N3072" s="196">
        <v>4</v>
      </c>
      <c r="O3072" s="196">
        <v>140.44</v>
      </c>
      <c r="P3072" s="196">
        <v>2906</v>
      </c>
      <c r="Q3072" t="str">
        <f t="shared" si="2"/>
        <v>2-Low Income Residential</v>
      </c>
      <c r="R3072" s="198"/>
      <c r="S3072" t="s">
        <v>306</v>
      </c>
      <c r="U3072" s="198"/>
    </row>
    <row r="3073" spans="1:21" x14ac:dyDescent="0.25">
      <c r="A3073" s="196">
        <v>5</v>
      </c>
      <c r="B3073" s="196" t="s">
        <v>183</v>
      </c>
      <c r="C3073" s="196">
        <v>2020</v>
      </c>
      <c r="D3073" s="196">
        <v>7</v>
      </c>
      <c r="E3073" s="196" t="s">
        <v>286</v>
      </c>
      <c r="F3073" s="197">
        <v>10</v>
      </c>
      <c r="G3073" s="196" t="s">
        <v>240</v>
      </c>
      <c r="H3073" s="196">
        <v>7</v>
      </c>
      <c r="I3073" s="196" t="s">
        <v>243</v>
      </c>
      <c r="J3073" s="196" t="s">
        <v>124</v>
      </c>
      <c r="K3073" s="196" t="s">
        <v>244</v>
      </c>
      <c r="L3073" s="196">
        <v>207</v>
      </c>
      <c r="M3073" s="196" t="s">
        <v>245</v>
      </c>
      <c r="N3073" s="196">
        <v>7</v>
      </c>
      <c r="O3073" s="196">
        <v>839.07</v>
      </c>
      <c r="P3073" s="196">
        <v>5684</v>
      </c>
      <c r="Q3073" t="str">
        <f t="shared" si="2"/>
        <v>2-Low Income Residential</v>
      </c>
      <c r="R3073" s="198"/>
      <c r="S3073" t="s">
        <v>306</v>
      </c>
      <c r="U3073" s="198"/>
    </row>
    <row r="3074" spans="1:21" x14ac:dyDescent="0.25">
      <c r="A3074" s="196">
        <v>5</v>
      </c>
      <c r="B3074" s="196" t="s">
        <v>183</v>
      </c>
      <c r="C3074" s="196">
        <v>2020</v>
      </c>
      <c r="D3074" s="196">
        <v>7</v>
      </c>
      <c r="E3074" s="196" t="s">
        <v>286</v>
      </c>
      <c r="F3074" s="197">
        <v>5</v>
      </c>
      <c r="G3074" s="196" t="s">
        <v>197</v>
      </c>
      <c r="H3074" s="196">
        <v>616</v>
      </c>
      <c r="I3074" s="196" t="s">
        <v>201</v>
      </c>
      <c r="J3074" s="196" t="s">
        <v>127</v>
      </c>
      <c r="K3074" s="196" t="s">
        <v>199</v>
      </c>
      <c r="L3074" s="196">
        <v>4552</v>
      </c>
      <c r="M3074" s="196" t="s">
        <v>278</v>
      </c>
      <c r="N3074" s="196">
        <v>108</v>
      </c>
      <c r="O3074" s="196">
        <v>14493.74</v>
      </c>
      <c r="P3074" s="196">
        <v>45332</v>
      </c>
      <c r="Q3074" t="str">
        <f t="shared" si="2"/>
        <v>Street</v>
      </c>
      <c r="R3074" s="198"/>
      <c r="S3074" t="s">
        <v>306</v>
      </c>
      <c r="U3074" s="198"/>
    </row>
    <row r="3075" spans="1:21" x14ac:dyDescent="0.25">
      <c r="A3075" s="196">
        <v>5</v>
      </c>
      <c r="B3075" s="196" t="s">
        <v>183</v>
      </c>
      <c r="C3075" s="196">
        <v>2020</v>
      </c>
      <c r="D3075" s="196">
        <v>7</v>
      </c>
      <c r="E3075" s="196" t="s">
        <v>286</v>
      </c>
      <c r="F3075" s="197">
        <v>1</v>
      </c>
      <c r="G3075" s="196" t="s">
        <v>185</v>
      </c>
      <c r="H3075" s="196">
        <v>1</v>
      </c>
      <c r="I3075" s="196" t="s">
        <v>231</v>
      </c>
      <c r="J3075" s="196" t="s">
        <v>123</v>
      </c>
      <c r="K3075" s="196" t="s">
        <v>232</v>
      </c>
      <c r="L3075" s="196">
        <v>200</v>
      </c>
      <c r="M3075" s="196" t="s">
        <v>212</v>
      </c>
      <c r="N3075" s="196">
        <v>509395</v>
      </c>
      <c r="O3075" s="196">
        <v>88334136.439999998</v>
      </c>
      <c r="P3075" s="196">
        <v>374389199</v>
      </c>
      <c r="Q3075" t="str">
        <f t="shared" si="2"/>
        <v>1-Residential</v>
      </c>
      <c r="R3075" s="198"/>
      <c r="S3075" t="s">
        <v>306</v>
      </c>
      <c r="U3075" s="198"/>
    </row>
    <row r="3076" spans="1:21" x14ac:dyDescent="0.25">
      <c r="A3076" s="196">
        <v>4</v>
      </c>
      <c r="B3076" s="196" t="s">
        <v>189</v>
      </c>
      <c r="C3076" s="196">
        <v>2020</v>
      </c>
      <c r="D3076" s="196">
        <v>7</v>
      </c>
      <c r="E3076" s="196" t="s">
        <v>286</v>
      </c>
      <c r="F3076" s="197">
        <v>1</v>
      </c>
      <c r="G3076" s="196" t="s">
        <v>185</v>
      </c>
      <c r="H3076" s="196">
        <v>6</v>
      </c>
      <c r="I3076" s="196" t="s">
        <v>258</v>
      </c>
      <c r="J3076" s="196" t="s">
        <v>124</v>
      </c>
      <c r="K3076" s="196" t="s">
        <v>244</v>
      </c>
      <c r="L3076" s="196">
        <v>200</v>
      </c>
      <c r="M3076" s="196" t="s">
        <v>212</v>
      </c>
      <c r="N3076" s="196">
        <v>41</v>
      </c>
      <c r="O3076" s="196">
        <v>3505.24</v>
      </c>
      <c r="P3076" s="196">
        <v>22820</v>
      </c>
      <c r="Q3076" t="str">
        <f t="shared" si="2"/>
        <v>2-Low Income Residential</v>
      </c>
      <c r="R3076" s="198"/>
      <c r="S3076" t="s">
        <v>306</v>
      </c>
      <c r="U3076" s="198"/>
    </row>
    <row r="3077" spans="1:21" x14ac:dyDescent="0.25">
      <c r="A3077" s="196">
        <v>5</v>
      </c>
      <c r="B3077" s="196" t="s">
        <v>183</v>
      </c>
      <c r="C3077" s="196">
        <v>2020</v>
      </c>
      <c r="D3077" s="196">
        <v>7</v>
      </c>
      <c r="E3077" s="196" t="s">
        <v>286</v>
      </c>
      <c r="F3077" s="197">
        <v>75</v>
      </c>
      <c r="G3077" s="196" t="s">
        <v>214</v>
      </c>
      <c r="H3077" s="196">
        <v>13</v>
      </c>
      <c r="I3077" s="196" t="s">
        <v>298</v>
      </c>
      <c r="J3077" s="196" t="s">
        <v>121</v>
      </c>
      <c r="K3077" s="196" t="s">
        <v>218</v>
      </c>
      <c r="L3077" s="196">
        <v>1575</v>
      </c>
      <c r="M3077" s="196" t="s">
        <v>220</v>
      </c>
      <c r="N3077" s="196">
        <v>1</v>
      </c>
      <c r="O3077" s="196">
        <v>598.12</v>
      </c>
      <c r="P3077" s="196">
        <v>3150</v>
      </c>
      <c r="Q3077" t="str">
        <f t="shared" si="2"/>
        <v>4-Medium C&amp;I</v>
      </c>
      <c r="R3077" s="198"/>
      <c r="S3077" t="s">
        <v>306</v>
      </c>
      <c r="U3077" s="198"/>
    </row>
    <row r="3078" spans="1:21" x14ac:dyDescent="0.25">
      <c r="A3078" s="196">
        <v>5</v>
      </c>
      <c r="B3078" s="196" t="s">
        <v>183</v>
      </c>
      <c r="C3078" s="196">
        <v>2020</v>
      </c>
      <c r="D3078" s="196">
        <v>7</v>
      </c>
      <c r="E3078" s="196" t="s">
        <v>286</v>
      </c>
      <c r="F3078" s="197">
        <v>3</v>
      </c>
      <c r="G3078" s="196" t="s">
        <v>191</v>
      </c>
      <c r="H3078" s="196">
        <v>954</v>
      </c>
      <c r="I3078" s="196" t="s">
        <v>239</v>
      </c>
      <c r="J3078" s="196" t="s">
        <v>121</v>
      </c>
      <c r="K3078" s="196" t="s">
        <v>218</v>
      </c>
      <c r="L3078" s="196">
        <v>4532</v>
      </c>
      <c r="M3078" s="196" t="s">
        <v>202</v>
      </c>
      <c r="N3078" s="196">
        <v>7824</v>
      </c>
      <c r="O3078" s="196">
        <v>13698143.09</v>
      </c>
      <c r="P3078" s="196">
        <v>160324475</v>
      </c>
      <c r="Q3078" t="str">
        <f t="shared" si="2"/>
        <v>4-Medium C&amp;I</v>
      </c>
      <c r="R3078" s="198"/>
      <c r="S3078" t="s">
        <v>306</v>
      </c>
      <c r="U3078" s="198"/>
    </row>
    <row r="3079" spans="1:21" x14ac:dyDescent="0.25">
      <c r="A3079" s="196">
        <v>5</v>
      </c>
      <c r="B3079" s="196" t="s">
        <v>183</v>
      </c>
      <c r="C3079" s="196">
        <v>2020</v>
      </c>
      <c r="D3079" s="196">
        <v>7</v>
      </c>
      <c r="E3079" s="196" t="s">
        <v>286</v>
      </c>
      <c r="F3079" s="197">
        <v>3</v>
      </c>
      <c r="G3079" s="196" t="s">
        <v>191</v>
      </c>
      <c r="H3079" s="196">
        <v>10</v>
      </c>
      <c r="I3079" s="196" t="s">
        <v>253</v>
      </c>
      <c r="J3079" s="196" t="s">
        <v>119</v>
      </c>
      <c r="K3079" s="196" t="s">
        <v>238</v>
      </c>
      <c r="L3079" s="196">
        <v>300</v>
      </c>
      <c r="M3079" s="196" t="s">
        <v>193</v>
      </c>
      <c r="N3079" s="196">
        <v>20495</v>
      </c>
      <c r="O3079" s="196">
        <v>933323.6</v>
      </c>
      <c r="P3079" s="196">
        <v>6124311</v>
      </c>
      <c r="Q3079" t="str">
        <f t="shared" si="2"/>
        <v>3-Small C&amp;I</v>
      </c>
      <c r="R3079" s="198"/>
      <c r="S3079" t="s">
        <v>306</v>
      </c>
      <c r="U3079" s="198"/>
    </row>
    <row r="3080" spans="1:21" x14ac:dyDescent="0.25">
      <c r="A3080" s="196">
        <v>5</v>
      </c>
      <c r="B3080" s="196" t="s">
        <v>183</v>
      </c>
      <c r="C3080" s="196">
        <v>2020</v>
      </c>
      <c r="D3080" s="196">
        <v>7</v>
      </c>
      <c r="E3080" s="196" t="s">
        <v>286</v>
      </c>
      <c r="F3080" s="197">
        <v>3</v>
      </c>
      <c r="G3080" s="196" t="s">
        <v>191</v>
      </c>
      <c r="H3080" s="196">
        <v>952</v>
      </c>
      <c r="I3080" s="196" t="s">
        <v>237</v>
      </c>
      <c r="J3080" s="196" t="s">
        <v>119</v>
      </c>
      <c r="K3080" s="196" t="s">
        <v>238</v>
      </c>
      <c r="L3080" s="196">
        <v>4532</v>
      </c>
      <c r="M3080" s="196" t="s">
        <v>202</v>
      </c>
      <c r="N3080" s="196">
        <v>449</v>
      </c>
      <c r="O3080" s="196">
        <v>17759</v>
      </c>
      <c r="P3080" s="196">
        <v>1183368</v>
      </c>
      <c r="Q3080" t="str">
        <f t="shared" si="2"/>
        <v>3-Small C&amp;I</v>
      </c>
      <c r="R3080" s="198"/>
      <c r="S3080" t="s">
        <v>306</v>
      </c>
      <c r="U3080" s="198"/>
    </row>
    <row r="3081" spans="1:21" x14ac:dyDescent="0.25">
      <c r="A3081" s="196">
        <v>5</v>
      </c>
      <c r="B3081" s="196" t="s">
        <v>183</v>
      </c>
      <c r="C3081" s="196">
        <v>2020</v>
      </c>
      <c r="D3081" s="196">
        <v>7</v>
      </c>
      <c r="E3081" s="196" t="s">
        <v>286</v>
      </c>
      <c r="F3081" s="197">
        <v>1</v>
      </c>
      <c r="G3081" s="196" t="s">
        <v>185</v>
      </c>
      <c r="H3081" s="196">
        <v>953</v>
      </c>
      <c r="I3081" s="196" t="s">
        <v>215</v>
      </c>
      <c r="J3081" s="196" t="s">
        <v>120</v>
      </c>
      <c r="K3081" s="196" t="s">
        <v>216</v>
      </c>
      <c r="L3081" s="196">
        <v>4512</v>
      </c>
      <c r="M3081" s="196" t="s">
        <v>188</v>
      </c>
      <c r="N3081" s="196">
        <v>788</v>
      </c>
      <c r="O3081" s="196">
        <v>36619.800000000003</v>
      </c>
      <c r="P3081" s="196">
        <v>294756</v>
      </c>
      <c r="Q3081" t="str">
        <f t="shared" si="2"/>
        <v>3-Small C&amp;I</v>
      </c>
      <c r="R3081" s="198"/>
      <c r="S3081" t="s">
        <v>306</v>
      </c>
      <c r="U3081" s="198"/>
    </row>
    <row r="3082" spans="1:21" x14ac:dyDescent="0.25">
      <c r="A3082" s="196">
        <v>5</v>
      </c>
      <c r="B3082" s="196" t="s">
        <v>183</v>
      </c>
      <c r="C3082" s="196">
        <v>2020</v>
      </c>
      <c r="D3082" s="196">
        <v>7</v>
      </c>
      <c r="E3082" s="196" t="s">
        <v>286</v>
      </c>
      <c r="F3082" s="197">
        <v>75</v>
      </c>
      <c r="G3082" s="196" t="s">
        <v>214</v>
      </c>
      <c r="H3082" s="196">
        <v>5</v>
      </c>
      <c r="I3082" s="196" t="s">
        <v>192</v>
      </c>
      <c r="J3082" s="196" t="s">
        <v>117</v>
      </c>
      <c r="K3082" s="196" t="s">
        <v>187</v>
      </c>
      <c r="L3082" s="196">
        <v>1575</v>
      </c>
      <c r="M3082" s="196" t="s">
        <v>220</v>
      </c>
      <c r="N3082" s="196">
        <v>5</v>
      </c>
      <c r="O3082" s="196">
        <v>2425.0700000000002</v>
      </c>
      <c r="P3082" s="196">
        <v>12950</v>
      </c>
      <c r="Q3082" t="str">
        <f t="shared" si="2"/>
        <v>3-Small C&amp;I</v>
      </c>
      <c r="R3082" s="198"/>
      <c r="S3082" t="s">
        <v>306</v>
      </c>
      <c r="U3082" s="198"/>
    </row>
    <row r="3083" spans="1:21" x14ac:dyDescent="0.25">
      <c r="A3083" s="196">
        <v>5</v>
      </c>
      <c r="B3083" s="196" t="s">
        <v>183</v>
      </c>
      <c r="C3083" s="196">
        <v>2020</v>
      </c>
      <c r="D3083" s="196">
        <v>7</v>
      </c>
      <c r="E3083" s="196" t="s">
        <v>286</v>
      </c>
      <c r="F3083" s="197">
        <v>77</v>
      </c>
      <c r="G3083" s="196" t="s">
        <v>214</v>
      </c>
      <c r="H3083" s="196">
        <v>5</v>
      </c>
      <c r="I3083" s="196" t="s">
        <v>192</v>
      </c>
      <c r="J3083" s="196" t="s">
        <v>117</v>
      </c>
      <c r="K3083" s="196" t="s">
        <v>187</v>
      </c>
      <c r="L3083" s="196">
        <v>1577</v>
      </c>
      <c r="M3083" s="196" t="s">
        <v>235</v>
      </c>
      <c r="N3083" s="196">
        <v>2</v>
      </c>
      <c r="O3083" s="196">
        <v>1352.07</v>
      </c>
      <c r="P3083" s="196">
        <v>7266</v>
      </c>
      <c r="Q3083" t="str">
        <f t="shared" si="2"/>
        <v>3-Small C&amp;I</v>
      </c>
      <c r="R3083" s="198"/>
      <c r="S3083" t="s">
        <v>306</v>
      </c>
      <c r="U3083" s="198"/>
    </row>
    <row r="3084" spans="1:21" x14ac:dyDescent="0.25">
      <c r="A3084" s="196"/>
      <c r="B3084" s="196"/>
      <c r="C3084" s="196"/>
      <c r="D3084" s="196"/>
      <c r="E3084" s="196"/>
      <c r="F3084" s="197"/>
      <c r="G3084" s="196"/>
      <c r="H3084" s="196"/>
      <c r="I3084" s="196"/>
      <c r="J3084" s="196"/>
      <c r="K3084" s="196"/>
      <c r="L3084" s="196"/>
      <c r="M3084" s="196"/>
      <c r="N3084" s="196"/>
      <c r="O3084" s="196"/>
      <c r="P3084" s="196"/>
      <c r="Q3084" s="196"/>
      <c r="R3084" s="198"/>
      <c r="S3084" t="s">
        <v>306</v>
      </c>
      <c r="U3084" s="198"/>
    </row>
    <row r="3085" spans="1:21" x14ac:dyDescent="0.25">
      <c r="A3085" s="196"/>
      <c r="B3085" s="196"/>
      <c r="C3085" s="196"/>
      <c r="D3085" s="196"/>
      <c r="E3085" s="196"/>
      <c r="F3085" s="197"/>
      <c r="G3085" s="196"/>
      <c r="H3085" s="196"/>
      <c r="I3085" s="196"/>
      <c r="J3085" s="196"/>
      <c r="K3085" s="196"/>
      <c r="L3085" s="196"/>
      <c r="M3085" s="196"/>
      <c r="N3085" s="196"/>
      <c r="O3085" s="196"/>
      <c r="P3085" s="196"/>
      <c r="Q3085" s="196"/>
      <c r="R3085" s="198"/>
      <c r="S3085" t="s">
        <v>306</v>
      </c>
      <c r="U3085" s="198"/>
    </row>
    <row r="3086" spans="1:21" x14ac:dyDescent="0.25">
      <c r="A3086" s="196"/>
      <c r="B3086" s="196"/>
      <c r="C3086" s="196"/>
      <c r="D3086" s="196"/>
      <c r="E3086" s="196"/>
      <c r="F3086" s="197"/>
      <c r="G3086" s="196"/>
      <c r="H3086" s="196"/>
      <c r="I3086" s="196"/>
      <c r="J3086" s="196"/>
      <c r="K3086" s="196"/>
      <c r="L3086" s="196"/>
      <c r="M3086" s="196"/>
      <c r="N3086" s="196"/>
      <c r="O3086" s="196"/>
      <c r="P3086" s="196"/>
      <c r="Q3086" s="196"/>
      <c r="R3086" s="198"/>
      <c r="S3086" t="s">
        <v>306</v>
      </c>
      <c r="U3086" s="198"/>
    </row>
    <row r="3087" spans="1:21" x14ac:dyDescent="0.25">
      <c r="A3087" s="196"/>
      <c r="B3087" s="196"/>
      <c r="C3087" s="196"/>
      <c r="D3087" s="196"/>
      <c r="E3087" s="196"/>
      <c r="F3087" s="197"/>
      <c r="G3087" s="196"/>
      <c r="H3087" s="196"/>
      <c r="I3087" s="196"/>
      <c r="J3087" s="196"/>
      <c r="K3087" s="196"/>
      <c r="L3087" s="196"/>
      <c r="M3087" s="196"/>
      <c r="N3087" s="196"/>
      <c r="O3087" s="196"/>
      <c r="P3087" s="196"/>
      <c r="Q3087" s="196"/>
      <c r="R3087" s="198"/>
      <c r="S3087" t="s">
        <v>306</v>
      </c>
      <c r="U3087" s="198"/>
    </row>
    <row r="3088" spans="1:21" x14ac:dyDescent="0.25">
      <c r="A3088" s="196"/>
      <c r="B3088" s="196"/>
      <c r="C3088" s="196"/>
      <c r="D3088" s="196"/>
      <c r="E3088" s="196"/>
      <c r="F3088" s="197"/>
      <c r="G3088" s="196"/>
      <c r="H3088" s="196"/>
      <c r="I3088" s="196"/>
      <c r="J3088" s="196"/>
      <c r="K3088" s="196"/>
      <c r="L3088" s="196"/>
      <c r="M3088" s="196"/>
      <c r="N3088" s="196"/>
      <c r="O3088" s="196"/>
      <c r="P3088" s="196"/>
      <c r="Q3088" s="196"/>
      <c r="R3088" s="198"/>
      <c r="S3088" t="s">
        <v>306</v>
      </c>
      <c r="U3088" s="198"/>
    </row>
    <row r="3089" spans="1:21" x14ac:dyDescent="0.25">
      <c r="A3089" s="196"/>
      <c r="B3089" s="196"/>
      <c r="C3089" s="196"/>
      <c r="D3089" s="196"/>
      <c r="E3089" s="196"/>
      <c r="F3089" s="197"/>
      <c r="G3089" s="196"/>
      <c r="H3089" s="196"/>
      <c r="I3089" s="196"/>
      <c r="J3089" s="196"/>
      <c r="K3089" s="196"/>
      <c r="L3089" s="196"/>
      <c r="M3089" s="196"/>
      <c r="N3089" s="196"/>
      <c r="O3089" s="196"/>
      <c r="P3089" s="196"/>
      <c r="Q3089" s="196"/>
      <c r="R3089" s="198"/>
      <c r="S3089" t="s">
        <v>306</v>
      </c>
      <c r="U3089" s="198"/>
    </row>
    <row r="3090" spans="1:21" x14ac:dyDescent="0.25">
      <c r="A3090" s="196"/>
      <c r="B3090" s="196"/>
      <c r="C3090" s="196"/>
      <c r="D3090" s="196"/>
      <c r="E3090" s="196"/>
      <c r="F3090" s="197"/>
      <c r="G3090" s="196"/>
      <c r="H3090" s="196"/>
      <c r="I3090" s="196"/>
      <c r="J3090" s="196"/>
      <c r="K3090" s="196"/>
      <c r="L3090" s="196"/>
      <c r="M3090" s="196"/>
      <c r="N3090" s="196"/>
      <c r="O3090" s="196"/>
      <c r="P3090" s="196"/>
      <c r="Q3090" s="196"/>
      <c r="R3090" s="198"/>
      <c r="S3090" t="s">
        <v>306</v>
      </c>
      <c r="U3090" s="198"/>
    </row>
    <row r="3091" spans="1:21" x14ac:dyDescent="0.25">
      <c r="A3091" s="196"/>
      <c r="B3091" s="196"/>
      <c r="C3091" s="196"/>
      <c r="D3091" s="196"/>
      <c r="E3091" s="196"/>
      <c r="F3091" s="197"/>
      <c r="G3091" s="196"/>
      <c r="H3091" s="196"/>
      <c r="I3091" s="196"/>
      <c r="J3091" s="196"/>
      <c r="K3091" s="196"/>
      <c r="L3091" s="196"/>
      <c r="M3091" s="196"/>
      <c r="N3091" s="196"/>
      <c r="O3091" s="196"/>
      <c r="P3091" s="196"/>
      <c r="Q3091" s="196"/>
      <c r="R3091" s="198"/>
      <c r="S3091" t="s">
        <v>306</v>
      </c>
      <c r="U3091" s="198"/>
    </row>
    <row r="3092" spans="1:21" x14ac:dyDescent="0.25">
      <c r="A3092" s="196"/>
      <c r="B3092" s="196"/>
      <c r="C3092" s="196"/>
      <c r="D3092" s="196"/>
      <c r="E3092" s="196"/>
      <c r="F3092" s="197"/>
      <c r="G3092" s="196"/>
      <c r="H3092" s="196"/>
      <c r="I3092" s="196"/>
      <c r="J3092" s="196"/>
      <c r="K3092" s="196"/>
      <c r="L3092" s="196"/>
      <c r="M3092" s="196"/>
      <c r="N3092" s="196"/>
      <c r="O3092" s="196"/>
      <c r="P3092" s="196"/>
      <c r="Q3092" s="196"/>
      <c r="R3092" s="198"/>
      <c r="S3092" t="s">
        <v>306</v>
      </c>
      <c r="U3092" s="198"/>
    </row>
    <row r="3093" spans="1:21" x14ac:dyDescent="0.25">
      <c r="A3093" s="196"/>
      <c r="B3093" s="196"/>
      <c r="C3093" s="196"/>
      <c r="D3093" s="196"/>
      <c r="E3093" s="196"/>
      <c r="F3093" s="197"/>
      <c r="G3093" s="196"/>
      <c r="H3093" s="196"/>
      <c r="I3093" s="196"/>
      <c r="J3093" s="196"/>
      <c r="K3093" s="196"/>
      <c r="L3093" s="196"/>
      <c r="M3093" s="196"/>
      <c r="N3093" s="196"/>
      <c r="O3093" s="196"/>
      <c r="P3093" s="196"/>
      <c r="Q3093" s="196"/>
      <c r="R3093" s="198"/>
      <c r="S3093" t="s">
        <v>306</v>
      </c>
      <c r="U3093" s="198"/>
    </row>
    <row r="3094" spans="1:21" x14ac:dyDescent="0.25">
      <c r="A3094" s="196"/>
      <c r="B3094" s="196"/>
      <c r="C3094" s="196"/>
      <c r="D3094" s="196"/>
      <c r="E3094" s="196"/>
      <c r="F3094" s="197"/>
      <c r="G3094" s="196"/>
      <c r="H3094" s="196"/>
      <c r="I3094" s="196"/>
      <c r="J3094" s="196"/>
      <c r="K3094" s="196"/>
      <c r="L3094" s="196"/>
      <c r="M3094" s="196"/>
      <c r="N3094" s="196"/>
      <c r="O3094" s="196"/>
      <c r="P3094" s="196"/>
      <c r="Q3094" s="196"/>
      <c r="R3094" s="198"/>
      <c r="S3094" t="s">
        <v>306</v>
      </c>
      <c r="U3094" s="198"/>
    </row>
    <row r="3095" spans="1:21" x14ac:dyDescent="0.25">
      <c r="A3095" s="196"/>
      <c r="B3095" s="196"/>
      <c r="C3095" s="196"/>
      <c r="D3095" s="196"/>
      <c r="E3095" s="196"/>
      <c r="F3095" s="197"/>
      <c r="G3095" s="196"/>
      <c r="H3095" s="196"/>
      <c r="I3095" s="196"/>
      <c r="J3095" s="196"/>
      <c r="K3095" s="196"/>
      <c r="L3095" s="196"/>
      <c r="M3095" s="196"/>
      <c r="N3095" s="196"/>
      <c r="O3095" s="196"/>
      <c r="P3095" s="196"/>
      <c r="Q3095" s="196"/>
      <c r="R3095" s="198"/>
      <c r="S3095" t="s">
        <v>306</v>
      </c>
      <c r="U3095" s="198"/>
    </row>
    <row r="3096" spans="1:21" x14ac:dyDescent="0.25">
      <c r="A3096" s="196"/>
      <c r="B3096" s="196"/>
      <c r="C3096" s="196"/>
      <c r="D3096" s="196"/>
      <c r="E3096" s="196"/>
      <c r="F3096" s="197"/>
      <c r="G3096" s="196"/>
      <c r="H3096" s="196"/>
      <c r="I3096" s="196"/>
      <c r="J3096" s="196"/>
      <c r="K3096" s="196"/>
      <c r="L3096" s="196"/>
      <c r="M3096" s="196"/>
      <c r="N3096" s="196"/>
      <c r="O3096" s="196"/>
      <c r="P3096" s="196"/>
      <c r="Q3096" s="196"/>
      <c r="R3096" s="198"/>
      <c r="S3096" t="s">
        <v>306</v>
      </c>
      <c r="U3096" s="198"/>
    </row>
    <row r="3097" spans="1:21" x14ac:dyDescent="0.25">
      <c r="A3097" s="196"/>
      <c r="B3097" s="196"/>
      <c r="C3097" s="196"/>
      <c r="D3097" s="196"/>
      <c r="E3097" s="196"/>
      <c r="F3097" s="197"/>
      <c r="G3097" s="196"/>
      <c r="H3097" s="196"/>
      <c r="I3097" s="196"/>
      <c r="J3097" s="196"/>
      <c r="K3097" s="196"/>
      <c r="L3097" s="196"/>
      <c r="M3097" s="196"/>
      <c r="N3097" s="196"/>
      <c r="O3097" s="196"/>
      <c r="P3097" s="196"/>
      <c r="Q3097" s="196"/>
      <c r="R3097" s="198"/>
      <c r="S3097" t="s">
        <v>306</v>
      </c>
      <c r="U3097" s="198"/>
    </row>
    <row r="3098" spans="1:21" x14ac:dyDescent="0.25">
      <c r="A3098" s="196"/>
      <c r="B3098" s="196"/>
      <c r="C3098" s="196"/>
      <c r="D3098" s="196"/>
      <c r="E3098" s="196"/>
      <c r="F3098" s="197"/>
      <c r="G3098" s="196"/>
      <c r="H3098" s="196"/>
      <c r="I3098" s="196"/>
      <c r="J3098" s="196"/>
      <c r="K3098" s="196"/>
      <c r="L3098" s="196"/>
      <c r="M3098" s="196"/>
      <c r="N3098" s="196"/>
      <c r="O3098" s="196"/>
      <c r="P3098" s="196"/>
      <c r="Q3098" s="196"/>
      <c r="R3098" s="198"/>
      <c r="S3098" t="s">
        <v>306</v>
      </c>
      <c r="U3098" s="198"/>
    </row>
    <row r="3099" spans="1:21" x14ac:dyDescent="0.25">
      <c r="A3099" s="196"/>
      <c r="B3099" s="196"/>
      <c r="C3099" s="196"/>
      <c r="D3099" s="196"/>
      <c r="E3099" s="196"/>
      <c r="F3099" s="197"/>
      <c r="G3099" s="196"/>
      <c r="H3099" s="196"/>
      <c r="I3099" s="196"/>
      <c r="J3099" s="196"/>
      <c r="K3099" s="196"/>
      <c r="L3099" s="196"/>
      <c r="M3099" s="196"/>
      <c r="N3099" s="196"/>
      <c r="O3099" s="196"/>
      <c r="P3099" s="196"/>
      <c r="Q3099" s="196"/>
      <c r="R3099" s="198"/>
      <c r="S3099" t="s">
        <v>306</v>
      </c>
      <c r="U3099" s="198"/>
    </row>
    <row r="3100" spans="1:21" x14ac:dyDescent="0.25">
      <c r="A3100" s="196"/>
      <c r="B3100" s="196"/>
      <c r="C3100" s="196"/>
      <c r="D3100" s="196"/>
      <c r="E3100" s="196"/>
      <c r="F3100" s="197"/>
      <c r="G3100" s="196"/>
      <c r="H3100" s="196"/>
      <c r="I3100" s="196"/>
      <c r="J3100" s="196"/>
      <c r="K3100" s="196"/>
      <c r="L3100" s="196"/>
      <c r="M3100" s="196"/>
      <c r="N3100" s="196"/>
      <c r="O3100" s="196"/>
      <c r="P3100" s="196"/>
      <c r="Q3100" s="196"/>
      <c r="R3100" s="198"/>
      <c r="S3100" t="s">
        <v>306</v>
      </c>
      <c r="U3100" s="198"/>
    </row>
    <row r="3101" spans="1:21" x14ac:dyDescent="0.25">
      <c r="A3101" s="196"/>
      <c r="B3101" s="196"/>
      <c r="C3101" s="196"/>
      <c r="D3101" s="196"/>
      <c r="E3101" s="196"/>
      <c r="F3101" s="197"/>
      <c r="G3101" s="196"/>
      <c r="H3101" s="196"/>
      <c r="I3101" s="196"/>
      <c r="J3101" s="196"/>
      <c r="K3101" s="196"/>
      <c r="L3101" s="196"/>
      <c r="M3101" s="196"/>
      <c r="N3101" s="196"/>
      <c r="O3101" s="196"/>
      <c r="P3101" s="196"/>
      <c r="Q3101" s="196"/>
      <c r="R3101" s="198"/>
      <c r="S3101" t="s">
        <v>306</v>
      </c>
      <c r="U3101" s="198"/>
    </row>
    <row r="3102" spans="1:21" x14ac:dyDescent="0.25">
      <c r="A3102" s="196"/>
      <c r="B3102" s="196"/>
      <c r="C3102" s="196"/>
      <c r="D3102" s="196"/>
      <c r="E3102" s="196"/>
      <c r="F3102" s="197"/>
      <c r="G3102" s="196"/>
      <c r="H3102" s="196"/>
      <c r="I3102" s="196"/>
      <c r="J3102" s="196"/>
      <c r="K3102" s="196"/>
      <c r="L3102" s="196"/>
      <c r="M3102" s="196"/>
      <c r="N3102" s="196"/>
      <c r="O3102" s="196"/>
      <c r="P3102" s="196"/>
      <c r="Q3102" s="196"/>
      <c r="R3102" s="198"/>
      <c r="S3102" t="s">
        <v>306</v>
      </c>
      <c r="U3102" s="198"/>
    </row>
    <row r="3103" spans="1:21" x14ac:dyDescent="0.25">
      <c r="A3103" s="196"/>
      <c r="B3103" s="196"/>
      <c r="C3103" s="196"/>
      <c r="D3103" s="196"/>
      <c r="E3103" s="196"/>
      <c r="F3103" s="197"/>
      <c r="G3103" s="196"/>
      <c r="H3103" s="196"/>
      <c r="I3103" s="196"/>
      <c r="J3103" s="196"/>
      <c r="K3103" s="196"/>
      <c r="L3103" s="196"/>
      <c r="M3103" s="196"/>
      <c r="N3103" s="196"/>
      <c r="O3103" s="196"/>
      <c r="P3103" s="196"/>
      <c r="Q3103" s="196"/>
      <c r="R3103" s="198"/>
      <c r="S3103" t="s">
        <v>306</v>
      </c>
      <c r="U3103" s="198"/>
    </row>
    <row r="3104" spans="1:21" x14ac:dyDescent="0.25">
      <c r="A3104" s="196"/>
      <c r="B3104" s="196"/>
      <c r="C3104" s="196"/>
      <c r="D3104" s="196"/>
      <c r="E3104" s="196"/>
      <c r="F3104" s="197"/>
      <c r="G3104" s="196"/>
      <c r="H3104" s="196"/>
      <c r="I3104" s="196"/>
      <c r="J3104" s="196"/>
      <c r="K3104" s="196"/>
      <c r="L3104" s="196"/>
      <c r="M3104" s="196"/>
      <c r="N3104" s="196"/>
      <c r="O3104" s="196"/>
      <c r="P3104" s="196"/>
      <c r="Q3104" s="196"/>
      <c r="R3104" s="198"/>
      <c r="S3104" t="s">
        <v>306</v>
      </c>
      <c r="U3104" s="198"/>
    </row>
    <row r="3105" spans="1:21" x14ac:dyDescent="0.25">
      <c r="A3105" s="196"/>
      <c r="B3105" s="196"/>
      <c r="C3105" s="196"/>
      <c r="D3105" s="196"/>
      <c r="E3105" s="196"/>
      <c r="F3105" s="197"/>
      <c r="G3105" s="196"/>
      <c r="H3105" s="196"/>
      <c r="I3105" s="196"/>
      <c r="J3105" s="196"/>
      <c r="K3105" s="196"/>
      <c r="L3105" s="196"/>
      <c r="M3105" s="196"/>
      <c r="N3105" s="196"/>
      <c r="O3105" s="196"/>
      <c r="P3105" s="196"/>
      <c r="Q3105" s="196"/>
      <c r="R3105" s="198"/>
      <c r="S3105" t="s">
        <v>306</v>
      </c>
      <c r="U3105" s="198"/>
    </row>
    <row r="3106" spans="1:21" x14ac:dyDescent="0.25">
      <c r="A3106" s="196"/>
      <c r="B3106" s="196"/>
      <c r="C3106" s="196"/>
      <c r="D3106" s="196"/>
      <c r="E3106" s="196"/>
      <c r="F3106" s="197"/>
      <c r="G3106" s="196"/>
      <c r="H3106" s="196"/>
      <c r="I3106" s="196"/>
      <c r="J3106" s="196"/>
      <c r="K3106" s="196"/>
      <c r="L3106" s="196"/>
      <c r="M3106" s="196"/>
      <c r="N3106" s="196"/>
      <c r="O3106" s="196"/>
      <c r="P3106" s="196"/>
      <c r="Q3106" s="196"/>
      <c r="R3106" s="198"/>
      <c r="S3106" t="s">
        <v>306</v>
      </c>
      <c r="U3106" s="198"/>
    </row>
    <row r="3107" spans="1:21" x14ac:dyDescent="0.25">
      <c r="A3107" s="196"/>
      <c r="B3107" s="196"/>
      <c r="C3107" s="196"/>
      <c r="D3107" s="196"/>
      <c r="E3107" s="196"/>
      <c r="F3107" s="197"/>
      <c r="G3107" s="196"/>
      <c r="H3107" s="196"/>
      <c r="I3107" s="196"/>
      <c r="J3107" s="196"/>
      <c r="K3107" s="196"/>
      <c r="L3107" s="196"/>
      <c r="M3107" s="196"/>
      <c r="N3107" s="196"/>
      <c r="O3107" s="196"/>
      <c r="P3107" s="196"/>
      <c r="Q3107" s="196"/>
      <c r="R3107" s="198"/>
      <c r="S3107" t="s">
        <v>306</v>
      </c>
      <c r="U3107" s="198"/>
    </row>
    <row r="3108" spans="1:21" x14ac:dyDescent="0.25">
      <c r="A3108" s="196"/>
      <c r="B3108" s="196"/>
      <c r="C3108" s="196"/>
      <c r="D3108" s="196"/>
      <c r="E3108" s="196"/>
      <c r="F3108" s="197"/>
      <c r="G3108" s="196"/>
      <c r="H3108" s="196"/>
      <c r="I3108" s="196"/>
      <c r="J3108" s="196"/>
      <c r="K3108" s="196"/>
      <c r="L3108" s="196"/>
      <c r="M3108" s="196"/>
      <c r="N3108" s="196"/>
      <c r="O3108" s="196"/>
      <c r="P3108" s="196"/>
      <c r="Q3108" s="196"/>
      <c r="R3108" s="198"/>
      <c r="S3108" t="s">
        <v>306</v>
      </c>
      <c r="U3108" s="198"/>
    </row>
    <row r="3109" spans="1:21" x14ac:dyDescent="0.25">
      <c r="A3109" s="196"/>
      <c r="B3109" s="196"/>
      <c r="C3109" s="196"/>
      <c r="D3109" s="196"/>
      <c r="E3109" s="196"/>
      <c r="F3109" s="197"/>
      <c r="G3109" s="196"/>
      <c r="H3109" s="196"/>
      <c r="I3109" s="196"/>
      <c r="J3109" s="196"/>
      <c r="K3109" s="196"/>
      <c r="L3109" s="196"/>
      <c r="M3109" s="196"/>
      <c r="N3109" s="196"/>
      <c r="O3109" s="196"/>
      <c r="P3109" s="196"/>
      <c r="Q3109" s="196"/>
      <c r="R3109" s="198"/>
      <c r="S3109" t="s">
        <v>306</v>
      </c>
      <c r="U3109" s="198"/>
    </row>
    <row r="3110" spans="1:21" x14ac:dyDescent="0.25">
      <c r="A3110" s="196"/>
      <c r="B3110" s="196"/>
      <c r="C3110" s="196"/>
      <c r="D3110" s="196"/>
      <c r="E3110" s="196"/>
      <c r="F3110" s="197"/>
      <c r="G3110" s="196"/>
      <c r="H3110" s="196"/>
      <c r="I3110" s="196"/>
      <c r="J3110" s="196"/>
      <c r="K3110" s="196"/>
      <c r="L3110" s="196"/>
      <c r="M3110" s="196"/>
      <c r="N3110" s="196"/>
      <c r="O3110" s="196"/>
      <c r="P3110" s="196"/>
      <c r="Q3110" s="196"/>
      <c r="R3110" s="198"/>
      <c r="S3110" t="s">
        <v>306</v>
      </c>
      <c r="U3110" s="198"/>
    </row>
    <row r="3111" spans="1:21" x14ac:dyDescent="0.25">
      <c r="A3111" s="196"/>
      <c r="B3111" s="196"/>
      <c r="C3111" s="196"/>
      <c r="D3111" s="196"/>
      <c r="E3111" s="196"/>
      <c r="F3111" s="197"/>
      <c r="G3111" s="196"/>
      <c r="H3111" s="196"/>
      <c r="I3111" s="196"/>
      <c r="J3111" s="196"/>
      <c r="K3111" s="196"/>
      <c r="L3111" s="196"/>
      <c r="M3111" s="196"/>
      <c r="N3111" s="196"/>
      <c r="O3111" s="196"/>
      <c r="P3111" s="196"/>
      <c r="Q3111" s="196"/>
      <c r="R3111" s="198"/>
      <c r="S3111" t="s">
        <v>306</v>
      </c>
      <c r="U3111" s="198"/>
    </row>
    <row r="3112" spans="1:21" x14ac:dyDescent="0.25">
      <c r="A3112" s="196"/>
      <c r="B3112" s="196"/>
      <c r="C3112" s="196"/>
      <c r="D3112" s="196"/>
      <c r="E3112" s="196"/>
      <c r="F3112" s="197"/>
      <c r="G3112" s="196"/>
      <c r="H3112" s="196"/>
      <c r="I3112" s="196"/>
      <c r="J3112" s="196"/>
      <c r="K3112" s="196"/>
      <c r="L3112" s="196"/>
      <c r="M3112" s="196"/>
      <c r="N3112" s="196"/>
      <c r="O3112" s="196"/>
      <c r="P3112" s="196"/>
      <c r="Q3112" s="196"/>
      <c r="R3112" s="198"/>
      <c r="S3112" t="s">
        <v>306</v>
      </c>
      <c r="U3112" s="198"/>
    </row>
    <row r="3113" spans="1:21" x14ac:dyDescent="0.25">
      <c r="A3113" s="196"/>
      <c r="B3113" s="196"/>
      <c r="C3113" s="196"/>
      <c r="D3113" s="196"/>
      <c r="E3113" s="196"/>
      <c r="F3113" s="197"/>
      <c r="G3113" s="196"/>
      <c r="H3113" s="196"/>
      <c r="I3113" s="196"/>
      <c r="J3113" s="196"/>
      <c r="K3113" s="196"/>
      <c r="L3113" s="196"/>
      <c r="M3113" s="196"/>
      <c r="N3113" s="196"/>
      <c r="O3113" s="196"/>
      <c r="P3113" s="196"/>
      <c r="Q3113" s="196"/>
      <c r="R3113" s="198"/>
      <c r="S3113" t="s">
        <v>306</v>
      </c>
      <c r="U3113" s="198"/>
    </row>
    <row r="3114" spans="1:21" x14ac:dyDescent="0.25">
      <c r="A3114" s="196"/>
      <c r="B3114" s="196"/>
      <c r="C3114" s="196"/>
      <c r="D3114" s="196"/>
      <c r="E3114" s="196"/>
      <c r="F3114" s="197"/>
      <c r="G3114" s="196"/>
      <c r="H3114" s="196"/>
      <c r="I3114" s="196"/>
      <c r="J3114" s="196"/>
      <c r="K3114" s="196"/>
      <c r="L3114" s="196"/>
      <c r="M3114" s="196"/>
      <c r="N3114" s="196"/>
      <c r="O3114" s="196"/>
      <c r="P3114" s="196"/>
      <c r="Q3114" s="196"/>
      <c r="R3114" s="198"/>
      <c r="S3114" t="s">
        <v>306</v>
      </c>
      <c r="U3114" s="198"/>
    </row>
    <row r="3115" spans="1:21" x14ac:dyDescent="0.25">
      <c r="A3115" s="196"/>
      <c r="B3115" s="196"/>
      <c r="C3115" s="196"/>
      <c r="D3115" s="196"/>
      <c r="E3115" s="196"/>
      <c r="F3115" s="197"/>
      <c r="G3115" s="196"/>
      <c r="H3115" s="196"/>
      <c r="I3115" s="196"/>
      <c r="J3115" s="196"/>
      <c r="K3115" s="196"/>
      <c r="L3115" s="196"/>
      <c r="M3115" s="196"/>
      <c r="N3115" s="196"/>
      <c r="O3115" s="196"/>
      <c r="P3115" s="196"/>
      <c r="Q3115" s="196"/>
      <c r="R3115" s="198"/>
      <c r="S3115" t="s">
        <v>306</v>
      </c>
      <c r="U3115" s="198"/>
    </row>
    <row r="3116" spans="1:21" x14ac:dyDescent="0.25">
      <c r="A3116" s="196"/>
      <c r="B3116" s="196"/>
      <c r="C3116" s="196"/>
      <c r="D3116" s="196"/>
      <c r="E3116" s="196"/>
      <c r="F3116" s="197"/>
      <c r="G3116" s="196"/>
      <c r="H3116" s="196"/>
      <c r="I3116" s="196"/>
      <c r="J3116" s="196"/>
      <c r="K3116" s="196"/>
      <c r="L3116" s="196"/>
      <c r="M3116" s="196"/>
      <c r="N3116" s="196"/>
      <c r="O3116" s="196"/>
      <c r="P3116" s="196"/>
      <c r="Q3116" s="196"/>
      <c r="R3116" s="198"/>
      <c r="S3116" t="s">
        <v>306</v>
      </c>
      <c r="U3116" s="198"/>
    </row>
    <row r="3117" spans="1:21" x14ac:dyDescent="0.25">
      <c r="A3117" s="196"/>
      <c r="B3117" s="196"/>
      <c r="C3117" s="196"/>
      <c r="D3117" s="196"/>
      <c r="E3117" s="196"/>
      <c r="F3117" s="197"/>
      <c r="G3117" s="196"/>
      <c r="H3117" s="196"/>
      <c r="I3117" s="196"/>
      <c r="J3117" s="196"/>
      <c r="K3117" s="196"/>
      <c r="L3117" s="196"/>
      <c r="M3117" s="196"/>
      <c r="N3117" s="196"/>
      <c r="O3117" s="196"/>
      <c r="P3117" s="196"/>
      <c r="Q3117" s="196"/>
      <c r="R3117" s="198"/>
      <c r="S3117" t="s">
        <v>306</v>
      </c>
      <c r="U3117" s="198"/>
    </row>
    <row r="3118" spans="1:21" x14ac:dyDescent="0.25">
      <c r="A3118" s="196"/>
      <c r="B3118" s="196"/>
      <c r="C3118" s="196"/>
      <c r="D3118" s="196"/>
      <c r="E3118" s="196"/>
      <c r="F3118" s="197"/>
      <c r="G3118" s="196"/>
      <c r="H3118" s="196"/>
      <c r="I3118" s="196"/>
      <c r="J3118" s="196"/>
      <c r="K3118" s="196"/>
      <c r="L3118" s="196"/>
      <c r="M3118" s="196"/>
      <c r="N3118" s="196"/>
      <c r="O3118" s="196"/>
      <c r="P3118" s="196"/>
      <c r="Q3118" s="196"/>
      <c r="R3118" s="198"/>
      <c r="S3118" t="s">
        <v>306</v>
      </c>
      <c r="U3118" s="198"/>
    </row>
    <row r="3119" spans="1:21" x14ac:dyDescent="0.25">
      <c r="A3119" s="196"/>
      <c r="B3119" s="196"/>
      <c r="C3119" s="196"/>
      <c r="D3119" s="196"/>
      <c r="E3119" s="196"/>
      <c r="F3119" s="197"/>
      <c r="G3119" s="196"/>
      <c r="H3119" s="196"/>
      <c r="I3119" s="196"/>
      <c r="J3119" s="196"/>
      <c r="K3119" s="196"/>
      <c r="L3119" s="196"/>
      <c r="M3119" s="196"/>
      <c r="N3119" s="196"/>
      <c r="O3119" s="196"/>
      <c r="P3119" s="196"/>
      <c r="Q3119" s="196"/>
      <c r="R3119" s="198"/>
      <c r="S3119" t="s">
        <v>306</v>
      </c>
      <c r="U3119" s="198"/>
    </row>
    <row r="3120" spans="1:21" x14ac:dyDescent="0.25">
      <c r="A3120" s="196"/>
      <c r="B3120" s="196"/>
      <c r="C3120" s="196"/>
      <c r="D3120" s="196"/>
      <c r="E3120" s="196"/>
      <c r="F3120" s="197"/>
      <c r="G3120" s="196"/>
      <c r="H3120" s="196"/>
      <c r="I3120" s="196"/>
      <c r="J3120" s="196"/>
      <c r="K3120" s="196"/>
      <c r="L3120" s="196"/>
      <c r="M3120" s="196"/>
      <c r="N3120" s="196"/>
      <c r="O3120" s="196"/>
      <c r="P3120" s="196"/>
      <c r="Q3120" s="196"/>
      <c r="R3120" s="198"/>
      <c r="S3120" t="s">
        <v>306</v>
      </c>
      <c r="U3120" s="198"/>
    </row>
    <row r="3121" spans="1:21" x14ac:dyDescent="0.25">
      <c r="A3121" s="196"/>
      <c r="B3121" s="196"/>
      <c r="C3121" s="196"/>
      <c r="D3121" s="196"/>
      <c r="E3121" s="196"/>
      <c r="F3121" s="197"/>
      <c r="G3121" s="196"/>
      <c r="H3121" s="196"/>
      <c r="I3121" s="196"/>
      <c r="J3121" s="196"/>
      <c r="K3121" s="196"/>
      <c r="L3121" s="196"/>
      <c r="M3121" s="196"/>
      <c r="N3121" s="196"/>
      <c r="O3121" s="196"/>
      <c r="P3121" s="196"/>
      <c r="Q3121" s="196"/>
      <c r="R3121" s="198"/>
      <c r="S3121" t="s">
        <v>306</v>
      </c>
      <c r="U3121" s="198"/>
    </row>
    <row r="3122" spans="1:21" x14ac:dyDescent="0.25">
      <c r="A3122" s="196"/>
      <c r="B3122" s="196"/>
      <c r="C3122" s="196"/>
      <c r="D3122" s="196"/>
      <c r="E3122" s="196"/>
      <c r="F3122" s="197"/>
      <c r="G3122" s="196"/>
      <c r="H3122" s="196"/>
      <c r="I3122" s="196"/>
      <c r="J3122" s="196"/>
      <c r="K3122" s="196"/>
      <c r="L3122" s="196"/>
      <c r="M3122" s="196"/>
      <c r="N3122" s="196"/>
      <c r="O3122" s="196"/>
      <c r="P3122" s="196"/>
      <c r="Q3122" s="196"/>
      <c r="R3122" s="198"/>
      <c r="S3122" t="s">
        <v>306</v>
      </c>
      <c r="U3122" s="198"/>
    </row>
    <row r="3123" spans="1:21" x14ac:dyDescent="0.25">
      <c r="A3123" s="196"/>
      <c r="B3123" s="196"/>
      <c r="C3123" s="196"/>
      <c r="D3123" s="196"/>
      <c r="E3123" s="196"/>
      <c r="F3123" s="197"/>
      <c r="G3123" s="196"/>
      <c r="H3123" s="196"/>
      <c r="I3123" s="196"/>
      <c r="J3123" s="196"/>
      <c r="K3123" s="196"/>
      <c r="L3123" s="196"/>
      <c r="M3123" s="196"/>
      <c r="N3123" s="196"/>
      <c r="O3123" s="196"/>
      <c r="P3123" s="196"/>
      <c r="Q3123" s="196"/>
      <c r="R3123" s="198"/>
      <c r="S3123" t="s">
        <v>306</v>
      </c>
      <c r="U3123" s="198"/>
    </row>
    <row r="3124" spans="1:21" x14ac:dyDescent="0.25">
      <c r="A3124" s="196"/>
      <c r="B3124" s="196"/>
      <c r="C3124" s="196"/>
      <c r="D3124" s="196"/>
      <c r="E3124" s="196"/>
      <c r="F3124" s="197"/>
      <c r="G3124" s="196"/>
      <c r="H3124" s="196"/>
      <c r="I3124" s="196"/>
      <c r="J3124" s="196"/>
      <c r="K3124" s="196"/>
      <c r="L3124" s="196"/>
      <c r="M3124" s="196"/>
      <c r="N3124" s="196"/>
      <c r="O3124" s="196"/>
      <c r="P3124" s="196"/>
      <c r="Q3124" s="196"/>
      <c r="R3124" s="198"/>
      <c r="S3124" t="s">
        <v>306</v>
      </c>
      <c r="U3124" s="198"/>
    </row>
    <row r="3125" spans="1:21" x14ac:dyDescent="0.25">
      <c r="A3125" s="196"/>
      <c r="B3125" s="196"/>
      <c r="C3125" s="196"/>
      <c r="D3125" s="196"/>
      <c r="E3125" s="196"/>
      <c r="F3125" s="197"/>
      <c r="G3125" s="196"/>
      <c r="H3125" s="196"/>
      <c r="I3125" s="196"/>
      <c r="J3125" s="196"/>
      <c r="K3125" s="196"/>
      <c r="L3125" s="196"/>
      <c r="M3125" s="196"/>
      <c r="N3125" s="196"/>
      <c r="O3125" s="196"/>
      <c r="P3125" s="196"/>
      <c r="Q3125" s="196"/>
      <c r="R3125" s="198"/>
      <c r="S3125" t="s">
        <v>306</v>
      </c>
      <c r="U3125" s="198"/>
    </row>
    <row r="3126" spans="1:21" x14ac:dyDescent="0.25">
      <c r="A3126" s="196"/>
      <c r="B3126" s="196"/>
      <c r="C3126" s="196"/>
      <c r="D3126" s="196"/>
      <c r="E3126" s="196"/>
      <c r="F3126" s="197"/>
      <c r="G3126" s="196"/>
      <c r="H3126" s="196"/>
      <c r="I3126" s="196"/>
      <c r="J3126" s="196"/>
      <c r="K3126" s="196"/>
      <c r="L3126" s="196"/>
      <c r="M3126" s="196"/>
      <c r="N3126" s="196"/>
      <c r="O3126" s="196"/>
      <c r="P3126" s="196"/>
      <c r="Q3126" s="196"/>
      <c r="R3126" s="198"/>
      <c r="S3126" t="s">
        <v>306</v>
      </c>
      <c r="U3126" s="198"/>
    </row>
    <row r="3127" spans="1:21" x14ac:dyDescent="0.25">
      <c r="A3127" s="196"/>
      <c r="B3127" s="196"/>
      <c r="C3127" s="196"/>
      <c r="D3127" s="196"/>
      <c r="E3127" s="196"/>
      <c r="F3127" s="197"/>
      <c r="G3127" s="196"/>
      <c r="H3127" s="196"/>
      <c r="I3127" s="196"/>
      <c r="J3127" s="196"/>
      <c r="K3127" s="196"/>
      <c r="L3127" s="196"/>
      <c r="M3127" s="196"/>
      <c r="N3127" s="196"/>
      <c r="O3127" s="196"/>
      <c r="P3127" s="196"/>
      <c r="Q3127" s="196"/>
      <c r="R3127" s="198"/>
      <c r="S3127" t="s">
        <v>306</v>
      </c>
      <c r="U3127" s="198"/>
    </row>
    <row r="3128" spans="1:21" x14ac:dyDescent="0.25">
      <c r="A3128" s="196"/>
      <c r="B3128" s="196"/>
      <c r="C3128" s="196"/>
      <c r="D3128" s="196"/>
      <c r="E3128" s="196"/>
      <c r="F3128" s="197"/>
      <c r="G3128" s="196"/>
      <c r="H3128" s="196"/>
      <c r="I3128" s="196"/>
      <c r="J3128" s="196"/>
      <c r="K3128" s="196"/>
      <c r="L3128" s="196"/>
      <c r="M3128" s="196"/>
      <c r="N3128" s="196"/>
      <c r="O3128" s="196"/>
      <c r="P3128" s="196"/>
      <c r="Q3128" s="196"/>
      <c r="R3128" s="198"/>
      <c r="S3128" t="s">
        <v>306</v>
      </c>
      <c r="U3128" s="198"/>
    </row>
    <row r="3129" spans="1:21" x14ac:dyDescent="0.25">
      <c r="A3129" s="196"/>
      <c r="B3129" s="196"/>
      <c r="C3129" s="196"/>
      <c r="D3129" s="196"/>
      <c r="E3129" s="196"/>
      <c r="F3129" s="197"/>
      <c r="G3129" s="196"/>
      <c r="H3129" s="196"/>
      <c r="I3129" s="196"/>
      <c r="J3129" s="196"/>
      <c r="K3129" s="196"/>
      <c r="L3129" s="196"/>
      <c r="M3129" s="196"/>
      <c r="N3129" s="196"/>
      <c r="O3129" s="196"/>
      <c r="P3129" s="196"/>
      <c r="Q3129" s="196"/>
      <c r="R3129" s="198"/>
      <c r="S3129" t="s">
        <v>306</v>
      </c>
      <c r="U3129" s="198"/>
    </row>
    <row r="3130" spans="1:21" x14ac:dyDescent="0.25">
      <c r="A3130" s="196"/>
      <c r="B3130" s="196"/>
      <c r="C3130" s="196"/>
      <c r="D3130" s="196"/>
      <c r="E3130" s="196"/>
      <c r="F3130" s="197"/>
      <c r="G3130" s="196"/>
      <c r="H3130" s="196"/>
      <c r="I3130" s="196"/>
      <c r="J3130" s="196"/>
      <c r="K3130" s="196"/>
      <c r="L3130" s="196"/>
      <c r="M3130" s="196"/>
      <c r="N3130" s="196"/>
      <c r="O3130" s="196"/>
      <c r="P3130" s="196"/>
      <c r="Q3130" s="196"/>
      <c r="R3130" s="198"/>
      <c r="S3130" t="s">
        <v>306</v>
      </c>
      <c r="U3130" s="198"/>
    </row>
    <row r="3131" spans="1:21" x14ac:dyDescent="0.25">
      <c r="A3131" s="196"/>
      <c r="B3131" s="196"/>
      <c r="C3131" s="196"/>
      <c r="D3131" s="196"/>
      <c r="E3131" s="196"/>
      <c r="F3131" s="197"/>
      <c r="G3131" s="196"/>
      <c r="H3131" s="196"/>
      <c r="I3131" s="196"/>
      <c r="J3131" s="196"/>
      <c r="K3131" s="196"/>
      <c r="L3131" s="196"/>
      <c r="M3131" s="196"/>
      <c r="N3131" s="196"/>
      <c r="O3131" s="196"/>
      <c r="P3131" s="196"/>
      <c r="Q3131" s="196"/>
      <c r="R3131" s="198"/>
      <c r="S3131" t="s">
        <v>306</v>
      </c>
      <c r="U3131" s="198"/>
    </row>
    <row r="3132" spans="1:21" x14ac:dyDescent="0.25">
      <c r="A3132" s="196"/>
      <c r="B3132" s="196"/>
      <c r="C3132" s="196"/>
      <c r="D3132" s="196"/>
      <c r="E3132" s="196"/>
      <c r="F3132" s="197"/>
      <c r="G3132" s="196"/>
      <c r="H3132" s="196"/>
      <c r="I3132" s="196"/>
      <c r="J3132" s="196"/>
      <c r="K3132" s="196"/>
      <c r="L3132" s="196"/>
      <c r="M3132" s="196"/>
      <c r="N3132" s="196"/>
      <c r="O3132" s="196"/>
      <c r="P3132" s="196"/>
      <c r="Q3132" s="196"/>
      <c r="R3132" s="198"/>
      <c r="S3132" t="s">
        <v>306</v>
      </c>
      <c r="U3132" s="198"/>
    </row>
    <row r="3133" spans="1:21" x14ac:dyDescent="0.25">
      <c r="A3133" s="196"/>
      <c r="B3133" s="196"/>
      <c r="C3133" s="196"/>
      <c r="D3133" s="196"/>
      <c r="E3133" s="196"/>
      <c r="F3133" s="197"/>
      <c r="G3133" s="196"/>
      <c r="H3133" s="196"/>
      <c r="I3133" s="196"/>
      <c r="J3133" s="196"/>
      <c r="K3133" s="196"/>
      <c r="L3133" s="196"/>
      <c r="M3133" s="196"/>
      <c r="N3133" s="196"/>
      <c r="O3133" s="196"/>
      <c r="P3133" s="196"/>
      <c r="Q3133" s="196"/>
      <c r="R3133" s="198"/>
      <c r="S3133" t="s">
        <v>306</v>
      </c>
      <c r="U3133" s="198"/>
    </row>
    <row r="3134" spans="1:21" x14ac:dyDescent="0.25">
      <c r="A3134" s="196"/>
      <c r="B3134" s="196"/>
      <c r="C3134" s="196"/>
      <c r="D3134" s="196"/>
      <c r="E3134" s="196"/>
      <c r="F3134" s="197"/>
      <c r="G3134" s="196"/>
      <c r="H3134" s="196"/>
      <c r="I3134" s="196"/>
      <c r="J3134" s="196"/>
      <c r="K3134" s="196"/>
      <c r="L3134" s="196"/>
      <c r="M3134" s="196"/>
      <c r="N3134" s="196"/>
      <c r="O3134" s="196"/>
      <c r="P3134" s="196"/>
      <c r="Q3134" s="196"/>
      <c r="R3134" s="198"/>
      <c r="S3134" t="s">
        <v>306</v>
      </c>
      <c r="U3134" s="198"/>
    </row>
    <row r="3135" spans="1:21" x14ac:dyDescent="0.25">
      <c r="A3135" s="196"/>
      <c r="B3135" s="196"/>
      <c r="C3135" s="196"/>
      <c r="D3135" s="196"/>
      <c r="E3135" s="196"/>
      <c r="F3135" s="197"/>
      <c r="G3135" s="196"/>
      <c r="H3135" s="196"/>
      <c r="I3135" s="196"/>
      <c r="J3135" s="196"/>
      <c r="K3135" s="196"/>
      <c r="L3135" s="196"/>
      <c r="M3135" s="196"/>
      <c r="N3135" s="196"/>
      <c r="O3135" s="196"/>
      <c r="P3135" s="196"/>
      <c r="Q3135" s="196"/>
      <c r="R3135" s="198"/>
      <c r="S3135" t="s">
        <v>306</v>
      </c>
      <c r="U3135" s="198"/>
    </row>
    <row r="3136" spans="1:21" x14ac:dyDescent="0.25">
      <c r="A3136" s="196"/>
      <c r="B3136" s="196"/>
      <c r="C3136" s="196"/>
      <c r="D3136" s="196"/>
      <c r="E3136" s="196"/>
      <c r="F3136" s="197"/>
      <c r="G3136" s="196"/>
      <c r="H3136" s="196"/>
      <c r="I3136" s="196"/>
      <c r="J3136" s="196"/>
      <c r="K3136" s="196"/>
      <c r="L3136" s="196"/>
      <c r="M3136" s="196"/>
      <c r="N3136" s="196"/>
      <c r="O3136" s="196"/>
      <c r="P3136" s="196"/>
      <c r="Q3136" s="196"/>
      <c r="R3136" s="198"/>
      <c r="S3136" t="s">
        <v>306</v>
      </c>
      <c r="U3136" s="198"/>
    </row>
    <row r="3137" spans="1:21" x14ac:dyDescent="0.25">
      <c r="A3137" s="196"/>
      <c r="B3137" s="196"/>
      <c r="C3137" s="196"/>
      <c r="D3137" s="196"/>
      <c r="E3137" s="196"/>
      <c r="F3137" s="197"/>
      <c r="G3137" s="196"/>
      <c r="H3137" s="196"/>
      <c r="I3137" s="196"/>
      <c r="J3137" s="196"/>
      <c r="K3137" s="196"/>
      <c r="L3137" s="196"/>
      <c r="M3137" s="196"/>
      <c r="N3137" s="196"/>
      <c r="O3137" s="196"/>
      <c r="P3137" s="196"/>
      <c r="Q3137" s="196"/>
      <c r="R3137" s="198"/>
      <c r="S3137" t="s">
        <v>306</v>
      </c>
      <c r="U3137" s="198"/>
    </row>
    <row r="3138" spans="1:21" x14ac:dyDescent="0.25">
      <c r="A3138" s="196"/>
      <c r="B3138" s="196"/>
      <c r="C3138" s="196"/>
      <c r="D3138" s="196"/>
      <c r="E3138" s="196"/>
      <c r="F3138" s="197"/>
      <c r="G3138" s="196"/>
      <c r="H3138" s="196"/>
      <c r="I3138" s="196"/>
      <c r="J3138" s="196"/>
      <c r="K3138" s="196"/>
      <c r="L3138" s="196"/>
      <c r="M3138" s="196"/>
      <c r="N3138" s="196"/>
      <c r="O3138" s="196"/>
      <c r="P3138" s="196"/>
      <c r="Q3138" s="196"/>
      <c r="R3138" s="198"/>
      <c r="S3138" t="s">
        <v>306</v>
      </c>
      <c r="U3138" s="198"/>
    </row>
    <row r="3139" spans="1:21" x14ac:dyDescent="0.25">
      <c r="A3139" s="196"/>
      <c r="B3139" s="196"/>
      <c r="C3139" s="196"/>
      <c r="D3139" s="196"/>
      <c r="E3139" s="196"/>
      <c r="F3139" s="197"/>
      <c r="G3139" s="196"/>
      <c r="H3139" s="196"/>
      <c r="I3139" s="196"/>
      <c r="J3139" s="196"/>
      <c r="K3139" s="196"/>
      <c r="L3139" s="196"/>
      <c r="M3139" s="196"/>
      <c r="N3139" s="196"/>
      <c r="O3139" s="196"/>
      <c r="P3139" s="196"/>
      <c r="Q3139" s="196"/>
      <c r="R3139" s="198"/>
      <c r="S3139" t="s">
        <v>306</v>
      </c>
      <c r="U3139" s="198"/>
    </row>
    <row r="3140" spans="1:21" x14ac:dyDescent="0.25">
      <c r="A3140" s="196"/>
      <c r="B3140" s="196"/>
      <c r="C3140" s="196"/>
      <c r="D3140" s="196"/>
      <c r="E3140" s="196"/>
      <c r="F3140" s="197"/>
      <c r="G3140" s="196"/>
      <c r="H3140" s="196"/>
      <c r="I3140" s="196"/>
      <c r="J3140" s="196"/>
      <c r="K3140" s="196"/>
      <c r="L3140" s="196"/>
      <c r="M3140" s="196"/>
      <c r="N3140" s="196"/>
      <c r="O3140" s="196"/>
      <c r="P3140" s="196"/>
      <c r="Q3140" s="196"/>
      <c r="R3140" s="198"/>
      <c r="S3140" t="s">
        <v>306</v>
      </c>
      <c r="U3140" s="198"/>
    </row>
    <row r="3141" spans="1:21" x14ac:dyDescent="0.25">
      <c r="A3141" s="196"/>
      <c r="B3141" s="196"/>
      <c r="C3141" s="196"/>
      <c r="D3141" s="196"/>
      <c r="E3141" s="196"/>
      <c r="F3141" s="197"/>
      <c r="G3141" s="196"/>
      <c r="H3141" s="196"/>
      <c r="I3141" s="196"/>
      <c r="J3141" s="196"/>
      <c r="K3141" s="196"/>
      <c r="L3141" s="196"/>
      <c r="M3141" s="196"/>
      <c r="N3141" s="196"/>
      <c r="O3141" s="196"/>
      <c r="P3141" s="196"/>
      <c r="Q3141" s="196"/>
      <c r="R3141" s="198"/>
      <c r="S3141" t="s">
        <v>306</v>
      </c>
      <c r="U3141" s="198"/>
    </row>
    <row r="3142" spans="1:21" x14ac:dyDescent="0.25">
      <c r="A3142" s="196"/>
      <c r="B3142" s="196"/>
      <c r="C3142" s="196"/>
      <c r="D3142" s="196"/>
      <c r="E3142" s="196"/>
      <c r="F3142" s="197"/>
      <c r="G3142" s="196"/>
      <c r="H3142" s="196"/>
      <c r="I3142" s="196"/>
      <c r="J3142" s="196"/>
      <c r="K3142" s="196"/>
      <c r="L3142" s="196"/>
      <c r="M3142" s="196"/>
      <c r="N3142" s="196"/>
      <c r="O3142" s="196"/>
      <c r="P3142" s="196"/>
      <c r="Q3142" s="196"/>
      <c r="R3142" s="198"/>
      <c r="S3142" t="s">
        <v>306</v>
      </c>
      <c r="U3142" s="198"/>
    </row>
    <row r="3143" spans="1:21" x14ac:dyDescent="0.25">
      <c r="A3143" s="196"/>
      <c r="B3143" s="196"/>
      <c r="C3143" s="196"/>
      <c r="D3143" s="196"/>
      <c r="E3143" s="196"/>
      <c r="F3143" s="197"/>
      <c r="G3143" s="196"/>
      <c r="H3143" s="196"/>
      <c r="I3143" s="196"/>
      <c r="J3143" s="196"/>
      <c r="K3143" s="196"/>
      <c r="L3143" s="196"/>
      <c r="M3143" s="196"/>
      <c r="N3143" s="196"/>
      <c r="O3143" s="196"/>
      <c r="P3143" s="196"/>
      <c r="Q3143" s="196"/>
      <c r="R3143" s="198"/>
      <c r="S3143" t="s">
        <v>306</v>
      </c>
      <c r="U3143" s="198"/>
    </row>
    <row r="3144" spans="1:21" x14ac:dyDescent="0.25">
      <c r="A3144" s="196"/>
      <c r="B3144" s="196"/>
      <c r="C3144" s="196"/>
      <c r="D3144" s="196"/>
      <c r="E3144" s="196"/>
      <c r="F3144" s="197"/>
      <c r="G3144" s="196"/>
      <c r="H3144" s="196"/>
      <c r="I3144" s="196"/>
      <c r="J3144" s="196"/>
      <c r="K3144" s="196"/>
      <c r="L3144" s="196"/>
      <c r="M3144" s="196"/>
      <c r="N3144" s="196"/>
      <c r="O3144" s="196"/>
      <c r="P3144" s="196"/>
      <c r="Q3144" s="196"/>
      <c r="R3144" s="198"/>
      <c r="S3144" t="s">
        <v>306</v>
      </c>
      <c r="U3144" s="198"/>
    </row>
    <row r="3145" spans="1:21" x14ac:dyDescent="0.25">
      <c r="A3145" s="196"/>
      <c r="B3145" s="196"/>
      <c r="C3145" s="196"/>
      <c r="D3145" s="196"/>
      <c r="E3145" s="196"/>
      <c r="F3145" s="197"/>
      <c r="G3145" s="196"/>
      <c r="H3145" s="196"/>
      <c r="I3145" s="196"/>
      <c r="J3145" s="196"/>
      <c r="K3145" s="196"/>
      <c r="L3145" s="196"/>
      <c r="M3145" s="196"/>
      <c r="N3145" s="196"/>
      <c r="O3145" s="196"/>
      <c r="P3145" s="196"/>
      <c r="Q3145" s="196"/>
      <c r="R3145" s="198"/>
      <c r="S3145" t="s">
        <v>306</v>
      </c>
      <c r="U3145" s="198"/>
    </row>
    <row r="3146" spans="1:21" x14ac:dyDescent="0.25">
      <c r="A3146" s="196"/>
      <c r="B3146" s="196"/>
      <c r="C3146" s="196"/>
      <c r="D3146" s="196"/>
      <c r="E3146" s="196"/>
      <c r="F3146" s="197"/>
      <c r="G3146" s="196"/>
      <c r="H3146" s="196"/>
      <c r="I3146" s="196"/>
      <c r="J3146" s="196"/>
      <c r="K3146" s="196"/>
      <c r="L3146" s="196"/>
      <c r="M3146" s="196"/>
      <c r="N3146" s="196"/>
      <c r="O3146" s="196"/>
      <c r="P3146" s="196"/>
      <c r="Q3146" s="196"/>
      <c r="R3146" s="198"/>
      <c r="S3146" t="s">
        <v>306</v>
      </c>
      <c r="U3146" s="198"/>
    </row>
    <row r="3147" spans="1:21" x14ac:dyDescent="0.25">
      <c r="A3147" s="196"/>
      <c r="B3147" s="196"/>
      <c r="C3147" s="196"/>
      <c r="D3147" s="196"/>
      <c r="E3147" s="196"/>
      <c r="F3147" s="197"/>
      <c r="G3147" s="196"/>
      <c r="H3147" s="196"/>
      <c r="I3147" s="196"/>
      <c r="J3147" s="196"/>
      <c r="K3147" s="196"/>
      <c r="L3147" s="196"/>
      <c r="M3147" s="196"/>
      <c r="N3147" s="196"/>
      <c r="O3147" s="196"/>
      <c r="P3147" s="196"/>
      <c r="Q3147" s="196"/>
      <c r="R3147" s="198"/>
      <c r="S3147" t="s">
        <v>306</v>
      </c>
      <c r="U3147" s="198"/>
    </row>
    <row r="3148" spans="1:21" x14ac:dyDescent="0.25">
      <c r="A3148" s="196"/>
      <c r="B3148" s="196"/>
      <c r="C3148" s="196"/>
      <c r="D3148" s="196"/>
      <c r="E3148" s="196"/>
      <c r="F3148" s="197"/>
      <c r="G3148" s="196"/>
      <c r="H3148" s="196"/>
      <c r="I3148" s="196"/>
      <c r="J3148" s="196"/>
      <c r="K3148" s="196"/>
      <c r="L3148" s="196"/>
      <c r="M3148" s="196"/>
      <c r="N3148" s="196"/>
      <c r="O3148" s="196"/>
      <c r="P3148" s="196"/>
      <c r="Q3148" s="196"/>
      <c r="R3148" s="198"/>
      <c r="S3148" t="s">
        <v>306</v>
      </c>
      <c r="U3148" s="198"/>
    </row>
    <row r="3149" spans="1:21" x14ac:dyDescent="0.25">
      <c r="A3149" s="196"/>
      <c r="B3149" s="196"/>
      <c r="C3149" s="196"/>
      <c r="D3149" s="196"/>
      <c r="E3149" s="196"/>
      <c r="F3149" s="197"/>
      <c r="G3149" s="196"/>
      <c r="H3149" s="196"/>
      <c r="I3149" s="196"/>
      <c r="J3149" s="196"/>
      <c r="K3149" s="196"/>
      <c r="L3149" s="196"/>
      <c r="M3149" s="196"/>
      <c r="N3149" s="196"/>
      <c r="O3149" s="196"/>
      <c r="P3149" s="196"/>
      <c r="Q3149" s="196"/>
      <c r="R3149" s="198"/>
      <c r="S3149" t="s">
        <v>306</v>
      </c>
      <c r="U3149" s="198"/>
    </row>
    <row r="3150" spans="1:21" x14ac:dyDescent="0.25">
      <c r="A3150" s="196"/>
      <c r="B3150" s="196"/>
      <c r="C3150" s="196"/>
      <c r="D3150" s="196"/>
      <c r="E3150" s="196"/>
      <c r="F3150" s="197"/>
      <c r="G3150" s="196"/>
      <c r="H3150" s="196"/>
      <c r="I3150" s="196"/>
      <c r="J3150" s="196"/>
      <c r="K3150" s="196"/>
      <c r="L3150" s="196"/>
      <c r="M3150" s="196"/>
      <c r="N3150" s="196"/>
      <c r="O3150" s="196"/>
      <c r="P3150" s="196"/>
      <c r="Q3150" s="196"/>
      <c r="R3150" s="198"/>
      <c r="S3150" t="s">
        <v>306</v>
      </c>
      <c r="U3150" s="198"/>
    </row>
    <row r="3151" spans="1:21" x14ac:dyDescent="0.25">
      <c r="A3151" s="196"/>
      <c r="B3151" s="196"/>
      <c r="C3151" s="196"/>
      <c r="D3151" s="196"/>
      <c r="E3151" s="196"/>
      <c r="F3151" s="197"/>
      <c r="G3151" s="196"/>
      <c r="H3151" s="196"/>
      <c r="I3151" s="196"/>
      <c r="J3151" s="196"/>
      <c r="K3151" s="196"/>
      <c r="L3151" s="196"/>
      <c r="M3151" s="196"/>
      <c r="N3151" s="196"/>
      <c r="O3151" s="196"/>
      <c r="P3151" s="196"/>
      <c r="Q3151" s="196"/>
      <c r="R3151" s="198"/>
      <c r="S3151" t="s">
        <v>306</v>
      </c>
      <c r="U3151" s="198"/>
    </row>
    <row r="3152" spans="1:21" x14ac:dyDescent="0.25">
      <c r="A3152" s="196"/>
      <c r="B3152" s="196"/>
      <c r="C3152" s="196"/>
      <c r="D3152" s="196"/>
      <c r="E3152" s="196"/>
      <c r="F3152" s="197"/>
      <c r="G3152" s="196"/>
      <c r="H3152" s="196"/>
      <c r="I3152" s="196"/>
      <c r="J3152" s="196"/>
      <c r="K3152" s="196"/>
      <c r="L3152" s="196"/>
      <c r="M3152" s="196"/>
      <c r="N3152" s="196"/>
      <c r="O3152" s="196"/>
      <c r="P3152" s="196"/>
      <c r="Q3152" s="196"/>
      <c r="R3152" s="198"/>
      <c r="S3152" t="s">
        <v>306</v>
      </c>
      <c r="U3152" s="198"/>
    </row>
    <row r="3153" spans="1:21" x14ac:dyDescent="0.25">
      <c r="A3153" s="196"/>
      <c r="B3153" s="196"/>
      <c r="C3153" s="196"/>
      <c r="D3153" s="196"/>
      <c r="E3153" s="196"/>
      <c r="F3153" s="197"/>
      <c r="G3153" s="196"/>
      <c r="H3153" s="196"/>
      <c r="I3153" s="196"/>
      <c r="J3153" s="196"/>
      <c r="K3153" s="196"/>
      <c r="L3153" s="196"/>
      <c r="M3153" s="196"/>
      <c r="N3153" s="196"/>
      <c r="O3153" s="196"/>
      <c r="P3153" s="196"/>
      <c r="Q3153" s="196"/>
      <c r="R3153" s="198"/>
      <c r="S3153" t="s">
        <v>306</v>
      </c>
      <c r="U3153" s="198"/>
    </row>
    <row r="3154" spans="1:21" x14ac:dyDescent="0.25">
      <c r="A3154" s="196"/>
      <c r="B3154" s="196"/>
      <c r="C3154" s="196"/>
      <c r="D3154" s="196"/>
      <c r="E3154" s="196"/>
      <c r="F3154" s="197"/>
      <c r="G3154" s="196"/>
      <c r="H3154" s="196"/>
      <c r="I3154" s="196"/>
      <c r="J3154" s="196"/>
      <c r="K3154" s="196"/>
      <c r="L3154" s="196"/>
      <c r="M3154" s="196"/>
      <c r="N3154" s="196"/>
      <c r="O3154" s="196"/>
      <c r="P3154" s="196"/>
      <c r="Q3154" s="196"/>
      <c r="R3154" s="198"/>
      <c r="S3154" t="s">
        <v>306</v>
      </c>
      <c r="U3154" s="198"/>
    </row>
    <row r="3155" spans="1:21" x14ac:dyDescent="0.25">
      <c r="A3155" s="196"/>
      <c r="B3155" s="196"/>
      <c r="C3155" s="196"/>
      <c r="D3155" s="196"/>
      <c r="E3155" s="196"/>
      <c r="F3155" s="197"/>
      <c r="G3155" s="196"/>
      <c r="H3155" s="196"/>
      <c r="I3155" s="196"/>
      <c r="J3155" s="196"/>
      <c r="K3155" s="196"/>
      <c r="L3155" s="196"/>
      <c r="M3155" s="196"/>
      <c r="N3155" s="196"/>
      <c r="O3155" s="196"/>
      <c r="P3155" s="196"/>
      <c r="Q3155" s="196"/>
      <c r="R3155" s="198"/>
      <c r="S3155" t="s">
        <v>306</v>
      </c>
      <c r="U3155" s="198"/>
    </row>
    <row r="3156" spans="1:21" x14ac:dyDescent="0.25">
      <c r="A3156" s="196"/>
      <c r="B3156" s="196"/>
      <c r="C3156" s="196"/>
      <c r="D3156" s="196"/>
      <c r="E3156" s="196"/>
      <c r="F3156" s="197"/>
      <c r="G3156" s="196"/>
      <c r="H3156" s="196"/>
      <c r="I3156" s="196"/>
      <c r="J3156" s="196"/>
      <c r="K3156" s="196"/>
      <c r="L3156" s="196"/>
      <c r="M3156" s="196"/>
      <c r="N3156" s="196"/>
      <c r="O3156" s="196"/>
      <c r="P3156" s="196"/>
      <c r="Q3156" s="196"/>
      <c r="R3156" s="198"/>
      <c r="S3156" t="s">
        <v>306</v>
      </c>
      <c r="U3156" s="198"/>
    </row>
    <row r="3157" spans="1:21" x14ac:dyDescent="0.25">
      <c r="A3157" s="196"/>
      <c r="B3157" s="196"/>
      <c r="C3157" s="196"/>
      <c r="D3157" s="196"/>
      <c r="E3157" s="196"/>
      <c r="F3157" s="197"/>
      <c r="G3157" s="196"/>
      <c r="H3157" s="196"/>
      <c r="I3157" s="196"/>
      <c r="J3157" s="196"/>
      <c r="K3157" s="196"/>
      <c r="L3157" s="196"/>
      <c r="M3157" s="196"/>
      <c r="N3157" s="196"/>
      <c r="O3157" s="196"/>
      <c r="P3157" s="196"/>
      <c r="Q3157" s="196"/>
      <c r="R3157" s="198"/>
      <c r="S3157" t="s">
        <v>306</v>
      </c>
      <c r="U3157" s="198"/>
    </row>
    <row r="3158" spans="1:21" x14ac:dyDescent="0.25">
      <c r="A3158" s="196"/>
      <c r="B3158" s="196"/>
      <c r="C3158" s="196"/>
      <c r="D3158" s="196"/>
      <c r="E3158" s="196"/>
      <c r="F3158" s="197"/>
      <c r="G3158" s="196"/>
      <c r="H3158" s="196"/>
      <c r="I3158" s="196"/>
      <c r="J3158" s="196"/>
      <c r="K3158" s="196"/>
      <c r="L3158" s="196"/>
      <c r="M3158" s="196"/>
      <c r="N3158" s="196"/>
      <c r="O3158" s="196"/>
      <c r="P3158" s="196"/>
      <c r="Q3158" s="196"/>
      <c r="R3158" s="198"/>
      <c r="S3158" t="s">
        <v>306</v>
      </c>
      <c r="U3158" s="198"/>
    </row>
    <row r="3159" spans="1:21" x14ac:dyDescent="0.25">
      <c r="A3159" s="196"/>
      <c r="B3159" s="196"/>
      <c r="C3159" s="196"/>
      <c r="D3159" s="196"/>
      <c r="E3159" s="196"/>
      <c r="F3159" s="197"/>
      <c r="G3159" s="196"/>
      <c r="H3159" s="196"/>
      <c r="I3159" s="196"/>
      <c r="J3159" s="196"/>
      <c r="K3159" s="196"/>
      <c r="L3159" s="196"/>
      <c r="M3159" s="196"/>
      <c r="N3159" s="196"/>
      <c r="O3159" s="196"/>
      <c r="P3159" s="196"/>
      <c r="Q3159" s="196"/>
      <c r="R3159" s="198"/>
      <c r="S3159" t="s">
        <v>306</v>
      </c>
      <c r="U3159" s="198"/>
    </row>
    <row r="3160" spans="1:21" x14ac:dyDescent="0.25">
      <c r="A3160" s="196"/>
      <c r="B3160" s="196"/>
      <c r="C3160" s="196"/>
      <c r="D3160" s="196"/>
      <c r="E3160" s="196"/>
      <c r="F3160" s="197"/>
      <c r="G3160" s="196"/>
      <c r="H3160" s="196"/>
      <c r="I3160" s="196"/>
      <c r="J3160" s="196"/>
      <c r="K3160" s="196"/>
      <c r="L3160" s="196"/>
      <c r="M3160" s="196"/>
      <c r="N3160" s="196"/>
      <c r="O3160" s="196"/>
      <c r="P3160" s="196"/>
      <c r="Q3160" s="196"/>
      <c r="R3160" s="198"/>
      <c r="S3160" t="s">
        <v>306</v>
      </c>
      <c r="U3160" s="198"/>
    </row>
    <row r="3161" spans="1:21" x14ac:dyDescent="0.25">
      <c r="A3161" s="196"/>
      <c r="B3161" s="196"/>
      <c r="C3161" s="196"/>
      <c r="D3161" s="196"/>
      <c r="E3161" s="196"/>
      <c r="F3161" s="197"/>
      <c r="G3161" s="196"/>
      <c r="H3161" s="196"/>
      <c r="I3161" s="196"/>
      <c r="J3161" s="196"/>
      <c r="K3161" s="196"/>
      <c r="L3161" s="196"/>
      <c r="M3161" s="196"/>
      <c r="N3161" s="196"/>
      <c r="O3161" s="196"/>
      <c r="P3161" s="196"/>
      <c r="Q3161" s="196"/>
      <c r="R3161" s="198"/>
      <c r="S3161" t="s">
        <v>306</v>
      </c>
      <c r="U3161" s="198"/>
    </row>
    <row r="3162" spans="1:21" x14ac:dyDescent="0.25">
      <c r="A3162" s="196"/>
      <c r="B3162" s="196"/>
      <c r="C3162" s="196"/>
      <c r="D3162" s="196"/>
      <c r="E3162" s="196"/>
      <c r="F3162" s="197"/>
      <c r="G3162" s="196"/>
      <c r="H3162" s="196"/>
      <c r="I3162" s="196"/>
      <c r="J3162" s="196"/>
      <c r="K3162" s="196"/>
      <c r="L3162" s="196"/>
      <c r="M3162" s="196"/>
      <c r="N3162" s="196"/>
      <c r="O3162" s="196"/>
      <c r="P3162" s="196"/>
      <c r="Q3162" s="196"/>
      <c r="R3162" s="198"/>
      <c r="S3162" t="s">
        <v>306</v>
      </c>
      <c r="U3162" s="198"/>
    </row>
    <row r="3163" spans="1:21" x14ac:dyDescent="0.25">
      <c r="A3163" s="196"/>
      <c r="B3163" s="196"/>
      <c r="C3163" s="196"/>
      <c r="D3163" s="196"/>
      <c r="E3163" s="196"/>
      <c r="F3163" s="197"/>
      <c r="G3163" s="196"/>
      <c r="H3163" s="196"/>
      <c r="I3163" s="196"/>
      <c r="J3163" s="196"/>
      <c r="K3163" s="196"/>
      <c r="L3163" s="196"/>
      <c r="M3163" s="196"/>
      <c r="N3163" s="196"/>
      <c r="O3163" s="196"/>
      <c r="P3163" s="196"/>
      <c r="Q3163" s="196"/>
      <c r="R3163" s="198"/>
      <c r="S3163" t="s">
        <v>306</v>
      </c>
      <c r="U3163" s="198"/>
    </row>
    <row r="3164" spans="1:21" x14ac:dyDescent="0.25">
      <c r="A3164" s="196"/>
      <c r="B3164" s="196"/>
      <c r="C3164" s="196"/>
      <c r="D3164" s="196"/>
      <c r="E3164" s="196"/>
      <c r="F3164" s="197"/>
      <c r="G3164" s="196"/>
      <c r="H3164" s="196"/>
      <c r="I3164" s="196"/>
      <c r="J3164" s="196"/>
      <c r="K3164" s="196"/>
      <c r="L3164" s="196"/>
      <c r="M3164" s="196"/>
      <c r="N3164" s="196"/>
      <c r="O3164" s="196"/>
      <c r="P3164" s="196"/>
      <c r="Q3164" s="196"/>
      <c r="R3164" s="198"/>
      <c r="S3164" t="s">
        <v>306</v>
      </c>
      <c r="U3164" s="198"/>
    </row>
    <row r="3165" spans="1:21" x14ac:dyDescent="0.25">
      <c r="A3165" s="196"/>
      <c r="B3165" s="196"/>
      <c r="C3165" s="196"/>
      <c r="D3165" s="196"/>
      <c r="E3165" s="196"/>
      <c r="F3165" s="197"/>
      <c r="G3165" s="196"/>
      <c r="H3165" s="196"/>
      <c r="I3165" s="196"/>
      <c r="J3165" s="196"/>
      <c r="K3165" s="196"/>
      <c r="L3165" s="196"/>
      <c r="M3165" s="196"/>
      <c r="N3165" s="196"/>
      <c r="O3165" s="196"/>
      <c r="P3165" s="196"/>
      <c r="Q3165" s="196"/>
      <c r="R3165" s="198"/>
      <c r="S3165" t="s">
        <v>306</v>
      </c>
      <c r="U3165" s="198"/>
    </row>
    <row r="3166" spans="1:21" x14ac:dyDescent="0.25">
      <c r="A3166" s="196"/>
      <c r="B3166" s="196"/>
      <c r="C3166" s="196"/>
      <c r="D3166" s="196"/>
      <c r="E3166" s="196"/>
      <c r="F3166" s="197"/>
      <c r="G3166" s="196"/>
      <c r="H3166" s="196"/>
      <c r="I3166" s="196"/>
      <c r="J3166" s="196"/>
      <c r="K3166" s="196"/>
      <c r="L3166" s="196"/>
      <c r="M3166" s="196"/>
      <c r="N3166" s="196"/>
      <c r="O3166" s="196"/>
      <c r="P3166" s="196"/>
      <c r="Q3166" s="196"/>
      <c r="R3166" s="198"/>
      <c r="S3166" t="s">
        <v>306</v>
      </c>
      <c r="U3166" s="198"/>
    </row>
    <row r="3167" spans="1:21" x14ac:dyDescent="0.25">
      <c r="A3167" s="196"/>
      <c r="B3167" s="196"/>
      <c r="C3167" s="196"/>
      <c r="D3167" s="196"/>
      <c r="E3167" s="196"/>
      <c r="F3167" s="197"/>
      <c r="G3167" s="196"/>
      <c r="H3167" s="196"/>
      <c r="I3167" s="196"/>
      <c r="J3167" s="196"/>
      <c r="K3167" s="196"/>
      <c r="L3167" s="196"/>
      <c r="M3167" s="196"/>
      <c r="N3167" s="196"/>
      <c r="O3167" s="196"/>
      <c r="P3167" s="196"/>
      <c r="Q3167" s="196"/>
      <c r="R3167" s="198"/>
      <c r="S3167" t="s">
        <v>306</v>
      </c>
      <c r="U3167" s="198"/>
    </row>
    <row r="3168" spans="1:21" x14ac:dyDescent="0.25">
      <c r="A3168" s="196"/>
      <c r="B3168" s="196"/>
      <c r="C3168" s="196"/>
      <c r="D3168" s="196"/>
      <c r="E3168" s="196"/>
      <c r="F3168" s="197"/>
      <c r="G3168" s="196"/>
      <c r="H3168" s="196"/>
      <c r="I3168" s="196"/>
      <c r="J3168" s="196"/>
      <c r="K3168" s="196"/>
      <c r="L3168" s="196"/>
      <c r="M3168" s="196"/>
      <c r="N3168" s="196"/>
      <c r="O3168" s="196"/>
      <c r="P3168" s="196"/>
      <c r="Q3168" s="196"/>
      <c r="R3168" s="198"/>
      <c r="S3168" t="s">
        <v>306</v>
      </c>
      <c r="U3168" s="198"/>
    </row>
    <row r="3169" spans="1:21" x14ac:dyDescent="0.25">
      <c r="A3169" s="196"/>
      <c r="B3169" s="196"/>
      <c r="C3169" s="196"/>
      <c r="D3169" s="196"/>
      <c r="E3169" s="196"/>
      <c r="F3169" s="197"/>
      <c r="G3169" s="196"/>
      <c r="H3169" s="196"/>
      <c r="I3169" s="196"/>
      <c r="J3169" s="196"/>
      <c r="K3169" s="196"/>
      <c r="L3169" s="196"/>
      <c r="M3169" s="196"/>
      <c r="N3169" s="196"/>
      <c r="O3169" s="196"/>
      <c r="P3169" s="196"/>
      <c r="Q3169" s="196"/>
      <c r="R3169" s="198"/>
      <c r="S3169" t="s">
        <v>306</v>
      </c>
      <c r="U3169" s="198"/>
    </row>
    <row r="3170" spans="1:21" x14ac:dyDescent="0.25">
      <c r="A3170" s="196"/>
      <c r="B3170" s="196"/>
      <c r="C3170" s="196"/>
      <c r="D3170" s="196"/>
      <c r="E3170" s="196"/>
      <c r="F3170" s="197"/>
      <c r="G3170" s="196"/>
      <c r="H3170" s="196"/>
      <c r="I3170" s="196"/>
      <c r="J3170" s="196"/>
      <c r="K3170" s="196"/>
      <c r="L3170" s="196"/>
      <c r="M3170" s="196"/>
      <c r="N3170" s="196"/>
      <c r="O3170" s="196"/>
      <c r="P3170" s="196"/>
      <c r="Q3170" s="196"/>
      <c r="R3170" s="198"/>
      <c r="S3170" t="s">
        <v>306</v>
      </c>
      <c r="U3170" s="198"/>
    </row>
    <row r="3171" spans="1:21" x14ac:dyDescent="0.25">
      <c r="A3171" s="196"/>
      <c r="B3171" s="196"/>
      <c r="C3171" s="196"/>
      <c r="D3171" s="196"/>
      <c r="E3171" s="196"/>
      <c r="F3171" s="197"/>
      <c r="G3171" s="196"/>
      <c r="H3171" s="196"/>
      <c r="I3171" s="196"/>
      <c r="J3171" s="196"/>
      <c r="K3171" s="196"/>
      <c r="L3171" s="196"/>
      <c r="M3171" s="196"/>
      <c r="N3171" s="196"/>
      <c r="O3171" s="196"/>
      <c r="P3171" s="196"/>
      <c r="Q3171" s="196"/>
      <c r="R3171" s="198"/>
      <c r="S3171" t="s">
        <v>306</v>
      </c>
      <c r="U3171" s="198"/>
    </row>
    <row r="3172" spans="1:21" x14ac:dyDescent="0.25">
      <c r="A3172" s="196"/>
      <c r="B3172" s="196"/>
      <c r="C3172" s="196"/>
      <c r="D3172" s="196"/>
      <c r="E3172" s="196"/>
      <c r="F3172" s="197"/>
      <c r="G3172" s="196"/>
      <c r="H3172" s="196"/>
      <c r="I3172" s="196"/>
      <c r="J3172" s="196"/>
      <c r="K3172" s="196"/>
      <c r="L3172" s="196"/>
      <c r="M3172" s="196"/>
      <c r="N3172" s="196"/>
      <c r="O3172" s="196"/>
      <c r="P3172" s="196"/>
      <c r="Q3172" s="196"/>
      <c r="R3172" s="198"/>
      <c r="S3172" t="s">
        <v>306</v>
      </c>
      <c r="U3172" s="198"/>
    </row>
    <row r="3173" spans="1:21" x14ac:dyDescent="0.25">
      <c r="A3173" s="196"/>
      <c r="B3173" s="196"/>
      <c r="C3173" s="196"/>
      <c r="D3173" s="196"/>
      <c r="E3173" s="196"/>
      <c r="F3173" s="197"/>
      <c r="G3173" s="196"/>
      <c r="H3173" s="196"/>
      <c r="I3173" s="196"/>
      <c r="J3173" s="196"/>
      <c r="K3173" s="196"/>
      <c r="L3173" s="196"/>
      <c r="M3173" s="196"/>
      <c r="N3173" s="196"/>
      <c r="O3173" s="196"/>
      <c r="P3173" s="196"/>
      <c r="Q3173" s="196"/>
      <c r="R3173" s="198"/>
      <c r="S3173" t="s">
        <v>306</v>
      </c>
      <c r="U3173" s="198"/>
    </row>
    <row r="3174" spans="1:21" x14ac:dyDescent="0.25">
      <c r="A3174" s="196"/>
      <c r="B3174" s="196"/>
      <c r="C3174" s="196"/>
      <c r="D3174" s="196"/>
      <c r="E3174" s="196"/>
      <c r="F3174" s="197"/>
      <c r="G3174" s="196"/>
      <c r="H3174" s="196"/>
      <c r="I3174" s="196"/>
      <c r="J3174" s="196"/>
      <c r="K3174" s="196"/>
      <c r="L3174" s="196"/>
      <c r="M3174" s="196"/>
      <c r="N3174" s="196"/>
      <c r="O3174" s="196"/>
      <c r="P3174" s="196"/>
      <c r="Q3174" s="196"/>
      <c r="R3174" s="198"/>
      <c r="S3174" t="s">
        <v>306</v>
      </c>
      <c r="U3174" s="198"/>
    </row>
    <row r="3175" spans="1:21" x14ac:dyDescent="0.25">
      <c r="A3175" s="196"/>
      <c r="B3175" s="196"/>
      <c r="C3175" s="196"/>
      <c r="D3175" s="196"/>
      <c r="E3175" s="196"/>
      <c r="F3175" s="197"/>
      <c r="G3175" s="196"/>
      <c r="H3175" s="196"/>
      <c r="I3175" s="196"/>
      <c r="J3175" s="196"/>
      <c r="K3175" s="196"/>
      <c r="L3175" s="196"/>
      <c r="M3175" s="196"/>
      <c r="N3175" s="196"/>
      <c r="O3175" s="196"/>
      <c r="P3175" s="196"/>
      <c r="Q3175" s="196"/>
      <c r="R3175" s="198"/>
      <c r="S3175" t="s">
        <v>306</v>
      </c>
      <c r="U3175" s="198"/>
    </row>
    <row r="3176" spans="1:21" x14ac:dyDescent="0.25">
      <c r="A3176" s="196"/>
      <c r="B3176" s="196"/>
      <c r="C3176" s="196"/>
      <c r="D3176" s="196"/>
      <c r="E3176" s="196"/>
      <c r="F3176" s="197"/>
      <c r="G3176" s="196"/>
      <c r="H3176" s="196"/>
      <c r="I3176" s="196"/>
      <c r="J3176" s="196"/>
      <c r="K3176" s="196"/>
      <c r="L3176" s="196"/>
      <c r="M3176" s="196"/>
      <c r="N3176" s="196"/>
      <c r="O3176" s="196"/>
      <c r="P3176" s="196"/>
      <c r="Q3176" s="196"/>
      <c r="R3176" s="198"/>
      <c r="S3176" t="s">
        <v>306</v>
      </c>
      <c r="U3176" s="198"/>
    </row>
    <row r="3177" spans="1:21" x14ac:dyDescent="0.25">
      <c r="A3177" s="196"/>
      <c r="B3177" s="196"/>
      <c r="C3177" s="196"/>
      <c r="D3177" s="196"/>
      <c r="E3177" s="196"/>
      <c r="F3177" s="197"/>
      <c r="G3177" s="196"/>
      <c r="H3177" s="196"/>
      <c r="I3177" s="196"/>
      <c r="J3177" s="196"/>
      <c r="K3177" s="196"/>
      <c r="L3177" s="196"/>
      <c r="M3177" s="196"/>
      <c r="N3177" s="196"/>
      <c r="O3177" s="196"/>
      <c r="P3177" s="196"/>
      <c r="Q3177" s="196"/>
      <c r="R3177" s="198"/>
      <c r="S3177" t="s">
        <v>306</v>
      </c>
      <c r="U3177" s="198"/>
    </row>
    <row r="3178" spans="1:21" x14ac:dyDescent="0.25">
      <c r="A3178" s="196"/>
      <c r="B3178" s="196"/>
      <c r="C3178" s="196"/>
      <c r="D3178" s="196"/>
      <c r="E3178" s="196"/>
      <c r="F3178" s="197"/>
      <c r="G3178" s="196"/>
      <c r="H3178" s="196"/>
      <c r="I3178" s="196"/>
      <c r="J3178" s="196"/>
      <c r="K3178" s="196"/>
      <c r="L3178" s="196"/>
      <c r="M3178" s="196"/>
      <c r="N3178" s="196"/>
      <c r="O3178" s="196"/>
      <c r="P3178" s="196"/>
      <c r="Q3178" s="196"/>
      <c r="R3178" s="198"/>
      <c r="S3178" t="s">
        <v>306</v>
      </c>
      <c r="U3178" s="198"/>
    </row>
    <row r="3179" spans="1:21" x14ac:dyDescent="0.25">
      <c r="A3179" s="196"/>
      <c r="B3179" s="196"/>
      <c r="C3179" s="196"/>
      <c r="D3179" s="196"/>
      <c r="E3179" s="196"/>
      <c r="F3179" s="197"/>
      <c r="G3179" s="196"/>
      <c r="H3179" s="196"/>
      <c r="I3179" s="196"/>
      <c r="J3179" s="196"/>
      <c r="K3179" s="196"/>
      <c r="L3179" s="196"/>
      <c r="M3179" s="196"/>
      <c r="N3179" s="196"/>
      <c r="O3179" s="196"/>
      <c r="P3179" s="196"/>
      <c r="Q3179" s="196"/>
      <c r="R3179" s="198"/>
      <c r="S3179" t="s">
        <v>306</v>
      </c>
      <c r="U3179" s="198"/>
    </row>
    <row r="3180" spans="1:21" x14ac:dyDescent="0.25">
      <c r="A3180" s="196"/>
      <c r="B3180" s="196"/>
      <c r="C3180" s="196"/>
      <c r="D3180" s="196"/>
      <c r="E3180" s="196"/>
      <c r="F3180" s="197"/>
      <c r="G3180" s="196"/>
      <c r="H3180" s="196"/>
      <c r="I3180" s="196"/>
      <c r="J3180" s="196"/>
      <c r="K3180" s="196"/>
      <c r="L3180" s="196"/>
      <c r="M3180" s="196"/>
      <c r="N3180" s="196"/>
      <c r="O3180" s="196"/>
      <c r="P3180" s="196"/>
      <c r="Q3180" s="196"/>
      <c r="R3180" s="198"/>
      <c r="S3180" t="s">
        <v>306</v>
      </c>
      <c r="U3180" s="198"/>
    </row>
    <row r="3181" spans="1:21" x14ac:dyDescent="0.25">
      <c r="A3181" s="196"/>
      <c r="B3181" s="196"/>
      <c r="C3181" s="196"/>
      <c r="D3181" s="196"/>
      <c r="E3181" s="196"/>
      <c r="F3181" s="197"/>
      <c r="G3181" s="196"/>
      <c r="H3181" s="196"/>
      <c r="I3181" s="196"/>
      <c r="J3181" s="196"/>
      <c r="K3181" s="196"/>
      <c r="L3181" s="196"/>
      <c r="M3181" s="196"/>
      <c r="N3181" s="196"/>
      <c r="O3181" s="196"/>
      <c r="P3181" s="196"/>
      <c r="Q3181" s="196"/>
      <c r="R3181" s="198"/>
      <c r="S3181" t="s">
        <v>306</v>
      </c>
      <c r="U3181" s="198"/>
    </row>
    <row r="3182" spans="1:21" x14ac:dyDescent="0.25">
      <c r="A3182" s="196"/>
      <c r="B3182" s="196"/>
      <c r="C3182" s="196"/>
      <c r="D3182" s="196"/>
      <c r="E3182" s="196"/>
      <c r="F3182" s="197"/>
      <c r="G3182" s="196"/>
      <c r="H3182" s="196"/>
      <c r="I3182" s="196"/>
      <c r="J3182" s="196"/>
      <c r="K3182" s="196"/>
      <c r="L3182" s="196"/>
      <c r="M3182" s="196"/>
      <c r="N3182" s="196"/>
      <c r="O3182" s="196"/>
      <c r="P3182" s="196"/>
      <c r="Q3182" s="196"/>
      <c r="R3182" s="198"/>
      <c r="S3182" t="s">
        <v>306</v>
      </c>
      <c r="U3182" s="198"/>
    </row>
    <row r="3183" spans="1:21" x14ac:dyDescent="0.25">
      <c r="A3183" s="196"/>
      <c r="B3183" s="196"/>
      <c r="C3183" s="196"/>
      <c r="D3183" s="196"/>
      <c r="E3183" s="196"/>
      <c r="F3183" s="197"/>
      <c r="G3183" s="196"/>
      <c r="H3183" s="196"/>
      <c r="I3183" s="196"/>
      <c r="J3183" s="196"/>
      <c r="K3183" s="196"/>
      <c r="L3183" s="196"/>
      <c r="M3183" s="196"/>
      <c r="N3183" s="196"/>
      <c r="O3183" s="196"/>
      <c r="P3183" s="196"/>
      <c r="Q3183" s="196"/>
      <c r="R3183" s="198"/>
      <c r="S3183" t="s">
        <v>306</v>
      </c>
      <c r="U3183" s="198"/>
    </row>
    <row r="3184" spans="1:21" x14ac:dyDescent="0.25">
      <c r="A3184" s="196"/>
      <c r="B3184" s="196"/>
      <c r="C3184" s="196"/>
      <c r="D3184" s="196"/>
      <c r="E3184" s="196"/>
      <c r="F3184" s="197"/>
      <c r="G3184" s="196"/>
      <c r="H3184" s="196"/>
      <c r="I3184" s="196"/>
      <c r="J3184" s="196"/>
      <c r="K3184" s="196"/>
      <c r="L3184" s="196"/>
      <c r="M3184" s="196"/>
      <c r="N3184" s="196"/>
      <c r="O3184" s="196"/>
      <c r="P3184" s="196"/>
      <c r="Q3184" s="196"/>
      <c r="R3184" s="198"/>
      <c r="S3184" t="s">
        <v>306</v>
      </c>
      <c r="U3184" s="198"/>
    </row>
    <row r="3185" spans="1:21" x14ac:dyDescent="0.25">
      <c r="A3185" s="196"/>
      <c r="B3185" s="196"/>
      <c r="C3185" s="196"/>
      <c r="D3185" s="196"/>
      <c r="E3185" s="196"/>
      <c r="F3185" s="197"/>
      <c r="G3185" s="196"/>
      <c r="H3185" s="196"/>
      <c r="I3185" s="196"/>
      <c r="J3185" s="196"/>
      <c r="K3185" s="196"/>
      <c r="L3185" s="196"/>
      <c r="M3185" s="196"/>
      <c r="N3185" s="196"/>
      <c r="O3185" s="196"/>
      <c r="P3185" s="196"/>
      <c r="Q3185" s="196"/>
      <c r="R3185" s="198"/>
      <c r="S3185" t="s">
        <v>306</v>
      </c>
      <c r="U3185" s="198"/>
    </row>
    <row r="3186" spans="1:21" x14ac:dyDescent="0.25">
      <c r="A3186" s="196"/>
      <c r="B3186" s="196"/>
      <c r="C3186" s="196"/>
      <c r="D3186" s="196"/>
      <c r="E3186" s="196"/>
      <c r="F3186" s="197"/>
      <c r="G3186" s="196"/>
      <c r="H3186" s="196"/>
      <c r="I3186" s="196"/>
      <c r="J3186" s="196"/>
      <c r="K3186" s="196"/>
      <c r="L3186" s="196"/>
      <c r="M3186" s="196"/>
      <c r="N3186" s="196"/>
      <c r="O3186" s="196"/>
      <c r="P3186" s="196"/>
      <c r="Q3186" s="196"/>
      <c r="R3186" s="198"/>
      <c r="S3186" t="s">
        <v>306</v>
      </c>
      <c r="U3186" s="198"/>
    </row>
    <row r="3187" spans="1:21" x14ac:dyDescent="0.25">
      <c r="A3187" s="196"/>
      <c r="B3187" s="196"/>
      <c r="C3187" s="196"/>
      <c r="D3187" s="196"/>
      <c r="E3187" s="196"/>
      <c r="F3187" s="197"/>
      <c r="G3187" s="196"/>
      <c r="H3187" s="196"/>
      <c r="I3187" s="196"/>
      <c r="J3187" s="196"/>
      <c r="K3187" s="196"/>
      <c r="L3187" s="196"/>
      <c r="M3187" s="196"/>
      <c r="N3187" s="196"/>
      <c r="O3187" s="196"/>
      <c r="P3187" s="196"/>
      <c r="Q3187" s="196"/>
      <c r="R3187" s="198"/>
      <c r="S3187" t="s">
        <v>306</v>
      </c>
      <c r="U3187" s="198"/>
    </row>
    <row r="3188" spans="1:21" x14ac:dyDescent="0.25">
      <c r="A3188" s="196"/>
      <c r="B3188" s="196"/>
      <c r="C3188" s="196"/>
      <c r="D3188" s="196"/>
      <c r="E3188" s="196"/>
      <c r="F3188" s="197"/>
      <c r="G3188" s="196"/>
      <c r="H3188" s="196"/>
      <c r="I3188" s="196"/>
      <c r="J3188" s="196"/>
      <c r="K3188" s="196"/>
      <c r="L3188" s="196"/>
      <c r="M3188" s="196"/>
      <c r="N3188" s="196"/>
      <c r="O3188" s="196"/>
      <c r="P3188" s="196"/>
      <c r="Q3188" s="196"/>
      <c r="R3188" s="198"/>
      <c r="S3188" t="s">
        <v>306</v>
      </c>
      <c r="U3188" s="198"/>
    </row>
    <row r="3189" spans="1:21" x14ac:dyDescent="0.25">
      <c r="A3189" s="196"/>
      <c r="B3189" s="196"/>
      <c r="C3189" s="196"/>
      <c r="D3189" s="196"/>
      <c r="E3189" s="196"/>
      <c r="F3189" s="197"/>
      <c r="G3189" s="196"/>
      <c r="H3189" s="196"/>
      <c r="I3189" s="196"/>
      <c r="J3189" s="196"/>
      <c r="K3189" s="196"/>
      <c r="L3189" s="196"/>
      <c r="M3189" s="196"/>
      <c r="N3189" s="196"/>
      <c r="O3189" s="196"/>
      <c r="P3189" s="196"/>
      <c r="Q3189" s="196"/>
      <c r="R3189" s="198"/>
      <c r="S3189" t="s">
        <v>306</v>
      </c>
      <c r="U3189" s="198"/>
    </row>
    <row r="3190" spans="1:21" x14ac:dyDescent="0.25">
      <c r="A3190" s="196"/>
      <c r="B3190" s="196"/>
      <c r="C3190" s="196"/>
      <c r="D3190" s="196"/>
      <c r="E3190" s="196"/>
      <c r="F3190" s="197"/>
      <c r="G3190" s="196"/>
      <c r="H3190" s="196"/>
      <c r="I3190" s="196"/>
      <c r="J3190" s="196"/>
      <c r="K3190" s="196"/>
      <c r="L3190" s="196"/>
      <c r="M3190" s="196"/>
      <c r="N3190" s="196"/>
      <c r="O3190" s="196"/>
      <c r="P3190" s="196"/>
      <c r="Q3190" s="196"/>
      <c r="R3190" s="198"/>
      <c r="S3190" t="s">
        <v>306</v>
      </c>
      <c r="U3190" s="198"/>
    </row>
    <row r="3191" spans="1:21" x14ac:dyDescent="0.25">
      <c r="A3191" s="196"/>
      <c r="B3191" s="196"/>
      <c r="C3191" s="196"/>
      <c r="D3191" s="196"/>
      <c r="E3191" s="196"/>
      <c r="F3191" s="197"/>
      <c r="G3191" s="196"/>
      <c r="H3191" s="196"/>
      <c r="I3191" s="196"/>
      <c r="J3191" s="196"/>
      <c r="K3191" s="196"/>
      <c r="L3191" s="196"/>
      <c r="M3191" s="196"/>
      <c r="N3191" s="196"/>
      <c r="O3191" s="196"/>
      <c r="P3191" s="196"/>
      <c r="Q3191" s="196"/>
      <c r="R3191" s="198"/>
      <c r="S3191" t="s">
        <v>306</v>
      </c>
      <c r="U3191" s="198"/>
    </row>
    <row r="3192" spans="1:21" x14ac:dyDescent="0.25">
      <c r="A3192" s="196"/>
      <c r="B3192" s="196"/>
      <c r="C3192" s="196"/>
      <c r="D3192" s="196"/>
      <c r="E3192" s="196"/>
      <c r="F3192" s="197"/>
      <c r="G3192" s="196"/>
      <c r="H3192" s="196"/>
      <c r="I3192" s="196"/>
      <c r="J3192" s="196"/>
      <c r="K3192" s="196"/>
      <c r="L3192" s="196"/>
      <c r="M3192" s="196"/>
      <c r="N3192" s="196"/>
      <c r="O3192" s="196"/>
      <c r="P3192" s="196"/>
      <c r="Q3192" s="196"/>
      <c r="R3192" s="198"/>
      <c r="S3192" t="s">
        <v>306</v>
      </c>
      <c r="U3192" s="198"/>
    </row>
    <row r="3193" spans="1:21" x14ac:dyDescent="0.25">
      <c r="A3193" s="196"/>
      <c r="B3193" s="196"/>
      <c r="C3193" s="196"/>
      <c r="D3193" s="196"/>
      <c r="E3193" s="196"/>
      <c r="F3193" s="197"/>
      <c r="G3193" s="196"/>
      <c r="H3193" s="196"/>
      <c r="I3193" s="196"/>
      <c r="J3193" s="196"/>
      <c r="K3193" s="196"/>
      <c r="L3193" s="196"/>
      <c r="M3193" s="196"/>
      <c r="N3193" s="196"/>
      <c r="O3193" s="196"/>
      <c r="P3193" s="196"/>
      <c r="Q3193" s="196"/>
      <c r="R3193" s="198"/>
      <c r="S3193" t="s">
        <v>306</v>
      </c>
      <c r="U3193" s="198"/>
    </row>
    <row r="3194" spans="1:21" x14ac:dyDescent="0.25">
      <c r="A3194" s="196"/>
      <c r="B3194" s="196"/>
      <c r="C3194" s="196"/>
      <c r="D3194" s="196"/>
      <c r="E3194" s="196"/>
      <c r="F3194" s="197"/>
      <c r="G3194" s="196"/>
      <c r="H3194" s="196"/>
      <c r="I3194" s="196"/>
      <c r="J3194" s="196"/>
      <c r="K3194" s="196"/>
      <c r="L3194" s="196"/>
      <c r="M3194" s="196"/>
      <c r="N3194" s="196"/>
      <c r="O3194" s="196"/>
      <c r="P3194" s="196"/>
      <c r="Q3194" s="196"/>
      <c r="R3194" s="198"/>
      <c r="S3194" t="s">
        <v>306</v>
      </c>
      <c r="U3194" s="198"/>
    </row>
    <row r="3195" spans="1:21" x14ac:dyDescent="0.25">
      <c r="A3195" s="196"/>
      <c r="B3195" s="196"/>
      <c r="C3195" s="196"/>
      <c r="D3195" s="196"/>
      <c r="E3195" s="196"/>
      <c r="F3195" s="197"/>
      <c r="G3195" s="196"/>
      <c r="H3195" s="196"/>
      <c r="I3195" s="196"/>
      <c r="J3195" s="196"/>
      <c r="K3195" s="196"/>
      <c r="L3195" s="196"/>
      <c r="M3195" s="196"/>
      <c r="N3195" s="196"/>
      <c r="O3195" s="196"/>
      <c r="P3195" s="196"/>
      <c r="Q3195" s="196"/>
      <c r="R3195" s="198"/>
      <c r="S3195" t="s">
        <v>306</v>
      </c>
      <c r="U3195" s="198"/>
    </row>
    <row r="3196" spans="1:21" x14ac:dyDescent="0.25">
      <c r="A3196" s="196"/>
      <c r="B3196" s="196"/>
      <c r="C3196" s="196"/>
      <c r="D3196" s="196"/>
      <c r="E3196" s="196"/>
      <c r="F3196" s="197"/>
      <c r="G3196" s="196"/>
      <c r="H3196" s="196"/>
      <c r="I3196" s="196"/>
      <c r="J3196" s="196"/>
      <c r="K3196" s="196"/>
      <c r="L3196" s="196"/>
      <c r="M3196" s="196"/>
      <c r="N3196" s="196"/>
      <c r="O3196" s="196"/>
      <c r="P3196" s="196"/>
      <c r="Q3196" s="196"/>
      <c r="R3196" s="198"/>
      <c r="S3196" t="s">
        <v>306</v>
      </c>
      <c r="U3196" s="198"/>
    </row>
    <row r="3197" spans="1:21" x14ac:dyDescent="0.25">
      <c r="A3197" s="196"/>
      <c r="B3197" s="196"/>
      <c r="C3197" s="196"/>
      <c r="D3197" s="196"/>
      <c r="E3197" s="196"/>
      <c r="F3197" s="197"/>
      <c r="G3197" s="196"/>
      <c r="H3197" s="196"/>
      <c r="I3197" s="196"/>
      <c r="J3197" s="196"/>
      <c r="K3197" s="196"/>
      <c r="L3197" s="196"/>
      <c r="M3197" s="196"/>
      <c r="N3197" s="196"/>
      <c r="O3197" s="196"/>
      <c r="P3197" s="196"/>
      <c r="Q3197" s="196"/>
      <c r="R3197" s="198"/>
      <c r="S3197" t="s">
        <v>306</v>
      </c>
      <c r="U3197" s="198"/>
    </row>
    <row r="3198" spans="1:21" x14ac:dyDescent="0.25">
      <c r="A3198" s="196"/>
      <c r="B3198" s="196"/>
      <c r="C3198" s="196"/>
      <c r="D3198" s="196"/>
      <c r="E3198" s="196"/>
      <c r="F3198" s="197"/>
      <c r="G3198" s="196"/>
      <c r="H3198" s="196"/>
      <c r="I3198" s="196"/>
      <c r="J3198" s="196"/>
      <c r="K3198" s="196"/>
      <c r="L3198" s="196"/>
      <c r="M3198" s="196"/>
      <c r="N3198" s="196"/>
      <c r="O3198" s="196"/>
      <c r="P3198" s="196"/>
      <c r="Q3198" s="196"/>
      <c r="R3198" s="198"/>
      <c r="S3198" t="s">
        <v>306</v>
      </c>
      <c r="U3198" s="198"/>
    </row>
    <row r="3199" spans="1:21" x14ac:dyDescent="0.25">
      <c r="A3199" s="196"/>
      <c r="B3199" s="196"/>
      <c r="C3199" s="196"/>
      <c r="D3199" s="196"/>
      <c r="E3199" s="196"/>
      <c r="F3199" s="197"/>
      <c r="G3199" s="196"/>
      <c r="H3199" s="196"/>
      <c r="I3199" s="196"/>
      <c r="J3199" s="196"/>
      <c r="K3199" s="196"/>
      <c r="L3199" s="196"/>
      <c r="M3199" s="196"/>
      <c r="N3199" s="196"/>
      <c r="O3199" s="196"/>
      <c r="P3199" s="196"/>
      <c r="Q3199" s="196"/>
      <c r="R3199" s="198"/>
      <c r="S3199" t="s">
        <v>306</v>
      </c>
      <c r="U3199" s="198"/>
    </row>
    <row r="3200" spans="1:21" x14ac:dyDescent="0.25">
      <c r="A3200" s="196"/>
      <c r="B3200" s="196"/>
      <c r="C3200" s="196"/>
      <c r="D3200" s="196"/>
      <c r="E3200" s="196"/>
      <c r="F3200" s="197"/>
      <c r="G3200" s="196"/>
      <c r="H3200" s="196"/>
      <c r="I3200" s="196"/>
      <c r="J3200" s="196"/>
      <c r="K3200" s="196"/>
      <c r="L3200" s="196"/>
      <c r="M3200" s="196"/>
      <c r="N3200" s="196"/>
      <c r="O3200" s="196"/>
      <c r="P3200" s="196"/>
      <c r="Q3200" s="196"/>
      <c r="R3200" s="198"/>
      <c r="S3200" t="s">
        <v>306</v>
      </c>
      <c r="U3200" s="198"/>
    </row>
    <row r="3201" spans="1:21" x14ac:dyDescent="0.25">
      <c r="A3201" s="196"/>
      <c r="B3201" s="196"/>
      <c r="C3201" s="196"/>
      <c r="D3201" s="196"/>
      <c r="E3201" s="196"/>
      <c r="F3201" s="197"/>
      <c r="G3201" s="196"/>
      <c r="H3201" s="196"/>
      <c r="I3201" s="196"/>
      <c r="J3201" s="196"/>
      <c r="K3201" s="196"/>
      <c r="L3201" s="196"/>
      <c r="M3201" s="196"/>
      <c r="N3201" s="196"/>
      <c r="O3201" s="196"/>
      <c r="P3201" s="196"/>
      <c r="Q3201" s="196"/>
      <c r="R3201" s="198"/>
      <c r="S3201" t="s">
        <v>306</v>
      </c>
      <c r="U3201" s="198"/>
    </row>
    <row r="3202" spans="1:21" x14ac:dyDescent="0.25">
      <c r="A3202" s="196"/>
      <c r="B3202" s="196"/>
      <c r="C3202" s="196"/>
      <c r="D3202" s="196"/>
      <c r="E3202" s="196"/>
      <c r="F3202" s="197"/>
      <c r="G3202" s="196"/>
      <c r="H3202" s="196"/>
      <c r="I3202" s="196"/>
      <c r="J3202" s="196"/>
      <c r="K3202" s="196"/>
      <c r="L3202" s="196"/>
      <c r="M3202" s="196"/>
      <c r="N3202" s="196"/>
      <c r="O3202" s="196"/>
      <c r="P3202" s="196"/>
      <c r="Q3202" s="196"/>
      <c r="R3202" s="198"/>
      <c r="S3202" t="s">
        <v>306</v>
      </c>
      <c r="U3202" s="198"/>
    </row>
    <row r="3203" spans="1:21" x14ac:dyDescent="0.25">
      <c r="A3203" s="196"/>
      <c r="B3203" s="196"/>
      <c r="C3203" s="196"/>
      <c r="D3203" s="196"/>
      <c r="E3203" s="196"/>
      <c r="F3203" s="197"/>
      <c r="G3203" s="196"/>
      <c r="H3203" s="196"/>
      <c r="I3203" s="196"/>
      <c r="J3203" s="196"/>
      <c r="K3203" s="196"/>
      <c r="L3203" s="196"/>
      <c r="M3203" s="196"/>
      <c r="N3203" s="196"/>
      <c r="O3203" s="196"/>
      <c r="P3203" s="196"/>
      <c r="Q3203" s="196"/>
      <c r="R3203" s="198"/>
      <c r="S3203" t="s">
        <v>306</v>
      </c>
      <c r="U3203" s="198"/>
    </row>
    <row r="3204" spans="1:21" x14ac:dyDescent="0.25">
      <c r="A3204" s="196"/>
      <c r="B3204" s="196"/>
      <c r="C3204" s="196"/>
      <c r="D3204" s="196"/>
      <c r="E3204" s="196"/>
      <c r="F3204" s="197"/>
      <c r="G3204" s="196"/>
      <c r="H3204" s="196"/>
      <c r="I3204" s="196"/>
      <c r="J3204" s="196"/>
      <c r="K3204" s="196"/>
      <c r="L3204" s="196"/>
      <c r="M3204" s="196"/>
      <c r="N3204" s="196"/>
      <c r="O3204" s="196"/>
      <c r="P3204" s="196"/>
      <c r="Q3204" s="196"/>
      <c r="R3204" s="198"/>
      <c r="S3204" t="s">
        <v>306</v>
      </c>
      <c r="U3204" s="198"/>
    </row>
    <row r="3205" spans="1:21" x14ac:dyDescent="0.25">
      <c r="A3205" s="196"/>
      <c r="B3205" s="196"/>
      <c r="C3205" s="196"/>
      <c r="D3205" s="196"/>
      <c r="E3205" s="196"/>
      <c r="F3205" s="197"/>
      <c r="G3205" s="196"/>
      <c r="H3205" s="196"/>
      <c r="I3205" s="196"/>
      <c r="J3205" s="196"/>
      <c r="K3205" s="196"/>
      <c r="L3205" s="196"/>
      <c r="M3205" s="196"/>
      <c r="N3205" s="196"/>
      <c r="O3205" s="196"/>
      <c r="P3205" s="196"/>
      <c r="Q3205" s="196"/>
      <c r="R3205" s="198"/>
      <c r="S3205" t="s">
        <v>306</v>
      </c>
      <c r="U3205" s="198"/>
    </row>
    <row r="3206" spans="1:21" x14ac:dyDescent="0.25">
      <c r="A3206" s="196"/>
      <c r="B3206" s="196"/>
      <c r="C3206" s="196"/>
      <c r="D3206" s="196"/>
      <c r="E3206" s="196"/>
      <c r="F3206" s="197"/>
      <c r="G3206" s="196"/>
      <c r="H3206" s="196"/>
      <c r="I3206" s="196"/>
      <c r="J3206" s="196"/>
      <c r="K3206" s="196"/>
      <c r="L3206" s="196"/>
      <c r="M3206" s="196"/>
      <c r="N3206" s="196"/>
      <c r="O3206" s="196"/>
      <c r="P3206" s="196"/>
      <c r="Q3206" s="196"/>
      <c r="R3206" s="198"/>
      <c r="S3206" t="s">
        <v>306</v>
      </c>
      <c r="U3206" s="198"/>
    </row>
    <row r="3207" spans="1:21" x14ac:dyDescent="0.25">
      <c r="A3207" s="196"/>
      <c r="B3207" s="196"/>
      <c r="C3207" s="196"/>
      <c r="D3207" s="196"/>
      <c r="E3207" s="196"/>
      <c r="F3207" s="197"/>
      <c r="G3207" s="196"/>
      <c r="H3207" s="196"/>
      <c r="I3207" s="196"/>
      <c r="J3207" s="196"/>
      <c r="K3207" s="196"/>
      <c r="L3207" s="196"/>
      <c r="M3207" s="196"/>
      <c r="N3207" s="196"/>
      <c r="O3207" s="196"/>
      <c r="P3207" s="196"/>
      <c r="Q3207" s="196"/>
      <c r="R3207" s="198"/>
      <c r="S3207" t="s">
        <v>306</v>
      </c>
      <c r="U3207" s="198"/>
    </row>
    <row r="3208" spans="1:21" x14ac:dyDescent="0.25">
      <c r="A3208" s="196"/>
      <c r="B3208" s="196"/>
      <c r="C3208" s="196"/>
      <c r="D3208" s="196"/>
      <c r="E3208" s="196"/>
      <c r="F3208" s="197"/>
      <c r="G3208" s="196"/>
      <c r="H3208" s="196"/>
      <c r="I3208" s="196"/>
      <c r="J3208" s="196"/>
      <c r="K3208" s="196"/>
      <c r="L3208" s="196"/>
      <c r="M3208" s="196"/>
      <c r="N3208" s="196"/>
      <c r="O3208" s="196"/>
      <c r="P3208" s="196"/>
      <c r="Q3208" s="196"/>
      <c r="R3208" s="198"/>
      <c r="S3208" t="s">
        <v>306</v>
      </c>
      <c r="U3208" s="198"/>
    </row>
    <row r="3209" spans="1:21" x14ac:dyDescent="0.25">
      <c r="A3209" s="196"/>
      <c r="B3209" s="196"/>
      <c r="C3209" s="196"/>
      <c r="D3209" s="196"/>
      <c r="E3209" s="196"/>
      <c r="F3209" s="197"/>
      <c r="G3209" s="196"/>
      <c r="H3209" s="196"/>
      <c r="I3209" s="196"/>
      <c r="J3209" s="196"/>
      <c r="K3209" s="196"/>
      <c r="L3209" s="196"/>
      <c r="M3209" s="196"/>
      <c r="N3209" s="196"/>
      <c r="O3209" s="196"/>
      <c r="P3209" s="196"/>
      <c r="Q3209" s="196"/>
      <c r="R3209" s="198"/>
      <c r="S3209" t="s">
        <v>306</v>
      </c>
      <c r="U3209" s="198"/>
    </row>
    <row r="3210" spans="1:21" x14ac:dyDescent="0.25">
      <c r="A3210" s="196"/>
      <c r="B3210" s="196"/>
      <c r="C3210" s="196"/>
      <c r="D3210" s="196"/>
      <c r="E3210" s="196"/>
      <c r="F3210" s="197"/>
      <c r="G3210" s="196"/>
      <c r="H3210" s="196"/>
      <c r="I3210" s="196"/>
      <c r="J3210" s="196"/>
      <c r="K3210" s="196"/>
      <c r="L3210" s="196"/>
      <c r="M3210" s="196"/>
      <c r="N3210" s="196"/>
      <c r="O3210" s="196"/>
      <c r="P3210" s="196"/>
      <c r="Q3210" s="196"/>
      <c r="R3210" s="198"/>
      <c r="S3210" t="s">
        <v>306</v>
      </c>
      <c r="U3210" s="198"/>
    </row>
    <row r="3211" spans="1:21" x14ac:dyDescent="0.25">
      <c r="A3211" s="196"/>
      <c r="B3211" s="196"/>
      <c r="C3211" s="196"/>
      <c r="D3211" s="196"/>
      <c r="E3211" s="196"/>
      <c r="F3211" s="197"/>
      <c r="G3211" s="196"/>
      <c r="H3211" s="196"/>
      <c r="I3211" s="196"/>
      <c r="J3211" s="196"/>
      <c r="K3211" s="196"/>
      <c r="L3211" s="196"/>
      <c r="M3211" s="196"/>
      <c r="N3211" s="196"/>
      <c r="O3211" s="196"/>
      <c r="P3211" s="196"/>
      <c r="Q3211" s="196"/>
      <c r="R3211" s="198"/>
      <c r="S3211" t="s">
        <v>306</v>
      </c>
      <c r="U3211" s="198"/>
    </row>
    <row r="3212" spans="1:21" x14ac:dyDescent="0.25">
      <c r="A3212" s="196"/>
      <c r="B3212" s="196"/>
      <c r="C3212" s="196"/>
      <c r="D3212" s="196"/>
      <c r="E3212" s="196"/>
      <c r="F3212" s="197"/>
      <c r="G3212" s="196"/>
      <c r="H3212" s="196"/>
      <c r="I3212" s="196"/>
      <c r="J3212" s="196"/>
      <c r="K3212" s="196"/>
      <c r="L3212" s="196"/>
      <c r="M3212" s="196"/>
      <c r="N3212" s="196"/>
      <c r="O3212" s="196"/>
      <c r="P3212" s="196"/>
      <c r="Q3212" s="196"/>
      <c r="R3212" s="198"/>
      <c r="S3212" t="s">
        <v>306</v>
      </c>
      <c r="U3212" s="198"/>
    </row>
    <row r="3213" spans="1:21" x14ac:dyDescent="0.25">
      <c r="A3213" s="196"/>
      <c r="B3213" s="196"/>
      <c r="C3213" s="196"/>
      <c r="D3213" s="196"/>
      <c r="E3213" s="196"/>
      <c r="F3213" s="197"/>
      <c r="G3213" s="196"/>
      <c r="H3213" s="196"/>
      <c r="I3213" s="196"/>
      <c r="J3213" s="196"/>
      <c r="K3213" s="196"/>
      <c r="L3213" s="196"/>
      <c r="M3213" s="196"/>
      <c r="N3213" s="196"/>
      <c r="O3213" s="196"/>
      <c r="P3213" s="196"/>
      <c r="Q3213" s="196"/>
      <c r="R3213" s="198"/>
      <c r="S3213" t="s">
        <v>306</v>
      </c>
      <c r="U3213" s="198"/>
    </row>
    <row r="3214" spans="1:21" x14ac:dyDescent="0.25">
      <c r="A3214" s="196"/>
      <c r="B3214" s="196"/>
      <c r="C3214" s="196"/>
      <c r="D3214" s="196"/>
      <c r="E3214" s="196"/>
      <c r="F3214" s="197"/>
      <c r="G3214" s="196"/>
      <c r="H3214" s="196"/>
      <c r="I3214" s="196"/>
      <c r="J3214" s="196"/>
      <c r="K3214" s="196"/>
      <c r="L3214" s="196"/>
      <c r="M3214" s="196"/>
      <c r="N3214" s="196"/>
      <c r="O3214" s="196"/>
      <c r="P3214" s="196"/>
      <c r="Q3214" s="196"/>
      <c r="R3214" s="198"/>
      <c r="S3214" t="s">
        <v>306</v>
      </c>
      <c r="U3214" s="198"/>
    </row>
    <row r="3215" spans="1:21" x14ac:dyDescent="0.25">
      <c r="A3215" s="196"/>
      <c r="B3215" s="196"/>
      <c r="C3215" s="196"/>
      <c r="D3215" s="196"/>
      <c r="E3215" s="196"/>
      <c r="F3215" s="197"/>
      <c r="G3215" s="196"/>
      <c r="H3215" s="196"/>
      <c r="I3215" s="196"/>
      <c r="J3215" s="196"/>
      <c r="K3215" s="196"/>
      <c r="L3215" s="196"/>
      <c r="M3215" s="196"/>
      <c r="N3215" s="196"/>
      <c r="O3215" s="196"/>
      <c r="P3215" s="196"/>
      <c r="Q3215" s="196"/>
      <c r="R3215" s="198"/>
      <c r="S3215" t="s">
        <v>306</v>
      </c>
      <c r="U3215" s="198"/>
    </row>
    <row r="3216" spans="1:21" x14ac:dyDescent="0.25">
      <c r="A3216" s="196"/>
      <c r="B3216" s="196"/>
      <c r="C3216" s="196"/>
      <c r="D3216" s="196"/>
      <c r="E3216" s="196"/>
      <c r="F3216" s="197"/>
      <c r="G3216" s="196"/>
      <c r="H3216" s="196"/>
      <c r="I3216" s="196"/>
      <c r="J3216" s="196"/>
      <c r="K3216" s="196"/>
      <c r="L3216" s="196"/>
      <c r="M3216" s="196"/>
      <c r="N3216" s="196"/>
      <c r="O3216" s="196"/>
      <c r="P3216" s="196"/>
      <c r="Q3216" s="196"/>
      <c r="R3216" s="198"/>
      <c r="S3216" t="s">
        <v>306</v>
      </c>
      <c r="U3216" s="198"/>
    </row>
    <row r="3217" spans="1:21" x14ac:dyDescent="0.25">
      <c r="A3217" s="196"/>
      <c r="B3217" s="196"/>
      <c r="C3217" s="196"/>
      <c r="D3217" s="196"/>
      <c r="E3217" s="196"/>
      <c r="F3217" s="197"/>
      <c r="G3217" s="196"/>
      <c r="H3217" s="196"/>
      <c r="I3217" s="196"/>
      <c r="J3217" s="196"/>
      <c r="K3217" s="196"/>
      <c r="L3217" s="196"/>
      <c r="M3217" s="196"/>
      <c r="N3217" s="196"/>
      <c r="O3217" s="196"/>
      <c r="P3217" s="196"/>
      <c r="Q3217" s="196"/>
      <c r="R3217" s="198"/>
      <c r="S3217" t="s">
        <v>306</v>
      </c>
      <c r="U3217" s="198"/>
    </row>
    <row r="3218" spans="1:21" x14ac:dyDescent="0.25">
      <c r="A3218" s="196"/>
      <c r="B3218" s="196"/>
      <c r="C3218" s="196"/>
      <c r="D3218" s="196"/>
      <c r="E3218" s="196"/>
      <c r="F3218" s="197"/>
      <c r="G3218" s="196"/>
      <c r="H3218" s="196"/>
      <c r="I3218" s="196"/>
      <c r="J3218" s="196"/>
      <c r="K3218" s="196"/>
      <c r="L3218" s="196"/>
      <c r="M3218" s="196"/>
      <c r="N3218" s="196"/>
      <c r="O3218" s="196"/>
      <c r="P3218" s="196"/>
      <c r="Q3218" s="196"/>
      <c r="R3218" s="198"/>
      <c r="S3218" t="s">
        <v>306</v>
      </c>
      <c r="U3218" s="198"/>
    </row>
    <row r="3219" spans="1:21" x14ac:dyDescent="0.25">
      <c r="A3219" s="196"/>
      <c r="B3219" s="196"/>
      <c r="C3219" s="196"/>
      <c r="D3219" s="196"/>
      <c r="E3219" s="196"/>
      <c r="F3219" s="197"/>
      <c r="G3219" s="196"/>
      <c r="H3219" s="196"/>
      <c r="I3219" s="196"/>
      <c r="J3219" s="196"/>
      <c r="K3219" s="196"/>
      <c r="L3219" s="196"/>
      <c r="M3219" s="196"/>
      <c r="N3219" s="196"/>
      <c r="O3219" s="196"/>
      <c r="P3219" s="196"/>
      <c r="Q3219" s="196"/>
      <c r="R3219" s="198"/>
      <c r="S3219" t="s">
        <v>306</v>
      </c>
      <c r="U3219" s="198"/>
    </row>
    <row r="3220" spans="1:21" x14ac:dyDescent="0.25">
      <c r="A3220" s="196"/>
      <c r="B3220" s="196"/>
      <c r="C3220" s="196"/>
      <c r="D3220" s="196"/>
      <c r="E3220" s="196"/>
      <c r="F3220" s="197"/>
      <c r="G3220" s="196"/>
      <c r="H3220" s="196"/>
      <c r="I3220" s="196"/>
      <c r="J3220" s="196"/>
      <c r="K3220" s="196"/>
      <c r="L3220" s="196"/>
      <c r="M3220" s="196"/>
      <c r="N3220" s="196"/>
      <c r="O3220" s="196"/>
      <c r="P3220" s="196"/>
      <c r="Q3220" s="196"/>
      <c r="R3220" s="198"/>
      <c r="S3220" t="s">
        <v>306</v>
      </c>
      <c r="U3220" s="198"/>
    </row>
    <row r="3221" spans="1:21" x14ac:dyDescent="0.25">
      <c r="A3221" s="196"/>
      <c r="B3221" s="196"/>
      <c r="C3221" s="196"/>
      <c r="D3221" s="196"/>
      <c r="E3221" s="196"/>
      <c r="F3221" s="197"/>
      <c r="G3221" s="196"/>
      <c r="H3221" s="196"/>
      <c r="I3221" s="196"/>
      <c r="J3221" s="196"/>
      <c r="K3221" s="196"/>
      <c r="L3221" s="196"/>
      <c r="M3221" s="196"/>
      <c r="N3221" s="196"/>
      <c r="O3221" s="196"/>
      <c r="P3221" s="196"/>
      <c r="Q3221" s="196"/>
      <c r="R3221" s="198"/>
      <c r="S3221" t="s">
        <v>306</v>
      </c>
      <c r="U3221" s="198"/>
    </row>
    <row r="3222" spans="1:21" x14ac:dyDescent="0.25">
      <c r="A3222" s="196"/>
      <c r="B3222" s="196"/>
      <c r="C3222" s="196"/>
      <c r="D3222" s="196"/>
      <c r="E3222" s="196"/>
      <c r="F3222" s="197"/>
      <c r="G3222" s="196"/>
      <c r="H3222" s="196"/>
      <c r="I3222" s="196"/>
      <c r="J3222" s="196"/>
      <c r="K3222" s="196"/>
      <c r="L3222" s="196"/>
      <c r="M3222" s="196"/>
      <c r="N3222" s="196"/>
      <c r="O3222" s="196"/>
      <c r="P3222" s="196"/>
      <c r="Q3222" s="196"/>
      <c r="R3222" s="198"/>
      <c r="S3222" t="s">
        <v>306</v>
      </c>
      <c r="U3222" s="198"/>
    </row>
    <row r="3223" spans="1:21" x14ac:dyDescent="0.25">
      <c r="A3223" s="196"/>
      <c r="B3223" s="196"/>
      <c r="C3223" s="196"/>
      <c r="D3223" s="196"/>
      <c r="E3223" s="196"/>
      <c r="F3223" s="197"/>
      <c r="G3223" s="196"/>
      <c r="H3223" s="196"/>
      <c r="I3223" s="196"/>
      <c r="J3223" s="196"/>
      <c r="K3223" s="196"/>
      <c r="L3223" s="196"/>
      <c r="M3223" s="196"/>
      <c r="N3223" s="196"/>
      <c r="O3223" s="196"/>
      <c r="P3223" s="196"/>
      <c r="Q3223" s="196"/>
      <c r="R3223" s="198"/>
      <c r="S3223" t="s">
        <v>306</v>
      </c>
      <c r="U3223" s="198"/>
    </row>
    <row r="3224" spans="1:21" x14ac:dyDescent="0.25">
      <c r="A3224" s="196"/>
      <c r="B3224" s="196"/>
      <c r="C3224" s="196"/>
      <c r="D3224" s="196"/>
      <c r="E3224" s="196"/>
      <c r="F3224" s="197"/>
      <c r="G3224" s="196"/>
      <c r="H3224" s="196"/>
      <c r="I3224" s="196"/>
      <c r="J3224" s="196"/>
      <c r="K3224" s="196"/>
      <c r="L3224" s="196"/>
      <c r="M3224" s="196"/>
      <c r="N3224" s="196"/>
      <c r="O3224" s="196"/>
      <c r="P3224" s="196"/>
      <c r="Q3224" s="196"/>
      <c r="R3224" s="198"/>
      <c r="S3224" t="s">
        <v>306</v>
      </c>
      <c r="U3224" s="198"/>
    </row>
    <row r="3225" spans="1:21" x14ac:dyDescent="0.25">
      <c r="A3225" s="196"/>
      <c r="B3225" s="196"/>
      <c r="C3225" s="196"/>
      <c r="D3225" s="196"/>
      <c r="E3225" s="196"/>
      <c r="F3225" s="197"/>
      <c r="G3225" s="196"/>
      <c r="H3225" s="196"/>
      <c r="I3225" s="196"/>
      <c r="J3225" s="196"/>
      <c r="K3225" s="196"/>
      <c r="L3225" s="196"/>
      <c r="M3225" s="196"/>
      <c r="N3225" s="196"/>
      <c r="O3225" s="196"/>
      <c r="P3225" s="196"/>
      <c r="Q3225" s="196"/>
      <c r="R3225" s="198"/>
      <c r="S3225" t="s">
        <v>306</v>
      </c>
      <c r="U3225" s="198"/>
    </row>
    <row r="3226" spans="1:21" x14ac:dyDescent="0.25">
      <c r="A3226" s="196"/>
      <c r="B3226" s="196"/>
      <c r="C3226" s="196"/>
      <c r="D3226" s="196"/>
      <c r="E3226" s="196"/>
      <c r="F3226" s="197"/>
      <c r="G3226" s="196"/>
      <c r="H3226" s="196"/>
      <c r="I3226" s="196"/>
      <c r="J3226" s="196"/>
      <c r="K3226" s="196"/>
      <c r="L3226" s="196"/>
      <c r="M3226" s="196"/>
      <c r="N3226" s="196"/>
      <c r="O3226" s="196"/>
      <c r="P3226" s="196"/>
      <c r="Q3226" s="196"/>
      <c r="R3226" s="198"/>
      <c r="S3226" t="s">
        <v>306</v>
      </c>
      <c r="U3226" s="198"/>
    </row>
    <row r="3227" spans="1:21" x14ac:dyDescent="0.25">
      <c r="A3227" s="196"/>
      <c r="B3227" s="196"/>
      <c r="C3227" s="196"/>
      <c r="D3227" s="196"/>
      <c r="E3227" s="196"/>
      <c r="F3227" s="197"/>
      <c r="G3227" s="196"/>
      <c r="H3227" s="196"/>
      <c r="I3227" s="196"/>
      <c r="J3227" s="196"/>
      <c r="K3227" s="196"/>
      <c r="L3227" s="196"/>
      <c r="M3227" s="196"/>
      <c r="N3227" s="196"/>
      <c r="O3227" s="196"/>
      <c r="P3227" s="196"/>
      <c r="Q3227" s="196"/>
      <c r="R3227" s="198"/>
      <c r="S3227" t="s">
        <v>306</v>
      </c>
      <c r="U3227" s="198"/>
    </row>
    <row r="3228" spans="1:21" x14ac:dyDescent="0.25">
      <c r="A3228" s="196"/>
      <c r="B3228" s="196"/>
      <c r="C3228" s="196"/>
      <c r="D3228" s="196"/>
      <c r="E3228" s="196"/>
      <c r="F3228" s="197"/>
      <c r="G3228" s="196"/>
      <c r="H3228" s="196"/>
      <c r="I3228" s="196"/>
      <c r="J3228" s="196"/>
      <c r="K3228" s="196"/>
      <c r="L3228" s="196"/>
      <c r="M3228" s="196"/>
      <c r="N3228" s="196"/>
      <c r="O3228" s="196"/>
      <c r="P3228" s="196"/>
      <c r="Q3228" s="196"/>
      <c r="R3228" s="198"/>
      <c r="S3228" t="s">
        <v>306</v>
      </c>
      <c r="U3228" s="198"/>
    </row>
    <row r="3229" spans="1:21" x14ac:dyDescent="0.25">
      <c r="A3229" s="196"/>
      <c r="B3229" s="196"/>
      <c r="C3229" s="196"/>
      <c r="D3229" s="196"/>
      <c r="E3229" s="196"/>
      <c r="F3229" s="197"/>
      <c r="G3229" s="196"/>
      <c r="H3229" s="196"/>
      <c r="I3229" s="196"/>
      <c r="J3229" s="196"/>
      <c r="K3229" s="196"/>
      <c r="L3229" s="196"/>
      <c r="M3229" s="196"/>
      <c r="N3229" s="196"/>
      <c r="O3229" s="196"/>
      <c r="P3229" s="196"/>
      <c r="Q3229" s="196"/>
      <c r="R3229" s="198"/>
      <c r="S3229" t="s">
        <v>306</v>
      </c>
      <c r="U3229" s="198"/>
    </row>
    <row r="3230" spans="1:21" x14ac:dyDescent="0.25">
      <c r="A3230" s="196"/>
      <c r="B3230" s="196"/>
      <c r="C3230" s="196"/>
      <c r="D3230" s="196"/>
      <c r="E3230" s="196"/>
      <c r="F3230" s="197"/>
      <c r="G3230" s="196"/>
      <c r="H3230" s="196"/>
      <c r="I3230" s="196"/>
      <c r="J3230" s="196"/>
      <c r="K3230" s="196"/>
      <c r="L3230" s="196"/>
      <c r="M3230" s="196"/>
      <c r="N3230" s="196"/>
      <c r="O3230" s="196"/>
      <c r="P3230" s="196"/>
      <c r="Q3230" s="196"/>
      <c r="R3230" s="198"/>
      <c r="S3230" t="s">
        <v>306</v>
      </c>
      <c r="U3230" s="198"/>
    </row>
    <row r="3231" spans="1:21" x14ac:dyDescent="0.25">
      <c r="A3231" s="196"/>
      <c r="B3231" s="196"/>
      <c r="C3231" s="196"/>
      <c r="D3231" s="196"/>
      <c r="E3231" s="196"/>
      <c r="F3231" s="197"/>
      <c r="G3231" s="196"/>
      <c r="H3231" s="196"/>
      <c r="I3231" s="196"/>
      <c r="J3231" s="196"/>
      <c r="K3231" s="196"/>
      <c r="L3231" s="196"/>
      <c r="M3231" s="196"/>
      <c r="N3231" s="196"/>
      <c r="O3231" s="196"/>
      <c r="P3231" s="196"/>
      <c r="Q3231" s="196"/>
      <c r="R3231" s="198"/>
      <c r="S3231" t="s">
        <v>306</v>
      </c>
      <c r="U3231" s="198"/>
    </row>
    <row r="3232" spans="1:21" x14ac:dyDescent="0.25">
      <c r="A3232" s="196"/>
      <c r="B3232" s="196"/>
      <c r="C3232" s="196"/>
      <c r="D3232" s="196"/>
      <c r="E3232" s="196"/>
      <c r="F3232" s="197"/>
      <c r="G3232" s="196"/>
      <c r="H3232" s="196"/>
      <c r="I3232" s="196"/>
      <c r="J3232" s="196"/>
      <c r="K3232" s="196"/>
      <c r="L3232" s="196"/>
      <c r="M3232" s="196"/>
      <c r="N3232" s="196"/>
      <c r="O3232" s="196"/>
      <c r="P3232" s="196"/>
      <c r="Q3232" s="196"/>
      <c r="R3232" s="198"/>
      <c r="S3232" t="s">
        <v>306</v>
      </c>
      <c r="U3232" s="198"/>
    </row>
    <row r="3233" spans="1:21" x14ac:dyDescent="0.25">
      <c r="A3233" s="196"/>
      <c r="B3233" s="196"/>
      <c r="C3233" s="196"/>
      <c r="D3233" s="196"/>
      <c r="E3233" s="196"/>
      <c r="F3233" s="197"/>
      <c r="G3233" s="196"/>
      <c r="H3233" s="196"/>
      <c r="I3233" s="196"/>
      <c r="J3233" s="196"/>
      <c r="K3233" s="196"/>
      <c r="L3233" s="196"/>
      <c r="M3233" s="196"/>
      <c r="N3233" s="196"/>
      <c r="O3233" s="196"/>
      <c r="P3233" s="196"/>
      <c r="Q3233" s="196"/>
      <c r="R3233" s="198"/>
      <c r="S3233" t="s">
        <v>306</v>
      </c>
      <c r="U3233" s="198"/>
    </row>
    <row r="3234" spans="1:21" x14ac:dyDescent="0.25">
      <c r="A3234" s="196"/>
      <c r="B3234" s="196"/>
      <c r="C3234" s="196"/>
      <c r="D3234" s="196"/>
      <c r="E3234" s="196"/>
      <c r="F3234" s="197"/>
      <c r="G3234" s="196"/>
      <c r="H3234" s="196"/>
      <c r="I3234" s="196"/>
      <c r="J3234" s="196"/>
      <c r="K3234" s="196"/>
      <c r="L3234" s="196"/>
      <c r="M3234" s="196"/>
      <c r="N3234" s="196"/>
      <c r="O3234" s="196"/>
      <c r="P3234" s="196"/>
      <c r="Q3234" s="196"/>
      <c r="R3234" s="198"/>
      <c r="S3234" t="s">
        <v>306</v>
      </c>
      <c r="U3234" s="198"/>
    </row>
    <row r="3235" spans="1:21" x14ac:dyDescent="0.25">
      <c r="A3235" s="196"/>
      <c r="B3235" s="196"/>
      <c r="C3235" s="196"/>
      <c r="D3235" s="196"/>
      <c r="E3235" s="196"/>
      <c r="F3235" s="197"/>
      <c r="G3235" s="196"/>
      <c r="H3235" s="196"/>
      <c r="I3235" s="196"/>
      <c r="J3235" s="196"/>
      <c r="K3235" s="196"/>
      <c r="L3235" s="196"/>
      <c r="M3235" s="196"/>
      <c r="N3235" s="196"/>
      <c r="O3235" s="196"/>
      <c r="P3235" s="196"/>
      <c r="Q3235" s="196"/>
      <c r="R3235" s="198"/>
      <c r="S3235" t="s">
        <v>306</v>
      </c>
      <c r="U3235" s="198"/>
    </row>
    <row r="3236" spans="1:21" x14ac:dyDescent="0.25">
      <c r="A3236" s="196"/>
      <c r="B3236" s="196"/>
      <c r="C3236" s="196"/>
      <c r="D3236" s="196"/>
      <c r="E3236" s="196"/>
      <c r="F3236" s="197"/>
      <c r="G3236" s="196"/>
      <c r="H3236" s="196"/>
      <c r="I3236" s="196"/>
      <c r="J3236" s="196"/>
      <c r="K3236" s="196"/>
      <c r="L3236" s="196"/>
      <c r="M3236" s="196"/>
      <c r="N3236" s="196"/>
      <c r="O3236" s="196"/>
      <c r="P3236" s="196"/>
      <c r="Q3236" s="196"/>
      <c r="R3236" s="198"/>
      <c r="S3236" t="s">
        <v>306</v>
      </c>
      <c r="U3236" s="198"/>
    </row>
    <row r="3237" spans="1:21" x14ac:dyDescent="0.25">
      <c r="A3237" s="196"/>
      <c r="B3237" s="196"/>
      <c r="C3237" s="196"/>
      <c r="D3237" s="196"/>
      <c r="E3237" s="196"/>
      <c r="F3237" s="197"/>
      <c r="G3237" s="196"/>
      <c r="H3237" s="196"/>
      <c r="I3237" s="196"/>
      <c r="J3237" s="196"/>
      <c r="K3237" s="196"/>
      <c r="L3237" s="196"/>
      <c r="M3237" s="196"/>
      <c r="N3237" s="196"/>
      <c r="O3237" s="196"/>
      <c r="P3237" s="196"/>
      <c r="Q3237" s="196"/>
      <c r="R3237" s="198"/>
      <c r="S3237" t="s">
        <v>306</v>
      </c>
      <c r="U3237" s="198"/>
    </row>
    <row r="3238" spans="1:21" x14ac:dyDescent="0.25">
      <c r="A3238" s="196"/>
      <c r="B3238" s="196"/>
      <c r="C3238" s="196"/>
      <c r="D3238" s="196"/>
      <c r="E3238" s="196"/>
      <c r="F3238" s="197"/>
      <c r="G3238" s="196"/>
      <c r="H3238" s="196"/>
      <c r="I3238" s="196"/>
      <c r="J3238" s="196"/>
      <c r="K3238" s="196"/>
      <c r="L3238" s="196"/>
      <c r="M3238" s="196"/>
      <c r="N3238" s="196"/>
      <c r="O3238" s="196"/>
      <c r="P3238" s="196"/>
      <c r="Q3238" s="196"/>
      <c r="R3238" s="198"/>
      <c r="S3238" t="s">
        <v>306</v>
      </c>
      <c r="U3238" s="198"/>
    </row>
    <row r="3239" spans="1:21" x14ac:dyDescent="0.25">
      <c r="A3239" s="196"/>
      <c r="B3239" s="196"/>
      <c r="C3239" s="196"/>
      <c r="D3239" s="196"/>
      <c r="E3239" s="196"/>
      <c r="F3239" s="197"/>
      <c r="G3239" s="196"/>
      <c r="H3239" s="196"/>
      <c r="I3239" s="196"/>
      <c r="J3239" s="196"/>
      <c r="K3239" s="196"/>
      <c r="L3239" s="196"/>
      <c r="M3239" s="196"/>
      <c r="N3239" s="196"/>
      <c r="O3239" s="196"/>
      <c r="P3239" s="196"/>
      <c r="Q3239" s="196"/>
      <c r="R3239" s="198"/>
      <c r="S3239" t="s">
        <v>306</v>
      </c>
      <c r="U3239" s="198"/>
    </row>
    <row r="3240" spans="1:21" x14ac:dyDescent="0.25">
      <c r="A3240" s="196"/>
      <c r="B3240" s="196"/>
      <c r="C3240" s="196"/>
      <c r="D3240" s="196"/>
      <c r="E3240" s="196"/>
      <c r="F3240" s="197"/>
      <c r="G3240" s="196"/>
      <c r="H3240" s="196"/>
      <c r="I3240" s="196"/>
      <c r="J3240" s="196"/>
      <c r="K3240" s="196"/>
      <c r="L3240" s="196"/>
      <c r="M3240" s="196"/>
      <c r="N3240" s="196"/>
      <c r="O3240" s="196"/>
      <c r="P3240" s="196"/>
      <c r="Q3240" s="196"/>
      <c r="R3240" s="198"/>
      <c r="S3240" t="s">
        <v>306</v>
      </c>
      <c r="U3240" s="198"/>
    </row>
    <row r="3241" spans="1:21" x14ac:dyDescent="0.25">
      <c r="A3241" s="196"/>
      <c r="B3241" s="196"/>
      <c r="C3241" s="196"/>
      <c r="D3241" s="196"/>
      <c r="E3241" s="196"/>
      <c r="F3241" s="197"/>
      <c r="G3241" s="196"/>
      <c r="H3241" s="196"/>
      <c r="I3241" s="196"/>
      <c r="J3241" s="196"/>
      <c r="K3241" s="196"/>
      <c r="L3241" s="196"/>
      <c r="M3241" s="196"/>
      <c r="N3241" s="196"/>
      <c r="O3241" s="196"/>
      <c r="P3241" s="196"/>
      <c r="Q3241" s="196"/>
      <c r="R3241" s="198"/>
      <c r="S3241" t="s">
        <v>306</v>
      </c>
      <c r="U3241" s="198"/>
    </row>
    <row r="3242" spans="1:21" x14ac:dyDescent="0.25">
      <c r="A3242" s="196"/>
      <c r="B3242" s="196"/>
      <c r="C3242" s="196"/>
      <c r="D3242" s="196"/>
      <c r="E3242" s="196"/>
      <c r="F3242" s="197"/>
      <c r="G3242" s="196"/>
      <c r="H3242" s="196"/>
      <c r="I3242" s="196"/>
      <c r="J3242" s="196"/>
      <c r="K3242" s="196"/>
      <c r="L3242" s="196"/>
      <c r="M3242" s="196"/>
      <c r="N3242" s="196"/>
      <c r="O3242" s="196"/>
      <c r="P3242" s="196"/>
      <c r="Q3242" s="196"/>
      <c r="R3242" s="198"/>
      <c r="S3242" t="s">
        <v>306</v>
      </c>
      <c r="U3242" s="198"/>
    </row>
    <row r="3243" spans="1:21" x14ac:dyDescent="0.25">
      <c r="A3243" s="196"/>
      <c r="B3243" s="196"/>
      <c r="C3243" s="196"/>
      <c r="D3243" s="196"/>
      <c r="E3243" s="196"/>
      <c r="F3243" s="197"/>
      <c r="G3243" s="196"/>
      <c r="H3243" s="196"/>
      <c r="I3243" s="196"/>
      <c r="J3243" s="196"/>
      <c r="K3243" s="196"/>
      <c r="L3243" s="196"/>
      <c r="M3243" s="196"/>
      <c r="N3243" s="196"/>
      <c r="O3243" s="196"/>
      <c r="P3243" s="196"/>
      <c r="Q3243" s="196"/>
      <c r="R3243" s="198"/>
      <c r="S3243" t="s">
        <v>306</v>
      </c>
      <c r="U3243" s="198"/>
    </row>
    <row r="3244" spans="1:21" x14ac:dyDescent="0.25">
      <c r="A3244" s="196"/>
      <c r="B3244" s="196"/>
      <c r="C3244" s="196"/>
      <c r="D3244" s="196"/>
      <c r="E3244" s="196"/>
      <c r="F3244" s="197"/>
      <c r="G3244" s="196"/>
      <c r="H3244" s="196"/>
      <c r="I3244" s="196"/>
      <c r="J3244" s="196"/>
      <c r="K3244" s="196"/>
      <c r="L3244" s="196"/>
      <c r="M3244" s="196"/>
      <c r="N3244" s="196"/>
      <c r="O3244" s="196"/>
      <c r="P3244" s="196"/>
      <c r="Q3244" s="196"/>
      <c r="R3244" s="198"/>
      <c r="S3244" t="s">
        <v>306</v>
      </c>
      <c r="U3244" s="198"/>
    </row>
    <row r="3245" spans="1:21" x14ac:dyDescent="0.25">
      <c r="A3245" s="196"/>
      <c r="B3245" s="196"/>
      <c r="C3245" s="196"/>
      <c r="D3245" s="196"/>
      <c r="E3245" s="196"/>
      <c r="F3245" s="197"/>
      <c r="G3245" s="196"/>
      <c r="H3245" s="196"/>
      <c r="I3245" s="196"/>
      <c r="J3245" s="196"/>
      <c r="K3245" s="196"/>
      <c r="L3245" s="196"/>
      <c r="M3245" s="196"/>
      <c r="N3245" s="196"/>
      <c r="O3245" s="196"/>
      <c r="P3245" s="196"/>
      <c r="Q3245" s="196"/>
      <c r="R3245" s="198"/>
      <c r="S3245" t="s">
        <v>306</v>
      </c>
      <c r="U3245" s="198"/>
    </row>
    <row r="3246" spans="1:21" x14ac:dyDescent="0.25">
      <c r="A3246" s="196"/>
      <c r="B3246" s="196"/>
      <c r="C3246" s="196"/>
      <c r="D3246" s="196"/>
      <c r="E3246" s="196"/>
      <c r="F3246" s="197"/>
      <c r="G3246" s="196"/>
      <c r="H3246" s="196"/>
      <c r="I3246" s="196"/>
      <c r="J3246" s="196"/>
      <c r="K3246" s="196"/>
      <c r="L3246" s="196"/>
      <c r="M3246" s="196"/>
      <c r="N3246" s="196"/>
      <c r="O3246" s="196"/>
      <c r="P3246" s="196"/>
      <c r="Q3246" s="196"/>
      <c r="R3246" s="198"/>
      <c r="S3246" t="s">
        <v>306</v>
      </c>
      <c r="U3246" s="198"/>
    </row>
    <row r="3247" spans="1:21" x14ac:dyDescent="0.25">
      <c r="A3247" s="196"/>
      <c r="B3247" s="196"/>
      <c r="C3247" s="196"/>
      <c r="D3247" s="196"/>
      <c r="E3247" s="196"/>
      <c r="F3247" s="197"/>
      <c r="G3247" s="196"/>
      <c r="H3247" s="196"/>
      <c r="I3247" s="196"/>
      <c r="J3247" s="196"/>
      <c r="K3247" s="196"/>
      <c r="L3247" s="196"/>
      <c r="M3247" s="196"/>
      <c r="N3247" s="196"/>
      <c r="O3247" s="196"/>
      <c r="P3247" s="196"/>
      <c r="Q3247" s="196"/>
      <c r="R3247" s="198"/>
      <c r="S3247" t="s">
        <v>306</v>
      </c>
      <c r="U3247" s="198"/>
    </row>
    <row r="3248" spans="1:21" x14ac:dyDescent="0.25">
      <c r="A3248" s="196"/>
      <c r="B3248" s="196"/>
      <c r="C3248" s="196"/>
      <c r="D3248" s="196"/>
      <c r="E3248" s="196"/>
      <c r="F3248" s="197"/>
      <c r="G3248" s="196"/>
      <c r="H3248" s="196"/>
      <c r="I3248" s="196"/>
      <c r="J3248" s="196"/>
      <c r="K3248" s="196"/>
      <c r="L3248" s="196"/>
      <c r="M3248" s="196"/>
      <c r="N3248" s="196"/>
      <c r="O3248" s="196"/>
      <c r="P3248" s="196"/>
      <c r="Q3248" s="196"/>
      <c r="R3248" s="198"/>
      <c r="S3248" t="s">
        <v>306</v>
      </c>
      <c r="U3248" s="198"/>
    </row>
    <row r="3249" spans="1:21" x14ac:dyDescent="0.25">
      <c r="A3249" s="196"/>
      <c r="B3249" s="196"/>
      <c r="C3249" s="196"/>
      <c r="D3249" s="196"/>
      <c r="E3249" s="196"/>
      <c r="F3249" s="197"/>
      <c r="G3249" s="196"/>
      <c r="H3249" s="196"/>
      <c r="I3249" s="196"/>
      <c r="J3249" s="196"/>
      <c r="K3249" s="196"/>
      <c r="L3249" s="196"/>
      <c r="M3249" s="196"/>
      <c r="N3249" s="196"/>
      <c r="O3249" s="196"/>
      <c r="P3249" s="196"/>
      <c r="Q3249" s="196"/>
      <c r="R3249" s="198"/>
      <c r="S3249" t="s">
        <v>306</v>
      </c>
      <c r="U3249" s="198"/>
    </row>
    <row r="3250" spans="1:21" x14ac:dyDescent="0.25">
      <c r="A3250" s="196"/>
      <c r="B3250" s="196"/>
      <c r="C3250" s="196"/>
      <c r="D3250" s="196"/>
      <c r="E3250" s="196"/>
      <c r="F3250" s="197"/>
      <c r="G3250" s="196"/>
      <c r="H3250" s="196"/>
      <c r="I3250" s="196"/>
      <c r="J3250" s="196"/>
      <c r="K3250" s="196"/>
      <c r="L3250" s="196"/>
      <c r="M3250" s="196"/>
      <c r="N3250" s="196"/>
      <c r="O3250" s="196"/>
      <c r="P3250" s="196"/>
      <c r="Q3250" s="196"/>
      <c r="R3250" s="198"/>
      <c r="S3250" t="s">
        <v>306</v>
      </c>
      <c r="U3250" s="198"/>
    </row>
    <row r="3251" spans="1:21" x14ac:dyDescent="0.25">
      <c r="A3251" s="196"/>
      <c r="B3251" s="196"/>
      <c r="C3251" s="196"/>
      <c r="D3251" s="196"/>
      <c r="E3251" s="196"/>
      <c r="F3251" s="197"/>
      <c r="G3251" s="196"/>
      <c r="H3251" s="196"/>
      <c r="I3251" s="196"/>
      <c r="J3251" s="196"/>
      <c r="K3251" s="196"/>
      <c r="L3251" s="196"/>
      <c r="M3251" s="196"/>
      <c r="N3251" s="196"/>
      <c r="O3251" s="196"/>
      <c r="P3251" s="196"/>
      <c r="Q3251" s="196"/>
      <c r="R3251" s="198"/>
      <c r="S3251" t="s">
        <v>306</v>
      </c>
      <c r="U3251" s="198"/>
    </row>
    <row r="3252" spans="1:21" x14ac:dyDescent="0.25">
      <c r="A3252" s="196"/>
      <c r="B3252" s="196"/>
      <c r="C3252" s="196"/>
      <c r="D3252" s="196"/>
      <c r="E3252" s="196"/>
      <c r="F3252" s="197"/>
      <c r="G3252" s="196"/>
      <c r="H3252" s="196"/>
      <c r="I3252" s="196"/>
      <c r="J3252" s="196"/>
      <c r="K3252" s="196"/>
      <c r="L3252" s="196"/>
      <c r="M3252" s="196"/>
      <c r="N3252" s="196"/>
      <c r="O3252" s="196"/>
      <c r="P3252" s="196"/>
      <c r="Q3252" s="196"/>
      <c r="R3252" s="198"/>
      <c r="S3252" t="s">
        <v>306</v>
      </c>
      <c r="U3252" s="198"/>
    </row>
    <row r="3253" spans="1:21" x14ac:dyDescent="0.25">
      <c r="A3253" s="196"/>
      <c r="B3253" s="196"/>
      <c r="C3253" s="196"/>
      <c r="D3253" s="196"/>
      <c r="E3253" s="196"/>
      <c r="F3253" s="197"/>
      <c r="G3253" s="196"/>
      <c r="H3253" s="196"/>
      <c r="I3253" s="196"/>
      <c r="J3253" s="196"/>
      <c r="K3253" s="196"/>
      <c r="L3253" s="196"/>
      <c r="M3253" s="196"/>
      <c r="N3253" s="196"/>
      <c r="O3253" s="196"/>
      <c r="P3253" s="196"/>
      <c r="Q3253" s="196"/>
      <c r="R3253" s="198"/>
      <c r="S3253" t="s">
        <v>306</v>
      </c>
      <c r="U3253" s="198"/>
    </row>
    <row r="3254" spans="1:21" x14ac:dyDescent="0.25">
      <c r="A3254" s="196"/>
      <c r="B3254" s="196"/>
      <c r="C3254" s="196"/>
      <c r="D3254" s="196"/>
      <c r="E3254" s="196"/>
      <c r="F3254" s="197"/>
      <c r="G3254" s="196"/>
      <c r="H3254" s="196"/>
      <c r="I3254" s="196"/>
      <c r="J3254" s="196"/>
      <c r="K3254" s="196"/>
      <c r="L3254" s="196"/>
      <c r="M3254" s="196"/>
      <c r="N3254" s="196"/>
      <c r="O3254" s="196"/>
      <c r="P3254" s="196"/>
      <c r="Q3254" s="196"/>
      <c r="R3254" s="198"/>
      <c r="S3254" t="s">
        <v>306</v>
      </c>
      <c r="U3254" s="198"/>
    </row>
    <row r="3255" spans="1:21" x14ac:dyDescent="0.25">
      <c r="A3255" s="196"/>
      <c r="B3255" s="196"/>
      <c r="C3255" s="196"/>
      <c r="D3255" s="196"/>
      <c r="E3255" s="196"/>
      <c r="F3255" s="197"/>
      <c r="G3255" s="196"/>
      <c r="H3255" s="196"/>
      <c r="I3255" s="196"/>
      <c r="J3255" s="196"/>
      <c r="K3255" s="196"/>
      <c r="L3255" s="196"/>
      <c r="M3255" s="196"/>
      <c r="N3255" s="196"/>
      <c r="O3255" s="196"/>
      <c r="P3255" s="196"/>
      <c r="Q3255" s="196"/>
      <c r="R3255" s="198"/>
      <c r="S3255" t="s">
        <v>306</v>
      </c>
      <c r="U3255" s="198"/>
    </row>
    <row r="3256" spans="1:21" x14ac:dyDescent="0.25">
      <c r="A3256" s="196"/>
      <c r="B3256" s="196"/>
      <c r="C3256" s="196"/>
      <c r="D3256" s="196"/>
      <c r="E3256" s="196"/>
      <c r="F3256" s="197"/>
      <c r="G3256" s="196"/>
      <c r="H3256" s="196"/>
      <c r="I3256" s="196"/>
      <c r="J3256" s="196"/>
      <c r="K3256" s="196"/>
      <c r="L3256" s="196"/>
      <c r="M3256" s="196"/>
      <c r="N3256" s="196"/>
      <c r="O3256" s="196"/>
      <c r="P3256" s="196"/>
      <c r="Q3256" s="196"/>
      <c r="R3256" s="198"/>
      <c r="S3256" t="s">
        <v>306</v>
      </c>
      <c r="U3256" s="198"/>
    </row>
    <row r="3257" spans="1:21" x14ac:dyDescent="0.25">
      <c r="A3257" s="196"/>
      <c r="B3257" s="196"/>
      <c r="C3257" s="196"/>
      <c r="D3257" s="196"/>
      <c r="E3257" s="196"/>
      <c r="F3257" s="197"/>
      <c r="G3257" s="196"/>
      <c r="H3257" s="196"/>
      <c r="I3257" s="196"/>
      <c r="J3257" s="196"/>
      <c r="K3257" s="196"/>
      <c r="L3257" s="196"/>
      <c r="M3257" s="196"/>
      <c r="N3257" s="196"/>
      <c r="O3257" s="196"/>
      <c r="P3257" s="196"/>
      <c r="Q3257" s="196"/>
      <c r="R3257" s="198"/>
      <c r="S3257" t="s">
        <v>306</v>
      </c>
      <c r="U3257" s="198"/>
    </row>
    <row r="3258" spans="1:21" x14ac:dyDescent="0.25">
      <c r="A3258" s="196"/>
      <c r="B3258" s="196"/>
      <c r="C3258" s="196"/>
      <c r="D3258" s="196"/>
      <c r="E3258" s="196"/>
      <c r="F3258" s="197"/>
      <c r="G3258" s="196"/>
      <c r="H3258" s="196"/>
      <c r="I3258" s="196"/>
      <c r="J3258" s="196"/>
      <c r="K3258" s="196"/>
      <c r="L3258" s="196"/>
      <c r="M3258" s="196"/>
      <c r="N3258" s="196"/>
      <c r="O3258" s="196"/>
      <c r="P3258" s="196"/>
      <c r="Q3258" s="196"/>
      <c r="R3258" s="198"/>
      <c r="S3258" t="s">
        <v>306</v>
      </c>
      <c r="U3258" s="198"/>
    </row>
    <row r="3259" spans="1:21" x14ac:dyDescent="0.25">
      <c r="A3259" s="196"/>
      <c r="B3259" s="196"/>
      <c r="C3259" s="196"/>
      <c r="D3259" s="196"/>
      <c r="E3259" s="196"/>
      <c r="F3259" s="197"/>
      <c r="G3259" s="196"/>
      <c r="H3259" s="196"/>
      <c r="I3259" s="196"/>
      <c r="J3259" s="196"/>
      <c r="K3259" s="196"/>
      <c r="L3259" s="196"/>
      <c r="M3259" s="196"/>
      <c r="N3259" s="196"/>
      <c r="O3259" s="196"/>
      <c r="P3259" s="196"/>
      <c r="Q3259" s="196"/>
      <c r="R3259" s="198"/>
      <c r="S3259" t="s">
        <v>306</v>
      </c>
      <c r="U3259" s="198"/>
    </row>
    <row r="3260" spans="1:21" x14ac:dyDescent="0.25">
      <c r="A3260" s="196"/>
      <c r="B3260" s="196"/>
      <c r="C3260" s="196"/>
      <c r="D3260" s="196"/>
      <c r="E3260" s="196"/>
      <c r="F3260" s="197"/>
      <c r="G3260" s="196"/>
      <c r="H3260" s="196"/>
      <c r="I3260" s="196"/>
      <c r="J3260" s="196"/>
      <c r="K3260" s="196"/>
      <c r="L3260" s="196"/>
      <c r="M3260" s="196"/>
      <c r="N3260" s="196"/>
      <c r="O3260" s="196"/>
      <c r="P3260" s="196"/>
      <c r="Q3260" s="196"/>
      <c r="R3260" s="198"/>
      <c r="S3260" t="s">
        <v>306</v>
      </c>
      <c r="U3260" s="198"/>
    </row>
    <row r="3261" spans="1:21" x14ac:dyDescent="0.25">
      <c r="A3261" s="196"/>
      <c r="B3261" s="196"/>
      <c r="C3261" s="196"/>
      <c r="D3261" s="196"/>
      <c r="E3261" s="196"/>
      <c r="F3261" s="197"/>
      <c r="G3261" s="196"/>
      <c r="H3261" s="196"/>
      <c r="I3261" s="196"/>
      <c r="J3261" s="196"/>
      <c r="K3261" s="196"/>
      <c r="L3261" s="196"/>
      <c r="M3261" s="196"/>
      <c r="N3261" s="196"/>
      <c r="O3261" s="196"/>
      <c r="P3261" s="196"/>
      <c r="Q3261" s="196"/>
      <c r="R3261" s="198"/>
      <c r="S3261" t="s">
        <v>306</v>
      </c>
      <c r="U3261" s="198"/>
    </row>
    <row r="3262" spans="1:21" x14ac:dyDescent="0.25">
      <c r="A3262" s="196"/>
      <c r="B3262" s="196"/>
      <c r="C3262" s="196"/>
      <c r="D3262" s="196"/>
      <c r="E3262" s="196"/>
      <c r="F3262" s="197"/>
      <c r="G3262" s="196"/>
      <c r="H3262" s="196"/>
      <c r="I3262" s="196"/>
      <c r="J3262" s="196"/>
      <c r="K3262" s="196"/>
      <c r="L3262" s="196"/>
      <c r="M3262" s="196"/>
      <c r="N3262" s="196"/>
      <c r="O3262" s="196"/>
      <c r="P3262" s="196"/>
      <c r="Q3262" s="196"/>
      <c r="R3262" s="198"/>
      <c r="S3262" t="s">
        <v>306</v>
      </c>
      <c r="U3262" s="198"/>
    </row>
    <row r="3263" spans="1:21" x14ac:dyDescent="0.25">
      <c r="A3263" s="196"/>
      <c r="B3263" s="196"/>
      <c r="C3263" s="196"/>
      <c r="D3263" s="196"/>
      <c r="E3263" s="196"/>
      <c r="F3263" s="197"/>
      <c r="G3263" s="196"/>
      <c r="H3263" s="196"/>
      <c r="I3263" s="196"/>
      <c r="J3263" s="196"/>
      <c r="K3263" s="196"/>
      <c r="L3263" s="196"/>
      <c r="M3263" s="196"/>
      <c r="N3263" s="196"/>
      <c r="O3263" s="196"/>
      <c r="P3263" s="196"/>
      <c r="Q3263" s="196"/>
      <c r="R3263" s="198"/>
      <c r="S3263" t="s">
        <v>306</v>
      </c>
      <c r="U3263" s="198"/>
    </row>
    <row r="3264" spans="1:21" x14ac:dyDescent="0.25">
      <c r="A3264" s="196"/>
      <c r="B3264" s="196"/>
      <c r="C3264" s="196"/>
      <c r="D3264" s="196"/>
      <c r="E3264" s="196"/>
      <c r="F3264" s="197"/>
      <c r="G3264" s="196"/>
      <c r="H3264" s="196"/>
      <c r="I3264" s="196"/>
      <c r="J3264" s="196"/>
      <c r="K3264" s="196"/>
      <c r="L3264" s="196"/>
      <c r="M3264" s="196"/>
      <c r="N3264" s="196"/>
      <c r="O3264" s="196"/>
      <c r="P3264" s="196"/>
      <c r="Q3264" s="196"/>
      <c r="R3264" s="198"/>
      <c r="S3264" t="s">
        <v>306</v>
      </c>
      <c r="U3264" s="198"/>
    </row>
    <row r="3265" spans="1:21" x14ac:dyDescent="0.25">
      <c r="A3265" s="196"/>
      <c r="B3265" s="196"/>
      <c r="C3265" s="196"/>
      <c r="D3265" s="196"/>
      <c r="E3265" s="196"/>
      <c r="F3265" s="197"/>
      <c r="G3265" s="196"/>
      <c r="H3265" s="196"/>
      <c r="I3265" s="196"/>
      <c r="J3265" s="196"/>
      <c r="K3265" s="196"/>
      <c r="L3265" s="196"/>
      <c r="M3265" s="196"/>
      <c r="N3265" s="196"/>
      <c r="O3265" s="196"/>
      <c r="P3265" s="196"/>
      <c r="Q3265" s="196"/>
      <c r="R3265" s="198"/>
      <c r="S3265" t="s">
        <v>306</v>
      </c>
      <c r="U3265" s="198"/>
    </row>
    <row r="3266" spans="1:21" x14ac:dyDescent="0.25">
      <c r="A3266" s="196"/>
      <c r="B3266" s="196"/>
      <c r="C3266" s="196"/>
      <c r="D3266" s="196"/>
      <c r="E3266" s="196"/>
      <c r="F3266" s="197"/>
      <c r="G3266" s="196"/>
      <c r="H3266" s="196"/>
      <c r="I3266" s="196"/>
      <c r="J3266" s="196"/>
      <c r="K3266" s="196"/>
      <c r="L3266" s="196"/>
      <c r="M3266" s="196"/>
      <c r="N3266" s="196"/>
      <c r="O3266" s="196"/>
      <c r="P3266" s="196"/>
      <c r="Q3266" s="196"/>
      <c r="R3266" s="198"/>
      <c r="S3266" t="s">
        <v>306</v>
      </c>
      <c r="U3266" s="198"/>
    </row>
    <row r="3267" spans="1:21" x14ac:dyDescent="0.25">
      <c r="A3267" s="196"/>
      <c r="B3267" s="196"/>
      <c r="C3267" s="196"/>
      <c r="D3267" s="196"/>
      <c r="E3267" s="196"/>
      <c r="F3267" s="197"/>
      <c r="G3267" s="196"/>
      <c r="H3267" s="196"/>
      <c r="I3267" s="196"/>
      <c r="J3267" s="196"/>
      <c r="K3267" s="196"/>
      <c r="L3267" s="196"/>
      <c r="M3267" s="196"/>
      <c r="N3267" s="196"/>
      <c r="O3267" s="196"/>
      <c r="P3267" s="196"/>
      <c r="Q3267" s="196"/>
      <c r="R3267" s="198"/>
      <c r="S3267" t="s">
        <v>306</v>
      </c>
      <c r="U3267" s="198"/>
    </row>
    <row r="3268" spans="1:21" x14ac:dyDescent="0.25">
      <c r="A3268" s="196"/>
      <c r="B3268" s="196"/>
      <c r="C3268" s="196"/>
      <c r="D3268" s="196"/>
      <c r="E3268" s="196"/>
      <c r="F3268" s="197"/>
      <c r="G3268" s="196"/>
      <c r="H3268" s="196"/>
      <c r="I3268" s="196"/>
      <c r="J3268" s="196"/>
      <c r="K3268" s="196"/>
      <c r="L3268" s="196"/>
      <c r="M3268" s="196"/>
      <c r="N3268" s="196"/>
      <c r="O3268" s="196"/>
      <c r="P3268" s="196"/>
      <c r="Q3268" s="196"/>
      <c r="R3268" s="198"/>
      <c r="S3268" t="s">
        <v>306</v>
      </c>
      <c r="U3268" s="198"/>
    </row>
    <row r="3269" spans="1:21" x14ac:dyDescent="0.25">
      <c r="A3269" s="196"/>
      <c r="B3269" s="196"/>
      <c r="C3269" s="196"/>
      <c r="D3269" s="196"/>
      <c r="E3269" s="196"/>
      <c r="F3269" s="197"/>
      <c r="G3269" s="196"/>
      <c r="H3269" s="196"/>
      <c r="I3269" s="196"/>
      <c r="J3269" s="196"/>
      <c r="K3269" s="196"/>
      <c r="L3269" s="196"/>
      <c r="M3269" s="196"/>
      <c r="N3269" s="196"/>
      <c r="O3269" s="196"/>
      <c r="P3269" s="196"/>
      <c r="Q3269" s="196"/>
      <c r="R3269" s="198"/>
      <c r="S3269" t="s">
        <v>306</v>
      </c>
      <c r="U3269" s="198"/>
    </row>
    <row r="3270" spans="1:21" x14ac:dyDescent="0.25">
      <c r="A3270" s="196"/>
      <c r="B3270" s="196"/>
      <c r="C3270" s="196"/>
      <c r="D3270" s="196"/>
      <c r="E3270" s="196"/>
      <c r="F3270" s="197"/>
      <c r="G3270" s="196"/>
      <c r="H3270" s="196"/>
      <c r="I3270" s="196"/>
      <c r="J3270" s="196"/>
      <c r="K3270" s="196"/>
      <c r="L3270" s="196"/>
      <c r="M3270" s="196"/>
      <c r="N3270" s="196"/>
      <c r="O3270" s="196"/>
      <c r="P3270" s="196"/>
      <c r="Q3270" s="196"/>
      <c r="R3270" s="198"/>
      <c r="S3270" t="s">
        <v>306</v>
      </c>
      <c r="U3270" s="198"/>
    </row>
    <row r="3271" spans="1:21" x14ac:dyDescent="0.25">
      <c r="A3271" s="196"/>
      <c r="B3271" s="196"/>
      <c r="C3271" s="196"/>
      <c r="D3271" s="196"/>
      <c r="E3271" s="196"/>
      <c r="F3271" s="197"/>
      <c r="G3271" s="196"/>
      <c r="H3271" s="196"/>
      <c r="I3271" s="196"/>
      <c r="J3271" s="196"/>
      <c r="K3271" s="196"/>
      <c r="L3271" s="196"/>
      <c r="M3271" s="196"/>
      <c r="N3271" s="196"/>
      <c r="O3271" s="196"/>
      <c r="P3271" s="196"/>
      <c r="Q3271" s="196"/>
      <c r="R3271" s="198"/>
      <c r="S3271" t="s">
        <v>306</v>
      </c>
      <c r="U3271" s="198"/>
    </row>
    <row r="3272" spans="1:21" x14ac:dyDescent="0.25">
      <c r="A3272" s="196"/>
      <c r="B3272" s="196"/>
      <c r="C3272" s="196"/>
      <c r="D3272" s="196"/>
      <c r="E3272" s="196"/>
      <c r="F3272" s="197"/>
      <c r="G3272" s="196"/>
      <c r="H3272" s="196"/>
      <c r="I3272" s="196"/>
      <c r="J3272" s="196"/>
      <c r="K3272" s="196"/>
      <c r="L3272" s="196"/>
      <c r="M3272" s="196"/>
      <c r="N3272" s="196"/>
      <c r="O3272" s="196"/>
      <c r="P3272" s="196"/>
      <c r="Q3272" s="196"/>
      <c r="R3272" s="198"/>
      <c r="S3272" t="s">
        <v>306</v>
      </c>
      <c r="U3272" s="198"/>
    </row>
    <row r="3273" spans="1:21" x14ac:dyDescent="0.25">
      <c r="A3273" s="196"/>
      <c r="B3273" s="196"/>
      <c r="C3273" s="196"/>
      <c r="D3273" s="196"/>
      <c r="E3273" s="196"/>
      <c r="F3273" s="197"/>
      <c r="G3273" s="196"/>
      <c r="H3273" s="196"/>
      <c r="I3273" s="196"/>
      <c r="J3273" s="196"/>
      <c r="K3273" s="196"/>
      <c r="L3273" s="196"/>
      <c r="M3273" s="196"/>
      <c r="N3273" s="196"/>
      <c r="O3273" s="196"/>
      <c r="P3273" s="196"/>
      <c r="Q3273" s="196"/>
      <c r="R3273" s="198"/>
      <c r="S3273" t="s">
        <v>306</v>
      </c>
      <c r="U3273" s="198"/>
    </row>
    <row r="3274" spans="1:21" x14ac:dyDescent="0.25">
      <c r="A3274" s="196"/>
      <c r="B3274" s="196"/>
      <c r="C3274" s="196"/>
      <c r="D3274" s="196"/>
      <c r="E3274" s="196"/>
      <c r="F3274" s="197"/>
      <c r="G3274" s="196"/>
      <c r="H3274" s="196"/>
      <c r="I3274" s="196"/>
      <c r="J3274" s="196"/>
      <c r="K3274" s="196"/>
      <c r="L3274" s="196"/>
      <c r="M3274" s="196"/>
      <c r="N3274" s="196"/>
      <c r="O3274" s="196"/>
      <c r="P3274" s="196"/>
      <c r="Q3274" s="196"/>
      <c r="R3274" s="198"/>
      <c r="S3274" t="s">
        <v>306</v>
      </c>
      <c r="U3274" s="198"/>
    </row>
    <row r="3275" spans="1:21" x14ac:dyDescent="0.25">
      <c r="A3275" s="196"/>
      <c r="B3275" s="196"/>
      <c r="C3275" s="196"/>
      <c r="D3275" s="196"/>
      <c r="E3275" s="196"/>
      <c r="F3275" s="197"/>
      <c r="G3275" s="196"/>
      <c r="H3275" s="196"/>
      <c r="I3275" s="196"/>
      <c r="J3275" s="196"/>
      <c r="K3275" s="196"/>
      <c r="L3275" s="196"/>
      <c r="M3275" s="196"/>
      <c r="N3275" s="196"/>
      <c r="O3275" s="196"/>
      <c r="P3275" s="196"/>
      <c r="Q3275" s="196"/>
      <c r="R3275" s="198"/>
      <c r="S3275" t="s">
        <v>306</v>
      </c>
      <c r="U3275" s="198"/>
    </row>
    <row r="3276" spans="1:21" x14ac:dyDescent="0.25">
      <c r="A3276" s="196"/>
      <c r="B3276" s="196"/>
      <c r="C3276" s="196"/>
      <c r="D3276" s="196"/>
      <c r="E3276" s="196"/>
      <c r="F3276" s="197"/>
      <c r="G3276" s="196"/>
      <c r="H3276" s="196"/>
      <c r="I3276" s="196"/>
      <c r="J3276" s="196"/>
      <c r="K3276" s="196"/>
      <c r="L3276" s="196"/>
      <c r="M3276" s="196"/>
      <c r="N3276" s="196"/>
      <c r="O3276" s="196"/>
      <c r="P3276" s="196"/>
      <c r="Q3276" s="196"/>
      <c r="R3276" s="198"/>
      <c r="S3276" t="s">
        <v>306</v>
      </c>
      <c r="U3276" s="198"/>
    </row>
    <row r="3277" spans="1:21" x14ac:dyDescent="0.25">
      <c r="A3277" s="196"/>
      <c r="B3277" s="196"/>
      <c r="C3277" s="196"/>
      <c r="D3277" s="196"/>
      <c r="E3277" s="196"/>
      <c r="F3277" s="197"/>
      <c r="G3277" s="196"/>
      <c r="H3277" s="196"/>
      <c r="I3277" s="196"/>
      <c r="J3277" s="196"/>
      <c r="K3277" s="196"/>
      <c r="L3277" s="196"/>
      <c r="M3277" s="196"/>
      <c r="N3277" s="196"/>
      <c r="O3277" s="196"/>
      <c r="P3277" s="196"/>
      <c r="Q3277" s="196"/>
      <c r="R3277" s="198"/>
      <c r="S3277" t="s">
        <v>306</v>
      </c>
      <c r="U3277" s="198"/>
    </row>
    <row r="3278" spans="1:21" x14ac:dyDescent="0.25">
      <c r="A3278" s="196"/>
      <c r="B3278" s="196"/>
      <c r="C3278" s="196"/>
      <c r="D3278" s="196"/>
      <c r="E3278" s="196"/>
      <c r="F3278" s="197"/>
      <c r="G3278" s="196"/>
      <c r="H3278" s="196"/>
      <c r="I3278" s="196"/>
      <c r="J3278" s="196"/>
      <c r="K3278" s="196"/>
      <c r="L3278" s="196"/>
      <c r="M3278" s="196"/>
      <c r="N3278" s="196"/>
      <c r="O3278" s="196"/>
      <c r="P3278" s="196"/>
      <c r="Q3278" s="196"/>
      <c r="R3278" s="198"/>
      <c r="S3278" t="s">
        <v>306</v>
      </c>
      <c r="U3278" s="198"/>
    </row>
    <row r="3279" spans="1:21" x14ac:dyDescent="0.25">
      <c r="A3279" s="196"/>
      <c r="B3279" s="196"/>
      <c r="C3279" s="196"/>
      <c r="D3279" s="196"/>
      <c r="E3279" s="196"/>
      <c r="F3279" s="197"/>
      <c r="G3279" s="196"/>
      <c r="H3279" s="196"/>
      <c r="I3279" s="196"/>
      <c r="J3279" s="196"/>
      <c r="K3279" s="196"/>
      <c r="L3279" s="196"/>
      <c r="M3279" s="196"/>
      <c r="N3279" s="196"/>
      <c r="O3279" s="196"/>
      <c r="P3279" s="196"/>
      <c r="Q3279" s="196"/>
      <c r="R3279" s="198"/>
      <c r="S3279" t="s">
        <v>306</v>
      </c>
      <c r="U3279" s="198"/>
    </row>
    <row r="3280" spans="1:21" x14ac:dyDescent="0.25">
      <c r="A3280" s="196"/>
      <c r="B3280" s="196"/>
      <c r="C3280" s="196"/>
      <c r="D3280" s="196"/>
      <c r="E3280" s="196"/>
      <c r="F3280" s="197"/>
      <c r="G3280" s="196"/>
      <c r="H3280" s="196"/>
      <c r="I3280" s="196"/>
      <c r="J3280" s="196"/>
      <c r="K3280" s="196"/>
      <c r="L3280" s="196"/>
      <c r="M3280" s="196"/>
      <c r="N3280" s="196"/>
      <c r="O3280" s="196"/>
      <c r="P3280" s="196"/>
      <c r="Q3280" s="196"/>
      <c r="R3280" s="198"/>
      <c r="S3280" t="s">
        <v>306</v>
      </c>
      <c r="U3280" s="198"/>
    </row>
    <row r="3281" spans="1:21" x14ac:dyDescent="0.25">
      <c r="A3281" s="196"/>
      <c r="B3281" s="196"/>
      <c r="C3281" s="196"/>
      <c r="D3281" s="196"/>
      <c r="E3281" s="196"/>
      <c r="F3281" s="197"/>
      <c r="G3281" s="196"/>
      <c r="H3281" s="196"/>
      <c r="I3281" s="196"/>
      <c r="J3281" s="196"/>
      <c r="K3281" s="196"/>
      <c r="L3281" s="196"/>
      <c r="M3281" s="196"/>
      <c r="N3281" s="196"/>
      <c r="O3281" s="196"/>
      <c r="P3281" s="196"/>
      <c r="Q3281" s="196"/>
      <c r="R3281" s="198"/>
      <c r="S3281" t="s">
        <v>306</v>
      </c>
      <c r="U3281" s="198"/>
    </row>
    <row r="3282" spans="1:21" x14ac:dyDescent="0.25">
      <c r="A3282" s="196"/>
      <c r="B3282" s="196"/>
      <c r="C3282" s="196"/>
      <c r="D3282" s="196"/>
      <c r="E3282" s="196"/>
      <c r="F3282" s="197"/>
      <c r="G3282" s="196"/>
      <c r="H3282" s="196"/>
      <c r="I3282" s="196"/>
      <c r="J3282" s="196"/>
      <c r="K3282" s="196"/>
      <c r="L3282" s="196"/>
      <c r="M3282" s="196"/>
      <c r="N3282" s="196"/>
      <c r="O3282" s="196"/>
      <c r="P3282" s="196"/>
      <c r="Q3282" s="196"/>
      <c r="R3282" s="198"/>
      <c r="S3282" t="s">
        <v>306</v>
      </c>
      <c r="U3282" s="198"/>
    </row>
    <row r="3283" spans="1:21" x14ac:dyDescent="0.25">
      <c r="A3283" s="196"/>
      <c r="B3283" s="196"/>
      <c r="C3283" s="196"/>
      <c r="D3283" s="196"/>
      <c r="E3283" s="196"/>
      <c r="F3283" s="197"/>
      <c r="G3283" s="196"/>
      <c r="H3283" s="196"/>
      <c r="I3283" s="196"/>
      <c r="J3283" s="196"/>
      <c r="K3283" s="196"/>
      <c r="L3283" s="196"/>
      <c r="M3283" s="196"/>
      <c r="N3283" s="196"/>
      <c r="O3283" s="196"/>
      <c r="P3283" s="196"/>
      <c r="Q3283" s="196"/>
      <c r="R3283" s="198"/>
      <c r="S3283" t="s">
        <v>306</v>
      </c>
      <c r="U3283" s="198"/>
    </row>
    <row r="3284" spans="1:21" x14ac:dyDescent="0.25">
      <c r="A3284" s="196"/>
      <c r="B3284" s="196"/>
      <c r="C3284" s="196"/>
      <c r="D3284" s="196"/>
      <c r="E3284" s="196"/>
      <c r="F3284" s="197"/>
      <c r="G3284" s="196"/>
      <c r="H3284" s="196"/>
      <c r="I3284" s="196"/>
      <c r="J3284" s="196"/>
      <c r="K3284" s="196"/>
      <c r="L3284" s="196"/>
      <c r="M3284" s="196"/>
      <c r="N3284" s="196"/>
      <c r="O3284" s="196"/>
      <c r="P3284" s="196"/>
      <c r="Q3284" s="196"/>
      <c r="R3284" s="198"/>
      <c r="S3284" t="s">
        <v>306</v>
      </c>
      <c r="U3284" s="198"/>
    </row>
    <row r="3285" spans="1:21" x14ac:dyDescent="0.25">
      <c r="A3285" s="196"/>
      <c r="B3285" s="196"/>
      <c r="C3285" s="196"/>
      <c r="D3285" s="196"/>
      <c r="E3285" s="196"/>
      <c r="F3285" s="197"/>
      <c r="G3285" s="196"/>
      <c r="H3285" s="196"/>
      <c r="I3285" s="196"/>
      <c r="J3285" s="196"/>
      <c r="K3285" s="196"/>
      <c r="L3285" s="196"/>
      <c r="M3285" s="196"/>
      <c r="N3285" s="196"/>
      <c r="O3285" s="196"/>
      <c r="P3285" s="196"/>
      <c r="Q3285" s="196"/>
      <c r="R3285" s="198"/>
      <c r="S3285" t="s">
        <v>306</v>
      </c>
      <c r="U3285" s="198"/>
    </row>
    <row r="3286" spans="1:21" x14ac:dyDescent="0.25">
      <c r="A3286" s="196"/>
      <c r="B3286" s="196"/>
      <c r="C3286" s="196"/>
      <c r="D3286" s="196"/>
      <c r="E3286" s="196"/>
      <c r="F3286" s="197"/>
      <c r="G3286" s="196"/>
      <c r="H3286" s="196"/>
      <c r="I3286" s="196"/>
      <c r="J3286" s="196"/>
      <c r="K3286" s="196"/>
      <c r="L3286" s="196"/>
      <c r="M3286" s="196"/>
      <c r="N3286" s="196"/>
      <c r="O3286" s="196"/>
      <c r="P3286" s="196"/>
      <c r="Q3286" s="196"/>
      <c r="R3286" s="198"/>
      <c r="S3286" t="s">
        <v>306</v>
      </c>
      <c r="U3286" s="198"/>
    </row>
    <row r="3287" spans="1:21" x14ac:dyDescent="0.25">
      <c r="A3287" s="196"/>
      <c r="B3287" s="196"/>
      <c r="C3287" s="196"/>
      <c r="D3287" s="196"/>
      <c r="E3287" s="196"/>
      <c r="F3287" s="197"/>
      <c r="G3287" s="196"/>
      <c r="H3287" s="196"/>
      <c r="I3287" s="196"/>
      <c r="J3287" s="196"/>
      <c r="K3287" s="196"/>
      <c r="L3287" s="196"/>
      <c r="M3287" s="196"/>
      <c r="N3287" s="196"/>
      <c r="O3287" s="196"/>
      <c r="P3287" s="196"/>
      <c r="Q3287" s="196"/>
      <c r="R3287" s="198"/>
      <c r="S3287" t="s">
        <v>306</v>
      </c>
      <c r="U3287" s="198"/>
    </row>
    <row r="3288" spans="1:21" x14ac:dyDescent="0.25">
      <c r="A3288" s="196"/>
      <c r="B3288" s="196"/>
      <c r="C3288" s="196"/>
      <c r="D3288" s="196"/>
      <c r="E3288" s="196"/>
      <c r="F3288" s="197"/>
      <c r="G3288" s="196"/>
      <c r="H3288" s="196"/>
      <c r="I3288" s="196"/>
      <c r="J3288" s="196"/>
      <c r="K3288" s="196"/>
      <c r="L3288" s="196"/>
      <c r="M3288" s="196"/>
      <c r="N3288" s="196"/>
      <c r="O3288" s="196"/>
      <c r="P3288" s="196"/>
      <c r="Q3288" s="196"/>
      <c r="R3288" s="198"/>
      <c r="S3288" t="s">
        <v>306</v>
      </c>
      <c r="U3288" s="198"/>
    </row>
    <row r="3289" spans="1:21" x14ac:dyDescent="0.25">
      <c r="A3289" s="196"/>
      <c r="B3289" s="196"/>
      <c r="C3289" s="196"/>
      <c r="D3289" s="196"/>
      <c r="E3289" s="196"/>
      <c r="F3289" s="197"/>
      <c r="G3289" s="196"/>
      <c r="H3289" s="196"/>
      <c r="I3289" s="196"/>
      <c r="J3289" s="196"/>
      <c r="K3289" s="196"/>
      <c r="L3289" s="196"/>
      <c r="M3289" s="196"/>
      <c r="N3289" s="196"/>
      <c r="O3289" s="196"/>
      <c r="P3289" s="196"/>
      <c r="Q3289" s="196"/>
      <c r="R3289" s="198"/>
      <c r="S3289" t="s">
        <v>306</v>
      </c>
      <c r="U3289" s="198"/>
    </row>
    <row r="3290" spans="1:21" x14ac:dyDescent="0.25">
      <c r="A3290" s="196"/>
      <c r="B3290" s="196"/>
      <c r="C3290" s="196"/>
      <c r="D3290" s="196"/>
      <c r="E3290" s="196"/>
      <c r="F3290" s="197"/>
      <c r="G3290" s="196"/>
      <c r="H3290" s="196"/>
      <c r="I3290" s="196"/>
      <c r="J3290" s="196"/>
      <c r="K3290" s="196"/>
      <c r="L3290" s="196"/>
      <c r="M3290" s="196"/>
      <c r="N3290" s="196"/>
      <c r="O3290" s="196"/>
      <c r="P3290" s="196"/>
      <c r="Q3290" s="196"/>
      <c r="R3290" s="198"/>
      <c r="U3290" s="198"/>
    </row>
    <row r="3291" spans="1:21" x14ac:dyDescent="0.25">
      <c r="A3291" s="196"/>
      <c r="B3291" s="196"/>
      <c r="C3291" s="196"/>
      <c r="D3291" s="196"/>
      <c r="E3291" s="196"/>
      <c r="F3291" s="197"/>
      <c r="G3291" s="196"/>
      <c r="H3291" s="196"/>
      <c r="I3291" s="196"/>
      <c r="J3291" s="196"/>
      <c r="K3291" s="196"/>
      <c r="L3291" s="196"/>
      <c r="M3291" s="196"/>
      <c r="N3291" s="196"/>
      <c r="O3291" s="196"/>
      <c r="P3291" s="196"/>
      <c r="Q3291" s="196"/>
      <c r="R3291" s="198"/>
      <c r="U3291" s="198"/>
    </row>
  </sheetData>
  <sortState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X746"/>
  <sheetViews>
    <sheetView topLeftCell="K1" workbookViewId="0">
      <selection activeCell="X6" sqref="X6:X10"/>
    </sheetView>
  </sheetViews>
  <sheetFormatPr defaultRowHeight="15" x14ac:dyDescent="0.25"/>
  <cols>
    <col min="1" max="1" width="5.42578125" bestFit="1" customWidth="1"/>
    <col min="2" max="2" width="7.85546875" bestFit="1" customWidth="1"/>
    <col min="3" max="3" width="7" bestFit="1" customWidth="1"/>
    <col min="4" max="4" width="7.85546875" bestFit="1" customWidth="1"/>
    <col min="5" max="5" width="14.140625" bestFit="1" customWidth="1"/>
    <col min="6" max="6" width="18.855468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2" bestFit="1" customWidth="1"/>
    <col min="12" max="12" width="25.7109375" customWidth="1"/>
    <col min="13" max="13" width="2.7109375" style="195" customWidth="1"/>
    <col min="15" max="15" width="25.5703125" customWidth="1"/>
    <col min="16" max="16" width="2.7109375" style="195" customWidth="1"/>
    <col min="17" max="17" width="26.28515625" bestFit="1" customWidth="1"/>
    <col min="18" max="18" width="16.28515625" bestFit="1" customWidth="1"/>
    <col min="19" max="24" width="12" bestFit="1" customWidth="1"/>
    <col min="25" max="25" width="10" bestFit="1" customWidth="1"/>
    <col min="26" max="26" width="9" bestFit="1" customWidth="1"/>
    <col min="27" max="29" width="10" bestFit="1" customWidth="1"/>
    <col min="30" max="30" width="10.7109375" bestFit="1" customWidth="1"/>
    <col min="31" max="32" width="10" bestFit="1" customWidth="1"/>
    <col min="33" max="33" width="9.140625" bestFit="1" customWidth="1"/>
    <col min="34" max="34" width="12.140625" bestFit="1" customWidth="1"/>
    <col min="35" max="35" width="12" bestFit="1" customWidth="1"/>
  </cols>
  <sheetData>
    <row r="1" spans="1:24" x14ac:dyDescent="0.2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90" t="s">
        <v>49</v>
      </c>
      <c r="R1" s="191">
        <v>5</v>
      </c>
      <c r="T1" s="237" t="s">
        <v>104</v>
      </c>
    </row>
    <row r="2" spans="1:24" x14ac:dyDescent="0.25">
      <c r="A2">
        <v>2020</v>
      </c>
      <c r="B2">
        <v>3</v>
      </c>
      <c r="C2">
        <v>4</v>
      </c>
      <c r="D2">
        <v>201</v>
      </c>
      <c r="E2" t="s">
        <v>117</v>
      </c>
      <c r="F2">
        <v>140755.4</v>
      </c>
      <c r="G2">
        <v>-956.96</v>
      </c>
      <c r="H2">
        <v>0</v>
      </c>
      <c r="I2">
        <v>0</v>
      </c>
      <c r="J2">
        <v>0</v>
      </c>
      <c r="K2">
        <v>139798.44</v>
      </c>
      <c r="L2" t="str">
        <f t="shared" ref="L2:L65" si="0">VLOOKUP(E2,N:O,2,FALSE)</f>
        <v>3-Small C&amp;I</v>
      </c>
      <c r="N2" t="s">
        <v>118</v>
      </c>
      <c r="O2" t="s">
        <v>54</v>
      </c>
    </row>
    <row r="3" spans="1:24" x14ac:dyDescent="0.25">
      <c r="A3">
        <v>2020</v>
      </c>
      <c r="B3">
        <v>3</v>
      </c>
      <c r="C3">
        <v>4</v>
      </c>
      <c r="D3">
        <v>201</v>
      </c>
      <c r="E3" t="s">
        <v>118</v>
      </c>
      <c r="F3">
        <v>115.48</v>
      </c>
      <c r="G3">
        <v>-0.8</v>
      </c>
      <c r="H3">
        <v>0</v>
      </c>
      <c r="I3">
        <v>0</v>
      </c>
      <c r="J3">
        <v>0</v>
      </c>
      <c r="K3">
        <v>114.68</v>
      </c>
      <c r="L3" t="str">
        <f t="shared" si="0"/>
        <v>3-Small C&amp;I</v>
      </c>
      <c r="N3" t="s">
        <v>128</v>
      </c>
      <c r="O3" t="s">
        <v>54</v>
      </c>
      <c r="Q3" s="190" t="s">
        <v>308</v>
      </c>
      <c r="R3" s="190" t="s">
        <v>58</v>
      </c>
    </row>
    <row r="4" spans="1:24" x14ac:dyDescent="0.25">
      <c r="A4">
        <v>2020</v>
      </c>
      <c r="B4">
        <v>3</v>
      </c>
      <c r="C4">
        <v>4</v>
      </c>
      <c r="D4">
        <v>201</v>
      </c>
      <c r="E4" t="s">
        <v>119</v>
      </c>
      <c r="F4">
        <v>260.69</v>
      </c>
      <c r="G4">
        <v>-1.76</v>
      </c>
      <c r="H4">
        <v>0</v>
      </c>
      <c r="I4">
        <v>0</v>
      </c>
      <c r="J4">
        <v>0</v>
      </c>
      <c r="K4">
        <v>258.93</v>
      </c>
      <c r="L4" t="str">
        <f t="shared" si="0"/>
        <v>3-Small C&amp;I</v>
      </c>
      <c r="N4" t="s">
        <v>119</v>
      </c>
      <c r="O4" t="s">
        <v>54</v>
      </c>
      <c r="R4">
        <v>2020</v>
      </c>
    </row>
    <row r="5" spans="1:24" x14ac:dyDescent="0.25">
      <c r="A5">
        <v>2020</v>
      </c>
      <c r="B5">
        <v>3</v>
      </c>
      <c r="C5">
        <v>4</v>
      </c>
      <c r="D5">
        <v>201</v>
      </c>
      <c r="E5" t="s">
        <v>120</v>
      </c>
      <c r="F5">
        <v>2493.2199999999998</v>
      </c>
      <c r="G5">
        <v>-16.95</v>
      </c>
      <c r="H5">
        <v>0</v>
      </c>
      <c r="I5">
        <v>0</v>
      </c>
      <c r="J5">
        <v>0</v>
      </c>
      <c r="K5">
        <v>2476.27</v>
      </c>
      <c r="L5" t="str">
        <f t="shared" si="0"/>
        <v>3-Small C&amp;I</v>
      </c>
      <c r="N5" t="s">
        <v>120</v>
      </c>
      <c r="O5" t="s">
        <v>54</v>
      </c>
      <c r="Q5" s="190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</row>
    <row r="6" spans="1:24" x14ac:dyDescent="0.25">
      <c r="A6">
        <v>2020</v>
      </c>
      <c r="B6">
        <v>3</v>
      </c>
      <c r="C6">
        <v>4</v>
      </c>
      <c r="D6">
        <v>201</v>
      </c>
      <c r="E6" t="s">
        <v>121</v>
      </c>
      <c r="F6">
        <v>93507.01</v>
      </c>
      <c r="G6">
        <v>-46.76</v>
      </c>
      <c r="H6">
        <v>0</v>
      </c>
      <c r="I6">
        <v>0</v>
      </c>
      <c r="J6">
        <v>0</v>
      </c>
      <c r="K6">
        <v>93460.25</v>
      </c>
      <c r="L6" t="str">
        <f t="shared" si="0"/>
        <v>4-Medium C&amp;I</v>
      </c>
      <c r="N6" t="s">
        <v>121</v>
      </c>
      <c r="O6" t="s">
        <v>55</v>
      </c>
      <c r="Q6" s="191" t="s">
        <v>100</v>
      </c>
      <c r="R6" s="192">
        <v>41356133.489999995</v>
      </c>
      <c r="S6" s="192">
        <v>32425251.850000001</v>
      </c>
      <c r="T6" s="192">
        <v>34643978.670000002</v>
      </c>
      <c r="U6" s="192">
        <v>33406933.469999999</v>
      </c>
      <c r="V6" s="192">
        <v>29340155.759999998</v>
      </c>
      <c r="W6" s="192">
        <v>33310336.719999999</v>
      </c>
      <c r="X6" s="192">
        <v>46907761.019999996</v>
      </c>
    </row>
    <row r="7" spans="1:24" x14ac:dyDescent="0.25">
      <c r="A7">
        <v>2020</v>
      </c>
      <c r="B7">
        <v>3</v>
      </c>
      <c r="C7">
        <v>4</v>
      </c>
      <c r="D7">
        <v>201</v>
      </c>
      <c r="E7" t="s">
        <v>122</v>
      </c>
      <c r="F7">
        <v>-168641.96</v>
      </c>
      <c r="G7">
        <v>80.44</v>
      </c>
      <c r="H7">
        <v>0</v>
      </c>
      <c r="I7">
        <v>0</v>
      </c>
      <c r="J7">
        <v>0</v>
      </c>
      <c r="K7">
        <v>-168561.52</v>
      </c>
      <c r="L7" t="str">
        <f t="shared" si="0"/>
        <v>5-Large C&amp;I</v>
      </c>
      <c r="N7" t="s">
        <v>129</v>
      </c>
      <c r="O7" t="s">
        <v>55</v>
      </c>
      <c r="Q7" s="191" t="s">
        <v>101</v>
      </c>
      <c r="R7" s="192">
        <v>5950696.2199999997</v>
      </c>
      <c r="S7" s="192">
        <v>4809956.79</v>
      </c>
      <c r="T7" s="192">
        <v>5138543.0200000005</v>
      </c>
      <c r="U7" s="192">
        <v>4993898.54</v>
      </c>
      <c r="V7" s="192">
        <v>4376580.88</v>
      </c>
      <c r="W7" s="192">
        <v>4556560.8199999994</v>
      </c>
      <c r="X7" s="192">
        <v>6343540.54</v>
      </c>
    </row>
    <row r="8" spans="1:24" x14ac:dyDescent="0.25">
      <c r="A8">
        <v>2020</v>
      </c>
      <c r="B8">
        <v>3</v>
      </c>
      <c r="C8">
        <v>4</v>
      </c>
      <c r="D8">
        <v>201</v>
      </c>
      <c r="E8" t="s">
        <v>123</v>
      </c>
      <c r="F8">
        <v>654546.24</v>
      </c>
      <c r="G8">
        <v>-16887.52</v>
      </c>
      <c r="H8">
        <v>0</v>
      </c>
      <c r="I8">
        <v>0</v>
      </c>
      <c r="J8">
        <v>0</v>
      </c>
      <c r="K8">
        <v>637658.72</v>
      </c>
      <c r="L8" t="str">
        <f t="shared" si="0"/>
        <v>1-Residential</v>
      </c>
      <c r="N8" t="s">
        <v>130</v>
      </c>
      <c r="O8" t="s">
        <v>55</v>
      </c>
      <c r="Q8" s="191" t="s">
        <v>54</v>
      </c>
      <c r="R8" s="192">
        <v>11589841.41</v>
      </c>
      <c r="S8" s="192">
        <v>9699083.3200000003</v>
      </c>
      <c r="T8" s="192">
        <v>10428854.42</v>
      </c>
      <c r="U8" s="192">
        <v>8748658.4399999995</v>
      </c>
      <c r="V8" s="192">
        <v>7602543.3900000006</v>
      </c>
      <c r="W8" s="192">
        <v>8292310.1699999999</v>
      </c>
      <c r="X8" s="192">
        <v>10957971.68</v>
      </c>
    </row>
    <row r="9" spans="1:24" x14ac:dyDescent="0.25">
      <c r="A9">
        <v>2020</v>
      </c>
      <c r="B9">
        <v>3</v>
      </c>
      <c r="C9">
        <v>4</v>
      </c>
      <c r="D9">
        <v>201</v>
      </c>
      <c r="E9" t="s">
        <v>124</v>
      </c>
      <c r="F9">
        <v>9301.59</v>
      </c>
      <c r="G9">
        <v>-239.96</v>
      </c>
      <c r="H9">
        <v>0</v>
      </c>
      <c r="I9">
        <v>0</v>
      </c>
      <c r="J9">
        <v>0</v>
      </c>
      <c r="K9">
        <v>9061.6299999999992</v>
      </c>
      <c r="L9" t="str">
        <f t="shared" si="0"/>
        <v>2-Low Income Residential</v>
      </c>
      <c r="N9" t="s">
        <v>122</v>
      </c>
      <c r="O9" t="s">
        <v>56</v>
      </c>
      <c r="Q9" s="191" t="s">
        <v>55</v>
      </c>
      <c r="R9" s="192">
        <v>15324999.740000002</v>
      </c>
      <c r="S9" s="192">
        <v>12630855.060000001</v>
      </c>
      <c r="T9" s="192">
        <v>13282705.699999999</v>
      </c>
      <c r="U9" s="192">
        <v>11707394.289999999</v>
      </c>
      <c r="V9" s="192">
        <v>10643344.120000001</v>
      </c>
      <c r="W9" s="192">
        <v>11334026.42</v>
      </c>
      <c r="X9" s="192">
        <v>14455285.32</v>
      </c>
    </row>
    <row r="10" spans="1:24" x14ac:dyDescent="0.25">
      <c r="A10">
        <v>2020</v>
      </c>
      <c r="B10">
        <v>3</v>
      </c>
      <c r="C10">
        <v>4</v>
      </c>
      <c r="D10">
        <v>201</v>
      </c>
      <c r="E10" t="s">
        <v>125</v>
      </c>
      <c r="F10">
        <v>1478.06</v>
      </c>
      <c r="G10">
        <v>-10.050000000000001</v>
      </c>
      <c r="H10">
        <v>0</v>
      </c>
      <c r="I10">
        <v>0</v>
      </c>
      <c r="J10">
        <v>0</v>
      </c>
      <c r="K10">
        <v>1468.01</v>
      </c>
      <c r="L10" t="str">
        <f t="shared" si="0"/>
        <v>Street</v>
      </c>
      <c r="N10" t="s">
        <v>123</v>
      </c>
      <c r="O10" t="s">
        <v>100</v>
      </c>
      <c r="Q10" s="191" t="s">
        <v>56</v>
      </c>
      <c r="R10" s="192">
        <v>25821195.93</v>
      </c>
      <c r="S10" s="192">
        <v>21394272.43</v>
      </c>
      <c r="T10" s="192">
        <v>21338709.02</v>
      </c>
      <c r="U10" s="192">
        <v>20745934.140000001</v>
      </c>
      <c r="V10" s="192">
        <v>18693492.979999997</v>
      </c>
      <c r="W10" s="192">
        <v>21107861.690000001</v>
      </c>
      <c r="X10" s="192">
        <v>24576535.469999999</v>
      </c>
    </row>
    <row r="11" spans="1:24" x14ac:dyDescent="0.25">
      <c r="A11">
        <v>2020</v>
      </c>
      <c r="B11">
        <v>3</v>
      </c>
      <c r="C11">
        <v>4</v>
      </c>
      <c r="D11">
        <v>201</v>
      </c>
      <c r="E11" t="s">
        <v>126</v>
      </c>
      <c r="F11">
        <v>632.42999999999995</v>
      </c>
      <c r="G11">
        <v>-4.3099999999999996</v>
      </c>
      <c r="H11">
        <v>0</v>
      </c>
      <c r="I11">
        <v>0</v>
      </c>
      <c r="J11">
        <v>0</v>
      </c>
      <c r="K11">
        <v>628.12</v>
      </c>
      <c r="L11" t="str">
        <f t="shared" si="0"/>
        <v>Street</v>
      </c>
      <c r="N11" t="s">
        <v>124</v>
      </c>
      <c r="O11" t="s">
        <v>101</v>
      </c>
    </row>
    <row r="12" spans="1:24" x14ac:dyDescent="0.25">
      <c r="A12">
        <v>2020</v>
      </c>
      <c r="B12">
        <v>3</v>
      </c>
      <c r="C12">
        <v>4</v>
      </c>
      <c r="D12">
        <v>201</v>
      </c>
      <c r="E12" t="s">
        <v>127</v>
      </c>
      <c r="F12">
        <v>1.9</v>
      </c>
      <c r="G12">
        <v>-0.01</v>
      </c>
      <c r="H12">
        <v>0</v>
      </c>
      <c r="I12">
        <v>0</v>
      </c>
      <c r="J12">
        <v>0</v>
      </c>
      <c r="K12">
        <v>1.89</v>
      </c>
      <c r="L12" t="str">
        <f t="shared" si="0"/>
        <v>Street</v>
      </c>
      <c r="N12" t="s">
        <v>135</v>
      </c>
      <c r="O12" t="s">
        <v>100</v>
      </c>
    </row>
    <row r="13" spans="1:24" x14ac:dyDescent="0.25">
      <c r="A13">
        <v>2020</v>
      </c>
      <c r="B13">
        <v>3</v>
      </c>
      <c r="C13">
        <v>4</v>
      </c>
      <c r="D13">
        <v>201</v>
      </c>
      <c r="E13" t="s">
        <v>123</v>
      </c>
      <c r="F13">
        <v>397.85</v>
      </c>
      <c r="G13">
        <v>-10.27</v>
      </c>
      <c r="H13">
        <v>0</v>
      </c>
      <c r="I13">
        <v>0</v>
      </c>
      <c r="J13">
        <v>0</v>
      </c>
      <c r="K13">
        <v>387.58</v>
      </c>
      <c r="L13" t="str">
        <f t="shared" si="0"/>
        <v>1-Residential</v>
      </c>
      <c r="N13" t="s">
        <v>125</v>
      </c>
      <c r="O13" t="s">
        <v>136</v>
      </c>
    </row>
    <row r="14" spans="1:24" x14ac:dyDescent="0.25">
      <c r="A14">
        <v>2020</v>
      </c>
      <c r="B14">
        <v>3</v>
      </c>
      <c r="C14">
        <v>5</v>
      </c>
      <c r="D14">
        <v>201</v>
      </c>
      <c r="E14" t="s">
        <v>117</v>
      </c>
      <c r="F14">
        <v>8590467.4000000004</v>
      </c>
      <c r="G14">
        <v>-58415.93</v>
      </c>
      <c r="H14">
        <v>0</v>
      </c>
      <c r="I14">
        <v>0</v>
      </c>
      <c r="J14">
        <v>0</v>
      </c>
      <c r="K14">
        <v>8532051.4700000007</v>
      </c>
      <c r="L14" t="str">
        <f t="shared" si="0"/>
        <v>3-Small C&amp;I</v>
      </c>
      <c r="N14" t="s">
        <v>131</v>
      </c>
      <c r="O14" t="s">
        <v>136</v>
      </c>
    </row>
    <row r="15" spans="1:24" x14ac:dyDescent="0.25">
      <c r="A15">
        <v>2020</v>
      </c>
      <c r="B15">
        <v>3</v>
      </c>
      <c r="C15">
        <v>5</v>
      </c>
      <c r="D15">
        <v>201</v>
      </c>
      <c r="E15" t="s">
        <v>118</v>
      </c>
      <c r="F15">
        <v>654.37</v>
      </c>
      <c r="G15">
        <v>-4.45</v>
      </c>
      <c r="H15">
        <v>0</v>
      </c>
      <c r="I15">
        <v>0</v>
      </c>
      <c r="J15">
        <v>0</v>
      </c>
      <c r="K15">
        <v>649.91999999999996</v>
      </c>
      <c r="L15" t="str">
        <f t="shared" si="0"/>
        <v>3-Small C&amp;I</v>
      </c>
      <c r="N15" t="s">
        <v>132</v>
      </c>
      <c r="O15" t="s">
        <v>136</v>
      </c>
    </row>
    <row r="16" spans="1:24" x14ac:dyDescent="0.25">
      <c r="A16">
        <v>2020</v>
      </c>
      <c r="B16">
        <v>3</v>
      </c>
      <c r="C16">
        <v>5</v>
      </c>
      <c r="D16">
        <v>201</v>
      </c>
      <c r="E16" t="s">
        <v>128</v>
      </c>
      <c r="F16">
        <v>12673.3</v>
      </c>
      <c r="G16">
        <v>-86.18</v>
      </c>
      <c r="H16">
        <v>0</v>
      </c>
      <c r="I16">
        <v>0</v>
      </c>
      <c r="J16">
        <v>0</v>
      </c>
      <c r="K16">
        <v>12587.12</v>
      </c>
      <c r="L16" t="str">
        <f t="shared" si="0"/>
        <v>3-Small C&amp;I</v>
      </c>
      <c r="N16" t="s">
        <v>126</v>
      </c>
      <c r="O16" t="s">
        <v>136</v>
      </c>
    </row>
    <row r="17" spans="1:15" x14ac:dyDescent="0.25">
      <c r="A17">
        <v>2020</v>
      </c>
      <c r="B17">
        <v>3</v>
      </c>
      <c r="C17">
        <v>5</v>
      </c>
      <c r="D17">
        <v>201</v>
      </c>
      <c r="E17" t="s">
        <v>119</v>
      </c>
      <c r="F17">
        <v>164212.21</v>
      </c>
      <c r="G17">
        <v>-1116.67</v>
      </c>
      <c r="H17">
        <v>0</v>
      </c>
      <c r="I17">
        <v>0</v>
      </c>
      <c r="J17">
        <v>0</v>
      </c>
      <c r="K17">
        <v>163095.54</v>
      </c>
      <c r="L17" t="str">
        <f t="shared" si="0"/>
        <v>3-Small C&amp;I</v>
      </c>
      <c r="N17" t="s">
        <v>127</v>
      </c>
      <c r="O17" t="s">
        <v>136</v>
      </c>
    </row>
    <row r="18" spans="1:15" x14ac:dyDescent="0.25">
      <c r="A18">
        <v>2020</v>
      </c>
      <c r="B18">
        <v>3</v>
      </c>
      <c r="C18">
        <v>5</v>
      </c>
      <c r="D18">
        <v>201</v>
      </c>
      <c r="E18" t="s">
        <v>120</v>
      </c>
      <c r="F18">
        <v>1055745.95</v>
      </c>
      <c r="G18">
        <v>-7177.76</v>
      </c>
      <c r="H18">
        <v>0</v>
      </c>
      <c r="I18">
        <v>0</v>
      </c>
      <c r="J18">
        <v>0</v>
      </c>
      <c r="K18">
        <v>1048568.19</v>
      </c>
      <c r="L18" t="str">
        <f t="shared" si="0"/>
        <v>3-Small C&amp;I</v>
      </c>
      <c r="N18" t="s">
        <v>133</v>
      </c>
      <c r="O18" t="s">
        <v>136</v>
      </c>
    </row>
    <row r="19" spans="1:15" x14ac:dyDescent="0.25">
      <c r="A19">
        <v>2020</v>
      </c>
      <c r="B19">
        <v>3</v>
      </c>
      <c r="C19">
        <v>5</v>
      </c>
      <c r="D19">
        <v>201</v>
      </c>
      <c r="E19" t="s">
        <v>121</v>
      </c>
      <c r="F19">
        <v>11452404.439999999</v>
      </c>
      <c r="G19">
        <v>-5726.45</v>
      </c>
      <c r="H19">
        <v>0</v>
      </c>
      <c r="I19">
        <v>0</v>
      </c>
      <c r="J19">
        <v>0</v>
      </c>
      <c r="K19">
        <v>11446677.99</v>
      </c>
      <c r="L19" t="str">
        <f t="shared" si="0"/>
        <v>4-Medium C&amp;I</v>
      </c>
      <c r="N19" t="s">
        <v>134</v>
      </c>
      <c r="O19" t="s">
        <v>136</v>
      </c>
    </row>
    <row r="20" spans="1:15" x14ac:dyDescent="0.25">
      <c r="A20">
        <v>2020</v>
      </c>
      <c r="B20">
        <v>3</v>
      </c>
      <c r="C20">
        <v>5</v>
      </c>
      <c r="D20">
        <v>201</v>
      </c>
      <c r="E20" t="s">
        <v>129</v>
      </c>
      <c r="F20">
        <v>752853.66</v>
      </c>
      <c r="G20">
        <v>-376.43</v>
      </c>
      <c r="H20">
        <v>0</v>
      </c>
      <c r="I20">
        <v>0</v>
      </c>
      <c r="J20">
        <v>0</v>
      </c>
      <c r="K20">
        <v>752477.23</v>
      </c>
      <c r="L20" t="str">
        <f t="shared" si="0"/>
        <v>4-Medium C&amp;I</v>
      </c>
    </row>
    <row r="21" spans="1:15" x14ac:dyDescent="0.25">
      <c r="A21">
        <v>2020</v>
      </c>
      <c r="B21">
        <v>3</v>
      </c>
      <c r="C21">
        <v>5</v>
      </c>
      <c r="D21">
        <v>201</v>
      </c>
      <c r="E21" t="s">
        <v>130</v>
      </c>
      <c r="F21">
        <v>420757.35</v>
      </c>
      <c r="G21">
        <v>-210.34</v>
      </c>
      <c r="H21">
        <v>0</v>
      </c>
      <c r="I21">
        <v>0</v>
      </c>
      <c r="J21">
        <v>0</v>
      </c>
      <c r="K21">
        <v>420547.01</v>
      </c>
      <c r="L21" t="str">
        <f t="shared" si="0"/>
        <v>4-Medium C&amp;I</v>
      </c>
    </row>
    <row r="22" spans="1:15" x14ac:dyDescent="0.25">
      <c r="A22">
        <v>2020</v>
      </c>
      <c r="B22">
        <v>3</v>
      </c>
      <c r="C22">
        <v>5</v>
      </c>
      <c r="D22">
        <v>201</v>
      </c>
      <c r="E22" t="s">
        <v>122</v>
      </c>
      <c r="F22">
        <v>20315210.690000001</v>
      </c>
      <c r="G22">
        <v>-10157.67</v>
      </c>
      <c r="H22">
        <v>0</v>
      </c>
      <c r="I22">
        <v>-0.8</v>
      </c>
      <c r="J22">
        <v>0</v>
      </c>
      <c r="K22">
        <v>20305052.219999999</v>
      </c>
      <c r="L22" t="str">
        <f t="shared" si="0"/>
        <v>5-Large C&amp;I</v>
      </c>
    </row>
    <row r="23" spans="1:15" x14ac:dyDescent="0.25">
      <c r="A23">
        <v>2020</v>
      </c>
      <c r="B23">
        <v>3</v>
      </c>
      <c r="C23">
        <v>5</v>
      </c>
      <c r="D23">
        <v>201</v>
      </c>
      <c r="E23" t="s">
        <v>123</v>
      </c>
      <c r="F23">
        <v>32758536.239999998</v>
      </c>
      <c r="G23">
        <v>-845182.22</v>
      </c>
      <c r="H23">
        <v>0</v>
      </c>
      <c r="I23">
        <v>0</v>
      </c>
      <c r="J23">
        <v>0</v>
      </c>
      <c r="K23">
        <v>31913354.02</v>
      </c>
      <c r="L23" t="str">
        <f t="shared" si="0"/>
        <v>1-Residential</v>
      </c>
    </row>
    <row r="24" spans="1:15" x14ac:dyDescent="0.25">
      <c r="A24">
        <v>2020</v>
      </c>
      <c r="B24">
        <v>3</v>
      </c>
      <c r="C24">
        <v>5</v>
      </c>
      <c r="D24">
        <v>201</v>
      </c>
      <c r="E24" t="s">
        <v>124</v>
      </c>
      <c r="F24">
        <v>4759701.3600000003</v>
      </c>
      <c r="G24">
        <v>-122801.51</v>
      </c>
      <c r="H24">
        <v>0</v>
      </c>
      <c r="I24">
        <v>0</v>
      </c>
      <c r="J24">
        <v>0</v>
      </c>
      <c r="K24">
        <v>4636899.8499999996</v>
      </c>
      <c r="L24" t="str">
        <f t="shared" si="0"/>
        <v>2-Low Income Residential</v>
      </c>
    </row>
    <row r="25" spans="1:15" x14ac:dyDescent="0.25">
      <c r="A25">
        <v>2020</v>
      </c>
      <c r="B25">
        <v>3</v>
      </c>
      <c r="C25">
        <v>5</v>
      </c>
      <c r="D25">
        <v>201</v>
      </c>
      <c r="E25" t="s">
        <v>125</v>
      </c>
      <c r="F25">
        <v>91256.78</v>
      </c>
      <c r="G25">
        <v>-620.52</v>
      </c>
      <c r="H25">
        <v>0</v>
      </c>
      <c r="I25">
        <v>0</v>
      </c>
      <c r="J25">
        <v>0</v>
      </c>
      <c r="K25">
        <v>90636.26</v>
      </c>
      <c r="L25" t="str">
        <f t="shared" si="0"/>
        <v>Street</v>
      </c>
    </row>
    <row r="26" spans="1:15" x14ac:dyDescent="0.25">
      <c r="A26">
        <v>2020</v>
      </c>
      <c r="B26">
        <v>3</v>
      </c>
      <c r="C26">
        <v>5</v>
      </c>
      <c r="D26">
        <v>201</v>
      </c>
      <c r="E26" t="s">
        <v>131</v>
      </c>
      <c r="F26">
        <v>5459.42</v>
      </c>
      <c r="G26">
        <v>-37.130000000000003</v>
      </c>
      <c r="H26">
        <v>0</v>
      </c>
      <c r="I26">
        <v>0</v>
      </c>
      <c r="J26">
        <v>0</v>
      </c>
      <c r="K26">
        <v>5422.29</v>
      </c>
      <c r="L26" t="str">
        <f t="shared" si="0"/>
        <v>Street</v>
      </c>
    </row>
    <row r="27" spans="1:15" x14ac:dyDescent="0.25">
      <c r="A27">
        <v>2020</v>
      </c>
      <c r="B27">
        <v>3</v>
      </c>
      <c r="C27">
        <v>5</v>
      </c>
      <c r="D27">
        <v>201</v>
      </c>
      <c r="E27" t="s">
        <v>132</v>
      </c>
      <c r="F27">
        <v>112.21</v>
      </c>
      <c r="G27">
        <v>-0.77</v>
      </c>
      <c r="H27">
        <v>0</v>
      </c>
      <c r="I27">
        <v>0</v>
      </c>
      <c r="J27">
        <v>0</v>
      </c>
      <c r="K27">
        <v>111.44</v>
      </c>
      <c r="L27" t="str">
        <f t="shared" si="0"/>
        <v>Street</v>
      </c>
    </row>
    <row r="28" spans="1:15" x14ac:dyDescent="0.25">
      <c r="A28">
        <v>2020</v>
      </c>
      <c r="B28">
        <v>3</v>
      </c>
      <c r="C28">
        <v>5</v>
      </c>
      <c r="D28">
        <v>201</v>
      </c>
      <c r="E28" t="s">
        <v>126</v>
      </c>
      <c r="F28">
        <v>1468.15</v>
      </c>
      <c r="G28">
        <v>-10</v>
      </c>
      <c r="H28">
        <v>0</v>
      </c>
      <c r="I28">
        <v>0</v>
      </c>
      <c r="J28">
        <v>0</v>
      </c>
      <c r="K28">
        <v>1458.15</v>
      </c>
      <c r="L28" t="str">
        <f t="shared" si="0"/>
        <v>Street</v>
      </c>
    </row>
    <row r="29" spans="1:15" x14ac:dyDescent="0.25">
      <c r="A29">
        <v>2020</v>
      </c>
      <c r="B29">
        <v>3</v>
      </c>
      <c r="C29">
        <v>5</v>
      </c>
      <c r="D29">
        <v>201</v>
      </c>
      <c r="E29" t="s">
        <v>127</v>
      </c>
      <c r="F29">
        <v>146379.46</v>
      </c>
      <c r="G29">
        <v>-995.54</v>
      </c>
      <c r="H29">
        <v>0</v>
      </c>
      <c r="I29">
        <v>0</v>
      </c>
      <c r="J29">
        <v>0</v>
      </c>
      <c r="K29">
        <v>145383.92000000001</v>
      </c>
      <c r="L29" t="str">
        <f t="shared" si="0"/>
        <v>Street</v>
      </c>
    </row>
    <row r="30" spans="1:15" x14ac:dyDescent="0.25">
      <c r="A30">
        <v>2020</v>
      </c>
      <c r="B30">
        <v>3</v>
      </c>
      <c r="C30">
        <v>5</v>
      </c>
      <c r="D30">
        <v>201</v>
      </c>
      <c r="E30" t="s">
        <v>133</v>
      </c>
      <c r="F30">
        <v>331192.96999999997</v>
      </c>
      <c r="G30">
        <v>-2252.14</v>
      </c>
      <c r="H30">
        <v>0</v>
      </c>
      <c r="I30">
        <v>0</v>
      </c>
      <c r="J30">
        <v>0</v>
      </c>
      <c r="K30">
        <v>328940.83</v>
      </c>
      <c r="L30" t="str">
        <f t="shared" si="0"/>
        <v>Street</v>
      </c>
    </row>
    <row r="31" spans="1:15" x14ac:dyDescent="0.25">
      <c r="A31">
        <v>2020</v>
      </c>
      <c r="B31">
        <v>3</v>
      </c>
      <c r="C31">
        <v>5</v>
      </c>
      <c r="D31">
        <v>201</v>
      </c>
      <c r="E31" t="s">
        <v>134</v>
      </c>
      <c r="F31">
        <v>25.91</v>
      </c>
      <c r="G31">
        <v>-0.18</v>
      </c>
      <c r="H31">
        <v>0</v>
      </c>
      <c r="I31">
        <v>0</v>
      </c>
      <c r="J31">
        <v>0</v>
      </c>
      <c r="K31">
        <v>25.73</v>
      </c>
      <c r="L31" t="str">
        <f t="shared" si="0"/>
        <v>Street</v>
      </c>
    </row>
    <row r="32" spans="1:15" x14ac:dyDescent="0.25">
      <c r="A32">
        <v>2020</v>
      </c>
      <c r="B32">
        <v>3</v>
      </c>
      <c r="C32">
        <v>5</v>
      </c>
      <c r="D32">
        <v>201</v>
      </c>
      <c r="E32" t="s">
        <v>117</v>
      </c>
      <c r="F32">
        <v>523121.28</v>
      </c>
      <c r="G32">
        <v>-3557.19</v>
      </c>
      <c r="H32">
        <v>0</v>
      </c>
      <c r="I32">
        <v>0</v>
      </c>
      <c r="J32">
        <v>0</v>
      </c>
      <c r="K32">
        <v>519564.09</v>
      </c>
      <c r="L32" t="str">
        <f t="shared" si="0"/>
        <v>3-Small C&amp;I</v>
      </c>
    </row>
    <row r="33" spans="1:12" x14ac:dyDescent="0.25">
      <c r="A33">
        <v>2020</v>
      </c>
      <c r="B33">
        <v>3</v>
      </c>
      <c r="C33">
        <v>5</v>
      </c>
      <c r="D33">
        <v>201</v>
      </c>
      <c r="E33" t="s">
        <v>128</v>
      </c>
      <c r="F33">
        <v>2540.67</v>
      </c>
      <c r="G33">
        <v>-17.2</v>
      </c>
      <c r="H33">
        <v>0</v>
      </c>
      <c r="I33">
        <v>0</v>
      </c>
      <c r="J33">
        <v>0</v>
      </c>
      <c r="K33">
        <v>2523.4699999999998</v>
      </c>
      <c r="L33" t="str">
        <f t="shared" si="0"/>
        <v>3-Small C&amp;I</v>
      </c>
    </row>
    <row r="34" spans="1:12" x14ac:dyDescent="0.25">
      <c r="A34">
        <v>2020</v>
      </c>
      <c r="B34">
        <v>3</v>
      </c>
      <c r="C34">
        <v>5</v>
      </c>
      <c r="D34">
        <v>201</v>
      </c>
      <c r="E34" t="s">
        <v>119</v>
      </c>
      <c r="F34">
        <v>8630.7800000000007</v>
      </c>
      <c r="G34">
        <v>-58.69</v>
      </c>
      <c r="H34">
        <v>0</v>
      </c>
      <c r="I34">
        <v>0</v>
      </c>
      <c r="J34">
        <v>0</v>
      </c>
      <c r="K34">
        <v>8572.09</v>
      </c>
      <c r="L34" t="str">
        <f t="shared" si="0"/>
        <v>3-Small C&amp;I</v>
      </c>
    </row>
    <row r="35" spans="1:12" x14ac:dyDescent="0.25">
      <c r="A35">
        <v>2020</v>
      </c>
      <c r="B35">
        <v>3</v>
      </c>
      <c r="C35">
        <v>5</v>
      </c>
      <c r="D35">
        <v>201</v>
      </c>
      <c r="E35" t="s">
        <v>120</v>
      </c>
      <c r="F35">
        <v>70808.460000000006</v>
      </c>
      <c r="G35">
        <v>-481.09</v>
      </c>
      <c r="H35">
        <v>0</v>
      </c>
      <c r="I35">
        <v>0</v>
      </c>
      <c r="J35">
        <v>0</v>
      </c>
      <c r="K35">
        <v>70327.37</v>
      </c>
      <c r="L35" t="str">
        <f t="shared" si="0"/>
        <v>3-Small C&amp;I</v>
      </c>
    </row>
    <row r="36" spans="1:12" x14ac:dyDescent="0.25">
      <c r="A36">
        <v>2020</v>
      </c>
      <c r="B36">
        <v>3</v>
      </c>
      <c r="C36">
        <v>5</v>
      </c>
      <c r="D36">
        <v>201</v>
      </c>
      <c r="E36" t="s">
        <v>121</v>
      </c>
      <c r="F36">
        <v>588573.04</v>
      </c>
      <c r="G36">
        <v>-294.27</v>
      </c>
      <c r="H36">
        <v>0</v>
      </c>
      <c r="I36">
        <v>0</v>
      </c>
      <c r="J36">
        <v>0</v>
      </c>
      <c r="K36">
        <v>588278.77</v>
      </c>
      <c r="L36" t="str">
        <f t="shared" si="0"/>
        <v>4-Medium C&amp;I</v>
      </c>
    </row>
    <row r="37" spans="1:12" x14ac:dyDescent="0.25">
      <c r="A37">
        <v>2020</v>
      </c>
      <c r="B37">
        <v>3</v>
      </c>
      <c r="C37">
        <v>5</v>
      </c>
      <c r="D37">
        <v>201</v>
      </c>
      <c r="E37" t="s">
        <v>129</v>
      </c>
      <c r="F37">
        <v>49426.06</v>
      </c>
      <c r="G37">
        <v>-24.72</v>
      </c>
      <c r="H37">
        <v>0</v>
      </c>
      <c r="I37">
        <v>0</v>
      </c>
      <c r="J37">
        <v>0</v>
      </c>
      <c r="K37">
        <v>49401.34</v>
      </c>
      <c r="L37" t="str">
        <f t="shared" si="0"/>
        <v>4-Medium C&amp;I</v>
      </c>
    </row>
    <row r="38" spans="1:12" x14ac:dyDescent="0.25">
      <c r="A38">
        <v>2020</v>
      </c>
      <c r="B38">
        <v>3</v>
      </c>
      <c r="C38">
        <v>5</v>
      </c>
      <c r="D38">
        <v>201</v>
      </c>
      <c r="E38" t="s">
        <v>130</v>
      </c>
      <c r="F38">
        <v>18691.150000000001</v>
      </c>
      <c r="G38">
        <v>-9.34</v>
      </c>
      <c r="H38">
        <v>0</v>
      </c>
      <c r="I38">
        <v>0</v>
      </c>
      <c r="J38">
        <v>0</v>
      </c>
      <c r="K38">
        <v>18681.810000000001</v>
      </c>
      <c r="L38" t="str">
        <f t="shared" si="0"/>
        <v>4-Medium C&amp;I</v>
      </c>
    </row>
    <row r="39" spans="1:12" x14ac:dyDescent="0.25">
      <c r="A39">
        <v>2020</v>
      </c>
      <c r="B39">
        <v>3</v>
      </c>
      <c r="C39">
        <v>5</v>
      </c>
      <c r="D39">
        <v>201</v>
      </c>
      <c r="E39" t="s">
        <v>122</v>
      </c>
      <c r="F39">
        <v>1023498.33</v>
      </c>
      <c r="G39">
        <v>-511.73</v>
      </c>
      <c r="H39">
        <v>0</v>
      </c>
      <c r="I39">
        <v>0</v>
      </c>
      <c r="J39">
        <v>0</v>
      </c>
      <c r="K39">
        <v>1022986.6</v>
      </c>
      <c r="L39" t="str">
        <f t="shared" si="0"/>
        <v>5-Large C&amp;I</v>
      </c>
    </row>
    <row r="40" spans="1:12" x14ac:dyDescent="0.25">
      <c r="A40">
        <v>2020</v>
      </c>
      <c r="B40">
        <v>3</v>
      </c>
      <c r="C40">
        <v>5</v>
      </c>
      <c r="D40">
        <v>201</v>
      </c>
      <c r="E40" t="s">
        <v>123</v>
      </c>
      <c r="F40">
        <v>1885442.43</v>
      </c>
      <c r="G40">
        <v>-48644.47</v>
      </c>
      <c r="H40">
        <v>0</v>
      </c>
      <c r="I40">
        <v>0</v>
      </c>
      <c r="J40">
        <v>0</v>
      </c>
      <c r="K40">
        <v>1836797.96</v>
      </c>
      <c r="L40" t="str">
        <f t="shared" si="0"/>
        <v>1-Residential</v>
      </c>
    </row>
    <row r="41" spans="1:12" x14ac:dyDescent="0.25">
      <c r="A41">
        <v>2020</v>
      </c>
      <c r="B41">
        <v>3</v>
      </c>
      <c r="C41">
        <v>5</v>
      </c>
      <c r="D41">
        <v>201</v>
      </c>
      <c r="E41" t="s">
        <v>124</v>
      </c>
      <c r="F41">
        <v>378841.66</v>
      </c>
      <c r="G41">
        <v>-9773.94</v>
      </c>
      <c r="H41">
        <v>0</v>
      </c>
      <c r="I41">
        <v>0</v>
      </c>
      <c r="J41">
        <v>0</v>
      </c>
      <c r="K41">
        <v>369067.72</v>
      </c>
      <c r="L41" t="str">
        <f t="shared" si="0"/>
        <v>2-Low Income Residential</v>
      </c>
    </row>
    <row r="42" spans="1:12" x14ac:dyDescent="0.25">
      <c r="A42">
        <v>2020</v>
      </c>
      <c r="B42">
        <v>3</v>
      </c>
      <c r="C42">
        <v>5</v>
      </c>
      <c r="D42">
        <v>201</v>
      </c>
      <c r="E42" t="s">
        <v>125</v>
      </c>
      <c r="F42">
        <v>2.98</v>
      </c>
      <c r="G42">
        <v>-0.02</v>
      </c>
      <c r="H42">
        <v>0</v>
      </c>
      <c r="I42">
        <v>0</v>
      </c>
      <c r="J42">
        <v>0</v>
      </c>
      <c r="K42">
        <v>2.96</v>
      </c>
      <c r="L42" t="str">
        <f t="shared" si="0"/>
        <v>Street</v>
      </c>
    </row>
    <row r="43" spans="1:12" x14ac:dyDescent="0.25">
      <c r="A43">
        <v>2020</v>
      </c>
      <c r="B43">
        <v>3</v>
      </c>
      <c r="C43">
        <v>5</v>
      </c>
      <c r="D43">
        <v>201</v>
      </c>
      <c r="E43" t="s">
        <v>127</v>
      </c>
      <c r="F43">
        <v>21.21</v>
      </c>
      <c r="G43">
        <v>-0.14000000000000001</v>
      </c>
      <c r="H43">
        <v>0</v>
      </c>
      <c r="I43">
        <v>0</v>
      </c>
      <c r="J43">
        <v>0</v>
      </c>
      <c r="K43">
        <v>21.07</v>
      </c>
      <c r="L43" t="str">
        <f t="shared" si="0"/>
        <v>Street</v>
      </c>
    </row>
    <row r="44" spans="1:12" x14ac:dyDescent="0.25">
      <c r="A44">
        <v>2020</v>
      </c>
      <c r="B44">
        <v>3</v>
      </c>
      <c r="C44">
        <v>5</v>
      </c>
      <c r="D44">
        <v>201</v>
      </c>
      <c r="E44" t="s">
        <v>133</v>
      </c>
      <c r="F44">
        <v>3478.18</v>
      </c>
      <c r="G44">
        <v>-23.65</v>
      </c>
      <c r="H44">
        <v>0</v>
      </c>
      <c r="I44">
        <v>0</v>
      </c>
      <c r="J44">
        <v>0</v>
      </c>
      <c r="K44">
        <v>3454.53</v>
      </c>
      <c r="L44" t="str">
        <f t="shared" si="0"/>
        <v>Street</v>
      </c>
    </row>
    <row r="45" spans="1:12" x14ac:dyDescent="0.25">
      <c r="A45">
        <v>2020</v>
      </c>
      <c r="B45">
        <v>2</v>
      </c>
      <c r="C45">
        <v>4</v>
      </c>
      <c r="D45">
        <v>201</v>
      </c>
      <c r="E45" t="s">
        <v>117</v>
      </c>
      <c r="F45">
        <v>107973.96</v>
      </c>
      <c r="G45">
        <v>-734.17</v>
      </c>
      <c r="H45">
        <v>0</v>
      </c>
      <c r="I45">
        <v>0</v>
      </c>
      <c r="J45">
        <v>0</v>
      </c>
      <c r="K45">
        <v>107239.79</v>
      </c>
      <c r="L45" t="str">
        <f t="shared" si="0"/>
        <v>3-Small C&amp;I</v>
      </c>
    </row>
    <row r="46" spans="1:12" x14ac:dyDescent="0.25">
      <c r="A46">
        <v>2020</v>
      </c>
      <c r="B46">
        <v>2</v>
      </c>
      <c r="C46">
        <v>4</v>
      </c>
      <c r="D46">
        <v>201</v>
      </c>
      <c r="E46" t="s">
        <v>118</v>
      </c>
      <c r="F46">
        <v>138.55000000000001</v>
      </c>
      <c r="G46">
        <v>-0.94</v>
      </c>
      <c r="H46">
        <v>0</v>
      </c>
      <c r="I46">
        <v>0</v>
      </c>
      <c r="J46">
        <v>0</v>
      </c>
      <c r="K46">
        <v>137.61000000000001</v>
      </c>
      <c r="L46" t="str">
        <f t="shared" si="0"/>
        <v>3-Small C&amp;I</v>
      </c>
    </row>
    <row r="47" spans="1:12" x14ac:dyDescent="0.25">
      <c r="A47">
        <v>2020</v>
      </c>
      <c r="B47">
        <v>2</v>
      </c>
      <c r="C47">
        <v>4</v>
      </c>
      <c r="D47">
        <v>201</v>
      </c>
      <c r="E47" t="s">
        <v>119</v>
      </c>
      <c r="F47">
        <v>122.64</v>
      </c>
      <c r="G47">
        <v>-0.84</v>
      </c>
      <c r="H47">
        <v>0</v>
      </c>
      <c r="I47">
        <v>0</v>
      </c>
      <c r="J47">
        <v>0</v>
      </c>
      <c r="K47">
        <v>121.8</v>
      </c>
      <c r="L47" t="str">
        <f t="shared" si="0"/>
        <v>3-Small C&amp;I</v>
      </c>
    </row>
    <row r="48" spans="1:12" x14ac:dyDescent="0.25">
      <c r="A48">
        <v>2020</v>
      </c>
      <c r="B48">
        <v>2</v>
      </c>
      <c r="C48">
        <v>4</v>
      </c>
      <c r="D48">
        <v>201</v>
      </c>
      <c r="E48" t="s">
        <v>120</v>
      </c>
      <c r="F48">
        <v>1887.07</v>
      </c>
      <c r="G48">
        <v>-12.83</v>
      </c>
      <c r="H48">
        <v>0</v>
      </c>
      <c r="I48">
        <v>0</v>
      </c>
      <c r="J48">
        <v>0</v>
      </c>
      <c r="K48">
        <v>1874.24</v>
      </c>
      <c r="L48" t="str">
        <f t="shared" si="0"/>
        <v>3-Small C&amp;I</v>
      </c>
    </row>
    <row r="49" spans="1:12" x14ac:dyDescent="0.25">
      <c r="A49">
        <v>2020</v>
      </c>
      <c r="B49">
        <v>2</v>
      </c>
      <c r="C49">
        <v>4</v>
      </c>
      <c r="D49">
        <v>201</v>
      </c>
      <c r="E49" t="s">
        <v>121</v>
      </c>
      <c r="F49">
        <v>67430.42</v>
      </c>
      <c r="G49">
        <v>-33.729999999999997</v>
      </c>
      <c r="H49">
        <v>0</v>
      </c>
      <c r="I49">
        <v>0</v>
      </c>
      <c r="J49">
        <v>0</v>
      </c>
      <c r="K49">
        <v>67396.69</v>
      </c>
      <c r="L49" t="str">
        <f t="shared" si="0"/>
        <v>4-Medium C&amp;I</v>
      </c>
    </row>
    <row r="50" spans="1:12" x14ac:dyDescent="0.25">
      <c r="A50">
        <v>2020</v>
      </c>
      <c r="B50">
        <v>2</v>
      </c>
      <c r="C50">
        <v>4</v>
      </c>
      <c r="D50">
        <v>201</v>
      </c>
      <c r="E50" t="s">
        <v>129</v>
      </c>
      <c r="F50">
        <v>0.09</v>
      </c>
      <c r="G50">
        <v>0</v>
      </c>
      <c r="H50">
        <v>0</v>
      </c>
      <c r="I50">
        <v>0</v>
      </c>
      <c r="J50">
        <v>0</v>
      </c>
      <c r="K50">
        <v>0.09</v>
      </c>
      <c r="L50" t="str">
        <f t="shared" si="0"/>
        <v>4-Medium C&amp;I</v>
      </c>
    </row>
    <row r="51" spans="1:12" x14ac:dyDescent="0.25">
      <c r="A51">
        <v>2020</v>
      </c>
      <c r="B51">
        <v>2</v>
      </c>
      <c r="C51">
        <v>4</v>
      </c>
      <c r="D51">
        <v>201</v>
      </c>
      <c r="E51" t="s">
        <v>122</v>
      </c>
      <c r="F51">
        <v>187687.9</v>
      </c>
      <c r="G51">
        <v>-93.82</v>
      </c>
      <c r="H51">
        <v>0</v>
      </c>
      <c r="I51">
        <v>0</v>
      </c>
      <c r="J51">
        <v>0</v>
      </c>
      <c r="K51">
        <v>187594.08</v>
      </c>
      <c r="L51" t="str">
        <f t="shared" si="0"/>
        <v>5-Large C&amp;I</v>
      </c>
    </row>
    <row r="52" spans="1:12" x14ac:dyDescent="0.25">
      <c r="A52">
        <v>2020</v>
      </c>
      <c r="B52">
        <v>2</v>
      </c>
      <c r="C52">
        <v>4</v>
      </c>
      <c r="D52">
        <v>201</v>
      </c>
      <c r="E52" t="s">
        <v>123</v>
      </c>
      <c r="F52">
        <v>610711.74</v>
      </c>
      <c r="G52">
        <v>-15756.05</v>
      </c>
      <c r="H52">
        <v>0</v>
      </c>
      <c r="I52">
        <v>0</v>
      </c>
      <c r="J52">
        <v>0</v>
      </c>
      <c r="K52">
        <v>594955.68999999994</v>
      </c>
      <c r="L52" t="str">
        <f t="shared" si="0"/>
        <v>1-Residential</v>
      </c>
    </row>
    <row r="53" spans="1:12" x14ac:dyDescent="0.25">
      <c r="A53">
        <v>2020</v>
      </c>
      <c r="B53">
        <v>2</v>
      </c>
      <c r="C53">
        <v>4</v>
      </c>
      <c r="D53">
        <v>201</v>
      </c>
      <c r="E53" t="s">
        <v>124</v>
      </c>
      <c r="F53">
        <v>9802.31</v>
      </c>
      <c r="G53">
        <v>-252.87</v>
      </c>
      <c r="H53">
        <v>0</v>
      </c>
      <c r="I53">
        <v>0</v>
      </c>
      <c r="J53">
        <v>0</v>
      </c>
      <c r="K53">
        <v>9549.44</v>
      </c>
      <c r="L53" t="str">
        <f t="shared" si="0"/>
        <v>2-Low Income Residential</v>
      </c>
    </row>
    <row r="54" spans="1:12" x14ac:dyDescent="0.25">
      <c r="A54">
        <v>2020</v>
      </c>
      <c r="B54">
        <v>2</v>
      </c>
      <c r="C54">
        <v>4</v>
      </c>
      <c r="D54">
        <v>201</v>
      </c>
      <c r="E54" t="s">
        <v>125</v>
      </c>
      <c r="F54">
        <v>1675.33</v>
      </c>
      <c r="G54">
        <v>-11.39</v>
      </c>
      <c r="H54">
        <v>0</v>
      </c>
      <c r="I54">
        <v>0</v>
      </c>
      <c r="J54">
        <v>0</v>
      </c>
      <c r="K54">
        <v>1663.94</v>
      </c>
      <c r="L54" t="str">
        <f t="shared" si="0"/>
        <v>Street</v>
      </c>
    </row>
    <row r="55" spans="1:12" x14ac:dyDescent="0.25">
      <c r="A55">
        <v>2020</v>
      </c>
      <c r="B55">
        <v>2</v>
      </c>
      <c r="C55">
        <v>4</v>
      </c>
      <c r="D55">
        <v>201</v>
      </c>
      <c r="E55" t="s">
        <v>126</v>
      </c>
      <c r="F55">
        <v>716.89</v>
      </c>
      <c r="G55">
        <v>-4.88</v>
      </c>
      <c r="H55">
        <v>0</v>
      </c>
      <c r="I55">
        <v>0</v>
      </c>
      <c r="J55">
        <v>0</v>
      </c>
      <c r="K55">
        <v>712.01</v>
      </c>
      <c r="L55" t="str">
        <f t="shared" si="0"/>
        <v>Street</v>
      </c>
    </row>
    <row r="56" spans="1:12" x14ac:dyDescent="0.25">
      <c r="A56">
        <v>2020</v>
      </c>
      <c r="B56">
        <v>2</v>
      </c>
      <c r="C56">
        <v>4</v>
      </c>
      <c r="D56">
        <v>201</v>
      </c>
      <c r="E56" t="s">
        <v>127</v>
      </c>
      <c r="F56">
        <v>2.17</v>
      </c>
      <c r="G56">
        <v>-0.01</v>
      </c>
      <c r="H56">
        <v>0</v>
      </c>
      <c r="I56">
        <v>0</v>
      </c>
      <c r="J56">
        <v>0</v>
      </c>
      <c r="K56">
        <v>2.16</v>
      </c>
      <c r="L56" t="str">
        <f t="shared" si="0"/>
        <v>Street</v>
      </c>
    </row>
    <row r="57" spans="1:12" x14ac:dyDescent="0.25">
      <c r="A57">
        <v>2020</v>
      </c>
      <c r="B57">
        <v>2</v>
      </c>
      <c r="C57">
        <v>4</v>
      </c>
      <c r="D57">
        <v>201</v>
      </c>
      <c r="E57" t="s">
        <v>117</v>
      </c>
      <c r="F57">
        <v>-7.5</v>
      </c>
      <c r="G57">
        <v>0.05</v>
      </c>
      <c r="H57">
        <v>0</v>
      </c>
      <c r="I57">
        <v>0</v>
      </c>
      <c r="J57">
        <v>0</v>
      </c>
      <c r="K57">
        <v>-7.45</v>
      </c>
      <c r="L57" t="str">
        <f t="shared" si="0"/>
        <v>3-Small C&amp;I</v>
      </c>
    </row>
    <row r="58" spans="1:12" x14ac:dyDescent="0.25">
      <c r="A58">
        <v>2020</v>
      </c>
      <c r="B58">
        <v>2</v>
      </c>
      <c r="C58">
        <v>4</v>
      </c>
      <c r="D58">
        <v>201</v>
      </c>
      <c r="E58" t="s">
        <v>123</v>
      </c>
      <c r="F58">
        <v>267.8</v>
      </c>
      <c r="G58">
        <v>-6.9</v>
      </c>
      <c r="H58">
        <v>0</v>
      </c>
      <c r="I58">
        <v>0</v>
      </c>
      <c r="J58">
        <v>0</v>
      </c>
      <c r="K58">
        <v>260.89999999999998</v>
      </c>
      <c r="L58" t="str">
        <f t="shared" si="0"/>
        <v>1-Residential</v>
      </c>
    </row>
    <row r="59" spans="1:12" x14ac:dyDescent="0.25">
      <c r="A59">
        <v>2020</v>
      </c>
      <c r="B59">
        <v>2</v>
      </c>
      <c r="C59">
        <v>5</v>
      </c>
      <c r="D59">
        <v>201</v>
      </c>
      <c r="E59" t="s">
        <v>117</v>
      </c>
      <c r="F59">
        <v>8133360.75</v>
      </c>
      <c r="G59">
        <v>-55310.73</v>
      </c>
      <c r="H59">
        <v>0</v>
      </c>
      <c r="I59">
        <v>0</v>
      </c>
      <c r="J59">
        <v>0</v>
      </c>
      <c r="K59">
        <v>8078050.0199999996</v>
      </c>
      <c r="L59" t="str">
        <f t="shared" si="0"/>
        <v>3-Small C&amp;I</v>
      </c>
    </row>
    <row r="60" spans="1:12" x14ac:dyDescent="0.25">
      <c r="A60">
        <v>2020</v>
      </c>
      <c r="B60">
        <v>2</v>
      </c>
      <c r="C60">
        <v>5</v>
      </c>
      <c r="D60">
        <v>201</v>
      </c>
      <c r="E60" t="s">
        <v>118</v>
      </c>
      <c r="F60">
        <v>914.24</v>
      </c>
      <c r="G60">
        <v>-6.2</v>
      </c>
      <c r="H60">
        <v>0</v>
      </c>
      <c r="I60">
        <v>0</v>
      </c>
      <c r="J60">
        <v>0</v>
      </c>
      <c r="K60">
        <v>908.04</v>
      </c>
      <c r="L60" t="str">
        <f t="shared" si="0"/>
        <v>3-Small C&amp;I</v>
      </c>
    </row>
    <row r="61" spans="1:12" x14ac:dyDescent="0.25">
      <c r="A61">
        <v>2020</v>
      </c>
      <c r="B61">
        <v>2</v>
      </c>
      <c r="C61">
        <v>5</v>
      </c>
      <c r="D61">
        <v>201</v>
      </c>
      <c r="E61" t="s">
        <v>128</v>
      </c>
      <c r="F61">
        <v>12461.93</v>
      </c>
      <c r="G61">
        <v>-84.75</v>
      </c>
      <c r="H61">
        <v>0</v>
      </c>
      <c r="I61">
        <v>0</v>
      </c>
      <c r="J61">
        <v>0</v>
      </c>
      <c r="K61">
        <v>12377.18</v>
      </c>
      <c r="L61" t="str">
        <f t="shared" si="0"/>
        <v>3-Small C&amp;I</v>
      </c>
    </row>
    <row r="62" spans="1:12" x14ac:dyDescent="0.25">
      <c r="A62">
        <v>2020</v>
      </c>
      <c r="B62">
        <v>2</v>
      </c>
      <c r="C62">
        <v>5</v>
      </c>
      <c r="D62">
        <v>201</v>
      </c>
      <c r="E62" t="s">
        <v>119</v>
      </c>
      <c r="F62">
        <v>147188.91</v>
      </c>
      <c r="G62">
        <v>-1000.87</v>
      </c>
      <c r="H62">
        <v>0</v>
      </c>
      <c r="I62">
        <v>0</v>
      </c>
      <c r="J62">
        <v>0</v>
      </c>
      <c r="K62">
        <v>146188.04</v>
      </c>
      <c r="L62" t="str">
        <f t="shared" si="0"/>
        <v>3-Small C&amp;I</v>
      </c>
    </row>
    <row r="63" spans="1:12" x14ac:dyDescent="0.25">
      <c r="A63">
        <v>2020</v>
      </c>
      <c r="B63">
        <v>2</v>
      </c>
      <c r="C63">
        <v>5</v>
      </c>
      <c r="D63">
        <v>201</v>
      </c>
      <c r="E63" t="s">
        <v>120</v>
      </c>
      <c r="F63">
        <v>935097.15</v>
      </c>
      <c r="G63">
        <v>-6358.3</v>
      </c>
      <c r="H63">
        <v>0</v>
      </c>
      <c r="I63">
        <v>0</v>
      </c>
      <c r="J63">
        <v>0</v>
      </c>
      <c r="K63">
        <v>928738.85</v>
      </c>
      <c r="L63" t="str">
        <f t="shared" si="0"/>
        <v>3-Small C&amp;I</v>
      </c>
    </row>
    <row r="64" spans="1:12" x14ac:dyDescent="0.25">
      <c r="A64">
        <v>2020</v>
      </c>
      <c r="B64">
        <v>2</v>
      </c>
      <c r="C64">
        <v>5</v>
      </c>
      <c r="D64">
        <v>201</v>
      </c>
      <c r="E64" t="s">
        <v>121</v>
      </c>
      <c r="F64">
        <v>10935768.369999999</v>
      </c>
      <c r="G64">
        <v>-5467.07</v>
      </c>
      <c r="H64">
        <v>0</v>
      </c>
      <c r="I64">
        <v>0</v>
      </c>
      <c r="J64">
        <v>0</v>
      </c>
      <c r="K64">
        <v>10930301.300000001</v>
      </c>
      <c r="L64" t="str">
        <f t="shared" si="0"/>
        <v>4-Medium C&amp;I</v>
      </c>
    </row>
    <row r="65" spans="1:12" x14ac:dyDescent="0.25">
      <c r="A65">
        <v>2020</v>
      </c>
      <c r="B65">
        <v>2</v>
      </c>
      <c r="C65">
        <v>5</v>
      </c>
      <c r="D65">
        <v>201</v>
      </c>
      <c r="E65" t="s">
        <v>129</v>
      </c>
      <c r="F65">
        <v>788159.92</v>
      </c>
      <c r="G65">
        <v>-394.06</v>
      </c>
      <c r="H65">
        <v>0</v>
      </c>
      <c r="I65">
        <v>0</v>
      </c>
      <c r="J65">
        <v>0</v>
      </c>
      <c r="K65">
        <v>787765.86</v>
      </c>
      <c r="L65" t="str">
        <f t="shared" si="0"/>
        <v>4-Medium C&amp;I</v>
      </c>
    </row>
    <row r="66" spans="1:12" x14ac:dyDescent="0.25">
      <c r="A66">
        <v>2020</v>
      </c>
      <c r="B66">
        <v>2</v>
      </c>
      <c r="C66">
        <v>5</v>
      </c>
      <c r="D66">
        <v>201</v>
      </c>
      <c r="E66" t="s">
        <v>130</v>
      </c>
      <c r="F66">
        <v>434842.74</v>
      </c>
      <c r="G66">
        <v>-217.42</v>
      </c>
      <c r="H66">
        <v>0</v>
      </c>
      <c r="I66">
        <v>0</v>
      </c>
      <c r="J66">
        <v>0</v>
      </c>
      <c r="K66">
        <v>434625.32</v>
      </c>
      <c r="L66" t="str">
        <f t="shared" ref="L66:L129" si="1">VLOOKUP(E66,N:O,2,FALSE)</f>
        <v>4-Medium C&amp;I</v>
      </c>
    </row>
    <row r="67" spans="1:12" x14ac:dyDescent="0.25">
      <c r="A67">
        <v>2020</v>
      </c>
      <c r="B67">
        <v>2</v>
      </c>
      <c r="C67">
        <v>5</v>
      </c>
      <c r="D67">
        <v>201</v>
      </c>
      <c r="E67" t="s">
        <v>122</v>
      </c>
      <c r="F67">
        <v>20022591.550000001</v>
      </c>
      <c r="G67">
        <v>-10011.6</v>
      </c>
      <c r="H67">
        <v>0</v>
      </c>
      <c r="I67">
        <v>0</v>
      </c>
      <c r="J67">
        <v>0</v>
      </c>
      <c r="K67">
        <v>20012579.949999999</v>
      </c>
      <c r="L67" t="str">
        <f t="shared" si="1"/>
        <v>5-Large C&amp;I</v>
      </c>
    </row>
    <row r="68" spans="1:12" x14ac:dyDescent="0.25">
      <c r="A68">
        <v>2020</v>
      </c>
      <c r="B68">
        <v>2</v>
      </c>
      <c r="C68">
        <v>5</v>
      </c>
      <c r="D68">
        <v>201</v>
      </c>
      <c r="E68" t="s">
        <v>123</v>
      </c>
      <c r="F68">
        <v>31152769.66</v>
      </c>
      <c r="G68">
        <v>-803737.26</v>
      </c>
      <c r="H68">
        <v>0</v>
      </c>
      <c r="I68">
        <v>0</v>
      </c>
      <c r="J68">
        <v>0</v>
      </c>
      <c r="K68">
        <v>30349032.399999999</v>
      </c>
      <c r="L68" t="str">
        <f t="shared" si="1"/>
        <v>1-Residential</v>
      </c>
    </row>
    <row r="69" spans="1:12" x14ac:dyDescent="0.25">
      <c r="A69">
        <v>2020</v>
      </c>
      <c r="B69">
        <v>2</v>
      </c>
      <c r="C69">
        <v>5</v>
      </c>
      <c r="D69">
        <v>201</v>
      </c>
      <c r="E69" t="s">
        <v>124</v>
      </c>
      <c r="F69">
        <v>4569983.87</v>
      </c>
      <c r="G69">
        <v>-117906.66</v>
      </c>
      <c r="H69">
        <v>0</v>
      </c>
      <c r="I69">
        <v>0</v>
      </c>
      <c r="J69">
        <v>0</v>
      </c>
      <c r="K69">
        <v>4452077.21</v>
      </c>
      <c r="L69" t="str">
        <f t="shared" si="1"/>
        <v>2-Low Income Residential</v>
      </c>
    </row>
    <row r="70" spans="1:12" x14ac:dyDescent="0.25">
      <c r="A70">
        <v>2020</v>
      </c>
      <c r="B70">
        <v>2</v>
      </c>
      <c r="C70">
        <v>5</v>
      </c>
      <c r="D70">
        <v>201</v>
      </c>
      <c r="E70" t="s">
        <v>125</v>
      </c>
      <c r="F70">
        <v>172814.07</v>
      </c>
      <c r="G70">
        <v>-1177.28</v>
      </c>
      <c r="H70">
        <v>0</v>
      </c>
      <c r="I70">
        <v>0</v>
      </c>
      <c r="J70">
        <v>0</v>
      </c>
      <c r="K70">
        <v>171636.79</v>
      </c>
      <c r="L70" t="str">
        <f t="shared" si="1"/>
        <v>Street</v>
      </c>
    </row>
    <row r="71" spans="1:12" x14ac:dyDescent="0.25">
      <c r="A71">
        <v>2020</v>
      </c>
      <c r="B71">
        <v>2</v>
      </c>
      <c r="C71">
        <v>5</v>
      </c>
      <c r="D71">
        <v>201</v>
      </c>
      <c r="E71" t="s">
        <v>131</v>
      </c>
      <c r="F71">
        <v>5347.07</v>
      </c>
      <c r="G71">
        <v>-36.6</v>
      </c>
      <c r="H71">
        <v>0</v>
      </c>
      <c r="I71">
        <v>0</v>
      </c>
      <c r="J71">
        <v>0</v>
      </c>
      <c r="K71">
        <v>5310.47</v>
      </c>
      <c r="L71" t="str">
        <f t="shared" si="1"/>
        <v>Street</v>
      </c>
    </row>
    <row r="72" spans="1:12" x14ac:dyDescent="0.25">
      <c r="A72">
        <v>2020</v>
      </c>
      <c r="B72">
        <v>2</v>
      </c>
      <c r="C72">
        <v>5</v>
      </c>
      <c r="D72">
        <v>201</v>
      </c>
      <c r="E72" t="s">
        <v>132</v>
      </c>
      <c r="F72">
        <v>456.14</v>
      </c>
      <c r="G72">
        <v>-3.1</v>
      </c>
      <c r="H72">
        <v>0</v>
      </c>
      <c r="I72">
        <v>0</v>
      </c>
      <c r="J72">
        <v>0</v>
      </c>
      <c r="K72">
        <v>453.04</v>
      </c>
      <c r="L72" t="str">
        <f t="shared" si="1"/>
        <v>Street</v>
      </c>
    </row>
    <row r="73" spans="1:12" x14ac:dyDescent="0.25">
      <c r="A73">
        <v>2020</v>
      </c>
      <c r="B73">
        <v>2</v>
      </c>
      <c r="C73">
        <v>5</v>
      </c>
      <c r="D73">
        <v>201</v>
      </c>
      <c r="E73" t="s">
        <v>126</v>
      </c>
      <c r="F73">
        <v>1780.05</v>
      </c>
      <c r="G73">
        <v>-12.28</v>
      </c>
      <c r="H73">
        <v>0</v>
      </c>
      <c r="I73">
        <v>0</v>
      </c>
      <c r="J73">
        <v>0</v>
      </c>
      <c r="K73">
        <v>1767.77</v>
      </c>
      <c r="L73" t="str">
        <f t="shared" si="1"/>
        <v>Street</v>
      </c>
    </row>
    <row r="74" spans="1:12" x14ac:dyDescent="0.25">
      <c r="A74">
        <v>2020</v>
      </c>
      <c r="B74">
        <v>2</v>
      </c>
      <c r="C74">
        <v>5</v>
      </c>
      <c r="D74">
        <v>201</v>
      </c>
      <c r="E74" t="s">
        <v>127</v>
      </c>
      <c r="F74">
        <v>153292.94</v>
      </c>
      <c r="G74">
        <v>-1041.1199999999999</v>
      </c>
      <c r="H74">
        <v>0</v>
      </c>
      <c r="I74">
        <v>0</v>
      </c>
      <c r="J74">
        <v>0</v>
      </c>
      <c r="K74">
        <v>152251.82</v>
      </c>
      <c r="L74" t="str">
        <f t="shared" si="1"/>
        <v>Street</v>
      </c>
    </row>
    <row r="75" spans="1:12" x14ac:dyDescent="0.25">
      <c r="A75">
        <v>2020</v>
      </c>
      <c r="B75">
        <v>2</v>
      </c>
      <c r="C75">
        <v>5</v>
      </c>
      <c r="D75">
        <v>201</v>
      </c>
      <c r="E75" t="s">
        <v>133</v>
      </c>
      <c r="F75">
        <v>324152.15000000002</v>
      </c>
      <c r="G75">
        <v>-2204.1999999999998</v>
      </c>
      <c r="H75">
        <v>0</v>
      </c>
      <c r="I75">
        <v>0</v>
      </c>
      <c r="J75">
        <v>0</v>
      </c>
      <c r="K75">
        <v>321947.95</v>
      </c>
      <c r="L75" t="str">
        <f t="shared" si="1"/>
        <v>Street</v>
      </c>
    </row>
    <row r="76" spans="1:12" x14ac:dyDescent="0.25">
      <c r="A76">
        <v>2020</v>
      </c>
      <c r="B76">
        <v>2</v>
      </c>
      <c r="C76">
        <v>5</v>
      </c>
      <c r="D76">
        <v>201</v>
      </c>
      <c r="E76" t="s">
        <v>134</v>
      </c>
      <c r="F76">
        <v>29.42</v>
      </c>
      <c r="G76">
        <v>-0.19</v>
      </c>
      <c r="H76">
        <v>0</v>
      </c>
      <c r="I76">
        <v>0</v>
      </c>
      <c r="J76">
        <v>0</v>
      </c>
      <c r="K76">
        <v>29.23</v>
      </c>
      <c r="L76" t="str">
        <f t="shared" si="1"/>
        <v>Street</v>
      </c>
    </row>
    <row r="77" spans="1:12" x14ac:dyDescent="0.25">
      <c r="A77">
        <v>2020</v>
      </c>
      <c r="B77">
        <v>2</v>
      </c>
      <c r="C77">
        <v>5</v>
      </c>
      <c r="D77">
        <v>201</v>
      </c>
      <c r="E77" t="s">
        <v>117</v>
      </c>
      <c r="F77">
        <v>419929.3</v>
      </c>
      <c r="G77">
        <v>-2856.2</v>
      </c>
      <c r="H77">
        <v>0</v>
      </c>
      <c r="I77">
        <v>0</v>
      </c>
      <c r="J77">
        <v>0</v>
      </c>
      <c r="K77">
        <v>417073.1</v>
      </c>
      <c r="L77" t="str">
        <f t="shared" si="1"/>
        <v>3-Small C&amp;I</v>
      </c>
    </row>
    <row r="78" spans="1:12" x14ac:dyDescent="0.25">
      <c r="A78">
        <v>2020</v>
      </c>
      <c r="B78">
        <v>2</v>
      </c>
      <c r="C78">
        <v>5</v>
      </c>
      <c r="D78">
        <v>201</v>
      </c>
      <c r="E78" t="s">
        <v>128</v>
      </c>
      <c r="F78">
        <v>2499.84</v>
      </c>
      <c r="G78">
        <v>-16.920000000000002</v>
      </c>
      <c r="H78">
        <v>0</v>
      </c>
      <c r="I78">
        <v>0</v>
      </c>
      <c r="J78">
        <v>0</v>
      </c>
      <c r="K78">
        <v>2482.92</v>
      </c>
      <c r="L78" t="str">
        <f t="shared" si="1"/>
        <v>3-Small C&amp;I</v>
      </c>
    </row>
    <row r="79" spans="1:12" x14ac:dyDescent="0.25">
      <c r="A79">
        <v>2020</v>
      </c>
      <c r="B79">
        <v>2</v>
      </c>
      <c r="C79">
        <v>5</v>
      </c>
      <c r="D79">
        <v>201</v>
      </c>
      <c r="E79" t="s">
        <v>119</v>
      </c>
      <c r="F79">
        <v>3304.09</v>
      </c>
      <c r="G79">
        <v>-22.47</v>
      </c>
      <c r="H79">
        <v>0</v>
      </c>
      <c r="I79">
        <v>0</v>
      </c>
      <c r="J79">
        <v>0</v>
      </c>
      <c r="K79">
        <v>3281.62</v>
      </c>
      <c r="L79" t="str">
        <f t="shared" si="1"/>
        <v>3-Small C&amp;I</v>
      </c>
    </row>
    <row r="80" spans="1:12" x14ac:dyDescent="0.25">
      <c r="A80">
        <v>2020</v>
      </c>
      <c r="B80">
        <v>2</v>
      </c>
      <c r="C80">
        <v>5</v>
      </c>
      <c r="D80">
        <v>201</v>
      </c>
      <c r="E80" t="s">
        <v>120</v>
      </c>
      <c r="F80">
        <v>44327.11</v>
      </c>
      <c r="G80">
        <v>-300.88</v>
      </c>
      <c r="H80">
        <v>0</v>
      </c>
      <c r="I80">
        <v>0</v>
      </c>
      <c r="J80">
        <v>0</v>
      </c>
      <c r="K80">
        <v>44026.23</v>
      </c>
      <c r="L80" t="str">
        <f t="shared" si="1"/>
        <v>3-Small C&amp;I</v>
      </c>
    </row>
    <row r="81" spans="1:12" x14ac:dyDescent="0.25">
      <c r="A81">
        <v>2020</v>
      </c>
      <c r="B81">
        <v>2</v>
      </c>
      <c r="C81">
        <v>5</v>
      </c>
      <c r="D81">
        <v>201</v>
      </c>
      <c r="E81" t="s">
        <v>121</v>
      </c>
      <c r="F81">
        <v>441546.19</v>
      </c>
      <c r="G81">
        <v>-220.73</v>
      </c>
      <c r="H81">
        <v>0</v>
      </c>
      <c r="I81">
        <v>0</v>
      </c>
      <c r="J81">
        <v>0</v>
      </c>
      <c r="K81">
        <v>441325.46</v>
      </c>
      <c r="L81" t="str">
        <f t="shared" si="1"/>
        <v>4-Medium C&amp;I</v>
      </c>
    </row>
    <row r="82" spans="1:12" x14ac:dyDescent="0.25">
      <c r="A82">
        <v>2020</v>
      </c>
      <c r="B82">
        <v>2</v>
      </c>
      <c r="C82">
        <v>5</v>
      </c>
      <c r="D82">
        <v>201</v>
      </c>
      <c r="E82" t="s">
        <v>129</v>
      </c>
      <c r="F82">
        <v>20848.63</v>
      </c>
      <c r="G82">
        <v>-10.43</v>
      </c>
      <c r="H82">
        <v>0</v>
      </c>
      <c r="I82">
        <v>0</v>
      </c>
      <c r="J82">
        <v>0</v>
      </c>
      <c r="K82">
        <v>20838.2</v>
      </c>
      <c r="L82" t="str">
        <f t="shared" si="1"/>
        <v>4-Medium C&amp;I</v>
      </c>
    </row>
    <row r="83" spans="1:12" x14ac:dyDescent="0.25">
      <c r="A83">
        <v>2020</v>
      </c>
      <c r="B83">
        <v>2</v>
      </c>
      <c r="C83">
        <v>5</v>
      </c>
      <c r="D83">
        <v>201</v>
      </c>
      <c r="E83" t="s">
        <v>130</v>
      </c>
      <c r="F83">
        <v>9689.2099999999991</v>
      </c>
      <c r="G83">
        <v>-4.84</v>
      </c>
      <c r="H83">
        <v>0</v>
      </c>
      <c r="I83">
        <v>0</v>
      </c>
      <c r="J83">
        <v>0</v>
      </c>
      <c r="K83">
        <v>9684.3700000000008</v>
      </c>
      <c r="L83" t="str">
        <f t="shared" si="1"/>
        <v>4-Medium C&amp;I</v>
      </c>
    </row>
    <row r="84" spans="1:12" x14ac:dyDescent="0.25">
      <c r="A84">
        <v>2020</v>
      </c>
      <c r="B84">
        <v>2</v>
      </c>
      <c r="C84">
        <v>5</v>
      </c>
      <c r="D84">
        <v>201</v>
      </c>
      <c r="E84" t="s">
        <v>122</v>
      </c>
      <c r="F84">
        <v>1371680.88</v>
      </c>
      <c r="G84">
        <v>-685.89</v>
      </c>
      <c r="H84">
        <v>0</v>
      </c>
      <c r="I84">
        <v>0</v>
      </c>
      <c r="J84">
        <v>0</v>
      </c>
      <c r="K84">
        <v>1370994.99</v>
      </c>
      <c r="L84" t="str">
        <f t="shared" si="1"/>
        <v>5-Large C&amp;I</v>
      </c>
    </row>
    <row r="85" spans="1:12" x14ac:dyDescent="0.25">
      <c r="A85">
        <v>2020</v>
      </c>
      <c r="B85">
        <v>2</v>
      </c>
      <c r="C85">
        <v>5</v>
      </c>
      <c r="D85">
        <v>201</v>
      </c>
      <c r="E85" t="s">
        <v>123</v>
      </c>
      <c r="F85">
        <v>1272482.19</v>
      </c>
      <c r="G85">
        <v>-32830.03</v>
      </c>
      <c r="H85">
        <v>0</v>
      </c>
      <c r="I85">
        <v>0</v>
      </c>
      <c r="J85">
        <v>0</v>
      </c>
      <c r="K85">
        <v>1239652.1599999999</v>
      </c>
      <c r="L85" t="str">
        <f t="shared" si="1"/>
        <v>1-Residential</v>
      </c>
    </row>
    <row r="86" spans="1:12" x14ac:dyDescent="0.25">
      <c r="A86">
        <v>2020</v>
      </c>
      <c r="B86">
        <v>2</v>
      </c>
      <c r="C86">
        <v>5</v>
      </c>
      <c r="D86">
        <v>201</v>
      </c>
      <c r="E86" t="s">
        <v>124</v>
      </c>
      <c r="F86">
        <v>239972.92</v>
      </c>
      <c r="G86">
        <v>-6189.87</v>
      </c>
      <c r="H86">
        <v>0</v>
      </c>
      <c r="I86">
        <v>0</v>
      </c>
      <c r="J86">
        <v>0</v>
      </c>
      <c r="K86">
        <v>233783.05</v>
      </c>
      <c r="L86" t="str">
        <f t="shared" si="1"/>
        <v>2-Low Income Residential</v>
      </c>
    </row>
    <row r="87" spans="1:12" x14ac:dyDescent="0.25">
      <c r="A87">
        <v>2020</v>
      </c>
      <c r="B87">
        <v>2</v>
      </c>
      <c r="C87">
        <v>5</v>
      </c>
      <c r="D87">
        <v>201</v>
      </c>
      <c r="E87" t="s">
        <v>133</v>
      </c>
      <c r="F87">
        <v>-26356.2</v>
      </c>
      <c r="G87">
        <v>179.23</v>
      </c>
      <c r="H87">
        <v>0</v>
      </c>
      <c r="I87">
        <v>0</v>
      </c>
      <c r="J87">
        <v>0</v>
      </c>
      <c r="K87">
        <v>-26176.97</v>
      </c>
      <c r="L87" t="str">
        <f t="shared" si="1"/>
        <v>Street</v>
      </c>
    </row>
    <row r="88" spans="1:12" x14ac:dyDescent="0.25">
      <c r="A88">
        <v>2020</v>
      </c>
      <c r="B88">
        <v>1</v>
      </c>
      <c r="C88">
        <v>4</v>
      </c>
      <c r="D88">
        <v>201</v>
      </c>
      <c r="E88" t="s">
        <v>117</v>
      </c>
      <c r="F88">
        <v>186707.13</v>
      </c>
      <c r="G88">
        <v>-1269.3800000000001</v>
      </c>
      <c r="H88">
        <v>0</v>
      </c>
      <c r="I88">
        <v>0</v>
      </c>
      <c r="J88">
        <v>0</v>
      </c>
      <c r="K88">
        <v>185437.75</v>
      </c>
      <c r="L88" t="str">
        <f t="shared" si="1"/>
        <v>3-Small C&amp;I</v>
      </c>
    </row>
    <row r="89" spans="1:12" x14ac:dyDescent="0.25">
      <c r="A89">
        <v>2020</v>
      </c>
      <c r="B89">
        <v>1</v>
      </c>
      <c r="C89">
        <v>4</v>
      </c>
      <c r="D89">
        <v>201</v>
      </c>
      <c r="E89" t="s">
        <v>118</v>
      </c>
      <c r="F89">
        <v>141.54</v>
      </c>
      <c r="G89">
        <v>-0.97</v>
      </c>
      <c r="H89">
        <v>0</v>
      </c>
      <c r="I89">
        <v>0</v>
      </c>
      <c r="J89">
        <v>0</v>
      </c>
      <c r="K89">
        <v>140.57</v>
      </c>
      <c r="L89" t="str">
        <f t="shared" si="1"/>
        <v>3-Small C&amp;I</v>
      </c>
    </row>
    <row r="90" spans="1:12" x14ac:dyDescent="0.25">
      <c r="A90">
        <v>2020</v>
      </c>
      <c r="B90">
        <v>1</v>
      </c>
      <c r="C90">
        <v>4</v>
      </c>
      <c r="D90">
        <v>201</v>
      </c>
      <c r="E90" t="s">
        <v>119</v>
      </c>
      <c r="F90">
        <v>441.2</v>
      </c>
      <c r="G90">
        <v>-2.99</v>
      </c>
      <c r="H90">
        <v>0</v>
      </c>
      <c r="I90">
        <v>0</v>
      </c>
      <c r="J90">
        <v>0</v>
      </c>
      <c r="K90">
        <v>438.21</v>
      </c>
      <c r="L90" t="str">
        <f t="shared" si="1"/>
        <v>3-Small C&amp;I</v>
      </c>
    </row>
    <row r="91" spans="1:12" x14ac:dyDescent="0.25">
      <c r="A91">
        <v>2020</v>
      </c>
      <c r="B91">
        <v>1</v>
      </c>
      <c r="C91">
        <v>4</v>
      </c>
      <c r="D91">
        <v>201</v>
      </c>
      <c r="E91" t="s">
        <v>120</v>
      </c>
      <c r="F91">
        <v>3634.51</v>
      </c>
      <c r="G91">
        <v>-24.73</v>
      </c>
      <c r="H91">
        <v>0</v>
      </c>
      <c r="I91">
        <v>0</v>
      </c>
      <c r="J91">
        <v>0</v>
      </c>
      <c r="K91">
        <v>3609.78</v>
      </c>
      <c r="L91" t="str">
        <f t="shared" si="1"/>
        <v>3-Small C&amp;I</v>
      </c>
    </row>
    <row r="92" spans="1:12" x14ac:dyDescent="0.25">
      <c r="A92">
        <v>2020</v>
      </c>
      <c r="B92">
        <v>1</v>
      </c>
      <c r="C92">
        <v>4</v>
      </c>
      <c r="D92">
        <v>201</v>
      </c>
      <c r="E92" t="s">
        <v>121</v>
      </c>
      <c r="F92">
        <v>146064.43</v>
      </c>
      <c r="G92">
        <v>-73.05</v>
      </c>
      <c r="H92">
        <v>0</v>
      </c>
      <c r="I92">
        <v>0</v>
      </c>
      <c r="J92">
        <v>0</v>
      </c>
      <c r="K92">
        <v>145991.38</v>
      </c>
      <c r="L92" t="str">
        <f t="shared" si="1"/>
        <v>4-Medium C&amp;I</v>
      </c>
    </row>
    <row r="93" spans="1:12" x14ac:dyDescent="0.25">
      <c r="A93">
        <v>2020</v>
      </c>
      <c r="B93">
        <v>1</v>
      </c>
      <c r="C93">
        <v>4</v>
      </c>
      <c r="D93">
        <v>201</v>
      </c>
      <c r="E93" t="s">
        <v>129</v>
      </c>
      <c r="F93">
        <v>-10.69</v>
      </c>
      <c r="G93">
        <v>0</v>
      </c>
      <c r="H93">
        <v>0</v>
      </c>
      <c r="I93">
        <v>0</v>
      </c>
      <c r="J93">
        <v>0</v>
      </c>
      <c r="K93">
        <v>-10.69</v>
      </c>
      <c r="L93" t="str">
        <f t="shared" si="1"/>
        <v>4-Medium C&amp;I</v>
      </c>
    </row>
    <row r="94" spans="1:12" x14ac:dyDescent="0.25">
      <c r="A94">
        <v>2020</v>
      </c>
      <c r="B94">
        <v>1</v>
      </c>
      <c r="C94">
        <v>4</v>
      </c>
      <c r="D94">
        <v>201</v>
      </c>
      <c r="E94" t="s">
        <v>122</v>
      </c>
      <c r="F94">
        <v>29452.57</v>
      </c>
      <c r="G94">
        <v>-14.74</v>
      </c>
      <c r="H94">
        <v>0</v>
      </c>
      <c r="I94">
        <v>0</v>
      </c>
      <c r="J94">
        <v>0</v>
      </c>
      <c r="K94">
        <v>29437.83</v>
      </c>
      <c r="L94" t="str">
        <f t="shared" si="1"/>
        <v>5-Large C&amp;I</v>
      </c>
    </row>
    <row r="95" spans="1:12" x14ac:dyDescent="0.25">
      <c r="A95">
        <v>2020</v>
      </c>
      <c r="B95">
        <v>1</v>
      </c>
      <c r="C95">
        <v>4</v>
      </c>
      <c r="D95">
        <v>201</v>
      </c>
      <c r="E95" t="s">
        <v>123</v>
      </c>
      <c r="F95">
        <v>848514.11</v>
      </c>
      <c r="G95">
        <v>-21891.65</v>
      </c>
      <c r="H95">
        <v>0</v>
      </c>
      <c r="I95">
        <v>0</v>
      </c>
      <c r="J95">
        <v>0</v>
      </c>
      <c r="K95">
        <v>826622.46</v>
      </c>
      <c r="L95" t="str">
        <f t="shared" si="1"/>
        <v>1-Residential</v>
      </c>
    </row>
    <row r="96" spans="1:12" x14ac:dyDescent="0.25">
      <c r="A96">
        <v>2020</v>
      </c>
      <c r="B96">
        <v>1</v>
      </c>
      <c r="C96">
        <v>4</v>
      </c>
      <c r="D96">
        <v>201</v>
      </c>
      <c r="E96" t="s">
        <v>124</v>
      </c>
      <c r="F96">
        <v>11152.31</v>
      </c>
      <c r="G96">
        <v>-287.74</v>
      </c>
      <c r="H96">
        <v>0</v>
      </c>
      <c r="I96">
        <v>0</v>
      </c>
      <c r="J96">
        <v>0</v>
      </c>
      <c r="K96">
        <v>10864.57</v>
      </c>
      <c r="L96" t="str">
        <f t="shared" si="1"/>
        <v>2-Low Income Residential</v>
      </c>
    </row>
    <row r="97" spans="1:12" x14ac:dyDescent="0.25">
      <c r="A97">
        <v>2020</v>
      </c>
      <c r="B97">
        <v>1</v>
      </c>
      <c r="C97">
        <v>4</v>
      </c>
      <c r="D97">
        <v>201</v>
      </c>
      <c r="E97" t="s">
        <v>125</v>
      </c>
      <c r="F97">
        <v>1899.53</v>
      </c>
      <c r="G97">
        <v>-12.91</v>
      </c>
      <c r="H97">
        <v>0</v>
      </c>
      <c r="I97">
        <v>0</v>
      </c>
      <c r="J97">
        <v>0</v>
      </c>
      <c r="K97">
        <v>1886.62</v>
      </c>
      <c r="L97" t="str">
        <f t="shared" si="1"/>
        <v>Street</v>
      </c>
    </row>
    <row r="98" spans="1:12" x14ac:dyDescent="0.25">
      <c r="A98">
        <v>2020</v>
      </c>
      <c r="B98">
        <v>1</v>
      </c>
      <c r="C98">
        <v>4</v>
      </c>
      <c r="D98">
        <v>201</v>
      </c>
      <c r="E98" t="s">
        <v>126</v>
      </c>
      <c r="F98">
        <v>812.66</v>
      </c>
      <c r="G98">
        <v>-5.53</v>
      </c>
      <c r="H98">
        <v>0</v>
      </c>
      <c r="I98">
        <v>0</v>
      </c>
      <c r="J98">
        <v>0</v>
      </c>
      <c r="K98">
        <v>807.13</v>
      </c>
      <c r="L98" t="str">
        <f t="shared" si="1"/>
        <v>Street</v>
      </c>
    </row>
    <row r="99" spans="1:12" x14ac:dyDescent="0.25">
      <c r="A99">
        <v>2020</v>
      </c>
      <c r="B99">
        <v>1</v>
      </c>
      <c r="C99">
        <v>4</v>
      </c>
      <c r="D99">
        <v>201</v>
      </c>
      <c r="E99" t="s">
        <v>127</v>
      </c>
      <c r="F99">
        <v>2.44</v>
      </c>
      <c r="G99">
        <v>-0.02</v>
      </c>
      <c r="H99">
        <v>0</v>
      </c>
      <c r="I99">
        <v>0</v>
      </c>
      <c r="J99">
        <v>0</v>
      </c>
      <c r="K99">
        <v>2.42</v>
      </c>
      <c r="L99" t="str">
        <f t="shared" si="1"/>
        <v>Street</v>
      </c>
    </row>
    <row r="100" spans="1:12" x14ac:dyDescent="0.25">
      <c r="A100">
        <v>2020</v>
      </c>
      <c r="B100">
        <v>1</v>
      </c>
      <c r="C100">
        <v>4</v>
      </c>
      <c r="D100">
        <v>201</v>
      </c>
      <c r="E100" t="s">
        <v>117</v>
      </c>
      <c r="F100">
        <v>69.05</v>
      </c>
      <c r="G100">
        <v>-0.47</v>
      </c>
      <c r="H100">
        <v>0</v>
      </c>
      <c r="I100">
        <v>0</v>
      </c>
      <c r="J100">
        <v>0</v>
      </c>
      <c r="K100">
        <v>68.58</v>
      </c>
      <c r="L100" t="str">
        <f t="shared" si="1"/>
        <v>3-Small C&amp;I</v>
      </c>
    </row>
    <row r="101" spans="1:12" x14ac:dyDescent="0.25">
      <c r="A101">
        <v>2020</v>
      </c>
      <c r="B101">
        <v>1</v>
      </c>
      <c r="C101">
        <v>4</v>
      </c>
      <c r="D101">
        <v>201</v>
      </c>
      <c r="E101" t="s">
        <v>123</v>
      </c>
      <c r="F101">
        <v>1930.19</v>
      </c>
      <c r="G101">
        <v>-49.8</v>
      </c>
      <c r="H101">
        <v>0</v>
      </c>
      <c r="I101">
        <v>0</v>
      </c>
      <c r="J101">
        <v>0</v>
      </c>
      <c r="K101">
        <v>1880.39</v>
      </c>
      <c r="L101" t="str">
        <f t="shared" si="1"/>
        <v>1-Residential</v>
      </c>
    </row>
    <row r="102" spans="1:12" x14ac:dyDescent="0.25">
      <c r="A102">
        <v>2020</v>
      </c>
      <c r="B102">
        <v>1</v>
      </c>
      <c r="C102">
        <v>5</v>
      </c>
      <c r="D102">
        <v>201</v>
      </c>
      <c r="E102" t="s">
        <v>117</v>
      </c>
      <c r="F102">
        <v>9390362.0899999999</v>
      </c>
      <c r="G102">
        <v>-63845.599999999999</v>
      </c>
      <c r="H102">
        <v>0</v>
      </c>
      <c r="I102">
        <v>0</v>
      </c>
      <c r="J102">
        <v>0</v>
      </c>
      <c r="K102">
        <v>9326516.4900000002</v>
      </c>
      <c r="L102" t="str">
        <f t="shared" si="1"/>
        <v>3-Small C&amp;I</v>
      </c>
    </row>
    <row r="103" spans="1:12" x14ac:dyDescent="0.25">
      <c r="A103">
        <v>2020</v>
      </c>
      <c r="B103">
        <v>1</v>
      </c>
      <c r="C103">
        <v>5</v>
      </c>
      <c r="D103">
        <v>201</v>
      </c>
      <c r="E103" t="s">
        <v>118</v>
      </c>
      <c r="F103">
        <v>810.25</v>
      </c>
      <c r="G103">
        <v>-5.5</v>
      </c>
      <c r="H103">
        <v>0</v>
      </c>
      <c r="I103">
        <v>0</v>
      </c>
      <c r="J103">
        <v>0</v>
      </c>
      <c r="K103">
        <v>804.75</v>
      </c>
      <c r="L103" t="str">
        <f t="shared" si="1"/>
        <v>3-Small C&amp;I</v>
      </c>
    </row>
    <row r="104" spans="1:12" x14ac:dyDescent="0.25">
      <c r="A104">
        <v>2020</v>
      </c>
      <c r="B104">
        <v>1</v>
      </c>
      <c r="C104">
        <v>5</v>
      </c>
      <c r="D104">
        <v>201</v>
      </c>
      <c r="E104" t="s">
        <v>128</v>
      </c>
      <c r="F104">
        <v>17683.009999999998</v>
      </c>
      <c r="G104">
        <v>-120.24</v>
      </c>
      <c r="H104">
        <v>0</v>
      </c>
      <c r="I104">
        <v>0</v>
      </c>
      <c r="J104">
        <v>0</v>
      </c>
      <c r="K104">
        <v>17562.77</v>
      </c>
      <c r="L104" t="str">
        <f t="shared" si="1"/>
        <v>3-Small C&amp;I</v>
      </c>
    </row>
    <row r="105" spans="1:12" x14ac:dyDescent="0.25">
      <c r="A105">
        <v>2020</v>
      </c>
      <c r="B105">
        <v>1</v>
      </c>
      <c r="C105">
        <v>5</v>
      </c>
      <c r="D105">
        <v>201</v>
      </c>
      <c r="E105" t="s">
        <v>119</v>
      </c>
      <c r="F105">
        <v>184110.09</v>
      </c>
      <c r="G105">
        <v>-1251.8499999999999</v>
      </c>
      <c r="H105">
        <v>0</v>
      </c>
      <c r="I105">
        <v>0</v>
      </c>
      <c r="J105">
        <v>0</v>
      </c>
      <c r="K105">
        <v>182858.23999999999</v>
      </c>
      <c r="L105" t="str">
        <f t="shared" si="1"/>
        <v>3-Small C&amp;I</v>
      </c>
    </row>
    <row r="106" spans="1:12" x14ac:dyDescent="0.25">
      <c r="A106">
        <v>2020</v>
      </c>
      <c r="B106">
        <v>1</v>
      </c>
      <c r="C106">
        <v>5</v>
      </c>
      <c r="D106">
        <v>201</v>
      </c>
      <c r="E106" t="s">
        <v>120</v>
      </c>
      <c r="F106">
        <v>1076865.55</v>
      </c>
      <c r="G106">
        <v>-7321.46</v>
      </c>
      <c r="H106">
        <v>0</v>
      </c>
      <c r="I106">
        <v>0</v>
      </c>
      <c r="J106">
        <v>0</v>
      </c>
      <c r="K106">
        <v>1069544.0900000001</v>
      </c>
      <c r="L106" t="str">
        <f t="shared" si="1"/>
        <v>3-Small C&amp;I</v>
      </c>
    </row>
    <row r="107" spans="1:12" x14ac:dyDescent="0.25">
      <c r="A107">
        <v>2020</v>
      </c>
      <c r="B107">
        <v>1</v>
      </c>
      <c r="C107">
        <v>5</v>
      </c>
      <c r="D107">
        <v>201</v>
      </c>
      <c r="E107" t="s">
        <v>121</v>
      </c>
      <c r="F107">
        <v>12792197.880000001</v>
      </c>
      <c r="G107">
        <v>-6395.98</v>
      </c>
      <c r="H107">
        <v>0</v>
      </c>
      <c r="I107">
        <v>0</v>
      </c>
      <c r="J107">
        <v>0</v>
      </c>
      <c r="K107">
        <v>12785801.9</v>
      </c>
      <c r="L107" t="str">
        <f t="shared" si="1"/>
        <v>4-Medium C&amp;I</v>
      </c>
    </row>
    <row r="108" spans="1:12" x14ac:dyDescent="0.25">
      <c r="A108">
        <v>2020</v>
      </c>
      <c r="B108">
        <v>1</v>
      </c>
      <c r="C108">
        <v>5</v>
      </c>
      <c r="D108">
        <v>201</v>
      </c>
      <c r="E108" t="s">
        <v>129</v>
      </c>
      <c r="F108">
        <v>936912.33</v>
      </c>
      <c r="G108">
        <v>-468.51</v>
      </c>
      <c r="H108">
        <v>0</v>
      </c>
      <c r="I108">
        <v>0</v>
      </c>
      <c r="J108">
        <v>0</v>
      </c>
      <c r="K108">
        <v>936443.82</v>
      </c>
      <c r="L108" t="str">
        <f t="shared" si="1"/>
        <v>4-Medium C&amp;I</v>
      </c>
    </row>
    <row r="109" spans="1:12" x14ac:dyDescent="0.25">
      <c r="A109">
        <v>2020</v>
      </c>
      <c r="B109">
        <v>1</v>
      </c>
      <c r="C109">
        <v>5</v>
      </c>
      <c r="D109">
        <v>201</v>
      </c>
      <c r="E109" t="s">
        <v>130</v>
      </c>
      <c r="F109">
        <v>473756.58</v>
      </c>
      <c r="G109">
        <v>-236.88</v>
      </c>
      <c r="H109">
        <v>0</v>
      </c>
      <c r="I109">
        <v>0</v>
      </c>
      <c r="J109">
        <v>0</v>
      </c>
      <c r="K109">
        <v>473519.7</v>
      </c>
      <c r="L109" t="str">
        <f t="shared" si="1"/>
        <v>4-Medium C&amp;I</v>
      </c>
    </row>
    <row r="110" spans="1:12" x14ac:dyDescent="0.25">
      <c r="A110">
        <v>2020</v>
      </c>
      <c r="B110">
        <v>1</v>
      </c>
      <c r="C110">
        <v>5</v>
      </c>
      <c r="D110">
        <v>201</v>
      </c>
      <c r="E110" t="s">
        <v>122</v>
      </c>
      <c r="F110">
        <v>23339298.129999999</v>
      </c>
      <c r="G110">
        <v>-11660.27</v>
      </c>
      <c r="H110">
        <v>0</v>
      </c>
      <c r="I110">
        <v>0</v>
      </c>
      <c r="J110">
        <v>0</v>
      </c>
      <c r="K110">
        <v>23327637.859999999</v>
      </c>
      <c r="L110" t="str">
        <f t="shared" si="1"/>
        <v>5-Large C&amp;I</v>
      </c>
    </row>
    <row r="111" spans="1:12" x14ac:dyDescent="0.25">
      <c r="A111">
        <v>2020</v>
      </c>
      <c r="B111">
        <v>1</v>
      </c>
      <c r="C111">
        <v>5</v>
      </c>
      <c r="D111">
        <v>201</v>
      </c>
      <c r="E111" t="s">
        <v>123</v>
      </c>
      <c r="F111">
        <v>38785648.759999998</v>
      </c>
      <c r="G111">
        <v>-1000665.13</v>
      </c>
      <c r="H111">
        <v>0</v>
      </c>
      <c r="I111">
        <v>0</v>
      </c>
      <c r="J111">
        <v>0</v>
      </c>
      <c r="K111">
        <v>37784983.630000003</v>
      </c>
      <c r="L111" t="str">
        <f t="shared" si="1"/>
        <v>1-Residential</v>
      </c>
    </row>
    <row r="112" spans="1:12" x14ac:dyDescent="0.25">
      <c r="A112">
        <v>2020</v>
      </c>
      <c r="B112">
        <v>1</v>
      </c>
      <c r="C112">
        <v>5</v>
      </c>
      <c r="D112">
        <v>201</v>
      </c>
      <c r="E112" t="s">
        <v>124</v>
      </c>
      <c r="F112">
        <v>5500662.8099999996</v>
      </c>
      <c r="G112">
        <v>-141944.97</v>
      </c>
      <c r="H112">
        <v>0</v>
      </c>
      <c r="I112">
        <v>0</v>
      </c>
      <c r="J112">
        <v>0</v>
      </c>
      <c r="K112">
        <v>5358717.84</v>
      </c>
      <c r="L112" t="str">
        <f t="shared" si="1"/>
        <v>2-Low Income Residential</v>
      </c>
    </row>
    <row r="113" spans="1:12" x14ac:dyDescent="0.25">
      <c r="A113">
        <v>2020</v>
      </c>
      <c r="B113">
        <v>1</v>
      </c>
      <c r="C113">
        <v>5</v>
      </c>
      <c r="D113">
        <v>201</v>
      </c>
      <c r="E113" t="s">
        <v>125</v>
      </c>
      <c r="F113">
        <v>179746.48</v>
      </c>
      <c r="G113">
        <v>-1221.8900000000001</v>
      </c>
      <c r="H113">
        <v>0</v>
      </c>
      <c r="I113">
        <v>0</v>
      </c>
      <c r="J113">
        <v>0</v>
      </c>
      <c r="K113">
        <v>178524.59</v>
      </c>
      <c r="L113" t="str">
        <f t="shared" si="1"/>
        <v>Street</v>
      </c>
    </row>
    <row r="114" spans="1:12" x14ac:dyDescent="0.25">
      <c r="A114">
        <v>2020</v>
      </c>
      <c r="B114">
        <v>1</v>
      </c>
      <c r="C114">
        <v>5</v>
      </c>
      <c r="D114">
        <v>201</v>
      </c>
      <c r="E114" t="s">
        <v>131</v>
      </c>
      <c r="F114">
        <v>8850.49</v>
      </c>
      <c r="G114">
        <v>-67.069999999999993</v>
      </c>
      <c r="H114">
        <v>0</v>
      </c>
      <c r="I114">
        <v>0</v>
      </c>
      <c r="J114">
        <v>0</v>
      </c>
      <c r="K114">
        <v>8783.42</v>
      </c>
      <c r="L114" t="str">
        <f t="shared" si="1"/>
        <v>Street</v>
      </c>
    </row>
    <row r="115" spans="1:12" x14ac:dyDescent="0.25">
      <c r="A115">
        <v>2020</v>
      </c>
      <c r="B115">
        <v>1</v>
      </c>
      <c r="C115">
        <v>5</v>
      </c>
      <c r="D115">
        <v>201</v>
      </c>
      <c r="E115" t="s">
        <v>132</v>
      </c>
      <c r="F115">
        <v>504.14</v>
      </c>
      <c r="G115">
        <v>-3.41</v>
      </c>
      <c r="H115">
        <v>0</v>
      </c>
      <c r="I115">
        <v>0</v>
      </c>
      <c r="J115">
        <v>0</v>
      </c>
      <c r="K115">
        <v>500.73</v>
      </c>
      <c r="L115" t="str">
        <f t="shared" si="1"/>
        <v>Street</v>
      </c>
    </row>
    <row r="116" spans="1:12" x14ac:dyDescent="0.25">
      <c r="A116">
        <v>2020</v>
      </c>
      <c r="B116">
        <v>1</v>
      </c>
      <c r="C116">
        <v>5</v>
      </c>
      <c r="D116">
        <v>201</v>
      </c>
      <c r="E116" t="s">
        <v>126</v>
      </c>
      <c r="F116">
        <v>516.64</v>
      </c>
      <c r="G116">
        <v>-3.31</v>
      </c>
      <c r="H116">
        <v>0</v>
      </c>
      <c r="I116">
        <v>0</v>
      </c>
      <c r="J116">
        <v>0</v>
      </c>
      <c r="K116">
        <v>513.33000000000004</v>
      </c>
      <c r="L116" t="str">
        <f t="shared" si="1"/>
        <v>Street</v>
      </c>
    </row>
    <row r="117" spans="1:12" x14ac:dyDescent="0.25">
      <c r="A117">
        <v>2020</v>
      </c>
      <c r="B117">
        <v>1</v>
      </c>
      <c r="C117">
        <v>5</v>
      </c>
      <c r="D117">
        <v>201</v>
      </c>
      <c r="E117" t="s">
        <v>127</v>
      </c>
      <c r="F117">
        <v>178116.65</v>
      </c>
      <c r="G117">
        <v>-1211.77</v>
      </c>
      <c r="H117">
        <v>0</v>
      </c>
      <c r="I117">
        <v>0</v>
      </c>
      <c r="J117">
        <v>0</v>
      </c>
      <c r="K117">
        <v>176904.88</v>
      </c>
      <c r="L117" t="str">
        <f t="shared" si="1"/>
        <v>Street</v>
      </c>
    </row>
    <row r="118" spans="1:12" x14ac:dyDescent="0.25">
      <c r="A118">
        <v>2020</v>
      </c>
      <c r="B118">
        <v>1</v>
      </c>
      <c r="C118">
        <v>5</v>
      </c>
      <c r="D118">
        <v>201</v>
      </c>
      <c r="E118" t="s">
        <v>133</v>
      </c>
      <c r="F118">
        <v>368211.09</v>
      </c>
      <c r="G118">
        <v>-2490.79</v>
      </c>
      <c r="H118">
        <v>0</v>
      </c>
      <c r="I118">
        <v>0</v>
      </c>
      <c r="J118">
        <v>0</v>
      </c>
      <c r="K118">
        <v>365720.3</v>
      </c>
      <c r="L118" t="str">
        <f t="shared" si="1"/>
        <v>Street</v>
      </c>
    </row>
    <row r="119" spans="1:12" x14ac:dyDescent="0.25">
      <c r="A119">
        <v>2020</v>
      </c>
      <c r="B119">
        <v>1</v>
      </c>
      <c r="C119">
        <v>5</v>
      </c>
      <c r="D119">
        <v>201</v>
      </c>
      <c r="E119" t="s">
        <v>134</v>
      </c>
      <c r="F119">
        <v>33.479999999999997</v>
      </c>
      <c r="G119">
        <v>-0.23</v>
      </c>
      <c r="H119">
        <v>0</v>
      </c>
      <c r="I119">
        <v>0</v>
      </c>
      <c r="J119">
        <v>0</v>
      </c>
      <c r="K119">
        <v>33.25</v>
      </c>
      <c r="L119" t="str">
        <f t="shared" si="1"/>
        <v>Street</v>
      </c>
    </row>
    <row r="120" spans="1:12" x14ac:dyDescent="0.25">
      <c r="A120">
        <v>2020</v>
      </c>
      <c r="B120">
        <v>1</v>
      </c>
      <c r="C120">
        <v>5</v>
      </c>
      <c r="D120">
        <v>201</v>
      </c>
      <c r="E120" t="s">
        <v>117</v>
      </c>
      <c r="F120">
        <v>822052.91</v>
      </c>
      <c r="G120">
        <v>-5589.77</v>
      </c>
      <c r="H120">
        <v>0</v>
      </c>
      <c r="I120">
        <v>0</v>
      </c>
      <c r="J120">
        <v>0</v>
      </c>
      <c r="K120">
        <v>816463.14</v>
      </c>
      <c r="L120" t="str">
        <f t="shared" si="1"/>
        <v>3-Small C&amp;I</v>
      </c>
    </row>
    <row r="121" spans="1:12" x14ac:dyDescent="0.25">
      <c r="A121">
        <v>2020</v>
      </c>
      <c r="B121">
        <v>1</v>
      </c>
      <c r="C121">
        <v>5</v>
      </c>
      <c r="D121">
        <v>201</v>
      </c>
      <c r="E121" t="s">
        <v>128</v>
      </c>
      <c r="F121">
        <v>2775.23</v>
      </c>
      <c r="G121">
        <v>-18.78</v>
      </c>
      <c r="H121">
        <v>0</v>
      </c>
      <c r="I121">
        <v>0</v>
      </c>
      <c r="J121">
        <v>0</v>
      </c>
      <c r="K121">
        <v>2756.45</v>
      </c>
      <c r="L121" t="str">
        <f t="shared" si="1"/>
        <v>3-Small C&amp;I</v>
      </c>
    </row>
    <row r="122" spans="1:12" x14ac:dyDescent="0.25">
      <c r="A122">
        <v>2020</v>
      </c>
      <c r="B122">
        <v>1</v>
      </c>
      <c r="C122">
        <v>5</v>
      </c>
      <c r="D122">
        <v>201</v>
      </c>
      <c r="E122" t="s">
        <v>119</v>
      </c>
      <c r="F122">
        <v>10576.68</v>
      </c>
      <c r="G122">
        <v>-71.92</v>
      </c>
      <c r="H122">
        <v>0</v>
      </c>
      <c r="I122">
        <v>0</v>
      </c>
      <c r="J122">
        <v>0</v>
      </c>
      <c r="K122">
        <v>10504.76</v>
      </c>
      <c r="L122" t="str">
        <f t="shared" si="1"/>
        <v>3-Small C&amp;I</v>
      </c>
    </row>
    <row r="123" spans="1:12" x14ac:dyDescent="0.25">
      <c r="A123">
        <v>2020</v>
      </c>
      <c r="B123">
        <v>1</v>
      </c>
      <c r="C123">
        <v>5</v>
      </c>
      <c r="D123">
        <v>201</v>
      </c>
      <c r="E123" t="s">
        <v>120</v>
      </c>
      <c r="F123">
        <v>84605.6</v>
      </c>
      <c r="G123">
        <v>-575.15</v>
      </c>
      <c r="H123">
        <v>0</v>
      </c>
      <c r="I123">
        <v>0</v>
      </c>
      <c r="J123">
        <v>0</v>
      </c>
      <c r="K123">
        <v>84030.45</v>
      </c>
      <c r="L123" t="str">
        <f t="shared" si="1"/>
        <v>3-Small C&amp;I</v>
      </c>
    </row>
    <row r="124" spans="1:12" x14ac:dyDescent="0.25">
      <c r="A124">
        <v>2020</v>
      </c>
      <c r="B124">
        <v>1</v>
      </c>
      <c r="C124">
        <v>5</v>
      </c>
      <c r="D124">
        <v>201</v>
      </c>
      <c r="E124" t="s">
        <v>121</v>
      </c>
      <c r="F124">
        <v>1057902.31</v>
      </c>
      <c r="G124">
        <v>-528.78</v>
      </c>
      <c r="H124">
        <v>0</v>
      </c>
      <c r="I124">
        <v>0</v>
      </c>
      <c r="J124">
        <v>0</v>
      </c>
      <c r="K124">
        <v>1057373.53</v>
      </c>
      <c r="L124" t="str">
        <f t="shared" si="1"/>
        <v>4-Medium C&amp;I</v>
      </c>
    </row>
    <row r="125" spans="1:12" x14ac:dyDescent="0.25">
      <c r="A125">
        <v>2020</v>
      </c>
      <c r="B125">
        <v>1</v>
      </c>
      <c r="C125">
        <v>5</v>
      </c>
      <c r="D125">
        <v>201</v>
      </c>
      <c r="E125" t="s">
        <v>129</v>
      </c>
      <c r="F125">
        <v>49733.16</v>
      </c>
      <c r="G125">
        <v>-24.88</v>
      </c>
      <c r="H125">
        <v>0</v>
      </c>
      <c r="I125">
        <v>0</v>
      </c>
      <c r="J125">
        <v>0</v>
      </c>
      <c r="K125">
        <v>49708.28</v>
      </c>
      <c r="L125" t="str">
        <f t="shared" si="1"/>
        <v>4-Medium C&amp;I</v>
      </c>
    </row>
    <row r="126" spans="1:12" x14ac:dyDescent="0.25">
      <c r="A126">
        <v>2020</v>
      </c>
      <c r="B126">
        <v>1</v>
      </c>
      <c r="C126">
        <v>5</v>
      </c>
      <c r="D126">
        <v>201</v>
      </c>
      <c r="E126" t="s">
        <v>130</v>
      </c>
      <c r="F126">
        <v>14497.48</v>
      </c>
      <c r="G126">
        <v>-7.25</v>
      </c>
      <c r="H126">
        <v>0</v>
      </c>
      <c r="I126">
        <v>0</v>
      </c>
      <c r="J126">
        <v>0</v>
      </c>
      <c r="K126">
        <v>14490.23</v>
      </c>
      <c r="L126" t="str">
        <f t="shared" si="1"/>
        <v>4-Medium C&amp;I</v>
      </c>
    </row>
    <row r="127" spans="1:12" x14ac:dyDescent="0.25">
      <c r="A127">
        <v>2020</v>
      </c>
      <c r="B127">
        <v>1</v>
      </c>
      <c r="C127">
        <v>5</v>
      </c>
      <c r="D127">
        <v>201</v>
      </c>
      <c r="E127" t="s">
        <v>122</v>
      </c>
      <c r="F127">
        <v>2481897.7999999998</v>
      </c>
      <c r="G127">
        <v>-1240.8800000000001</v>
      </c>
      <c r="H127">
        <v>0</v>
      </c>
      <c r="I127">
        <v>0</v>
      </c>
      <c r="J127">
        <v>0</v>
      </c>
      <c r="K127">
        <v>2480656.92</v>
      </c>
      <c r="L127" t="str">
        <f t="shared" si="1"/>
        <v>5-Large C&amp;I</v>
      </c>
    </row>
    <row r="128" spans="1:12" x14ac:dyDescent="0.25">
      <c r="A128">
        <v>2020</v>
      </c>
      <c r="B128">
        <v>1</v>
      </c>
      <c r="C128">
        <v>5</v>
      </c>
      <c r="D128">
        <v>201</v>
      </c>
      <c r="E128" t="s">
        <v>123</v>
      </c>
      <c r="F128">
        <v>2570484.73</v>
      </c>
      <c r="G128">
        <v>-66318.09</v>
      </c>
      <c r="H128">
        <v>0</v>
      </c>
      <c r="I128">
        <v>0</v>
      </c>
      <c r="J128">
        <v>0</v>
      </c>
      <c r="K128">
        <v>2504166.64</v>
      </c>
      <c r="L128" t="str">
        <f t="shared" si="1"/>
        <v>1-Residential</v>
      </c>
    </row>
    <row r="129" spans="1:12" x14ac:dyDescent="0.25">
      <c r="A129">
        <v>2020</v>
      </c>
      <c r="B129">
        <v>1</v>
      </c>
      <c r="C129">
        <v>5</v>
      </c>
      <c r="D129">
        <v>201</v>
      </c>
      <c r="E129" t="s">
        <v>124</v>
      </c>
      <c r="F129">
        <v>450033.41</v>
      </c>
      <c r="G129">
        <v>-11612.6</v>
      </c>
      <c r="H129">
        <v>0</v>
      </c>
      <c r="I129">
        <v>0</v>
      </c>
      <c r="J129">
        <v>0</v>
      </c>
      <c r="K129">
        <v>438420.81</v>
      </c>
      <c r="L129" t="str">
        <f t="shared" si="1"/>
        <v>2-Low Income Residential</v>
      </c>
    </row>
    <row r="130" spans="1:12" x14ac:dyDescent="0.25">
      <c r="A130">
        <v>2020</v>
      </c>
      <c r="B130">
        <v>1</v>
      </c>
      <c r="C130">
        <v>5</v>
      </c>
      <c r="D130">
        <v>201</v>
      </c>
      <c r="E130" t="s">
        <v>133</v>
      </c>
      <c r="F130">
        <v>-5062.3100000000004</v>
      </c>
      <c r="G130">
        <v>34.42</v>
      </c>
      <c r="H130">
        <v>0</v>
      </c>
      <c r="I130">
        <v>0</v>
      </c>
      <c r="J130">
        <v>0</v>
      </c>
      <c r="K130">
        <v>-5027.8900000000003</v>
      </c>
      <c r="L130" t="str">
        <f t="shared" ref="L130:L193" si="2">VLOOKUP(E130,N:O,2,FALSE)</f>
        <v>Street</v>
      </c>
    </row>
    <row r="131" spans="1:12" x14ac:dyDescent="0.25">
      <c r="A131">
        <v>2019</v>
      </c>
      <c r="B131">
        <v>12</v>
      </c>
      <c r="C131">
        <v>4</v>
      </c>
      <c r="D131">
        <v>201</v>
      </c>
      <c r="E131" t="s">
        <v>117</v>
      </c>
      <c r="F131">
        <v>147987.60999999999</v>
      </c>
      <c r="G131">
        <v>-1006.23</v>
      </c>
      <c r="H131">
        <v>0</v>
      </c>
      <c r="I131">
        <v>0</v>
      </c>
      <c r="J131">
        <v>0</v>
      </c>
      <c r="K131">
        <v>146981.38</v>
      </c>
      <c r="L131" t="str">
        <f t="shared" si="2"/>
        <v>3-Small C&amp;I</v>
      </c>
    </row>
    <row r="132" spans="1:12" x14ac:dyDescent="0.25">
      <c r="A132">
        <v>2019</v>
      </c>
      <c r="B132">
        <v>12</v>
      </c>
      <c r="C132">
        <v>4</v>
      </c>
      <c r="D132">
        <v>201</v>
      </c>
      <c r="E132" t="s">
        <v>118</v>
      </c>
      <c r="F132">
        <v>146.26</v>
      </c>
      <c r="G132">
        <v>-0.99</v>
      </c>
      <c r="H132">
        <v>0</v>
      </c>
      <c r="I132">
        <v>0</v>
      </c>
      <c r="J132">
        <v>0</v>
      </c>
      <c r="K132">
        <v>145.27000000000001</v>
      </c>
      <c r="L132" t="str">
        <f t="shared" si="2"/>
        <v>3-Small C&amp;I</v>
      </c>
    </row>
    <row r="133" spans="1:12" x14ac:dyDescent="0.25">
      <c r="A133">
        <v>2019</v>
      </c>
      <c r="B133">
        <v>12</v>
      </c>
      <c r="C133">
        <v>4</v>
      </c>
      <c r="D133">
        <v>201</v>
      </c>
      <c r="E133" t="s">
        <v>119</v>
      </c>
      <c r="F133">
        <v>337.79</v>
      </c>
      <c r="G133">
        <v>-2.2999999999999998</v>
      </c>
      <c r="H133">
        <v>0</v>
      </c>
      <c r="I133">
        <v>0</v>
      </c>
      <c r="J133">
        <v>0</v>
      </c>
      <c r="K133">
        <v>335.49</v>
      </c>
      <c r="L133" t="str">
        <f t="shared" si="2"/>
        <v>3-Small C&amp;I</v>
      </c>
    </row>
    <row r="134" spans="1:12" x14ac:dyDescent="0.25">
      <c r="A134">
        <v>2019</v>
      </c>
      <c r="B134">
        <v>12</v>
      </c>
      <c r="C134">
        <v>4</v>
      </c>
      <c r="D134">
        <v>201</v>
      </c>
      <c r="E134" t="s">
        <v>120</v>
      </c>
      <c r="F134">
        <v>2957.66</v>
      </c>
      <c r="G134">
        <v>-20.12</v>
      </c>
      <c r="H134">
        <v>0</v>
      </c>
      <c r="I134">
        <v>0</v>
      </c>
      <c r="J134">
        <v>0</v>
      </c>
      <c r="K134">
        <v>2937.54</v>
      </c>
      <c r="L134" t="str">
        <f t="shared" si="2"/>
        <v>3-Small C&amp;I</v>
      </c>
    </row>
    <row r="135" spans="1:12" x14ac:dyDescent="0.25">
      <c r="A135">
        <v>2019</v>
      </c>
      <c r="B135">
        <v>12</v>
      </c>
      <c r="C135">
        <v>4</v>
      </c>
      <c r="D135">
        <v>201</v>
      </c>
      <c r="E135" t="s">
        <v>121</v>
      </c>
      <c r="F135">
        <v>97948.72</v>
      </c>
      <c r="G135">
        <v>-49.02</v>
      </c>
      <c r="H135">
        <v>0</v>
      </c>
      <c r="I135">
        <v>0</v>
      </c>
      <c r="J135">
        <v>0</v>
      </c>
      <c r="K135">
        <v>97899.7</v>
      </c>
      <c r="L135" t="str">
        <f t="shared" si="2"/>
        <v>4-Medium C&amp;I</v>
      </c>
    </row>
    <row r="136" spans="1:12" x14ac:dyDescent="0.25">
      <c r="A136">
        <v>2019</v>
      </c>
      <c r="B136">
        <v>12</v>
      </c>
      <c r="C136">
        <v>4</v>
      </c>
      <c r="D136">
        <v>201</v>
      </c>
      <c r="E136" t="s">
        <v>122</v>
      </c>
      <c r="F136">
        <v>96949.31</v>
      </c>
      <c r="G136">
        <v>-48.47</v>
      </c>
      <c r="H136">
        <v>0</v>
      </c>
      <c r="I136">
        <v>0</v>
      </c>
      <c r="J136">
        <v>0</v>
      </c>
      <c r="K136">
        <v>96900.84</v>
      </c>
      <c r="L136" t="str">
        <f t="shared" si="2"/>
        <v>5-Large C&amp;I</v>
      </c>
    </row>
    <row r="137" spans="1:12" x14ac:dyDescent="0.25">
      <c r="A137">
        <v>2019</v>
      </c>
      <c r="B137">
        <v>12</v>
      </c>
      <c r="C137">
        <v>4</v>
      </c>
      <c r="D137">
        <v>201</v>
      </c>
      <c r="E137" t="s">
        <v>123</v>
      </c>
      <c r="F137">
        <v>741756.17</v>
      </c>
      <c r="G137">
        <v>-19146.63</v>
      </c>
      <c r="H137">
        <v>0</v>
      </c>
      <c r="I137">
        <v>0</v>
      </c>
      <c r="J137">
        <v>0</v>
      </c>
      <c r="K137">
        <v>722609.54</v>
      </c>
      <c r="L137" t="str">
        <f t="shared" si="2"/>
        <v>1-Residential</v>
      </c>
    </row>
    <row r="138" spans="1:12" x14ac:dyDescent="0.25">
      <c r="A138">
        <v>2019</v>
      </c>
      <c r="B138">
        <v>12</v>
      </c>
      <c r="C138">
        <v>4</v>
      </c>
      <c r="D138">
        <v>201</v>
      </c>
      <c r="E138" t="s">
        <v>124</v>
      </c>
      <c r="F138">
        <v>9404.2999999999993</v>
      </c>
      <c r="G138">
        <v>-242.65</v>
      </c>
      <c r="H138">
        <v>0</v>
      </c>
      <c r="I138">
        <v>0</v>
      </c>
      <c r="J138">
        <v>0</v>
      </c>
      <c r="K138">
        <v>9161.65</v>
      </c>
      <c r="L138" t="str">
        <f t="shared" si="2"/>
        <v>2-Low Income Residential</v>
      </c>
    </row>
    <row r="139" spans="1:12" x14ac:dyDescent="0.25">
      <c r="A139">
        <v>2019</v>
      </c>
      <c r="B139">
        <v>12</v>
      </c>
      <c r="C139">
        <v>4</v>
      </c>
      <c r="D139">
        <v>201</v>
      </c>
      <c r="E139" t="s">
        <v>125</v>
      </c>
      <c r="F139">
        <v>1897.47</v>
      </c>
      <c r="G139">
        <v>-12.9</v>
      </c>
      <c r="H139">
        <v>0</v>
      </c>
      <c r="I139">
        <v>0</v>
      </c>
      <c r="J139">
        <v>0</v>
      </c>
      <c r="K139">
        <v>1884.57</v>
      </c>
      <c r="L139" t="str">
        <f t="shared" si="2"/>
        <v>Street</v>
      </c>
    </row>
    <row r="140" spans="1:12" x14ac:dyDescent="0.25">
      <c r="A140">
        <v>2019</v>
      </c>
      <c r="B140">
        <v>12</v>
      </c>
      <c r="C140">
        <v>4</v>
      </c>
      <c r="D140">
        <v>201</v>
      </c>
      <c r="E140" t="s">
        <v>126</v>
      </c>
      <c r="F140">
        <v>811.82</v>
      </c>
      <c r="G140">
        <v>-5.52</v>
      </c>
      <c r="H140">
        <v>0</v>
      </c>
      <c r="I140">
        <v>0</v>
      </c>
      <c r="J140">
        <v>0</v>
      </c>
      <c r="K140">
        <v>806.3</v>
      </c>
      <c r="L140" t="str">
        <f t="shared" si="2"/>
        <v>Street</v>
      </c>
    </row>
    <row r="141" spans="1:12" x14ac:dyDescent="0.25">
      <c r="A141">
        <v>2019</v>
      </c>
      <c r="B141">
        <v>12</v>
      </c>
      <c r="C141">
        <v>4</v>
      </c>
      <c r="D141">
        <v>201</v>
      </c>
      <c r="E141" t="s">
        <v>127</v>
      </c>
      <c r="F141">
        <v>2.44</v>
      </c>
      <c r="G141">
        <v>-0.02</v>
      </c>
      <c r="H141">
        <v>0</v>
      </c>
      <c r="I141">
        <v>0</v>
      </c>
      <c r="J141">
        <v>0</v>
      </c>
      <c r="K141">
        <v>2.42</v>
      </c>
      <c r="L141" t="str">
        <f t="shared" si="2"/>
        <v>Street</v>
      </c>
    </row>
    <row r="142" spans="1:12" x14ac:dyDescent="0.25">
      <c r="A142">
        <v>2019</v>
      </c>
      <c r="B142">
        <v>12</v>
      </c>
      <c r="C142">
        <v>4</v>
      </c>
      <c r="D142">
        <v>201</v>
      </c>
      <c r="E142" t="s">
        <v>123</v>
      </c>
      <c r="F142">
        <v>187.78</v>
      </c>
      <c r="G142">
        <v>-4.8600000000000003</v>
      </c>
      <c r="H142">
        <v>0</v>
      </c>
      <c r="I142">
        <v>0</v>
      </c>
      <c r="J142">
        <v>0</v>
      </c>
      <c r="K142">
        <v>182.92</v>
      </c>
      <c r="L142" t="str">
        <f t="shared" si="2"/>
        <v>1-Residential</v>
      </c>
    </row>
    <row r="143" spans="1:12" x14ac:dyDescent="0.25">
      <c r="A143">
        <v>2019</v>
      </c>
      <c r="B143">
        <v>12</v>
      </c>
      <c r="C143">
        <v>5</v>
      </c>
      <c r="D143">
        <v>201</v>
      </c>
      <c r="E143" t="s">
        <v>117</v>
      </c>
      <c r="F143">
        <v>8341380.2800000003</v>
      </c>
      <c r="G143">
        <v>-56714.55</v>
      </c>
      <c r="H143">
        <v>0</v>
      </c>
      <c r="I143">
        <v>0</v>
      </c>
      <c r="J143">
        <v>0</v>
      </c>
      <c r="K143">
        <v>8284665.7300000004</v>
      </c>
      <c r="L143" t="str">
        <f t="shared" si="2"/>
        <v>3-Small C&amp;I</v>
      </c>
    </row>
    <row r="144" spans="1:12" x14ac:dyDescent="0.25">
      <c r="A144">
        <v>2019</v>
      </c>
      <c r="B144">
        <v>12</v>
      </c>
      <c r="C144">
        <v>5</v>
      </c>
      <c r="D144">
        <v>201</v>
      </c>
      <c r="E144" t="s">
        <v>118</v>
      </c>
      <c r="F144">
        <v>807.87</v>
      </c>
      <c r="G144">
        <v>-5.51</v>
      </c>
      <c r="H144">
        <v>0</v>
      </c>
      <c r="I144">
        <v>0</v>
      </c>
      <c r="J144">
        <v>0</v>
      </c>
      <c r="K144">
        <v>802.36</v>
      </c>
      <c r="L144" t="str">
        <f t="shared" si="2"/>
        <v>3-Small C&amp;I</v>
      </c>
    </row>
    <row r="145" spans="1:12" x14ac:dyDescent="0.25">
      <c r="A145">
        <v>2019</v>
      </c>
      <c r="B145">
        <v>12</v>
      </c>
      <c r="C145">
        <v>5</v>
      </c>
      <c r="D145">
        <v>201</v>
      </c>
      <c r="E145" t="s">
        <v>128</v>
      </c>
      <c r="F145">
        <v>17218.72</v>
      </c>
      <c r="G145">
        <v>-117.2</v>
      </c>
      <c r="H145">
        <v>0</v>
      </c>
      <c r="I145">
        <v>0</v>
      </c>
      <c r="J145">
        <v>0</v>
      </c>
      <c r="K145">
        <v>17101.52</v>
      </c>
      <c r="L145" t="str">
        <f t="shared" si="2"/>
        <v>3-Small C&amp;I</v>
      </c>
    </row>
    <row r="146" spans="1:12" x14ac:dyDescent="0.25">
      <c r="A146">
        <v>2019</v>
      </c>
      <c r="B146">
        <v>12</v>
      </c>
      <c r="C146">
        <v>5</v>
      </c>
      <c r="D146">
        <v>201</v>
      </c>
      <c r="E146" t="s">
        <v>119</v>
      </c>
      <c r="F146">
        <v>158177.20000000001</v>
      </c>
      <c r="G146">
        <v>-1075.5899999999999</v>
      </c>
      <c r="H146">
        <v>0</v>
      </c>
      <c r="I146">
        <v>0</v>
      </c>
      <c r="J146">
        <v>0</v>
      </c>
      <c r="K146">
        <v>157101.60999999999</v>
      </c>
      <c r="L146" t="str">
        <f t="shared" si="2"/>
        <v>3-Small C&amp;I</v>
      </c>
    </row>
    <row r="147" spans="1:12" x14ac:dyDescent="0.25">
      <c r="A147">
        <v>2019</v>
      </c>
      <c r="B147">
        <v>12</v>
      </c>
      <c r="C147">
        <v>5</v>
      </c>
      <c r="D147">
        <v>201</v>
      </c>
      <c r="E147" t="s">
        <v>120</v>
      </c>
      <c r="F147">
        <v>912692.75</v>
      </c>
      <c r="G147">
        <v>-6205.56</v>
      </c>
      <c r="H147">
        <v>0</v>
      </c>
      <c r="I147">
        <v>0</v>
      </c>
      <c r="J147">
        <v>0</v>
      </c>
      <c r="K147">
        <v>906487.19</v>
      </c>
      <c r="L147" t="str">
        <f t="shared" si="2"/>
        <v>3-Small C&amp;I</v>
      </c>
    </row>
    <row r="148" spans="1:12" x14ac:dyDescent="0.25">
      <c r="A148">
        <v>2019</v>
      </c>
      <c r="B148">
        <v>12</v>
      </c>
      <c r="C148">
        <v>5</v>
      </c>
      <c r="D148">
        <v>201</v>
      </c>
      <c r="E148" t="s">
        <v>121</v>
      </c>
      <c r="F148">
        <v>11603968.43</v>
      </c>
      <c r="G148">
        <v>-5799.98</v>
      </c>
      <c r="H148">
        <v>0</v>
      </c>
      <c r="I148">
        <v>0</v>
      </c>
      <c r="J148">
        <v>0</v>
      </c>
      <c r="K148">
        <v>11598168.449999999</v>
      </c>
      <c r="L148" t="str">
        <f t="shared" si="2"/>
        <v>4-Medium C&amp;I</v>
      </c>
    </row>
    <row r="149" spans="1:12" x14ac:dyDescent="0.25">
      <c r="A149">
        <v>2019</v>
      </c>
      <c r="B149">
        <v>12</v>
      </c>
      <c r="C149">
        <v>5</v>
      </c>
      <c r="D149">
        <v>201</v>
      </c>
      <c r="E149" t="s">
        <v>129</v>
      </c>
      <c r="F149">
        <v>761277.99</v>
      </c>
      <c r="G149">
        <v>-381.28</v>
      </c>
      <c r="H149">
        <v>0</v>
      </c>
      <c r="I149">
        <v>0</v>
      </c>
      <c r="J149">
        <v>0</v>
      </c>
      <c r="K149">
        <v>760896.71</v>
      </c>
      <c r="L149" t="str">
        <f t="shared" si="2"/>
        <v>4-Medium C&amp;I</v>
      </c>
    </row>
    <row r="150" spans="1:12" x14ac:dyDescent="0.25">
      <c r="A150">
        <v>2019</v>
      </c>
      <c r="B150">
        <v>12</v>
      </c>
      <c r="C150">
        <v>5</v>
      </c>
      <c r="D150">
        <v>201</v>
      </c>
      <c r="E150" t="s">
        <v>130</v>
      </c>
      <c r="F150">
        <v>419893.84</v>
      </c>
      <c r="G150">
        <v>-209.98</v>
      </c>
      <c r="H150">
        <v>0</v>
      </c>
      <c r="I150">
        <v>0</v>
      </c>
      <c r="J150">
        <v>0</v>
      </c>
      <c r="K150">
        <v>419683.86</v>
      </c>
      <c r="L150" t="str">
        <f t="shared" si="2"/>
        <v>4-Medium C&amp;I</v>
      </c>
    </row>
    <row r="151" spans="1:12" x14ac:dyDescent="0.25">
      <c r="A151">
        <v>2019</v>
      </c>
      <c r="B151">
        <v>12</v>
      </c>
      <c r="C151">
        <v>5</v>
      </c>
      <c r="D151">
        <v>201</v>
      </c>
      <c r="E151" t="s">
        <v>122</v>
      </c>
      <c r="F151">
        <v>22790909.690000001</v>
      </c>
      <c r="G151">
        <v>-11329.98</v>
      </c>
      <c r="H151">
        <v>0</v>
      </c>
      <c r="I151">
        <v>0</v>
      </c>
      <c r="J151">
        <v>0</v>
      </c>
      <c r="K151">
        <v>22779579.710000001</v>
      </c>
      <c r="L151" t="str">
        <f t="shared" si="2"/>
        <v>5-Large C&amp;I</v>
      </c>
    </row>
    <row r="152" spans="1:12" x14ac:dyDescent="0.25">
      <c r="A152">
        <v>2019</v>
      </c>
      <c r="B152">
        <v>12</v>
      </c>
      <c r="C152">
        <v>5</v>
      </c>
      <c r="D152">
        <v>201</v>
      </c>
      <c r="E152" t="s">
        <v>123</v>
      </c>
      <c r="F152">
        <v>32603243.34</v>
      </c>
      <c r="G152">
        <v>-841165.08</v>
      </c>
      <c r="H152">
        <v>0</v>
      </c>
      <c r="I152">
        <v>-0.01</v>
      </c>
      <c r="J152">
        <v>0</v>
      </c>
      <c r="K152">
        <v>31762078.25</v>
      </c>
      <c r="L152" t="str">
        <f t="shared" si="2"/>
        <v>1-Residential</v>
      </c>
    </row>
    <row r="153" spans="1:12" x14ac:dyDescent="0.25">
      <c r="A153">
        <v>2019</v>
      </c>
      <c r="B153">
        <v>12</v>
      </c>
      <c r="C153">
        <v>5</v>
      </c>
      <c r="D153">
        <v>201</v>
      </c>
      <c r="E153" t="s">
        <v>124</v>
      </c>
      <c r="F153">
        <v>4796309.1100000003</v>
      </c>
      <c r="G153">
        <v>-123748.53</v>
      </c>
      <c r="H153">
        <v>0</v>
      </c>
      <c r="I153">
        <v>0</v>
      </c>
      <c r="J153">
        <v>0</v>
      </c>
      <c r="K153">
        <v>4672560.58</v>
      </c>
      <c r="L153" t="str">
        <f t="shared" si="2"/>
        <v>2-Low Income Residential</v>
      </c>
    </row>
    <row r="154" spans="1:12" x14ac:dyDescent="0.25">
      <c r="A154">
        <v>2019</v>
      </c>
      <c r="B154">
        <v>12</v>
      </c>
      <c r="C154">
        <v>5</v>
      </c>
      <c r="D154">
        <v>201</v>
      </c>
      <c r="E154" t="s">
        <v>135</v>
      </c>
      <c r="F154">
        <v>6343.26</v>
      </c>
      <c r="G154">
        <v>-163.66</v>
      </c>
      <c r="H154">
        <v>0</v>
      </c>
      <c r="I154">
        <v>0</v>
      </c>
      <c r="J154">
        <v>0</v>
      </c>
      <c r="K154">
        <v>6179.6</v>
      </c>
      <c r="L154" t="str">
        <f t="shared" si="2"/>
        <v>1-Residential</v>
      </c>
    </row>
    <row r="155" spans="1:12" x14ac:dyDescent="0.25">
      <c r="A155">
        <v>2019</v>
      </c>
      <c r="B155">
        <v>12</v>
      </c>
      <c r="C155">
        <v>5</v>
      </c>
      <c r="D155">
        <v>201</v>
      </c>
      <c r="E155" t="s">
        <v>125</v>
      </c>
      <c r="F155">
        <v>227771.51</v>
      </c>
      <c r="G155">
        <v>-1563.02</v>
      </c>
      <c r="H155">
        <v>0</v>
      </c>
      <c r="I155">
        <v>0</v>
      </c>
      <c r="J155">
        <v>0</v>
      </c>
      <c r="K155">
        <v>226208.49</v>
      </c>
      <c r="L155" t="str">
        <f t="shared" si="2"/>
        <v>Street</v>
      </c>
    </row>
    <row r="156" spans="1:12" x14ac:dyDescent="0.25">
      <c r="A156">
        <v>2019</v>
      </c>
      <c r="B156">
        <v>12</v>
      </c>
      <c r="C156">
        <v>5</v>
      </c>
      <c r="D156">
        <v>201</v>
      </c>
      <c r="E156" t="s">
        <v>131</v>
      </c>
      <c r="F156">
        <v>6272.93</v>
      </c>
      <c r="G156">
        <v>-42.65</v>
      </c>
      <c r="H156">
        <v>0</v>
      </c>
      <c r="I156">
        <v>0</v>
      </c>
      <c r="J156">
        <v>0</v>
      </c>
      <c r="K156">
        <v>6230.28</v>
      </c>
      <c r="L156" t="str">
        <f t="shared" si="2"/>
        <v>Street</v>
      </c>
    </row>
    <row r="157" spans="1:12" x14ac:dyDescent="0.25">
      <c r="A157">
        <v>2019</v>
      </c>
      <c r="B157">
        <v>12</v>
      </c>
      <c r="C157">
        <v>5</v>
      </c>
      <c r="D157">
        <v>201</v>
      </c>
      <c r="E157" t="s">
        <v>132</v>
      </c>
      <c r="F157">
        <v>547.58000000000004</v>
      </c>
      <c r="G157">
        <v>-3.71</v>
      </c>
      <c r="H157">
        <v>0</v>
      </c>
      <c r="I157">
        <v>0</v>
      </c>
      <c r="J157">
        <v>0</v>
      </c>
      <c r="K157">
        <v>543.87</v>
      </c>
      <c r="L157" t="str">
        <f t="shared" si="2"/>
        <v>Street</v>
      </c>
    </row>
    <row r="158" spans="1:12" x14ac:dyDescent="0.25">
      <c r="A158">
        <v>2019</v>
      </c>
      <c r="B158">
        <v>12</v>
      </c>
      <c r="C158">
        <v>5</v>
      </c>
      <c r="D158">
        <v>201</v>
      </c>
      <c r="E158" t="s">
        <v>126</v>
      </c>
      <c r="F158">
        <v>2130.5</v>
      </c>
      <c r="G158">
        <v>-14.5</v>
      </c>
      <c r="H158">
        <v>0</v>
      </c>
      <c r="I158">
        <v>0</v>
      </c>
      <c r="J158">
        <v>0</v>
      </c>
      <c r="K158">
        <v>2116</v>
      </c>
      <c r="L158" t="str">
        <f t="shared" si="2"/>
        <v>Street</v>
      </c>
    </row>
    <row r="159" spans="1:12" x14ac:dyDescent="0.25">
      <c r="A159">
        <v>2019</v>
      </c>
      <c r="B159">
        <v>12</v>
      </c>
      <c r="C159">
        <v>5</v>
      </c>
      <c r="D159">
        <v>201</v>
      </c>
      <c r="E159" t="s">
        <v>127</v>
      </c>
      <c r="F159">
        <v>176254.28</v>
      </c>
      <c r="G159">
        <v>-1199.1600000000001</v>
      </c>
      <c r="H159">
        <v>0</v>
      </c>
      <c r="I159">
        <v>0</v>
      </c>
      <c r="J159">
        <v>0</v>
      </c>
      <c r="K159">
        <v>175055.12</v>
      </c>
      <c r="L159" t="str">
        <f t="shared" si="2"/>
        <v>Street</v>
      </c>
    </row>
    <row r="160" spans="1:12" x14ac:dyDescent="0.25">
      <c r="A160">
        <v>2019</v>
      </c>
      <c r="B160">
        <v>12</v>
      </c>
      <c r="C160">
        <v>5</v>
      </c>
      <c r="D160">
        <v>201</v>
      </c>
      <c r="E160" t="s">
        <v>133</v>
      </c>
      <c r="F160">
        <v>428044.03</v>
      </c>
      <c r="G160">
        <v>-2979.52</v>
      </c>
      <c r="H160">
        <v>0</v>
      </c>
      <c r="I160">
        <v>0</v>
      </c>
      <c r="J160">
        <v>0</v>
      </c>
      <c r="K160">
        <v>425064.51</v>
      </c>
      <c r="L160" t="str">
        <f t="shared" si="2"/>
        <v>Street</v>
      </c>
    </row>
    <row r="161" spans="1:12" x14ac:dyDescent="0.25">
      <c r="A161">
        <v>2019</v>
      </c>
      <c r="B161">
        <v>12</v>
      </c>
      <c r="C161">
        <v>5</v>
      </c>
      <c r="D161">
        <v>201</v>
      </c>
      <c r="E161" t="s">
        <v>134</v>
      </c>
      <c r="F161">
        <v>38.630000000000003</v>
      </c>
      <c r="G161">
        <v>-0.27</v>
      </c>
      <c r="H161">
        <v>0</v>
      </c>
      <c r="I161">
        <v>0</v>
      </c>
      <c r="J161">
        <v>0</v>
      </c>
      <c r="K161">
        <v>38.36</v>
      </c>
      <c r="L161" t="str">
        <f t="shared" si="2"/>
        <v>Street</v>
      </c>
    </row>
    <row r="162" spans="1:12" x14ac:dyDescent="0.25">
      <c r="A162">
        <v>2019</v>
      </c>
      <c r="B162">
        <v>12</v>
      </c>
      <c r="C162">
        <v>5</v>
      </c>
      <c r="D162">
        <v>201</v>
      </c>
      <c r="E162" t="s">
        <v>117</v>
      </c>
      <c r="F162">
        <v>363267.58</v>
      </c>
      <c r="G162">
        <v>-2470.15</v>
      </c>
      <c r="H162">
        <v>0</v>
      </c>
      <c r="I162">
        <v>0</v>
      </c>
      <c r="J162">
        <v>0</v>
      </c>
      <c r="K162">
        <v>360797.43</v>
      </c>
      <c r="L162" t="str">
        <f t="shared" si="2"/>
        <v>3-Small C&amp;I</v>
      </c>
    </row>
    <row r="163" spans="1:12" x14ac:dyDescent="0.25">
      <c r="A163">
        <v>2019</v>
      </c>
      <c r="B163">
        <v>12</v>
      </c>
      <c r="C163">
        <v>5</v>
      </c>
      <c r="D163">
        <v>201</v>
      </c>
      <c r="E163" t="s">
        <v>128</v>
      </c>
      <c r="F163">
        <v>5074.25</v>
      </c>
      <c r="G163">
        <v>-34.39</v>
      </c>
      <c r="H163">
        <v>0</v>
      </c>
      <c r="I163">
        <v>0</v>
      </c>
      <c r="J163">
        <v>0</v>
      </c>
      <c r="K163">
        <v>5039.8599999999997</v>
      </c>
      <c r="L163" t="str">
        <f t="shared" si="2"/>
        <v>3-Small C&amp;I</v>
      </c>
    </row>
    <row r="164" spans="1:12" x14ac:dyDescent="0.25">
      <c r="A164">
        <v>2019</v>
      </c>
      <c r="B164">
        <v>12</v>
      </c>
      <c r="C164">
        <v>5</v>
      </c>
      <c r="D164">
        <v>201</v>
      </c>
      <c r="E164" t="s">
        <v>119</v>
      </c>
      <c r="F164">
        <v>7894.8</v>
      </c>
      <c r="G164">
        <v>-53.69</v>
      </c>
      <c r="H164">
        <v>0</v>
      </c>
      <c r="I164">
        <v>0</v>
      </c>
      <c r="J164">
        <v>0</v>
      </c>
      <c r="K164">
        <v>7841.11</v>
      </c>
      <c r="L164" t="str">
        <f t="shared" si="2"/>
        <v>3-Small C&amp;I</v>
      </c>
    </row>
    <row r="165" spans="1:12" x14ac:dyDescent="0.25">
      <c r="A165">
        <v>2019</v>
      </c>
      <c r="B165">
        <v>12</v>
      </c>
      <c r="C165">
        <v>5</v>
      </c>
      <c r="D165">
        <v>201</v>
      </c>
      <c r="E165" t="s">
        <v>120</v>
      </c>
      <c r="F165">
        <v>17728.37</v>
      </c>
      <c r="G165">
        <v>-120.62</v>
      </c>
      <c r="H165">
        <v>0</v>
      </c>
      <c r="I165">
        <v>0</v>
      </c>
      <c r="J165">
        <v>0</v>
      </c>
      <c r="K165">
        <v>17607.75</v>
      </c>
      <c r="L165" t="str">
        <f t="shared" si="2"/>
        <v>3-Small C&amp;I</v>
      </c>
    </row>
    <row r="166" spans="1:12" x14ac:dyDescent="0.25">
      <c r="A166">
        <v>2019</v>
      </c>
      <c r="B166">
        <v>12</v>
      </c>
      <c r="C166">
        <v>5</v>
      </c>
      <c r="D166">
        <v>201</v>
      </c>
      <c r="E166" t="s">
        <v>121</v>
      </c>
      <c r="F166">
        <v>433464.93</v>
      </c>
      <c r="G166">
        <v>-216.58</v>
      </c>
      <c r="H166">
        <v>0</v>
      </c>
      <c r="I166">
        <v>0</v>
      </c>
      <c r="J166">
        <v>0</v>
      </c>
      <c r="K166">
        <v>433248.35</v>
      </c>
      <c r="L166" t="str">
        <f t="shared" si="2"/>
        <v>4-Medium C&amp;I</v>
      </c>
    </row>
    <row r="167" spans="1:12" x14ac:dyDescent="0.25">
      <c r="A167">
        <v>2019</v>
      </c>
      <c r="B167">
        <v>12</v>
      </c>
      <c r="C167">
        <v>5</v>
      </c>
      <c r="D167">
        <v>201</v>
      </c>
      <c r="E167" t="s">
        <v>129</v>
      </c>
      <c r="F167">
        <v>13893.94</v>
      </c>
      <c r="G167">
        <v>-6.95</v>
      </c>
      <c r="H167">
        <v>0</v>
      </c>
      <c r="I167">
        <v>0</v>
      </c>
      <c r="J167">
        <v>0</v>
      </c>
      <c r="K167">
        <v>13886.99</v>
      </c>
      <c r="L167" t="str">
        <f t="shared" si="2"/>
        <v>4-Medium C&amp;I</v>
      </c>
    </row>
    <row r="168" spans="1:12" x14ac:dyDescent="0.25">
      <c r="A168">
        <v>2019</v>
      </c>
      <c r="B168">
        <v>12</v>
      </c>
      <c r="C168">
        <v>5</v>
      </c>
      <c r="D168">
        <v>201</v>
      </c>
      <c r="E168" t="s">
        <v>130</v>
      </c>
      <c r="F168">
        <v>14933.55</v>
      </c>
      <c r="G168">
        <v>-7.47</v>
      </c>
      <c r="H168">
        <v>0</v>
      </c>
      <c r="I168">
        <v>0</v>
      </c>
      <c r="J168">
        <v>0</v>
      </c>
      <c r="K168">
        <v>14926.08</v>
      </c>
      <c r="L168" t="str">
        <f t="shared" si="2"/>
        <v>4-Medium C&amp;I</v>
      </c>
    </row>
    <row r="169" spans="1:12" x14ac:dyDescent="0.25">
      <c r="A169">
        <v>2019</v>
      </c>
      <c r="B169">
        <v>12</v>
      </c>
      <c r="C169">
        <v>5</v>
      </c>
      <c r="D169">
        <v>201</v>
      </c>
      <c r="E169" t="s">
        <v>122</v>
      </c>
      <c r="F169">
        <v>1680510.46</v>
      </c>
      <c r="G169">
        <v>-840.24</v>
      </c>
      <c r="H169">
        <v>0</v>
      </c>
      <c r="I169">
        <v>0</v>
      </c>
      <c r="J169">
        <v>0</v>
      </c>
      <c r="K169">
        <v>1679670.22</v>
      </c>
      <c r="L169" t="str">
        <f t="shared" si="2"/>
        <v>5-Large C&amp;I</v>
      </c>
    </row>
    <row r="170" spans="1:12" x14ac:dyDescent="0.25">
      <c r="A170">
        <v>2019</v>
      </c>
      <c r="B170">
        <v>12</v>
      </c>
      <c r="C170">
        <v>5</v>
      </c>
      <c r="D170">
        <v>201</v>
      </c>
      <c r="E170" t="s">
        <v>123</v>
      </c>
      <c r="F170">
        <v>1196267.3</v>
      </c>
      <c r="G170">
        <v>-30863.89</v>
      </c>
      <c r="H170">
        <v>0</v>
      </c>
      <c r="I170">
        <v>0</v>
      </c>
      <c r="J170">
        <v>0</v>
      </c>
      <c r="K170">
        <v>1165403.4099999999</v>
      </c>
      <c r="L170" t="str">
        <f t="shared" si="2"/>
        <v>1-Residential</v>
      </c>
    </row>
    <row r="171" spans="1:12" x14ac:dyDescent="0.25">
      <c r="A171">
        <v>2019</v>
      </c>
      <c r="B171">
        <v>12</v>
      </c>
      <c r="C171">
        <v>5</v>
      </c>
      <c r="D171">
        <v>201</v>
      </c>
      <c r="E171" t="s">
        <v>124</v>
      </c>
      <c r="F171">
        <v>126019.88</v>
      </c>
      <c r="G171">
        <v>-3251</v>
      </c>
      <c r="H171">
        <v>0</v>
      </c>
      <c r="I171">
        <v>0</v>
      </c>
      <c r="J171">
        <v>0</v>
      </c>
      <c r="K171">
        <v>122768.88</v>
      </c>
      <c r="L171" t="str">
        <f t="shared" si="2"/>
        <v>2-Low Income Residential</v>
      </c>
    </row>
    <row r="172" spans="1:12" x14ac:dyDescent="0.25">
      <c r="A172">
        <v>2019</v>
      </c>
      <c r="B172">
        <v>11</v>
      </c>
      <c r="C172">
        <v>4</v>
      </c>
      <c r="D172">
        <v>201</v>
      </c>
      <c r="E172" t="s">
        <v>117</v>
      </c>
      <c r="F172">
        <v>63432.75</v>
      </c>
      <c r="G172">
        <v>-431.39</v>
      </c>
      <c r="H172">
        <v>0</v>
      </c>
      <c r="I172">
        <v>0</v>
      </c>
      <c r="J172">
        <v>0</v>
      </c>
      <c r="K172">
        <v>63001.36</v>
      </c>
      <c r="L172" t="str">
        <f t="shared" si="2"/>
        <v>3-Small C&amp;I</v>
      </c>
    </row>
    <row r="173" spans="1:12" x14ac:dyDescent="0.25">
      <c r="A173">
        <v>2019</v>
      </c>
      <c r="B173">
        <v>11</v>
      </c>
      <c r="C173">
        <v>4</v>
      </c>
      <c r="D173">
        <v>201</v>
      </c>
      <c r="E173" t="s">
        <v>119</v>
      </c>
      <c r="F173">
        <v>202.73</v>
      </c>
      <c r="G173">
        <v>-1.37</v>
      </c>
      <c r="H173">
        <v>0</v>
      </c>
      <c r="I173">
        <v>0</v>
      </c>
      <c r="J173">
        <v>0</v>
      </c>
      <c r="K173">
        <v>201.36</v>
      </c>
      <c r="L173" t="str">
        <f t="shared" si="2"/>
        <v>3-Small C&amp;I</v>
      </c>
    </row>
    <row r="174" spans="1:12" x14ac:dyDescent="0.25">
      <c r="A174">
        <v>2019</v>
      </c>
      <c r="B174">
        <v>11</v>
      </c>
      <c r="C174">
        <v>4</v>
      </c>
      <c r="D174">
        <v>201</v>
      </c>
      <c r="E174" t="s">
        <v>120</v>
      </c>
      <c r="F174">
        <v>995.18</v>
      </c>
      <c r="G174">
        <v>-6.76</v>
      </c>
      <c r="H174">
        <v>0</v>
      </c>
      <c r="I174">
        <v>0</v>
      </c>
      <c r="J174">
        <v>0</v>
      </c>
      <c r="K174">
        <v>988.42</v>
      </c>
      <c r="L174" t="str">
        <f t="shared" si="2"/>
        <v>3-Small C&amp;I</v>
      </c>
    </row>
    <row r="175" spans="1:12" x14ac:dyDescent="0.25">
      <c r="A175">
        <v>2019</v>
      </c>
      <c r="B175">
        <v>11</v>
      </c>
      <c r="C175">
        <v>4</v>
      </c>
      <c r="D175">
        <v>201</v>
      </c>
      <c r="E175" t="s">
        <v>121</v>
      </c>
      <c r="F175">
        <v>43973.919999999998</v>
      </c>
      <c r="G175">
        <v>-21.94</v>
      </c>
      <c r="H175">
        <v>0</v>
      </c>
      <c r="I175">
        <v>0</v>
      </c>
      <c r="J175">
        <v>0</v>
      </c>
      <c r="K175">
        <v>43951.98</v>
      </c>
      <c r="L175" t="str">
        <f t="shared" si="2"/>
        <v>4-Medium C&amp;I</v>
      </c>
    </row>
    <row r="176" spans="1:12" x14ac:dyDescent="0.25">
      <c r="A176">
        <v>2019</v>
      </c>
      <c r="B176">
        <v>11</v>
      </c>
      <c r="C176">
        <v>4</v>
      </c>
      <c r="D176">
        <v>201</v>
      </c>
      <c r="E176" t="s">
        <v>122</v>
      </c>
      <c r="F176">
        <v>86698.73</v>
      </c>
      <c r="G176">
        <v>-43.35</v>
      </c>
      <c r="H176">
        <v>0</v>
      </c>
      <c r="I176">
        <v>0</v>
      </c>
      <c r="J176">
        <v>0</v>
      </c>
      <c r="K176">
        <v>86655.38</v>
      </c>
      <c r="L176" t="str">
        <f t="shared" si="2"/>
        <v>5-Large C&amp;I</v>
      </c>
    </row>
    <row r="177" spans="1:12" x14ac:dyDescent="0.25">
      <c r="A177">
        <v>2019</v>
      </c>
      <c r="B177">
        <v>11</v>
      </c>
      <c r="C177">
        <v>4</v>
      </c>
      <c r="D177">
        <v>201</v>
      </c>
      <c r="E177" t="s">
        <v>123</v>
      </c>
      <c r="F177">
        <v>432509.61</v>
      </c>
      <c r="G177">
        <v>-11158.31</v>
      </c>
      <c r="H177">
        <v>0</v>
      </c>
      <c r="I177">
        <v>0</v>
      </c>
      <c r="J177">
        <v>0</v>
      </c>
      <c r="K177">
        <v>421351.3</v>
      </c>
      <c r="L177" t="str">
        <f t="shared" si="2"/>
        <v>1-Residential</v>
      </c>
    </row>
    <row r="178" spans="1:12" x14ac:dyDescent="0.25">
      <c r="A178">
        <v>2019</v>
      </c>
      <c r="B178">
        <v>11</v>
      </c>
      <c r="C178">
        <v>4</v>
      </c>
      <c r="D178">
        <v>201</v>
      </c>
      <c r="E178" t="s">
        <v>124</v>
      </c>
      <c r="F178">
        <v>6538.42</v>
      </c>
      <c r="G178">
        <v>-168.72</v>
      </c>
      <c r="H178">
        <v>0</v>
      </c>
      <c r="I178">
        <v>0</v>
      </c>
      <c r="J178">
        <v>0</v>
      </c>
      <c r="K178">
        <v>6369.7</v>
      </c>
      <c r="L178" t="str">
        <f t="shared" si="2"/>
        <v>2-Low Income Residential</v>
      </c>
    </row>
    <row r="179" spans="1:12" x14ac:dyDescent="0.25">
      <c r="A179">
        <v>2019</v>
      </c>
      <c r="B179">
        <v>11</v>
      </c>
      <c r="C179">
        <v>4</v>
      </c>
      <c r="D179">
        <v>201</v>
      </c>
      <c r="E179" t="s">
        <v>125</v>
      </c>
      <c r="F179">
        <v>1634.76</v>
      </c>
      <c r="G179">
        <v>-11.12</v>
      </c>
      <c r="H179">
        <v>0</v>
      </c>
      <c r="I179">
        <v>0</v>
      </c>
      <c r="J179">
        <v>0</v>
      </c>
      <c r="K179">
        <v>1623.64</v>
      </c>
      <c r="L179" t="str">
        <f t="shared" si="2"/>
        <v>Street</v>
      </c>
    </row>
    <row r="180" spans="1:12" x14ac:dyDescent="0.25">
      <c r="A180">
        <v>2019</v>
      </c>
      <c r="B180">
        <v>11</v>
      </c>
      <c r="C180">
        <v>4</v>
      </c>
      <c r="D180">
        <v>201</v>
      </c>
      <c r="E180" t="s">
        <v>126</v>
      </c>
      <c r="F180">
        <v>699.43</v>
      </c>
      <c r="G180">
        <v>-4.76</v>
      </c>
      <c r="H180">
        <v>0</v>
      </c>
      <c r="I180">
        <v>0</v>
      </c>
      <c r="J180">
        <v>0</v>
      </c>
      <c r="K180">
        <v>694.67</v>
      </c>
      <c r="L180" t="str">
        <f t="shared" si="2"/>
        <v>Street</v>
      </c>
    </row>
    <row r="181" spans="1:12" x14ac:dyDescent="0.25">
      <c r="A181">
        <v>2019</v>
      </c>
      <c r="B181">
        <v>11</v>
      </c>
      <c r="C181">
        <v>4</v>
      </c>
      <c r="D181">
        <v>201</v>
      </c>
      <c r="E181" t="s">
        <v>127</v>
      </c>
      <c r="F181">
        <v>2.08</v>
      </c>
      <c r="G181">
        <v>-0.01</v>
      </c>
      <c r="H181">
        <v>0</v>
      </c>
      <c r="I181">
        <v>0</v>
      </c>
      <c r="J181">
        <v>0</v>
      </c>
      <c r="K181">
        <v>2.0699999999999998</v>
      </c>
      <c r="L181" t="str">
        <f t="shared" si="2"/>
        <v>Street</v>
      </c>
    </row>
    <row r="182" spans="1:12" x14ac:dyDescent="0.25">
      <c r="A182">
        <v>2019</v>
      </c>
      <c r="B182">
        <v>11</v>
      </c>
      <c r="C182">
        <v>4</v>
      </c>
      <c r="D182">
        <v>201</v>
      </c>
      <c r="E182" t="s">
        <v>123</v>
      </c>
      <c r="F182">
        <v>-42.71</v>
      </c>
      <c r="G182">
        <v>1.0900000000000001</v>
      </c>
      <c r="H182">
        <v>0</v>
      </c>
      <c r="I182">
        <v>0</v>
      </c>
      <c r="J182">
        <v>0</v>
      </c>
      <c r="K182">
        <v>-41.62</v>
      </c>
      <c r="L182" t="str">
        <f t="shared" si="2"/>
        <v>1-Residential</v>
      </c>
    </row>
    <row r="183" spans="1:12" x14ac:dyDescent="0.25">
      <c r="A183">
        <v>2019</v>
      </c>
      <c r="B183">
        <v>11</v>
      </c>
      <c r="C183">
        <v>5</v>
      </c>
      <c r="D183">
        <v>201</v>
      </c>
      <c r="E183" t="s">
        <v>117</v>
      </c>
      <c r="F183">
        <v>6455527.9699999997</v>
      </c>
      <c r="G183">
        <v>-43894.04</v>
      </c>
      <c r="H183">
        <v>0</v>
      </c>
      <c r="I183">
        <v>0</v>
      </c>
      <c r="J183">
        <v>0</v>
      </c>
      <c r="K183">
        <v>6411633.9299999997</v>
      </c>
      <c r="L183" t="str">
        <f t="shared" si="2"/>
        <v>3-Small C&amp;I</v>
      </c>
    </row>
    <row r="184" spans="1:12" x14ac:dyDescent="0.25">
      <c r="A184">
        <v>2019</v>
      </c>
      <c r="B184">
        <v>11</v>
      </c>
      <c r="C184">
        <v>5</v>
      </c>
      <c r="D184">
        <v>201</v>
      </c>
      <c r="E184" t="s">
        <v>118</v>
      </c>
      <c r="F184">
        <v>229.03</v>
      </c>
      <c r="G184">
        <v>-1.55</v>
      </c>
      <c r="H184">
        <v>0</v>
      </c>
      <c r="I184">
        <v>0</v>
      </c>
      <c r="J184">
        <v>0</v>
      </c>
      <c r="K184">
        <v>227.48</v>
      </c>
      <c r="L184" t="str">
        <f t="shared" si="2"/>
        <v>3-Small C&amp;I</v>
      </c>
    </row>
    <row r="185" spans="1:12" x14ac:dyDescent="0.25">
      <c r="A185">
        <v>2019</v>
      </c>
      <c r="B185">
        <v>11</v>
      </c>
      <c r="C185">
        <v>5</v>
      </c>
      <c r="D185">
        <v>201</v>
      </c>
      <c r="E185" t="s">
        <v>128</v>
      </c>
      <c r="F185">
        <v>16631.77</v>
      </c>
      <c r="G185">
        <v>-113.25</v>
      </c>
      <c r="H185">
        <v>0</v>
      </c>
      <c r="I185">
        <v>0</v>
      </c>
      <c r="J185">
        <v>0</v>
      </c>
      <c r="K185">
        <v>16518.52</v>
      </c>
      <c r="L185" t="str">
        <f t="shared" si="2"/>
        <v>3-Small C&amp;I</v>
      </c>
    </row>
    <row r="186" spans="1:12" x14ac:dyDescent="0.25">
      <c r="A186">
        <v>2019</v>
      </c>
      <c r="B186">
        <v>11</v>
      </c>
      <c r="C186">
        <v>5</v>
      </c>
      <c r="D186">
        <v>201</v>
      </c>
      <c r="E186" t="s">
        <v>119</v>
      </c>
      <c r="F186">
        <v>105891.31</v>
      </c>
      <c r="G186">
        <v>-720.04</v>
      </c>
      <c r="H186">
        <v>0</v>
      </c>
      <c r="I186">
        <v>0</v>
      </c>
      <c r="J186">
        <v>0</v>
      </c>
      <c r="K186">
        <v>105171.27</v>
      </c>
      <c r="L186" t="str">
        <f t="shared" si="2"/>
        <v>3-Small C&amp;I</v>
      </c>
    </row>
    <row r="187" spans="1:12" x14ac:dyDescent="0.25">
      <c r="A187">
        <v>2019</v>
      </c>
      <c r="B187">
        <v>11</v>
      </c>
      <c r="C187">
        <v>5</v>
      </c>
      <c r="D187">
        <v>201</v>
      </c>
      <c r="E187" t="s">
        <v>120</v>
      </c>
      <c r="F187">
        <v>602315.79</v>
      </c>
      <c r="G187">
        <v>-4094.43</v>
      </c>
      <c r="H187">
        <v>0</v>
      </c>
      <c r="I187">
        <v>0</v>
      </c>
      <c r="J187">
        <v>0</v>
      </c>
      <c r="K187">
        <v>598221.36</v>
      </c>
      <c r="L187" t="str">
        <f t="shared" si="2"/>
        <v>3-Small C&amp;I</v>
      </c>
    </row>
    <row r="188" spans="1:12" x14ac:dyDescent="0.25">
      <c r="A188">
        <v>2019</v>
      </c>
      <c r="B188">
        <v>11</v>
      </c>
      <c r="C188">
        <v>5</v>
      </c>
      <c r="D188">
        <v>201</v>
      </c>
      <c r="E188" t="s">
        <v>121</v>
      </c>
      <c r="F188">
        <v>9407272.2300000004</v>
      </c>
      <c r="G188">
        <v>-4701.21</v>
      </c>
      <c r="H188">
        <v>0</v>
      </c>
      <c r="I188">
        <v>0</v>
      </c>
      <c r="J188">
        <v>0</v>
      </c>
      <c r="K188">
        <v>9402571.0199999996</v>
      </c>
      <c r="L188" t="str">
        <f t="shared" si="2"/>
        <v>4-Medium C&amp;I</v>
      </c>
    </row>
    <row r="189" spans="1:12" x14ac:dyDescent="0.25">
      <c r="A189">
        <v>2019</v>
      </c>
      <c r="B189">
        <v>11</v>
      </c>
      <c r="C189">
        <v>5</v>
      </c>
      <c r="D189">
        <v>201</v>
      </c>
      <c r="E189" t="s">
        <v>129</v>
      </c>
      <c r="F189">
        <v>557078.38</v>
      </c>
      <c r="G189">
        <v>-278.54000000000002</v>
      </c>
      <c r="H189">
        <v>0</v>
      </c>
      <c r="I189">
        <v>0</v>
      </c>
      <c r="J189">
        <v>0</v>
      </c>
      <c r="K189">
        <v>556799.84</v>
      </c>
      <c r="L189" t="str">
        <f t="shared" si="2"/>
        <v>4-Medium C&amp;I</v>
      </c>
    </row>
    <row r="190" spans="1:12" x14ac:dyDescent="0.25">
      <c r="A190">
        <v>2019</v>
      </c>
      <c r="B190">
        <v>11</v>
      </c>
      <c r="C190">
        <v>5</v>
      </c>
      <c r="D190">
        <v>201</v>
      </c>
      <c r="E190" t="s">
        <v>130</v>
      </c>
      <c r="F190">
        <v>283266.67</v>
      </c>
      <c r="G190">
        <v>-141.6</v>
      </c>
      <c r="H190">
        <v>0</v>
      </c>
      <c r="I190">
        <v>0</v>
      </c>
      <c r="J190">
        <v>0</v>
      </c>
      <c r="K190">
        <v>283125.07</v>
      </c>
      <c r="L190" t="str">
        <f t="shared" si="2"/>
        <v>4-Medium C&amp;I</v>
      </c>
    </row>
    <row r="191" spans="1:12" x14ac:dyDescent="0.25">
      <c r="A191">
        <v>2019</v>
      </c>
      <c r="B191">
        <v>11</v>
      </c>
      <c r="C191">
        <v>5</v>
      </c>
      <c r="D191">
        <v>201</v>
      </c>
      <c r="E191" t="s">
        <v>122</v>
      </c>
      <c r="F191">
        <v>16646347.18</v>
      </c>
      <c r="G191">
        <v>-8344.36</v>
      </c>
      <c r="H191">
        <v>0</v>
      </c>
      <c r="I191">
        <v>0</v>
      </c>
      <c r="J191">
        <v>0</v>
      </c>
      <c r="K191">
        <v>16638002.82</v>
      </c>
      <c r="L191" t="str">
        <f t="shared" si="2"/>
        <v>5-Large C&amp;I</v>
      </c>
    </row>
    <row r="192" spans="1:12" x14ac:dyDescent="0.25">
      <c r="A192">
        <v>2019</v>
      </c>
      <c r="B192">
        <v>11</v>
      </c>
      <c r="C192">
        <v>5</v>
      </c>
      <c r="D192">
        <v>201</v>
      </c>
      <c r="E192" t="s">
        <v>123</v>
      </c>
      <c r="F192">
        <v>22643502.98</v>
      </c>
      <c r="G192">
        <v>-584193.72</v>
      </c>
      <c r="H192">
        <v>0</v>
      </c>
      <c r="I192">
        <v>0</v>
      </c>
      <c r="J192">
        <v>0</v>
      </c>
      <c r="K192">
        <v>22059309.260000002</v>
      </c>
      <c r="L192" t="str">
        <f t="shared" si="2"/>
        <v>1-Residential</v>
      </c>
    </row>
    <row r="193" spans="1:12" x14ac:dyDescent="0.25">
      <c r="A193">
        <v>2019</v>
      </c>
      <c r="B193">
        <v>11</v>
      </c>
      <c r="C193">
        <v>5</v>
      </c>
      <c r="D193">
        <v>201</v>
      </c>
      <c r="E193" t="s">
        <v>124</v>
      </c>
      <c r="F193">
        <v>3440427.31</v>
      </c>
      <c r="G193">
        <v>-88756.38</v>
      </c>
      <c r="H193">
        <v>0</v>
      </c>
      <c r="I193">
        <v>0</v>
      </c>
      <c r="J193">
        <v>0</v>
      </c>
      <c r="K193">
        <v>3351670.93</v>
      </c>
      <c r="L193" t="str">
        <f t="shared" si="2"/>
        <v>2-Low Income Residential</v>
      </c>
    </row>
    <row r="194" spans="1:12" x14ac:dyDescent="0.25">
      <c r="A194">
        <v>2019</v>
      </c>
      <c r="B194">
        <v>11</v>
      </c>
      <c r="C194">
        <v>5</v>
      </c>
      <c r="D194">
        <v>201</v>
      </c>
      <c r="E194" t="s">
        <v>135</v>
      </c>
      <c r="F194">
        <v>51643.77</v>
      </c>
      <c r="G194">
        <v>-1332.43</v>
      </c>
      <c r="H194">
        <v>0</v>
      </c>
      <c r="I194">
        <v>0</v>
      </c>
      <c r="J194">
        <v>0</v>
      </c>
      <c r="K194">
        <v>50311.34</v>
      </c>
      <c r="L194" t="str">
        <f t="shared" ref="L194:L257" si="3">VLOOKUP(E194,N:O,2,FALSE)</f>
        <v>1-Residential</v>
      </c>
    </row>
    <row r="195" spans="1:12" x14ac:dyDescent="0.25">
      <c r="A195">
        <v>2019</v>
      </c>
      <c r="B195">
        <v>11</v>
      </c>
      <c r="C195">
        <v>5</v>
      </c>
      <c r="D195">
        <v>201</v>
      </c>
      <c r="E195" t="s">
        <v>125</v>
      </c>
      <c r="F195">
        <v>187327.27</v>
      </c>
      <c r="G195">
        <v>-1282</v>
      </c>
      <c r="H195">
        <v>0</v>
      </c>
      <c r="I195">
        <v>0</v>
      </c>
      <c r="J195">
        <v>0</v>
      </c>
      <c r="K195">
        <v>186045.27</v>
      </c>
      <c r="L195" t="str">
        <f t="shared" si="3"/>
        <v>Street</v>
      </c>
    </row>
    <row r="196" spans="1:12" x14ac:dyDescent="0.25">
      <c r="A196">
        <v>2019</v>
      </c>
      <c r="B196">
        <v>11</v>
      </c>
      <c r="C196">
        <v>5</v>
      </c>
      <c r="D196">
        <v>201</v>
      </c>
      <c r="E196" t="s">
        <v>131</v>
      </c>
      <c r="F196">
        <v>7377.85</v>
      </c>
      <c r="G196">
        <v>-53.12</v>
      </c>
      <c r="H196">
        <v>0</v>
      </c>
      <c r="I196">
        <v>0</v>
      </c>
      <c r="J196">
        <v>0</v>
      </c>
      <c r="K196">
        <v>7324.73</v>
      </c>
      <c r="L196" t="str">
        <f t="shared" si="3"/>
        <v>Street</v>
      </c>
    </row>
    <row r="197" spans="1:12" x14ac:dyDescent="0.25">
      <c r="A197">
        <v>2019</v>
      </c>
      <c r="B197">
        <v>11</v>
      </c>
      <c r="C197">
        <v>5</v>
      </c>
      <c r="D197">
        <v>201</v>
      </c>
      <c r="E197" t="s">
        <v>132</v>
      </c>
      <c r="F197">
        <v>474.43</v>
      </c>
      <c r="G197">
        <v>-3.23</v>
      </c>
      <c r="H197">
        <v>0</v>
      </c>
      <c r="I197">
        <v>0</v>
      </c>
      <c r="J197">
        <v>0</v>
      </c>
      <c r="K197">
        <v>471.2</v>
      </c>
      <c r="L197" t="str">
        <f t="shared" si="3"/>
        <v>Street</v>
      </c>
    </row>
    <row r="198" spans="1:12" x14ac:dyDescent="0.25">
      <c r="A198">
        <v>2019</v>
      </c>
      <c r="B198">
        <v>11</v>
      </c>
      <c r="C198">
        <v>5</v>
      </c>
      <c r="D198">
        <v>201</v>
      </c>
      <c r="E198" t="s">
        <v>126</v>
      </c>
      <c r="F198">
        <v>1899.71</v>
      </c>
      <c r="G198">
        <v>-13.03</v>
      </c>
      <c r="H198">
        <v>0</v>
      </c>
      <c r="I198">
        <v>0</v>
      </c>
      <c r="J198">
        <v>0</v>
      </c>
      <c r="K198">
        <v>1886.68</v>
      </c>
      <c r="L198" t="str">
        <f t="shared" si="3"/>
        <v>Street</v>
      </c>
    </row>
    <row r="199" spans="1:12" x14ac:dyDescent="0.25">
      <c r="A199">
        <v>2019</v>
      </c>
      <c r="B199">
        <v>11</v>
      </c>
      <c r="C199">
        <v>5</v>
      </c>
      <c r="D199">
        <v>201</v>
      </c>
      <c r="E199" t="s">
        <v>127</v>
      </c>
      <c r="F199">
        <v>148414.45000000001</v>
      </c>
      <c r="G199">
        <v>-1007.65</v>
      </c>
      <c r="H199">
        <v>0</v>
      </c>
      <c r="I199">
        <v>0</v>
      </c>
      <c r="J199">
        <v>0</v>
      </c>
      <c r="K199">
        <v>147406.79999999999</v>
      </c>
      <c r="L199" t="str">
        <f t="shared" si="3"/>
        <v>Street</v>
      </c>
    </row>
    <row r="200" spans="1:12" x14ac:dyDescent="0.25">
      <c r="A200">
        <v>2019</v>
      </c>
      <c r="B200">
        <v>11</v>
      </c>
      <c r="C200">
        <v>5</v>
      </c>
      <c r="D200">
        <v>201</v>
      </c>
      <c r="E200" t="s">
        <v>133</v>
      </c>
      <c r="F200">
        <v>355305.77</v>
      </c>
      <c r="G200">
        <v>-2544.89</v>
      </c>
      <c r="H200">
        <v>0</v>
      </c>
      <c r="I200">
        <v>0</v>
      </c>
      <c r="J200">
        <v>0</v>
      </c>
      <c r="K200">
        <v>352760.88</v>
      </c>
      <c r="L200" t="str">
        <f t="shared" si="3"/>
        <v>Street</v>
      </c>
    </row>
    <row r="201" spans="1:12" x14ac:dyDescent="0.25">
      <c r="A201">
        <v>2019</v>
      </c>
      <c r="B201">
        <v>11</v>
      </c>
      <c r="C201">
        <v>5</v>
      </c>
      <c r="D201">
        <v>201</v>
      </c>
      <c r="E201" t="s">
        <v>134</v>
      </c>
      <c r="F201">
        <v>28.79</v>
      </c>
      <c r="G201">
        <v>-0.19</v>
      </c>
      <c r="H201">
        <v>0</v>
      </c>
      <c r="I201">
        <v>0</v>
      </c>
      <c r="J201">
        <v>0</v>
      </c>
      <c r="K201">
        <v>28.6</v>
      </c>
      <c r="L201" t="str">
        <f t="shared" si="3"/>
        <v>Street</v>
      </c>
    </row>
    <row r="202" spans="1:12" x14ac:dyDescent="0.25">
      <c r="A202">
        <v>2019</v>
      </c>
      <c r="B202">
        <v>11</v>
      </c>
      <c r="C202">
        <v>5</v>
      </c>
      <c r="D202">
        <v>201</v>
      </c>
      <c r="E202" t="s">
        <v>117</v>
      </c>
      <c r="F202">
        <v>368235.52000000002</v>
      </c>
      <c r="G202">
        <v>-2505</v>
      </c>
      <c r="H202">
        <v>0</v>
      </c>
      <c r="I202">
        <v>0</v>
      </c>
      <c r="J202">
        <v>0</v>
      </c>
      <c r="K202">
        <v>365730.52</v>
      </c>
      <c r="L202" t="str">
        <f t="shared" si="3"/>
        <v>3-Small C&amp;I</v>
      </c>
    </row>
    <row r="203" spans="1:12" x14ac:dyDescent="0.25">
      <c r="A203">
        <v>2019</v>
      </c>
      <c r="B203">
        <v>11</v>
      </c>
      <c r="C203">
        <v>5</v>
      </c>
      <c r="D203">
        <v>201</v>
      </c>
      <c r="E203" t="s">
        <v>128</v>
      </c>
      <c r="F203">
        <v>5113.34</v>
      </c>
      <c r="G203">
        <v>-34.67</v>
      </c>
      <c r="H203">
        <v>0</v>
      </c>
      <c r="I203">
        <v>0</v>
      </c>
      <c r="J203">
        <v>0</v>
      </c>
      <c r="K203">
        <v>5078.67</v>
      </c>
      <c r="L203" t="str">
        <f t="shared" si="3"/>
        <v>3-Small C&amp;I</v>
      </c>
    </row>
    <row r="204" spans="1:12" x14ac:dyDescent="0.25">
      <c r="A204">
        <v>2019</v>
      </c>
      <c r="B204">
        <v>11</v>
      </c>
      <c r="C204">
        <v>5</v>
      </c>
      <c r="D204">
        <v>201</v>
      </c>
      <c r="E204" t="s">
        <v>119</v>
      </c>
      <c r="F204">
        <v>1463.71</v>
      </c>
      <c r="G204">
        <v>-9.9499999999999993</v>
      </c>
      <c r="H204">
        <v>0</v>
      </c>
      <c r="I204">
        <v>0</v>
      </c>
      <c r="J204">
        <v>0</v>
      </c>
      <c r="K204">
        <v>1453.76</v>
      </c>
      <c r="L204" t="str">
        <f t="shared" si="3"/>
        <v>3-Small C&amp;I</v>
      </c>
    </row>
    <row r="205" spans="1:12" x14ac:dyDescent="0.25">
      <c r="A205">
        <v>2019</v>
      </c>
      <c r="B205">
        <v>11</v>
      </c>
      <c r="C205">
        <v>5</v>
      </c>
      <c r="D205">
        <v>201</v>
      </c>
      <c r="E205" t="s">
        <v>120</v>
      </c>
      <c r="F205">
        <v>36813.599999999999</v>
      </c>
      <c r="G205">
        <v>-250.27</v>
      </c>
      <c r="H205">
        <v>0</v>
      </c>
      <c r="I205">
        <v>0</v>
      </c>
      <c r="J205">
        <v>0</v>
      </c>
      <c r="K205">
        <v>36563.33</v>
      </c>
      <c r="L205" t="str">
        <f t="shared" si="3"/>
        <v>3-Small C&amp;I</v>
      </c>
    </row>
    <row r="206" spans="1:12" x14ac:dyDescent="0.25">
      <c r="A206">
        <v>2019</v>
      </c>
      <c r="B206">
        <v>11</v>
      </c>
      <c r="C206">
        <v>5</v>
      </c>
      <c r="D206">
        <v>201</v>
      </c>
      <c r="E206" t="s">
        <v>121</v>
      </c>
      <c r="F206">
        <v>495187.37</v>
      </c>
      <c r="G206">
        <v>-247.33</v>
      </c>
      <c r="H206">
        <v>0</v>
      </c>
      <c r="I206">
        <v>0</v>
      </c>
      <c r="J206">
        <v>0</v>
      </c>
      <c r="K206">
        <v>494940.04</v>
      </c>
      <c r="L206" t="str">
        <f t="shared" si="3"/>
        <v>4-Medium C&amp;I</v>
      </c>
    </row>
    <row r="207" spans="1:12" x14ac:dyDescent="0.25">
      <c r="A207">
        <v>2019</v>
      </c>
      <c r="B207">
        <v>11</v>
      </c>
      <c r="C207">
        <v>5</v>
      </c>
      <c r="D207">
        <v>201</v>
      </c>
      <c r="E207" t="s">
        <v>129</v>
      </c>
      <c r="F207">
        <v>42321.07</v>
      </c>
      <c r="G207">
        <v>-21.16</v>
      </c>
      <c r="H207">
        <v>0</v>
      </c>
      <c r="I207">
        <v>0</v>
      </c>
      <c r="J207">
        <v>0</v>
      </c>
      <c r="K207">
        <v>42299.91</v>
      </c>
      <c r="L207" t="str">
        <f t="shared" si="3"/>
        <v>4-Medium C&amp;I</v>
      </c>
    </row>
    <row r="208" spans="1:12" x14ac:dyDescent="0.25">
      <c r="A208">
        <v>2019</v>
      </c>
      <c r="B208">
        <v>11</v>
      </c>
      <c r="C208">
        <v>5</v>
      </c>
      <c r="D208">
        <v>201</v>
      </c>
      <c r="E208" t="s">
        <v>130</v>
      </c>
      <c r="F208">
        <v>15430.56</v>
      </c>
      <c r="G208">
        <v>-7.72</v>
      </c>
      <c r="H208">
        <v>0</v>
      </c>
      <c r="I208">
        <v>0</v>
      </c>
      <c r="J208">
        <v>0</v>
      </c>
      <c r="K208">
        <v>15422.84</v>
      </c>
      <c r="L208" t="str">
        <f t="shared" si="3"/>
        <v>4-Medium C&amp;I</v>
      </c>
    </row>
    <row r="209" spans="1:12" x14ac:dyDescent="0.25">
      <c r="A209">
        <v>2019</v>
      </c>
      <c r="B209">
        <v>11</v>
      </c>
      <c r="C209">
        <v>5</v>
      </c>
      <c r="D209">
        <v>201</v>
      </c>
      <c r="E209" t="s">
        <v>122</v>
      </c>
      <c r="F209">
        <v>1062586.24</v>
      </c>
      <c r="G209">
        <v>-528.87</v>
      </c>
      <c r="H209">
        <v>0</v>
      </c>
      <c r="I209">
        <v>0</v>
      </c>
      <c r="J209">
        <v>0</v>
      </c>
      <c r="K209">
        <v>1062057.3700000001</v>
      </c>
      <c r="L209" t="str">
        <f t="shared" si="3"/>
        <v>5-Large C&amp;I</v>
      </c>
    </row>
    <row r="210" spans="1:12" x14ac:dyDescent="0.25">
      <c r="A210">
        <v>2019</v>
      </c>
      <c r="B210">
        <v>11</v>
      </c>
      <c r="C210">
        <v>5</v>
      </c>
      <c r="D210">
        <v>201</v>
      </c>
      <c r="E210" t="s">
        <v>123</v>
      </c>
      <c r="F210">
        <v>1351454.64</v>
      </c>
      <c r="G210">
        <v>-34867.269999999997</v>
      </c>
      <c r="H210">
        <v>0</v>
      </c>
      <c r="I210">
        <v>0</v>
      </c>
      <c r="J210">
        <v>0</v>
      </c>
      <c r="K210">
        <v>1316587.3700000001</v>
      </c>
      <c r="L210" t="str">
        <f t="shared" si="3"/>
        <v>1-Residential</v>
      </c>
    </row>
    <row r="211" spans="1:12" x14ac:dyDescent="0.25">
      <c r="A211">
        <v>2019</v>
      </c>
      <c r="B211">
        <v>11</v>
      </c>
      <c r="C211">
        <v>5</v>
      </c>
      <c r="D211">
        <v>201</v>
      </c>
      <c r="E211" t="s">
        <v>124</v>
      </c>
      <c r="F211">
        <v>266676.39</v>
      </c>
      <c r="G211">
        <v>-6880.21</v>
      </c>
      <c r="H211">
        <v>0</v>
      </c>
      <c r="I211">
        <v>0</v>
      </c>
      <c r="J211">
        <v>0</v>
      </c>
      <c r="K211">
        <v>259796.18</v>
      </c>
      <c r="L211" t="str">
        <f t="shared" si="3"/>
        <v>2-Low Income Residential</v>
      </c>
    </row>
    <row r="212" spans="1:12" x14ac:dyDescent="0.25">
      <c r="A212">
        <v>2019</v>
      </c>
      <c r="B212">
        <v>11</v>
      </c>
      <c r="C212">
        <v>5</v>
      </c>
      <c r="D212">
        <v>201</v>
      </c>
      <c r="E212" t="s">
        <v>135</v>
      </c>
      <c r="F212">
        <v>2719.6</v>
      </c>
      <c r="G212">
        <v>-70.17</v>
      </c>
      <c r="H212">
        <v>0</v>
      </c>
      <c r="I212">
        <v>0</v>
      </c>
      <c r="J212">
        <v>0</v>
      </c>
      <c r="K212">
        <v>2649.43</v>
      </c>
      <c r="L212" t="str">
        <f t="shared" si="3"/>
        <v>1-Residential</v>
      </c>
    </row>
    <row r="213" spans="1:12" x14ac:dyDescent="0.25">
      <c r="A213">
        <v>2019</v>
      </c>
      <c r="B213">
        <v>11</v>
      </c>
      <c r="C213">
        <v>5</v>
      </c>
      <c r="D213">
        <v>201</v>
      </c>
      <c r="E213" t="s">
        <v>125</v>
      </c>
      <c r="F213">
        <v>432.36</v>
      </c>
      <c r="G213">
        <v>-3.59</v>
      </c>
      <c r="H213">
        <v>0</v>
      </c>
      <c r="I213">
        <v>0</v>
      </c>
      <c r="J213">
        <v>0</v>
      </c>
      <c r="K213">
        <v>428.77</v>
      </c>
      <c r="L213" t="str">
        <f t="shared" si="3"/>
        <v>Street</v>
      </c>
    </row>
    <row r="214" spans="1:12" x14ac:dyDescent="0.25">
      <c r="A214">
        <v>2019</v>
      </c>
      <c r="B214">
        <v>11</v>
      </c>
      <c r="C214">
        <v>5</v>
      </c>
      <c r="D214">
        <v>201</v>
      </c>
      <c r="E214" t="s">
        <v>133</v>
      </c>
      <c r="F214">
        <v>-24156.1</v>
      </c>
      <c r="G214">
        <v>182.25</v>
      </c>
      <c r="H214">
        <v>0</v>
      </c>
      <c r="I214">
        <v>0</v>
      </c>
      <c r="J214">
        <v>0</v>
      </c>
      <c r="K214">
        <v>-23973.85</v>
      </c>
      <c r="L214" t="str">
        <f t="shared" si="3"/>
        <v>Street</v>
      </c>
    </row>
    <row r="215" spans="1:12" x14ac:dyDescent="0.25">
      <c r="A215">
        <v>2019</v>
      </c>
      <c r="B215">
        <v>10</v>
      </c>
      <c r="C215">
        <v>4</v>
      </c>
      <c r="D215">
        <v>201</v>
      </c>
      <c r="E215" t="s">
        <v>117</v>
      </c>
      <c r="F215">
        <v>160322.44</v>
      </c>
      <c r="G215">
        <v>-1089.99</v>
      </c>
      <c r="H215">
        <v>0</v>
      </c>
      <c r="I215">
        <v>0</v>
      </c>
      <c r="J215">
        <v>0</v>
      </c>
      <c r="K215">
        <v>159232.45000000001</v>
      </c>
      <c r="L215" t="str">
        <f t="shared" si="3"/>
        <v>3-Small C&amp;I</v>
      </c>
    </row>
    <row r="216" spans="1:12" x14ac:dyDescent="0.25">
      <c r="A216">
        <v>2019</v>
      </c>
      <c r="B216">
        <v>10</v>
      </c>
      <c r="C216">
        <v>4</v>
      </c>
      <c r="D216">
        <v>201</v>
      </c>
      <c r="E216" t="s">
        <v>118</v>
      </c>
      <c r="F216">
        <v>100.82</v>
      </c>
      <c r="G216">
        <v>-0.69</v>
      </c>
      <c r="H216">
        <v>0</v>
      </c>
      <c r="I216">
        <v>0</v>
      </c>
      <c r="J216">
        <v>0</v>
      </c>
      <c r="K216">
        <v>100.13</v>
      </c>
      <c r="L216" t="str">
        <f t="shared" si="3"/>
        <v>3-Small C&amp;I</v>
      </c>
    </row>
    <row r="217" spans="1:12" x14ac:dyDescent="0.25">
      <c r="A217">
        <v>2019</v>
      </c>
      <c r="B217">
        <v>10</v>
      </c>
      <c r="C217">
        <v>4</v>
      </c>
      <c r="D217">
        <v>201</v>
      </c>
      <c r="E217" t="s">
        <v>119</v>
      </c>
      <c r="F217">
        <v>421.45</v>
      </c>
      <c r="G217">
        <v>-2.87</v>
      </c>
      <c r="H217">
        <v>0</v>
      </c>
      <c r="I217">
        <v>0</v>
      </c>
      <c r="J217">
        <v>0</v>
      </c>
      <c r="K217">
        <v>418.58</v>
      </c>
      <c r="L217" t="str">
        <f t="shared" si="3"/>
        <v>3-Small C&amp;I</v>
      </c>
    </row>
    <row r="218" spans="1:12" x14ac:dyDescent="0.25">
      <c r="A218">
        <v>2019</v>
      </c>
      <c r="B218">
        <v>10</v>
      </c>
      <c r="C218">
        <v>4</v>
      </c>
      <c r="D218">
        <v>201</v>
      </c>
      <c r="E218" t="s">
        <v>120</v>
      </c>
      <c r="F218">
        <v>1607.85</v>
      </c>
      <c r="G218">
        <v>-10.91</v>
      </c>
      <c r="H218">
        <v>0</v>
      </c>
      <c r="I218">
        <v>0</v>
      </c>
      <c r="J218">
        <v>0</v>
      </c>
      <c r="K218">
        <v>1596.94</v>
      </c>
      <c r="L218" t="str">
        <f t="shared" si="3"/>
        <v>3-Small C&amp;I</v>
      </c>
    </row>
    <row r="219" spans="1:12" x14ac:dyDescent="0.25">
      <c r="A219">
        <v>2019</v>
      </c>
      <c r="B219">
        <v>10</v>
      </c>
      <c r="C219">
        <v>4</v>
      </c>
      <c r="D219">
        <v>201</v>
      </c>
      <c r="E219" t="s">
        <v>121</v>
      </c>
      <c r="F219">
        <v>126451.03</v>
      </c>
      <c r="G219">
        <v>-63.21</v>
      </c>
      <c r="H219">
        <v>0</v>
      </c>
      <c r="I219">
        <v>0</v>
      </c>
      <c r="J219">
        <v>0</v>
      </c>
      <c r="K219">
        <v>126387.82</v>
      </c>
      <c r="L219" t="str">
        <f t="shared" si="3"/>
        <v>4-Medium C&amp;I</v>
      </c>
    </row>
    <row r="220" spans="1:12" x14ac:dyDescent="0.25">
      <c r="A220">
        <v>2019</v>
      </c>
      <c r="B220">
        <v>10</v>
      </c>
      <c r="C220">
        <v>4</v>
      </c>
      <c r="D220">
        <v>201</v>
      </c>
      <c r="E220" t="s">
        <v>122</v>
      </c>
      <c r="F220">
        <v>104636.06</v>
      </c>
      <c r="G220">
        <v>-52.33</v>
      </c>
      <c r="H220">
        <v>0</v>
      </c>
      <c r="I220">
        <v>0</v>
      </c>
      <c r="J220">
        <v>0</v>
      </c>
      <c r="K220">
        <v>104583.73</v>
      </c>
      <c r="L220" t="str">
        <f t="shared" si="3"/>
        <v>5-Large C&amp;I</v>
      </c>
    </row>
    <row r="221" spans="1:12" x14ac:dyDescent="0.25">
      <c r="A221">
        <v>2019</v>
      </c>
      <c r="B221">
        <v>10</v>
      </c>
      <c r="C221">
        <v>4</v>
      </c>
      <c r="D221">
        <v>201</v>
      </c>
      <c r="E221" t="s">
        <v>123</v>
      </c>
      <c r="F221">
        <v>650133.55000000005</v>
      </c>
      <c r="G221">
        <v>-16773.09</v>
      </c>
      <c r="H221">
        <v>0</v>
      </c>
      <c r="I221">
        <v>0</v>
      </c>
      <c r="J221">
        <v>0</v>
      </c>
      <c r="K221">
        <v>633360.46</v>
      </c>
      <c r="L221" t="str">
        <f t="shared" si="3"/>
        <v>1-Residential</v>
      </c>
    </row>
    <row r="222" spans="1:12" x14ac:dyDescent="0.25">
      <c r="A222">
        <v>2019</v>
      </c>
      <c r="B222">
        <v>10</v>
      </c>
      <c r="C222">
        <v>4</v>
      </c>
      <c r="D222">
        <v>201</v>
      </c>
      <c r="E222" t="s">
        <v>124</v>
      </c>
      <c r="F222">
        <v>5877.79</v>
      </c>
      <c r="G222">
        <v>-151.63999999999999</v>
      </c>
      <c r="H222">
        <v>0</v>
      </c>
      <c r="I222">
        <v>0</v>
      </c>
      <c r="J222">
        <v>0</v>
      </c>
      <c r="K222">
        <v>5726.15</v>
      </c>
      <c r="L222" t="str">
        <f t="shared" si="3"/>
        <v>2-Low Income Residential</v>
      </c>
    </row>
    <row r="223" spans="1:12" x14ac:dyDescent="0.25">
      <c r="A223">
        <v>2019</v>
      </c>
      <c r="B223">
        <v>10</v>
      </c>
      <c r="C223">
        <v>4</v>
      </c>
      <c r="D223">
        <v>201</v>
      </c>
      <c r="E223" t="s">
        <v>125</v>
      </c>
      <c r="F223">
        <v>1488.15</v>
      </c>
      <c r="G223">
        <v>-10.119999999999999</v>
      </c>
      <c r="H223">
        <v>0</v>
      </c>
      <c r="I223">
        <v>0</v>
      </c>
      <c r="J223">
        <v>0</v>
      </c>
      <c r="K223">
        <v>1478.03</v>
      </c>
      <c r="L223" t="str">
        <f t="shared" si="3"/>
        <v>Street</v>
      </c>
    </row>
    <row r="224" spans="1:12" x14ac:dyDescent="0.25">
      <c r="A224">
        <v>2019</v>
      </c>
      <c r="B224">
        <v>10</v>
      </c>
      <c r="C224">
        <v>4</v>
      </c>
      <c r="D224">
        <v>201</v>
      </c>
      <c r="E224" t="s">
        <v>126</v>
      </c>
      <c r="F224">
        <v>636.73</v>
      </c>
      <c r="G224">
        <v>-4.34</v>
      </c>
      <c r="H224">
        <v>0</v>
      </c>
      <c r="I224">
        <v>0</v>
      </c>
      <c r="J224">
        <v>0</v>
      </c>
      <c r="K224">
        <v>632.39</v>
      </c>
      <c r="L224" t="str">
        <f t="shared" si="3"/>
        <v>Street</v>
      </c>
    </row>
    <row r="225" spans="1:12" x14ac:dyDescent="0.25">
      <c r="A225">
        <v>2019</v>
      </c>
      <c r="B225">
        <v>10</v>
      </c>
      <c r="C225">
        <v>4</v>
      </c>
      <c r="D225">
        <v>201</v>
      </c>
      <c r="E225" t="s">
        <v>127</v>
      </c>
      <c r="F225">
        <v>1.9</v>
      </c>
      <c r="G225">
        <v>-0.01</v>
      </c>
      <c r="H225">
        <v>0</v>
      </c>
      <c r="I225">
        <v>0</v>
      </c>
      <c r="J225">
        <v>0</v>
      </c>
      <c r="K225">
        <v>1.89</v>
      </c>
      <c r="L225" t="str">
        <f t="shared" si="3"/>
        <v>Street</v>
      </c>
    </row>
    <row r="226" spans="1:12" x14ac:dyDescent="0.25">
      <c r="A226">
        <v>2019</v>
      </c>
      <c r="B226">
        <v>10</v>
      </c>
      <c r="C226">
        <v>4</v>
      </c>
      <c r="D226">
        <v>201</v>
      </c>
      <c r="E226" t="s">
        <v>117</v>
      </c>
      <c r="F226">
        <v>66466.429999999993</v>
      </c>
      <c r="G226">
        <v>-451.93</v>
      </c>
      <c r="H226">
        <v>0</v>
      </c>
      <c r="I226">
        <v>0</v>
      </c>
      <c r="J226">
        <v>0</v>
      </c>
      <c r="K226">
        <v>66014.5</v>
      </c>
      <c r="L226" t="str">
        <f t="shared" si="3"/>
        <v>3-Small C&amp;I</v>
      </c>
    </row>
    <row r="227" spans="1:12" x14ac:dyDescent="0.25">
      <c r="A227">
        <v>2019</v>
      </c>
      <c r="B227">
        <v>10</v>
      </c>
      <c r="C227">
        <v>4</v>
      </c>
      <c r="D227">
        <v>201</v>
      </c>
      <c r="E227" t="s">
        <v>118</v>
      </c>
      <c r="F227">
        <v>116.11</v>
      </c>
      <c r="G227">
        <v>-0.8</v>
      </c>
      <c r="H227">
        <v>0</v>
      </c>
      <c r="I227">
        <v>0</v>
      </c>
      <c r="J227">
        <v>0</v>
      </c>
      <c r="K227">
        <v>115.31</v>
      </c>
      <c r="L227" t="str">
        <f t="shared" si="3"/>
        <v>3-Small C&amp;I</v>
      </c>
    </row>
    <row r="228" spans="1:12" x14ac:dyDescent="0.25">
      <c r="A228">
        <v>2019</v>
      </c>
      <c r="B228">
        <v>10</v>
      </c>
      <c r="C228">
        <v>4</v>
      </c>
      <c r="D228">
        <v>201</v>
      </c>
      <c r="E228" t="s">
        <v>119</v>
      </c>
      <c r="F228">
        <v>120.82</v>
      </c>
      <c r="G228">
        <v>-0.81</v>
      </c>
      <c r="H228">
        <v>0</v>
      </c>
      <c r="I228">
        <v>0</v>
      </c>
      <c r="J228">
        <v>0</v>
      </c>
      <c r="K228">
        <v>120.01</v>
      </c>
      <c r="L228" t="str">
        <f t="shared" si="3"/>
        <v>3-Small C&amp;I</v>
      </c>
    </row>
    <row r="229" spans="1:12" x14ac:dyDescent="0.25">
      <c r="A229">
        <v>2019</v>
      </c>
      <c r="B229">
        <v>10</v>
      </c>
      <c r="C229">
        <v>4</v>
      </c>
      <c r="D229">
        <v>201</v>
      </c>
      <c r="E229" t="s">
        <v>120</v>
      </c>
      <c r="F229">
        <v>795.69</v>
      </c>
      <c r="G229">
        <v>-5.39</v>
      </c>
      <c r="H229">
        <v>0</v>
      </c>
      <c r="I229">
        <v>0</v>
      </c>
      <c r="J229">
        <v>0</v>
      </c>
      <c r="K229">
        <v>790.3</v>
      </c>
      <c r="L229" t="str">
        <f t="shared" si="3"/>
        <v>3-Small C&amp;I</v>
      </c>
    </row>
    <row r="230" spans="1:12" x14ac:dyDescent="0.25">
      <c r="A230">
        <v>2019</v>
      </c>
      <c r="B230">
        <v>10</v>
      </c>
      <c r="C230">
        <v>4</v>
      </c>
      <c r="D230">
        <v>201</v>
      </c>
      <c r="E230" t="s">
        <v>121</v>
      </c>
      <c r="F230">
        <v>58852.12</v>
      </c>
      <c r="G230">
        <v>-29.43</v>
      </c>
      <c r="H230">
        <v>0</v>
      </c>
      <c r="I230">
        <v>0</v>
      </c>
      <c r="J230">
        <v>0</v>
      </c>
      <c r="K230">
        <v>58822.69</v>
      </c>
      <c r="L230" t="str">
        <f t="shared" si="3"/>
        <v>4-Medium C&amp;I</v>
      </c>
    </row>
    <row r="231" spans="1:12" x14ac:dyDescent="0.25">
      <c r="A231">
        <v>2019</v>
      </c>
      <c r="B231">
        <v>10</v>
      </c>
      <c r="C231">
        <v>4</v>
      </c>
      <c r="D231">
        <v>201</v>
      </c>
      <c r="E231" t="s">
        <v>123</v>
      </c>
      <c r="F231">
        <v>143403.96</v>
      </c>
      <c r="G231">
        <v>-3699.67</v>
      </c>
      <c r="H231">
        <v>0</v>
      </c>
      <c r="I231">
        <v>0</v>
      </c>
      <c r="J231">
        <v>0</v>
      </c>
      <c r="K231">
        <v>139704.29</v>
      </c>
      <c r="L231" t="str">
        <f t="shared" si="3"/>
        <v>1-Residential</v>
      </c>
    </row>
    <row r="232" spans="1:12" x14ac:dyDescent="0.25">
      <c r="A232">
        <v>2019</v>
      </c>
      <c r="B232">
        <v>10</v>
      </c>
      <c r="C232">
        <v>4</v>
      </c>
      <c r="D232">
        <v>201</v>
      </c>
      <c r="E232" t="s">
        <v>124</v>
      </c>
      <c r="F232">
        <v>543.41</v>
      </c>
      <c r="G232">
        <v>-14.02</v>
      </c>
      <c r="H232">
        <v>0</v>
      </c>
      <c r="I232">
        <v>0</v>
      </c>
      <c r="J232">
        <v>0</v>
      </c>
      <c r="K232">
        <v>529.39</v>
      </c>
      <c r="L232" t="str">
        <f t="shared" si="3"/>
        <v>2-Low Income Residential</v>
      </c>
    </row>
    <row r="233" spans="1:12" x14ac:dyDescent="0.25">
      <c r="A233">
        <v>2019</v>
      </c>
      <c r="B233">
        <v>10</v>
      </c>
      <c r="C233">
        <v>5</v>
      </c>
      <c r="D233">
        <v>201</v>
      </c>
      <c r="E233" t="s">
        <v>117</v>
      </c>
      <c r="F233">
        <v>7205638.4699999997</v>
      </c>
      <c r="G233">
        <v>-48964.77</v>
      </c>
      <c r="H233">
        <v>0</v>
      </c>
      <c r="I233">
        <v>0</v>
      </c>
      <c r="J233">
        <v>0</v>
      </c>
      <c r="K233">
        <v>7156673.7000000002</v>
      </c>
      <c r="L233" t="str">
        <f t="shared" si="3"/>
        <v>3-Small C&amp;I</v>
      </c>
    </row>
    <row r="234" spans="1:12" x14ac:dyDescent="0.25">
      <c r="A234">
        <v>2019</v>
      </c>
      <c r="B234">
        <v>10</v>
      </c>
      <c r="C234">
        <v>5</v>
      </c>
      <c r="D234">
        <v>201</v>
      </c>
      <c r="E234" t="s">
        <v>118</v>
      </c>
      <c r="F234">
        <v>691.58</v>
      </c>
      <c r="G234">
        <v>-4.72</v>
      </c>
      <c r="H234">
        <v>0</v>
      </c>
      <c r="I234">
        <v>0</v>
      </c>
      <c r="J234">
        <v>0</v>
      </c>
      <c r="K234">
        <v>686.86</v>
      </c>
      <c r="L234" t="str">
        <f t="shared" si="3"/>
        <v>3-Small C&amp;I</v>
      </c>
    </row>
    <row r="235" spans="1:12" x14ac:dyDescent="0.25">
      <c r="A235">
        <v>2019</v>
      </c>
      <c r="B235">
        <v>10</v>
      </c>
      <c r="C235">
        <v>5</v>
      </c>
      <c r="D235">
        <v>201</v>
      </c>
      <c r="E235" t="s">
        <v>128</v>
      </c>
      <c r="F235">
        <v>17281.560000000001</v>
      </c>
      <c r="G235">
        <v>-117.66</v>
      </c>
      <c r="H235">
        <v>0</v>
      </c>
      <c r="I235">
        <v>0</v>
      </c>
      <c r="J235">
        <v>0</v>
      </c>
      <c r="K235">
        <v>17163.900000000001</v>
      </c>
      <c r="L235" t="str">
        <f t="shared" si="3"/>
        <v>3-Small C&amp;I</v>
      </c>
    </row>
    <row r="236" spans="1:12" x14ac:dyDescent="0.25">
      <c r="A236">
        <v>2019</v>
      </c>
      <c r="B236">
        <v>10</v>
      </c>
      <c r="C236">
        <v>5</v>
      </c>
      <c r="D236">
        <v>201</v>
      </c>
      <c r="E236" t="s">
        <v>119</v>
      </c>
      <c r="F236">
        <v>84064.45</v>
      </c>
      <c r="G236">
        <v>-566.53</v>
      </c>
      <c r="H236">
        <v>0</v>
      </c>
      <c r="I236">
        <v>0</v>
      </c>
      <c r="J236">
        <v>0</v>
      </c>
      <c r="K236">
        <v>83497.919999999998</v>
      </c>
      <c r="L236" t="str">
        <f t="shared" si="3"/>
        <v>3-Small C&amp;I</v>
      </c>
    </row>
    <row r="237" spans="1:12" x14ac:dyDescent="0.25">
      <c r="A237">
        <v>2019</v>
      </c>
      <c r="B237">
        <v>10</v>
      </c>
      <c r="C237">
        <v>5</v>
      </c>
      <c r="D237">
        <v>201</v>
      </c>
      <c r="E237" t="s">
        <v>120</v>
      </c>
      <c r="F237">
        <v>544635.43000000005</v>
      </c>
      <c r="G237">
        <v>-3702.7</v>
      </c>
      <c r="H237">
        <v>0</v>
      </c>
      <c r="I237">
        <v>0</v>
      </c>
      <c r="J237">
        <v>0</v>
      </c>
      <c r="K237">
        <v>540932.73</v>
      </c>
      <c r="L237" t="str">
        <f t="shared" si="3"/>
        <v>3-Small C&amp;I</v>
      </c>
    </row>
    <row r="238" spans="1:12" x14ac:dyDescent="0.25">
      <c r="A238">
        <v>2019</v>
      </c>
      <c r="B238">
        <v>10</v>
      </c>
      <c r="C238">
        <v>5</v>
      </c>
      <c r="D238">
        <v>201</v>
      </c>
      <c r="E238" t="s">
        <v>121</v>
      </c>
      <c r="F238">
        <v>10645903.26</v>
      </c>
      <c r="G238">
        <v>-5319</v>
      </c>
      <c r="H238">
        <v>0</v>
      </c>
      <c r="I238">
        <v>-1.03</v>
      </c>
      <c r="J238">
        <v>0</v>
      </c>
      <c r="K238">
        <v>10640583.23</v>
      </c>
      <c r="L238" t="str">
        <f t="shared" si="3"/>
        <v>4-Medium C&amp;I</v>
      </c>
    </row>
    <row r="239" spans="1:12" x14ac:dyDescent="0.25">
      <c r="A239">
        <v>2019</v>
      </c>
      <c r="B239">
        <v>10</v>
      </c>
      <c r="C239">
        <v>5</v>
      </c>
      <c r="D239">
        <v>201</v>
      </c>
      <c r="E239" t="s">
        <v>129</v>
      </c>
      <c r="F239">
        <v>476270.55</v>
      </c>
      <c r="G239">
        <v>-239.54</v>
      </c>
      <c r="H239">
        <v>0</v>
      </c>
      <c r="I239">
        <v>0</v>
      </c>
      <c r="J239">
        <v>0</v>
      </c>
      <c r="K239">
        <v>476031.01</v>
      </c>
      <c r="L239" t="str">
        <f t="shared" si="3"/>
        <v>4-Medium C&amp;I</v>
      </c>
    </row>
    <row r="240" spans="1:12" x14ac:dyDescent="0.25">
      <c r="A240">
        <v>2019</v>
      </c>
      <c r="B240">
        <v>10</v>
      </c>
      <c r="C240">
        <v>5</v>
      </c>
      <c r="D240">
        <v>201</v>
      </c>
      <c r="E240" t="s">
        <v>130</v>
      </c>
      <c r="F240">
        <v>308835.53999999998</v>
      </c>
      <c r="G240">
        <v>-154.47</v>
      </c>
      <c r="H240">
        <v>0</v>
      </c>
      <c r="I240">
        <v>0</v>
      </c>
      <c r="J240">
        <v>0</v>
      </c>
      <c r="K240">
        <v>308681.07</v>
      </c>
      <c r="L240" t="str">
        <f t="shared" si="3"/>
        <v>4-Medium C&amp;I</v>
      </c>
    </row>
    <row r="241" spans="1:12" x14ac:dyDescent="0.25">
      <c r="A241">
        <v>2019</v>
      </c>
      <c r="B241">
        <v>10</v>
      </c>
      <c r="C241">
        <v>5</v>
      </c>
      <c r="D241">
        <v>201</v>
      </c>
      <c r="E241" t="s">
        <v>122</v>
      </c>
      <c r="F241">
        <v>20674570.079999998</v>
      </c>
      <c r="G241">
        <v>-10338.14</v>
      </c>
      <c r="H241">
        <v>0</v>
      </c>
      <c r="I241">
        <v>0</v>
      </c>
      <c r="J241">
        <v>0</v>
      </c>
      <c r="K241">
        <v>20664231.940000001</v>
      </c>
      <c r="L241" t="str">
        <f t="shared" si="3"/>
        <v>5-Large C&amp;I</v>
      </c>
    </row>
    <row r="242" spans="1:12" x14ac:dyDescent="0.25">
      <c r="A242">
        <v>2019</v>
      </c>
      <c r="B242">
        <v>10</v>
      </c>
      <c r="C242">
        <v>5</v>
      </c>
      <c r="D242">
        <v>201</v>
      </c>
      <c r="E242" t="s">
        <v>123</v>
      </c>
      <c r="F242">
        <v>23162929.850000001</v>
      </c>
      <c r="G242">
        <v>-597611.18999999994</v>
      </c>
      <c r="H242">
        <v>0</v>
      </c>
      <c r="I242">
        <v>0</v>
      </c>
      <c r="J242">
        <v>0</v>
      </c>
      <c r="K242">
        <v>22565318.66</v>
      </c>
      <c r="L242" t="str">
        <f t="shared" si="3"/>
        <v>1-Residential</v>
      </c>
    </row>
    <row r="243" spans="1:12" x14ac:dyDescent="0.25">
      <c r="A243">
        <v>2019</v>
      </c>
      <c r="B243">
        <v>10</v>
      </c>
      <c r="C243">
        <v>5</v>
      </c>
      <c r="D243">
        <v>201</v>
      </c>
      <c r="E243" t="s">
        <v>124</v>
      </c>
      <c r="F243">
        <v>3397152.74</v>
      </c>
      <c r="G243">
        <v>-87645.72</v>
      </c>
      <c r="H243">
        <v>0</v>
      </c>
      <c r="I243">
        <v>0</v>
      </c>
      <c r="J243">
        <v>0</v>
      </c>
      <c r="K243">
        <v>3309507.02</v>
      </c>
      <c r="L243" t="str">
        <f t="shared" si="3"/>
        <v>2-Low Income Residential</v>
      </c>
    </row>
    <row r="244" spans="1:12" x14ac:dyDescent="0.25">
      <c r="A244">
        <v>2019</v>
      </c>
      <c r="B244">
        <v>10</v>
      </c>
      <c r="C244">
        <v>5</v>
      </c>
      <c r="D244">
        <v>201</v>
      </c>
      <c r="E244" t="s">
        <v>135</v>
      </c>
      <c r="F244">
        <v>36748.410000000003</v>
      </c>
      <c r="G244">
        <v>-948.13</v>
      </c>
      <c r="H244">
        <v>0</v>
      </c>
      <c r="I244">
        <v>0</v>
      </c>
      <c r="J244">
        <v>0</v>
      </c>
      <c r="K244">
        <v>35800.28</v>
      </c>
      <c r="L244" t="str">
        <f t="shared" si="3"/>
        <v>1-Residential</v>
      </c>
    </row>
    <row r="245" spans="1:12" x14ac:dyDescent="0.25">
      <c r="A245">
        <v>2019</v>
      </c>
      <c r="B245">
        <v>10</v>
      </c>
      <c r="C245">
        <v>5</v>
      </c>
      <c r="D245">
        <v>201</v>
      </c>
      <c r="E245" t="s">
        <v>125</v>
      </c>
      <c r="F245">
        <v>-39908.629999999997</v>
      </c>
      <c r="G245">
        <v>430.03</v>
      </c>
      <c r="H245">
        <v>0</v>
      </c>
      <c r="I245">
        <v>0</v>
      </c>
      <c r="J245">
        <v>0</v>
      </c>
      <c r="K245">
        <v>-39478.6</v>
      </c>
      <c r="L245" t="str">
        <f t="shared" si="3"/>
        <v>Street</v>
      </c>
    </row>
    <row r="246" spans="1:12" x14ac:dyDescent="0.25">
      <c r="A246">
        <v>2019</v>
      </c>
      <c r="B246">
        <v>10</v>
      </c>
      <c r="C246">
        <v>5</v>
      </c>
      <c r="D246">
        <v>201</v>
      </c>
      <c r="E246" t="s">
        <v>131</v>
      </c>
      <c r="F246">
        <v>-38880.32</v>
      </c>
      <c r="G246">
        <v>287.23</v>
      </c>
      <c r="H246">
        <v>0</v>
      </c>
      <c r="I246">
        <v>0</v>
      </c>
      <c r="J246">
        <v>0</v>
      </c>
      <c r="K246">
        <v>-38593.089999999997</v>
      </c>
      <c r="L246" t="str">
        <f t="shared" si="3"/>
        <v>Street</v>
      </c>
    </row>
    <row r="247" spans="1:12" x14ac:dyDescent="0.25">
      <c r="A247">
        <v>2019</v>
      </c>
      <c r="B247">
        <v>10</v>
      </c>
      <c r="C247">
        <v>5</v>
      </c>
      <c r="D247">
        <v>201</v>
      </c>
      <c r="E247" t="s">
        <v>132</v>
      </c>
      <c r="F247">
        <v>429.51</v>
      </c>
      <c r="G247">
        <v>-2.92</v>
      </c>
      <c r="H247">
        <v>0</v>
      </c>
      <c r="I247">
        <v>0</v>
      </c>
      <c r="J247">
        <v>0</v>
      </c>
      <c r="K247">
        <v>426.59</v>
      </c>
      <c r="L247" t="str">
        <f t="shared" si="3"/>
        <v>Street</v>
      </c>
    </row>
    <row r="248" spans="1:12" x14ac:dyDescent="0.25">
      <c r="A248">
        <v>2019</v>
      </c>
      <c r="B248">
        <v>10</v>
      </c>
      <c r="C248">
        <v>5</v>
      </c>
      <c r="D248">
        <v>201</v>
      </c>
      <c r="E248" t="s">
        <v>126</v>
      </c>
      <c r="F248">
        <v>997.73</v>
      </c>
      <c r="G248">
        <v>-6.27</v>
      </c>
      <c r="H248">
        <v>0</v>
      </c>
      <c r="I248">
        <v>0</v>
      </c>
      <c r="J248">
        <v>0</v>
      </c>
      <c r="K248">
        <v>991.46</v>
      </c>
      <c r="L248" t="str">
        <f t="shared" si="3"/>
        <v>Street</v>
      </c>
    </row>
    <row r="249" spans="1:12" x14ac:dyDescent="0.25">
      <c r="A249">
        <v>2019</v>
      </c>
      <c r="B249">
        <v>10</v>
      </c>
      <c r="C249">
        <v>5</v>
      </c>
      <c r="D249">
        <v>201</v>
      </c>
      <c r="E249" t="s">
        <v>127</v>
      </c>
      <c r="F249">
        <v>137538.68</v>
      </c>
      <c r="G249">
        <v>-934.29</v>
      </c>
      <c r="H249">
        <v>0</v>
      </c>
      <c r="I249">
        <v>0</v>
      </c>
      <c r="J249">
        <v>0</v>
      </c>
      <c r="K249">
        <v>136604.39000000001</v>
      </c>
      <c r="L249" t="str">
        <f t="shared" si="3"/>
        <v>Street</v>
      </c>
    </row>
    <row r="250" spans="1:12" x14ac:dyDescent="0.25">
      <c r="A250">
        <v>2019</v>
      </c>
      <c r="B250">
        <v>10</v>
      </c>
      <c r="C250">
        <v>5</v>
      </c>
      <c r="D250">
        <v>201</v>
      </c>
      <c r="E250" t="s">
        <v>133</v>
      </c>
      <c r="F250">
        <v>188441.75</v>
      </c>
      <c r="G250">
        <v>-1290.94</v>
      </c>
      <c r="H250">
        <v>0</v>
      </c>
      <c r="I250">
        <v>0</v>
      </c>
      <c r="J250">
        <v>0</v>
      </c>
      <c r="K250">
        <v>187150.81</v>
      </c>
      <c r="L250" t="str">
        <f t="shared" si="3"/>
        <v>Street</v>
      </c>
    </row>
    <row r="251" spans="1:12" x14ac:dyDescent="0.25">
      <c r="A251">
        <v>2019</v>
      </c>
      <c r="B251">
        <v>10</v>
      </c>
      <c r="C251">
        <v>5</v>
      </c>
      <c r="D251">
        <v>201</v>
      </c>
      <c r="E251" t="s">
        <v>134</v>
      </c>
      <c r="F251">
        <v>26.22</v>
      </c>
      <c r="G251">
        <v>-0.18</v>
      </c>
      <c r="H251">
        <v>0</v>
      </c>
      <c r="I251">
        <v>0</v>
      </c>
      <c r="J251">
        <v>0</v>
      </c>
      <c r="K251">
        <v>26.04</v>
      </c>
      <c r="L251" t="str">
        <f t="shared" si="3"/>
        <v>Street</v>
      </c>
    </row>
    <row r="252" spans="1:12" x14ac:dyDescent="0.25">
      <c r="A252">
        <v>2019</v>
      </c>
      <c r="B252">
        <v>10</v>
      </c>
      <c r="C252">
        <v>5</v>
      </c>
      <c r="D252">
        <v>201</v>
      </c>
      <c r="E252" t="s">
        <v>117</v>
      </c>
      <c r="F252">
        <v>915973.57</v>
      </c>
      <c r="G252">
        <v>-6232.15</v>
      </c>
      <c r="H252">
        <v>0</v>
      </c>
      <c r="I252">
        <v>0</v>
      </c>
      <c r="J252">
        <v>0</v>
      </c>
      <c r="K252">
        <v>909741.42</v>
      </c>
      <c r="L252" t="str">
        <f t="shared" si="3"/>
        <v>3-Small C&amp;I</v>
      </c>
    </row>
    <row r="253" spans="1:12" x14ac:dyDescent="0.25">
      <c r="A253">
        <v>2019</v>
      </c>
      <c r="B253">
        <v>10</v>
      </c>
      <c r="C253">
        <v>5</v>
      </c>
      <c r="D253">
        <v>201</v>
      </c>
      <c r="E253" t="s">
        <v>118</v>
      </c>
      <c r="F253">
        <v>488.14</v>
      </c>
      <c r="G253">
        <v>-3.32</v>
      </c>
      <c r="H253">
        <v>0</v>
      </c>
      <c r="I253">
        <v>0</v>
      </c>
      <c r="J253">
        <v>0</v>
      </c>
      <c r="K253">
        <v>484.82</v>
      </c>
      <c r="L253" t="str">
        <f t="shared" si="3"/>
        <v>3-Small C&amp;I</v>
      </c>
    </row>
    <row r="254" spans="1:12" x14ac:dyDescent="0.25">
      <c r="A254">
        <v>2019</v>
      </c>
      <c r="B254">
        <v>10</v>
      </c>
      <c r="C254">
        <v>5</v>
      </c>
      <c r="D254">
        <v>201</v>
      </c>
      <c r="E254" t="s">
        <v>128</v>
      </c>
      <c r="F254">
        <v>5758.78</v>
      </c>
      <c r="G254">
        <v>-39.04</v>
      </c>
      <c r="H254">
        <v>0</v>
      </c>
      <c r="I254">
        <v>0</v>
      </c>
      <c r="J254">
        <v>0</v>
      </c>
      <c r="K254">
        <v>5719.74</v>
      </c>
      <c r="L254" t="str">
        <f t="shared" si="3"/>
        <v>3-Small C&amp;I</v>
      </c>
    </row>
    <row r="255" spans="1:12" x14ac:dyDescent="0.25">
      <c r="A255">
        <v>2019</v>
      </c>
      <c r="B255">
        <v>10</v>
      </c>
      <c r="C255">
        <v>5</v>
      </c>
      <c r="D255">
        <v>201</v>
      </c>
      <c r="E255" t="s">
        <v>119</v>
      </c>
      <c r="F255">
        <v>8383.81</v>
      </c>
      <c r="G255">
        <v>-56.97</v>
      </c>
      <c r="H255">
        <v>0</v>
      </c>
      <c r="I255">
        <v>0</v>
      </c>
      <c r="J255">
        <v>0</v>
      </c>
      <c r="K255">
        <v>8326.84</v>
      </c>
      <c r="L255" t="str">
        <f t="shared" si="3"/>
        <v>3-Small C&amp;I</v>
      </c>
    </row>
    <row r="256" spans="1:12" x14ac:dyDescent="0.25">
      <c r="A256">
        <v>2019</v>
      </c>
      <c r="B256">
        <v>10</v>
      </c>
      <c r="C256">
        <v>5</v>
      </c>
      <c r="D256">
        <v>201</v>
      </c>
      <c r="E256" t="s">
        <v>120</v>
      </c>
      <c r="F256">
        <v>93827.74</v>
      </c>
      <c r="G256">
        <v>-637.77</v>
      </c>
      <c r="H256">
        <v>0</v>
      </c>
      <c r="I256">
        <v>0</v>
      </c>
      <c r="J256">
        <v>0</v>
      </c>
      <c r="K256">
        <v>93189.97</v>
      </c>
      <c r="L256" t="str">
        <f t="shared" si="3"/>
        <v>3-Small C&amp;I</v>
      </c>
    </row>
    <row r="257" spans="1:12" x14ac:dyDescent="0.25">
      <c r="A257">
        <v>2019</v>
      </c>
      <c r="B257">
        <v>10</v>
      </c>
      <c r="C257">
        <v>5</v>
      </c>
      <c r="D257">
        <v>201</v>
      </c>
      <c r="E257" t="s">
        <v>121</v>
      </c>
      <c r="F257">
        <v>1268500.3899999999</v>
      </c>
      <c r="G257">
        <v>-634.07000000000005</v>
      </c>
      <c r="H257">
        <v>0</v>
      </c>
      <c r="I257">
        <v>-0.1</v>
      </c>
      <c r="J257">
        <v>0</v>
      </c>
      <c r="K257">
        <v>1267866.22</v>
      </c>
      <c r="L257" t="str">
        <f t="shared" si="3"/>
        <v>4-Medium C&amp;I</v>
      </c>
    </row>
    <row r="258" spans="1:12" x14ac:dyDescent="0.25">
      <c r="A258">
        <v>2019</v>
      </c>
      <c r="B258">
        <v>10</v>
      </c>
      <c r="C258">
        <v>5</v>
      </c>
      <c r="D258">
        <v>201</v>
      </c>
      <c r="E258" t="s">
        <v>129</v>
      </c>
      <c r="F258">
        <v>64918.14</v>
      </c>
      <c r="G258">
        <v>-30.99</v>
      </c>
      <c r="H258">
        <v>0</v>
      </c>
      <c r="I258">
        <v>0</v>
      </c>
      <c r="J258">
        <v>0</v>
      </c>
      <c r="K258">
        <v>64887.15</v>
      </c>
      <c r="L258" t="str">
        <f t="shared" ref="L258:L321" si="4">VLOOKUP(E258,N:O,2,FALSE)</f>
        <v>4-Medium C&amp;I</v>
      </c>
    </row>
    <row r="259" spans="1:12" x14ac:dyDescent="0.25">
      <c r="A259">
        <v>2019</v>
      </c>
      <c r="B259">
        <v>10</v>
      </c>
      <c r="C259">
        <v>5</v>
      </c>
      <c r="D259">
        <v>201</v>
      </c>
      <c r="E259" t="s">
        <v>130</v>
      </c>
      <c r="F259">
        <v>30637</v>
      </c>
      <c r="G259">
        <v>-15.3</v>
      </c>
      <c r="H259">
        <v>0</v>
      </c>
      <c r="I259">
        <v>0</v>
      </c>
      <c r="J259">
        <v>0</v>
      </c>
      <c r="K259">
        <v>30621.7</v>
      </c>
      <c r="L259" t="str">
        <f t="shared" si="4"/>
        <v>4-Medium C&amp;I</v>
      </c>
    </row>
    <row r="260" spans="1:12" x14ac:dyDescent="0.25">
      <c r="A260">
        <v>2019</v>
      </c>
      <c r="B260">
        <v>10</v>
      </c>
      <c r="C260">
        <v>5</v>
      </c>
      <c r="D260">
        <v>201</v>
      </c>
      <c r="E260" t="s">
        <v>122</v>
      </c>
      <c r="F260">
        <v>3361903.2</v>
      </c>
      <c r="G260">
        <v>-1681.92</v>
      </c>
      <c r="H260">
        <v>0</v>
      </c>
      <c r="I260">
        <v>0</v>
      </c>
      <c r="J260">
        <v>0</v>
      </c>
      <c r="K260">
        <v>3360221.28</v>
      </c>
      <c r="L260" t="str">
        <f t="shared" si="4"/>
        <v>5-Large C&amp;I</v>
      </c>
    </row>
    <row r="261" spans="1:12" x14ac:dyDescent="0.25">
      <c r="A261">
        <v>2019</v>
      </c>
      <c r="B261">
        <v>10</v>
      </c>
      <c r="C261">
        <v>5</v>
      </c>
      <c r="D261">
        <v>201</v>
      </c>
      <c r="E261" t="s">
        <v>123</v>
      </c>
      <c r="F261">
        <v>3319949.97</v>
      </c>
      <c r="G261">
        <v>-85655.21</v>
      </c>
      <c r="H261">
        <v>0</v>
      </c>
      <c r="I261">
        <v>0</v>
      </c>
      <c r="J261">
        <v>0</v>
      </c>
      <c r="K261">
        <v>3234294.76</v>
      </c>
      <c r="L261" t="str">
        <f t="shared" si="4"/>
        <v>1-Residential</v>
      </c>
    </row>
    <row r="262" spans="1:12" x14ac:dyDescent="0.25">
      <c r="A262">
        <v>2019</v>
      </c>
      <c r="B262">
        <v>10</v>
      </c>
      <c r="C262">
        <v>5</v>
      </c>
      <c r="D262">
        <v>201</v>
      </c>
      <c r="E262" t="s">
        <v>124</v>
      </c>
      <c r="F262">
        <v>500059.77</v>
      </c>
      <c r="G262">
        <v>-12902.02</v>
      </c>
      <c r="H262">
        <v>0</v>
      </c>
      <c r="I262">
        <v>0</v>
      </c>
      <c r="J262">
        <v>0</v>
      </c>
      <c r="K262">
        <v>487157.75</v>
      </c>
      <c r="L262" t="str">
        <f t="shared" si="4"/>
        <v>2-Low Income Residential</v>
      </c>
    </row>
    <row r="263" spans="1:12" x14ac:dyDescent="0.25">
      <c r="A263">
        <v>2019</v>
      </c>
      <c r="B263">
        <v>10</v>
      </c>
      <c r="C263">
        <v>5</v>
      </c>
      <c r="D263">
        <v>201</v>
      </c>
      <c r="E263" t="s">
        <v>135</v>
      </c>
      <c r="F263">
        <v>2359.86</v>
      </c>
      <c r="G263">
        <v>-60.89</v>
      </c>
      <c r="H263">
        <v>0</v>
      </c>
      <c r="I263">
        <v>0</v>
      </c>
      <c r="J263">
        <v>0</v>
      </c>
      <c r="K263">
        <v>2298.9699999999998</v>
      </c>
      <c r="L263" t="str">
        <f t="shared" si="4"/>
        <v>1-Residential</v>
      </c>
    </row>
    <row r="264" spans="1:12" x14ac:dyDescent="0.25">
      <c r="A264">
        <v>2019</v>
      </c>
      <c r="B264">
        <v>10</v>
      </c>
      <c r="C264">
        <v>5</v>
      </c>
      <c r="D264">
        <v>201</v>
      </c>
      <c r="E264" t="s">
        <v>127</v>
      </c>
      <c r="F264">
        <v>26.73</v>
      </c>
      <c r="G264">
        <v>-0.19</v>
      </c>
      <c r="H264">
        <v>0</v>
      </c>
      <c r="I264">
        <v>0</v>
      </c>
      <c r="J264">
        <v>0</v>
      </c>
      <c r="K264">
        <v>26.54</v>
      </c>
      <c r="L264" t="str">
        <f t="shared" si="4"/>
        <v>Street</v>
      </c>
    </row>
    <row r="265" spans="1:12" x14ac:dyDescent="0.25">
      <c r="A265">
        <v>2019</v>
      </c>
      <c r="B265">
        <v>10</v>
      </c>
      <c r="C265">
        <v>5</v>
      </c>
      <c r="D265">
        <v>201</v>
      </c>
      <c r="E265" t="s">
        <v>133</v>
      </c>
      <c r="F265">
        <v>66252.56</v>
      </c>
      <c r="G265">
        <v>-543.52</v>
      </c>
      <c r="H265">
        <v>0</v>
      </c>
      <c r="I265">
        <v>0</v>
      </c>
      <c r="J265">
        <v>0</v>
      </c>
      <c r="K265">
        <v>65709.039999999994</v>
      </c>
      <c r="L265" t="str">
        <f t="shared" si="4"/>
        <v>Street</v>
      </c>
    </row>
    <row r="266" spans="1:12" x14ac:dyDescent="0.25">
      <c r="A266">
        <v>2019</v>
      </c>
      <c r="B266">
        <v>9</v>
      </c>
      <c r="C266">
        <v>4</v>
      </c>
      <c r="D266">
        <v>201</v>
      </c>
      <c r="E266" t="s">
        <v>117</v>
      </c>
      <c r="F266">
        <v>252017.6</v>
      </c>
      <c r="G266">
        <v>-1713.61</v>
      </c>
      <c r="H266">
        <v>0</v>
      </c>
      <c r="I266">
        <v>0</v>
      </c>
      <c r="J266">
        <v>0</v>
      </c>
      <c r="K266">
        <v>250303.99</v>
      </c>
      <c r="L266" t="str">
        <f t="shared" si="4"/>
        <v>3-Small C&amp;I</v>
      </c>
    </row>
    <row r="267" spans="1:12" x14ac:dyDescent="0.25">
      <c r="A267">
        <v>2019</v>
      </c>
      <c r="B267">
        <v>9</v>
      </c>
      <c r="C267">
        <v>4</v>
      </c>
      <c r="D267">
        <v>201</v>
      </c>
      <c r="E267" t="s">
        <v>118</v>
      </c>
      <c r="F267">
        <v>103.53</v>
      </c>
      <c r="G267">
        <v>-0.7</v>
      </c>
      <c r="H267">
        <v>0</v>
      </c>
      <c r="I267">
        <v>0</v>
      </c>
      <c r="J267">
        <v>0</v>
      </c>
      <c r="K267">
        <v>102.83</v>
      </c>
      <c r="L267" t="str">
        <f t="shared" si="4"/>
        <v>3-Small C&amp;I</v>
      </c>
    </row>
    <row r="268" spans="1:12" x14ac:dyDescent="0.25">
      <c r="A268">
        <v>2019</v>
      </c>
      <c r="B268">
        <v>9</v>
      </c>
      <c r="C268">
        <v>4</v>
      </c>
      <c r="D268">
        <v>201</v>
      </c>
      <c r="E268" t="s">
        <v>119</v>
      </c>
      <c r="F268">
        <v>689.68</v>
      </c>
      <c r="G268">
        <v>-4.7</v>
      </c>
      <c r="H268">
        <v>0</v>
      </c>
      <c r="I268">
        <v>0</v>
      </c>
      <c r="J268">
        <v>0</v>
      </c>
      <c r="K268">
        <v>684.98</v>
      </c>
      <c r="L268" t="str">
        <f t="shared" si="4"/>
        <v>3-Small C&amp;I</v>
      </c>
    </row>
    <row r="269" spans="1:12" x14ac:dyDescent="0.25">
      <c r="A269">
        <v>2019</v>
      </c>
      <c r="B269">
        <v>9</v>
      </c>
      <c r="C269">
        <v>4</v>
      </c>
      <c r="D269">
        <v>201</v>
      </c>
      <c r="E269" t="s">
        <v>120</v>
      </c>
      <c r="F269">
        <v>2073.9699999999998</v>
      </c>
      <c r="G269">
        <v>-14.14</v>
      </c>
      <c r="H269">
        <v>0</v>
      </c>
      <c r="I269">
        <v>0</v>
      </c>
      <c r="J269">
        <v>0</v>
      </c>
      <c r="K269">
        <v>2059.83</v>
      </c>
      <c r="L269" t="str">
        <f t="shared" si="4"/>
        <v>3-Small C&amp;I</v>
      </c>
    </row>
    <row r="270" spans="1:12" x14ac:dyDescent="0.25">
      <c r="A270">
        <v>2019</v>
      </c>
      <c r="B270">
        <v>9</v>
      </c>
      <c r="C270">
        <v>4</v>
      </c>
      <c r="D270">
        <v>201</v>
      </c>
      <c r="E270" t="s">
        <v>121</v>
      </c>
      <c r="F270">
        <v>167442.10999999999</v>
      </c>
      <c r="G270">
        <v>-83.74</v>
      </c>
      <c r="H270">
        <v>0</v>
      </c>
      <c r="I270">
        <v>0</v>
      </c>
      <c r="J270">
        <v>0</v>
      </c>
      <c r="K270">
        <v>167358.37</v>
      </c>
      <c r="L270" t="str">
        <f t="shared" si="4"/>
        <v>4-Medium C&amp;I</v>
      </c>
    </row>
    <row r="271" spans="1:12" x14ac:dyDescent="0.25">
      <c r="A271">
        <v>2019</v>
      </c>
      <c r="B271">
        <v>9</v>
      </c>
      <c r="C271">
        <v>4</v>
      </c>
      <c r="D271">
        <v>201</v>
      </c>
      <c r="E271" t="s">
        <v>129</v>
      </c>
      <c r="F271">
        <v>1.63</v>
      </c>
      <c r="G271">
        <v>0</v>
      </c>
      <c r="H271">
        <v>0</v>
      </c>
      <c r="I271">
        <v>0</v>
      </c>
      <c r="J271">
        <v>0</v>
      </c>
      <c r="K271">
        <v>1.63</v>
      </c>
      <c r="L271" t="str">
        <f t="shared" si="4"/>
        <v>4-Medium C&amp;I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122</v>
      </c>
      <c r="F272">
        <v>130466.93</v>
      </c>
      <c r="G272">
        <v>-65.239999999999995</v>
      </c>
      <c r="H272">
        <v>0</v>
      </c>
      <c r="I272">
        <v>0</v>
      </c>
      <c r="J272">
        <v>0</v>
      </c>
      <c r="K272">
        <v>130401.69</v>
      </c>
      <c r="L272" t="str">
        <f t="shared" si="4"/>
        <v>5-Large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123</v>
      </c>
      <c r="F273">
        <v>1090966.1100000001</v>
      </c>
      <c r="G273">
        <v>-28147.3</v>
      </c>
      <c r="H273">
        <v>0</v>
      </c>
      <c r="I273">
        <v>0</v>
      </c>
      <c r="J273">
        <v>0</v>
      </c>
      <c r="K273">
        <v>1062818.81</v>
      </c>
      <c r="L273" t="str">
        <f t="shared" si="4"/>
        <v>1-Residential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124</v>
      </c>
      <c r="F274">
        <v>6133.8</v>
      </c>
      <c r="G274">
        <v>-158.26</v>
      </c>
      <c r="H274">
        <v>0</v>
      </c>
      <c r="I274">
        <v>0</v>
      </c>
      <c r="J274">
        <v>0</v>
      </c>
      <c r="K274">
        <v>5975.54</v>
      </c>
      <c r="L274" t="str">
        <f t="shared" si="4"/>
        <v>2-Low Income Residential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125</v>
      </c>
      <c r="F275">
        <v>1327.34</v>
      </c>
      <c r="G275">
        <v>-9.0299999999999994</v>
      </c>
      <c r="H275">
        <v>0</v>
      </c>
      <c r="I275">
        <v>0</v>
      </c>
      <c r="J275">
        <v>0</v>
      </c>
      <c r="K275">
        <v>1318.31</v>
      </c>
      <c r="L275" t="str">
        <f t="shared" si="4"/>
        <v>Street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126</v>
      </c>
      <c r="F276">
        <v>566.65</v>
      </c>
      <c r="G276">
        <v>-3.86</v>
      </c>
      <c r="H276">
        <v>0</v>
      </c>
      <c r="I276">
        <v>0</v>
      </c>
      <c r="J276">
        <v>0</v>
      </c>
      <c r="K276">
        <v>562.79</v>
      </c>
      <c r="L276" t="str">
        <f t="shared" si="4"/>
        <v>Street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1.72</v>
      </c>
      <c r="G277">
        <v>-0.01</v>
      </c>
      <c r="H277">
        <v>0</v>
      </c>
      <c r="I277">
        <v>0</v>
      </c>
      <c r="J277">
        <v>0</v>
      </c>
      <c r="K277">
        <v>1.71</v>
      </c>
      <c r="L277" t="str">
        <f t="shared" si="4"/>
        <v>Street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117</v>
      </c>
      <c r="F278">
        <v>0.54</v>
      </c>
      <c r="G278">
        <v>0</v>
      </c>
      <c r="H278">
        <v>0</v>
      </c>
      <c r="I278">
        <v>0</v>
      </c>
      <c r="J278">
        <v>0</v>
      </c>
      <c r="K278">
        <v>0.54</v>
      </c>
      <c r="L278" t="str">
        <f t="shared" si="4"/>
        <v>3-Small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860.48</v>
      </c>
      <c r="G279">
        <v>-22.21</v>
      </c>
      <c r="H279">
        <v>0</v>
      </c>
      <c r="I279">
        <v>0</v>
      </c>
      <c r="J279">
        <v>0</v>
      </c>
      <c r="K279">
        <v>838.27</v>
      </c>
      <c r="L279" t="str">
        <f t="shared" si="4"/>
        <v>1-Residential</v>
      </c>
    </row>
    <row r="280" spans="1:12" x14ac:dyDescent="0.25">
      <c r="A280">
        <v>2019</v>
      </c>
      <c r="B280">
        <v>9</v>
      </c>
      <c r="C280">
        <v>5</v>
      </c>
      <c r="D280">
        <v>201</v>
      </c>
      <c r="E280" t="s">
        <v>117</v>
      </c>
      <c r="F280">
        <v>8824064.9499999993</v>
      </c>
      <c r="G280">
        <v>-60034.79</v>
      </c>
      <c r="H280">
        <v>0</v>
      </c>
      <c r="I280">
        <v>0</v>
      </c>
      <c r="J280">
        <v>0</v>
      </c>
      <c r="K280">
        <v>8764030.1600000001</v>
      </c>
      <c r="L280" t="str">
        <f t="shared" si="4"/>
        <v>3-Small C&amp;I</v>
      </c>
    </row>
    <row r="281" spans="1:12" x14ac:dyDescent="0.25">
      <c r="A281">
        <v>2019</v>
      </c>
      <c r="B281">
        <v>9</v>
      </c>
      <c r="C281">
        <v>5</v>
      </c>
      <c r="D281">
        <v>201</v>
      </c>
      <c r="E281" t="s">
        <v>118</v>
      </c>
      <c r="F281">
        <v>608.39</v>
      </c>
      <c r="G281">
        <v>-4.1500000000000004</v>
      </c>
      <c r="H281">
        <v>0</v>
      </c>
      <c r="I281">
        <v>0</v>
      </c>
      <c r="J281">
        <v>0</v>
      </c>
      <c r="K281">
        <v>604.24</v>
      </c>
      <c r="L281" t="str">
        <f t="shared" si="4"/>
        <v>3-Small C&amp;I</v>
      </c>
    </row>
    <row r="282" spans="1:12" x14ac:dyDescent="0.25">
      <c r="A282">
        <v>2019</v>
      </c>
      <c r="B282">
        <v>9</v>
      </c>
      <c r="C282">
        <v>5</v>
      </c>
      <c r="D282">
        <v>201</v>
      </c>
      <c r="E282" t="s">
        <v>128</v>
      </c>
      <c r="F282">
        <v>17278.13</v>
      </c>
      <c r="G282">
        <v>-117.64</v>
      </c>
      <c r="H282">
        <v>0</v>
      </c>
      <c r="I282">
        <v>0</v>
      </c>
      <c r="J282">
        <v>0</v>
      </c>
      <c r="K282">
        <v>17160.490000000002</v>
      </c>
      <c r="L282" t="str">
        <f t="shared" si="4"/>
        <v>3-Small C&amp;I</v>
      </c>
    </row>
    <row r="283" spans="1:12" x14ac:dyDescent="0.25">
      <c r="A283">
        <v>2019</v>
      </c>
      <c r="B283">
        <v>9</v>
      </c>
      <c r="C283">
        <v>5</v>
      </c>
      <c r="D283">
        <v>201</v>
      </c>
      <c r="E283" t="s">
        <v>119</v>
      </c>
      <c r="F283">
        <v>89338.95</v>
      </c>
      <c r="G283">
        <v>-607.54</v>
      </c>
      <c r="H283">
        <v>0</v>
      </c>
      <c r="I283">
        <v>0</v>
      </c>
      <c r="J283">
        <v>0</v>
      </c>
      <c r="K283">
        <v>88731.41</v>
      </c>
      <c r="L283" t="str">
        <f t="shared" si="4"/>
        <v>3-Small C&amp;I</v>
      </c>
    </row>
    <row r="284" spans="1:12" x14ac:dyDescent="0.25">
      <c r="A284">
        <v>2019</v>
      </c>
      <c r="B284">
        <v>9</v>
      </c>
      <c r="C284">
        <v>5</v>
      </c>
      <c r="D284">
        <v>201</v>
      </c>
      <c r="E284" t="s">
        <v>120</v>
      </c>
      <c r="F284">
        <v>663974.73</v>
      </c>
      <c r="G284">
        <v>-4513.66</v>
      </c>
      <c r="H284">
        <v>0</v>
      </c>
      <c r="I284">
        <v>0</v>
      </c>
      <c r="J284">
        <v>0</v>
      </c>
      <c r="K284">
        <v>659461.06999999995</v>
      </c>
      <c r="L284" t="str">
        <f t="shared" si="4"/>
        <v>3-Small C&amp;I</v>
      </c>
    </row>
    <row r="285" spans="1:12" x14ac:dyDescent="0.25">
      <c r="A285">
        <v>2019</v>
      </c>
      <c r="B285">
        <v>9</v>
      </c>
      <c r="C285">
        <v>5</v>
      </c>
      <c r="D285">
        <v>201</v>
      </c>
      <c r="E285" t="s">
        <v>121</v>
      </c>
      <c r="F285">
        <v>12091463.210000001</v>
      </c>
      <c r="G285">
        <v>-6066.12</v>
      </c>
      <c r="H285">
        <v>0</v>
      </c>
      <c r="I285">
        <v>0</v>
      </c>
      <c r="J285">
        <v>0</v>
      </c>
      <c r="K285">
        <v>12085397.09</v>
      </c>
      <c r="L285" t="str">
        <f t="shared" si="4"/>
        <v>4-Medium C&amp;I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129</v>
      </c>
      <c r="F286">
        <v>584552.06999999995</v>
      </c>
      <c r="G286">
        <v>-292.37</v>
      </c>
      <c r="H286">
        <v>0</v>
      </c>
      <c r="I286">
        <v>0</v>
      </c>
      <c r="J286">
        <v>0</v>
      </c>
      <c r="K286">
        <v>584259.69999999995</v>
      </c>
      <c r="L286" t="str">
        <f t="shared" si="4"/>
        <v>4-Medium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130</v>
      </c>
      <c r="F287">
        <v>370177.82</v>
      </c>
      <c r="G287">
        <v>-185.12</v>
      </c>
      <c r="H287">
        <v>0</v>
      </c>
      <c r="I287">
        <v>0</v>
      </c>
      <c r="J287">
        <v>0</v>
      </c>
      <c r="K287">
        <v>369992.7</v>
      </c>
      <c r="L287" t="str">
        <f t="shared" si="4"/>
        <v>4-Medium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122</v>
      </c>
      <c r="F288">
        <v>22121750.670000002</v>
      </c>
      <c r="G288">
        <v>-11040.85</v>
      </c>
      <c r="H288">
        <v>0</v>
      </c>
      <c r="I288">
        <v>0</v>
      </c>
      <c r="J288">
        <v>0</v>
      </c>
      <c r="K288">
        <v>22110709.82</v>
      </c>
      <c r="L288" t="str">
        <f t="shared" si="4"/>
        <v>5-Large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123</v>
      </c>
      <c r="F289">
        <v>31036563.280000001</v>
      </c>
      <c r="G289">
        <v>-800779.81</v>
      </c>
      <c r="H289">
        <v>0</v>
      </c>
      <c r="I289">
        <v>-0.01</v>
      </c>
      <c r="J289">
        <v>0</v>
      </c>
      <c r="K289">
        <v>30235783.460000001</v>
      </c>
      <c r="L289" t="str">
        <f t="shared" si="4"/>
        <v>1-Residential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124</v>
      </c>
      <c r="F290">
        <v>4338893.1500000004</v>
      </c>
      <c r="G290">
        <v>-111948.43</v>
      </c>
      <c r="H290">
        <v>0</v>
      </c>
      <c r="I290">
        <v>0</v>
      </c>
      <c r="J290">
        <v>0</v>
      </c>
      <c r="K290">
        <v>4226944.72</v>
      </c>
      <c r="L290" t="str">
        <f t="shared" si="4"/>
        <v>2-Low Income Residential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135</v>
      </c>
      <c r="F291">
        <v>35189.4</v>
      </c>
      <c r="G291">
        <v>-907.85</v>
      </c>
      <c r="H291">
        <v>0</v>
      </c>
      <c r="I291">
        <v>0</v>
      </c>
      <c r="J291">
        <v>0</v>
      </c>
      <c r="K291">
        <v>34281.550000000003</v>
      </c>
      <c r="L291" t="str">
        <f t="shared" si="4"/>
        <v>1-Residential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125</v>
      </c>
      <c r="F292">
        <v>107607.48</v>
      </c>
      <c r="G292">
        <v>-649.78</v>
      </c>
      <c r="H292">
        <v>0</v>
      </c>
      <c r="I292">
        <v>0</v>
      </c>
      <c r="J292">
        <v>0</v>
      </c>
      <c r="K292">
        <v>106957.7</v>
      </c>
      <c r="L292" t="str">
        <f t="shared" si="4"/>
        <v>Street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131</v>
      </c>
      <c r="F293">
        <v>-4607.66</v>
      </c>
      <c r="G293">
        <v>47.29</v>
      </c>
      <c r="H293">
        <v>0</v>
      </c>
      <c r="I293">
        <v>0</v>
      </c>
      <c r="J293">
        <v>0</v>
      </c>
      <c r="K293">
        <v>-4560.37</v>
      </c>
      <c r="L293" t="str">
        <f t="shared" si="4"/>
        <v>Street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132</v>
      </c>
      <c r="F294">
        <v>382.01</v>
      </c>
      <c r="G294">
        <v>-2.61</v>
      </c>
      <c r="H294">
        <v>0</v>
      </c>
      <c r="I294">
        <v>0</v>
      </c>
      <c r="J294">
        <v>0</v>
      </c>
      <c r="K294">
        <v>379.4</v>
      </c>
      <c r="L294" t="str">
        <f t="shared" si="4"/>
        <v>Street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126</v>
      </c>
      <c r="F295">
        <v>-542.4</v>
      </c>
      <c r="G295">
        <v>5.74</v>
      </c>
      <c r="H295">
        <v>0</v>
      </c>
      <c r="I295">
        <v>0</v>
      </c>
      <c r="J295">
        <v>0</v>
      </c>
      <c r="K295">
        <v>-536.66</v>
      </c>
      <c r="L295" t="str">
        <f t="shared" si="4"/>
        <v>Street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127</v>
      </c>
      <c r="F296">
        <v>122881.36</v>
      </c>
      <c r="G296">
        <v>-833.31</v>
      </c>
      <c r="H296">
        <v>0</v>
      </c>
      <c r="I296">
        <v>0</v>
      </c>
      <c r="J296">
        <v>0</v>
      </c>
      <c r="K296">
        <v>122048.05</v>
      </c>
      <c r="L296" t="str">
        <f t="shared" si="4"/>
        <v>Street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172017.1</v>
      </c>
      <c r="G297">
        <v>-1171.79</v>
      </c>
      <c r="H297">
        <v>0</v>
      </c>
      <c r="I297">
        <v>0</v>
      </c>
      <c r="J297">
        <v>0</v>
      </c>
      <c r="K297">
        <v>170845.31</v>
      </c>
      <c r="L297" t="str">
        <f t="shared" si="4"/>
        <v>Street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134</v>
      </c>
      <c r="F298">
        <v>-72.290000000000006</v>
      </c>
      <c r="G298">
        <v>0.57999999999999996</v>
      </c>
      <c r="H298">
        <v>0</v>
      </c>
      <c r="I298">
        <v>0</v>
      </c>
      <c r="J298">
        <v>0</v>
      </c>
      <c r="K298">
        <v>-71.709999999999994</v>
      </c>
      <c r="L298" t="str">
        <f t="shared" si="4"/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117</v>
      </c>
      <c r="F299">
        <v>471966.48</v>
      </c>
      <c r="G299">
        <v>-3210.35</v>
      </c>
      <c r="H299">
        <v>0</v>
      </c>
      <c r="I299">
        <v>0</v>
      </c>
      <c r="J299">
        <v>0</v>
      </c>
      <c r="K299">
        <v>468756.13</v>
      </c>
      <c r="L299" t="str">
        <f t="shared" si="4"/>
        <v>3-Small C&amp;I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128</v>
      </c>
      <c r="F300">
        <v>5149.38</v>
      </c>
      <c r="G300">
        <v>-34.909999999999997</v>
      </c>
      <c r="H300">
        <v>0</v>
      </c>
      <c r="I300">
        <v>0</v>
      </c>
      <c r="J300">
        <v>0</v>
      </c>
      <c r="K300">
        <v>5114.47</v>
      </c>
      <c r="L300" t="str">
        <f t="shared" si="4"/>
        <v>3-Small C&amp;I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119</v>
      </c>
      <c r="F301">
        <v>2266.06</v>
      </c>
      <c r="G301">
        <v>-15.4</v>
      </c>
      <c r="H301">
        <v>0</v>
      </c>
      <c r="I301">
        <v>0</v>
      </c>
      <c r="J301">
        <v>0</v>
      </c>
      <c r="K301">
        <v>2250.66</v>
      </c>
      <c r="L301" t="str">
        <f t="shared" si="4"/>
        <v>3-Small C&amp;I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120</v>
      </c>
      <c r="F302">
        <v>26202.92</v>
      </c>
      <c r="G302">
        <v>-178.05</v>
      </c>
      <c r="H302">
        <v>0</v>
      </c>
      <c r="I302">
        <v>0</v>
      </c>
      <c r="J302">
        <v>0</v>
      </c>
      <c r="K302">
        <v>26024.87</v>
      </c>
      <c r="L302" t="str">
        <f t="shared" si="4"/>
        <v>3-Small C&amp;I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121</v>
      </c>
      <c r="F303">
        <v>696306.24</v>
      </c>
      <c r="G303">
        <v>-348.2</v>
      </c>
      <c r="H303">
        <v>0</v>
      </c>
      <c r="I303">
        <v>0</v>
      </c>
      <c r="J303">
        <v>0</v>
      </c>
      <c r="K303">
        <v>695958.04</v>
      </c>
      <c r="L303" t="str">
        <f t="shared" si="4"/>
        <v>4-Medium C&amp;I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129</v>
      </c>
      <c r="F304">
        <v>47488.52</v>
      </c>
      <c r="G304">
        <v>-23.75</v>
      </c>
      <c r="H304">
        <v>0</v>
      </c>
      <c r="I304">
        <v>0</v>
      </c>
      <c r="J304">
        <v>0</v>
      </c>
      <c r="K304">
        <v>47464.77</v>
      </c>
      <c r="L304" t="str">
        <f t="shared" si="4"/>
        <v>4-Medium C&amp;I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130</v>
      </c>
      <c r="F305">
        <v>20827.18</v>
      </c>
      <c r="G305">
        <v>-10.41</v>
      </c>
      <c r="H305">
        <v>0</v>
      </c>
      <c r="I305">
        <v>0</v>
      </c>
      <c r="J305">
        <v>0</v>
      </c>
      <c r="K305">
        <v>20816.77</v>
      </c>
      <c r="L305" t="str">
        <f t="shared" si="4"/>
        <v>4-Medium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122</v>
      </c>
      <c r="F306">
        <v>1181215.1299999999</v>
      </c>
      <c r="G306">
        <v>-590.61</v>
      </c>
      <c r="H306">
        <v>0</v>
      </c>
      <c r="I306">
        <v>0</v>
      </c>
      <c r="J306">
        <v>0</v>
      </c>
      <c r="K306">
        <v>1180624.52</v>
      </c>
      <c r="L306" t="str">
        <f t="shared" si="4"/>
        <v>5-Large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123</v>
      </c>
      <c r="F307">
        <v>1279340.75</v>
      </c>
      <c r="G307">
        <v>-33007</v>
      </c>
      <c r="H307">
        <v>0</v>
      </c>
      <c r="I307">
        <v>0</v>
      </c>
      <c r="J307">
        <v>0</v>
      </c>
      <c r="K307">
        <v>1246333.75</v>
      </c>
      <c r="L307" t="str">
        <f t="shared" si="4"/>
        <v>1-Residential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124</v>
      </c>
      <c r="F308">
        <v>200328.17</v>
      </c>
      <c r="G308">
        <v>-5168.84</v>
      </c>
      <c r="H308">
        <v>0</v>
      </c>
      <c r="I308">
        <v>0</v>
      </c>
      <c r="J308">
        <v>0</v>
      </c>
      <c r="K308">
        <v>195159.33</v>
      </c>
      <c r="L308" t="str">
        <f t="shared" si="4"/>
        <v>2-Low Income Residential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135</v>
      </c>
      <c r="F309">
        <v>217.67</v>
      </c>
      <c r="G309">
        <v>-5.62</v>
      </c>
      <c r="H309">
        <v>0</v>
      </c>
      <c r="I309">
        <v>0</v>
      </c>
      <c r="J309">
        <v>0</v>
      </c>
      <c r="K309">
        <v>212.05</v>
      </c>
      <c r="L309" t="str">
        <f t="shared" si="4"/>
        <v>1-Residential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-899.95</v>
      </c>
      <c r="G310">
        <v>6.35</v>
      </c>
      <c r="H310">
        <v>0</v>
      </c>
      <c r="I310">
        <v>0</v>
      </c>
      <c r="J310">
        <v>0</v>
      </c>
      <c r="K310">
        <v>-893.6</v>
      </c>
      <c r="L310" t="str">
        <f t="shared" si="4"/>
        <v>Street</v>
      </c>
    </row>
    <row r="311" spans="1:12" x14ac:dyDescent="0.25">
      <c r="A311">
        <v>2019</v>
      </c>
      <c r="B311">
        <v>8</v>
      </c>
      <c r="C311">
        <v>4</v>
      </c>
      <c r="D311">
        <v>201</v>
      </c>
      <c r="E311" t="s">
        <v>117</v>
      </c>
      <c r="F311">
        <v>263608.48</v>
      </c>
      <c r="G311">
        <v>-1792.29</v>
      </c>
      <c r="H311">
        <v>0</v>
      </c>
      <c r="I311">
        <v>0</v>
      </c>
      <c r="J311">
        <v>0</v>
      </c>
      <c r="K311">
        <v>261816.19</v>
      </c>
      <c r="L311" t="str">
        <f t="shared" si="4"/>
        <v>3-Small C&amp;I</v>
      </c>
    </row>
    <row r="312" spans="1:12" x14ac:dyDescent="0.25">
      <c r="A312">
        <v>2019</v>
      </c>
      <c r="B312">
        <v>8</v>
      </c>
      <c r="C312">
        <v>4</v>
      </c>
      <c r="D312">
        <v>201</v>
      </c>
      <c r="E312" t="s">
        <v>118</v>
      </c>
      <c r="F312">
        <v>85.72</v>
      </c>
      <c r="G312">
        <v>-0.6</v>
      </c>
      <c r="H312">
        <v>0</v>
      </c>
      <c r="I312">
        <v>0</v>
      </c>
      <c r="J312">
        <v>0</v>
      </c>
      <c r="K312">
        <v>85.12</v>
      </c>
      <c r="L312" t="str">
        <f t="shared" si="4"/>
        <v>3-Small C&amp;I</v>
      </c>
    </row>
    <row r="313" spans="1:12" x14ac:dyDescent="0.25">
      <c r="A313">
        <v>2019</v>
      </c>
      <c r="B313">
        <v>8</v>
      </c>
      <c r="C313">
        <v>4</v>
      </c>
      <c r="D313">
        <v>201</v>
      </c>
      <c r="E313" t="s">
        <v>119</v>
      </c>
      <c r="F313">
        <v>726.2</v>
      </c>
      <c r="G313">
        <v>-4.93</v>
      </c>
      <c r="H313">
        <v>0</v>
      </c>
      <c r="I313">
        <v>0</v>
      </c>
      <c r="J313">
        <v>0</v>
      </c>
      <c r="K313">
        <v>721.27</v>
      </c>
      <c r="L313" t="str">
        <f t="shared" si="4"/>
        <v>3-Small C&amp;I</v>
      </c>
    </row>
    <row r="314" spans="1:12" x14ac:dyDescent="0.25">
      <c r="A314">
        <v>2019</v>
      </c>
      <c r="B314">
        <v>8</v>
      </c>
      <c r="C314">
        <v>4</v>
      </c>
      <c r="D314">
        <v>201</v>
      </c>
      <c r="E314" t="s">
        <v>120</v>
      </c>
      <c r="F314">
        <v>2145.25</v>
      </c>
      <c r="G314">
        <v>-14.6</v>
      </c>
      <c r="H314">
        <v>0</v>
      </c>
      <c r="I314">
        <v>0</v>
      </c>
      <c r="J314">
        <v>0</v>
      </c>
      <c r="K314">
        <v>2130.65</v>
      </c>
      <c r="L314" t="str">
        <f t="shared" si="4"/>
        <v>3-Small C&amp;I</v>
      </c>
    </row>
    <row r="315" spans="1:12" x14ac:dyDescent="0.25">
      <c r="A315">
        <v>2019</v>
      </c>
      <c r="B315">
        <v>8</v>
      </c>
      <c r="C315">
        <v>4</v>
      </c>
      <c r="D315">
        <v>201</v>
      </c>
      <c r="E315" t="s">
        <v>121</v>
      </c>
      <c r="F315">
        <v>178852.23</v>
      </c>
      <c r="G315">
        <v>-89.43</v>
      </c>
      <c r="H315">
        <v>0</v>
      </c>
      <c r="I315">
        <v>0</v>
      </c>
      <c r="J315">
        <v>0</v>
      </c>
      <c r="K315">
        <v>178762.8</v>
      </c>
      <c r="L315" t="str">
        <f t="shared" si="4"/>
        <v>4-Medium C&amp;I</v>
      </c>
    </row>
    <row r="316" spans="1:12" x14ac:dyDescent="0.25">
      <c r="A316">
        <v>2019</v>
      </c>
      <c r="B316">
        <v>8</v>
      </c>
      <c r="C316">
        <v>4</v>
      </c>
      <c r="D316">
        <v>201</v>
      </c>
      <c r="E316" t="s">
        <v>129</v>
      </c>
      <c r="F316">
        <v>1.45</v>
      </c>
      <c r="G316">
        <v>0</v>
      </c>
      <c r="H316">
        <v>0</v>
      </c>
      <c r="I316">
        <v>0</v>
      </c>
      <c r="J316">
        <v>0</v>
      </c>
      <c r="K316">
        <v>1.45</v>
      </c>
      <c r="L316" t="str">
        <f t="shared" si="4"/>
        <v>4-Medium C&amp;I</v>
      </c>
    </row>
    <row r="317" spans="1:12" x14ac:dyDescent="0.25">
      <c r="A317">
        <v>2019</v>
      </c>
      <c r="B317">
        <v>8</v>
      </c>
      <c r="C317">
        <v>4</v>
      </c>
      <c r="D317">
        <v>201</v>
      </c>
      <c r="E317" t="s">
        <v>122</v>
      </c>
      <c r="F317">
        <v>126196.82</v>
      </c>
      <c r="G317">
        <v>-63.1</v>
      </c>
      <c r="H317">
        <v>0</v>
      </c>
      <c r="I317">
        <v>0</v>
      </c>
      <c r="J317">
        <v>0</v>
      </c>
      <c r="K317">
        <v>126133.72</v>
      </c>
      <c r="L317" t="str">
        <f t="shared" si="4"/>
        <v>5-Large C&amp;I</v>
      </c>
    </row>
    <row r="318" spans="1:12" x14ac:dyDescent="0.25">
      <c r="A318">
        <v>2019</v>
      </c>
      <c r="B318">
        <v>8</v>
      </c>
      <c r="C318">
        <v>4</v>
      </c>
      <c r="D318">
        <v>201</v>
      </c>
      <c r="E318" t="s">
        <v>123</v>
      </c>
      <c r="F318">
        <v>1295600.02</v>
      </c>
      <c r="G318">
        <v>-33426.5</v>
      </c>
      <c r="H318">
        <v>0</v>
      </c>
      <c r="I318">
        <v>0</v>
      </c>
      <c r="J318">
        <v>0</v>
      </c>
      <c r="K318">
        <v>1262173.52</v>
      </c>
      <c r="L318" t="str">
        <f t="shared" si="4"/>
        <v>1-Residential</v>
      </c>
    </row>
    <row r="319" spans="1:12" x14ac:dyDescent="0.25">
      <c r="A319">
        <v>2019</v>
      </c>
      <c r="B319">
        <v>8</v>
      </c>
      <c r="C319">
        <v>4</v>
      </c>
      <c r="D319">
        <v>201</v>
      </c>
      <c r="E319" t="s">
        <v>124</v>
      </c>
      <c r="F319">
        <v>8067.49</v>
      </c>
      <c r="G319">
        <v>-208.12</v>
      </c>
      <c r="H319">
        <v>0</v>
      </c>
      <c r="I319">
        <v>0</v>
      </c>
      <c r="J319">
        <v>0</v>
      </c>
      <c r="K319">
        <v>7859.37</v>
      </c>
      <c r="L319" t="str">
        <f t="shared" si="4"/>
        <v>2-Low Income Residential</v>
      </c>
    </row>
    <row r="320" spans="1:12" x14ac:dyDescent="0.25">
      <c r="A320">
        <v>2019</v>
      </c>
      <c r="B320">
        <v>8</v>
      </c>
      <c r="C320">
        <v>4</v>
      </c>
      <c r="D320">
        <v>201</v>
      </c>
      <c r="E320" t="s">
        <v>125</v>
      </c>
      <c r="F320">
        <v>1271.06</v>
      </c>
      <c r="G320">
        <v>-8.65</v>
      </c>
      <c r="H320">
        <v>0</v>
      </c>
      <c r="I320">
        <v>0</v>
      </c>
      <c r="J320">
        <v>0</v>
      </c>
      <c r="K320">
        <v>1262.4100000000001</v>
      </c>
      <c r="L320" t="str">
        <f t="shared" si="4"/>
        <v>Street</v>
      </c>
    </row>
    <row r="321" spans="1:12" x14ac:dyDescent="0.25">
      <c r="A321">
        <v>2019</v>
      </c>
      <c r="B321">
        <v>8</v>
      </c>
      <c r="C321">
        <v>4</v>
      </c>
      <c r="D321">
        <v>201</v>
      </c>
      <c r="E321" t="s">
        <v>126</v>
      </c>
      <c r="F321">
        <v>540.12</v>
      </c>
      <c r="G321">
        <v>-3.68</v>
      </c>
      <c r="H321">
        <v>0</v>
      </c>
      <c r="I321">
        <v>0</v>
      </c>
      <c r="J321">
        <v>0</v>
      </c>
      <c r="K321">
        <v>536.44000000000005</v>
      </c>
      <c r="L321" t="str">
        <f t="shared" si="4"/>
        <v>Street</v>
      </c>
    </row>
    <row r="322" spans="1:12" x14ac:dyDescent="0.25">
      <c r="A322">
        <v>2019</v>
      </c>
      <c r="B322">
        <v>8</v>
      </c>
      <c r="C322">
        <v>4</v>
      </c>
      <c r="D322">
        <v>201</v>
      </c>
      <c r="E322" t="s">
        <v>127</v>
      </c>
      <c r="F322">
        <v>1.63</v>
      </c>
      <c r="G322">
        <v>-0.01</v>
      </c>
      <c r="H322">
        <v>0</v>
      </c>
      <c r="I322">
        <v>0</v>
      </c>
      <c r="J322">
        <v>0</v>
      </c>
      <c r="K322">
        <v>1.62</v>
      </c>
      <c r="L322" t="str">
        <f t="shared" ref="L322:L385" si="5">VLOOKUP(E322,N:O,2,FALSE)</f>
        <v>Street</v>
      </c>
    </row>
    <row r="323" spans="1:12" x14ac:dyDescent="0.25">
      <c r="A323">
        <v>2019</v>
      </c>
      <c r="B323">
        <v>8</v>
      </c>
      <c r="C323">
        <v>4</v>
      </c>
      <c r="D323">
        <v>201</v>
      </c>
      <c r="E323" t="s">
        <v>123</v>
      </c>
      <c r="F323">
        <v>162.97999999999999</v>
      </c>
      <c r="G323">
        <v>-4.22</v>
      </c>
      <c r="H323">
        <v>0</v>
      </c>
      <c r="I323">
        <v>0</v>
      </c>
      <c r="J323">
        <v>0</v>
      </c>
      <c r="K323">
        <v>158.76</v>
      </c>
      <c r="L323" t="str">
        <f t="shared" si="5"/>
        <v>1-Residential</v>
      </c>
    </row>
    <row r="324" spans="1:12" x14ac:dyDescent="0.25">
      <c r="A324">
        <v>2019</v>
      </c>
      <c r="B324">
        <v>8</v>
      </c>
      <c r="C324">
        <v>5</v>
      </c>
      <c r="D324">
        <v>201</v>
      </c>
      <c r="E324" t="s">
        <v>117</v>
      </c>
      <c r="F324">
        <v>10384112.050000001</v>
      </c>
      <c r="G324">
        <v>-70606.100000000006</v>
      </c>
      <c r="H324">
        <v>0</v>
      </c>
      <c r="I324">
        <v>0</v>
      </c>
      <c r="J324">
        <v>0</v>
      </c>
      <c r="K324">
        <v>10313505.949999999</v>
      </c>
      <c r="L324" t="str">
        <f t="shared" si="5"/>
        <v>3-Small C&amp;I</v>
      </c>
    </row>
    <row r="325" spans="1:12" x14ac:dyDescent="0.25">
      <c r="A325">
        <v>2019</v>
      </c>
      <c r="B325">
        <v>8</v>
      </c>
      <c r="C325">
        <v>5</v>
      </c>
      <c r="D325">
        <v>201</v>
      </c>
      <c r="E325" t="s">
        <v>118</v>
      </c>
      <c r="F325">
        <v>539.74</v>
      </c>
      <c r="G325">
        <v>-3.67</v>
      </c>
      <c r="H325">
        <v>0</v>
      </c>
      <c r="I325">
        <v>0</v>
      </c>
      <c r="J325">
        <v>0</v>
      </c>
      <c r="K325">
        <v>536.07000000000005</v>
      </c>
      <c r="L325" t="str">
        <f t="shared" si="5"/>
        <v>3-Small C&amp;I</v>
      </c>
    </row>
    <row r="326" spans="1:12" x14ac:dyDescent="0.25">
      <c r="A326">
        <v>2019</v>
      </c>
      <c r="B326">
        <v>8</v>
      </c>
      <c r="C326">
        <v>5</v>
      </c>
      <c r="D326">
        <v>201</v>
      </c>
      <c r="E326" t="s">
        <v>128</v>
      </c>
      <c r="F326">
        <v>17293.439999999999</v>
      </c>
      <c r="G326">
        <v>-117.74</v>
      </c>
      <c r="H326">
        <v>0</v>
      </c>
      <c r="I326">
        <v>0</v>
      </c>
      <c r="J326">
        <v>0</v>
      </c>
      <c r="K326">
        <v>17175.7</v>
      </c>
      <c r="L326" t="str">
        <f t="shared" si="5"/>
        <v>3-Small C&amp;I</v>
      </c>
    </row>
    <row r="327" spans="1:12" x14ac:dyDescent="0.25">
      <c r="A327">
        <v>2019</v>
      </c>
      <c r="B327">
        <v>8</v>
      </c>
      <c r="C327">
        <v>5</v>
      </c>
      <c r="D327">
        <v>201</v>
      </c>
      <c r="E327" t="s">
        <v>119</v>
      </c>
      <c r="F327">
        <v>105059.21</v>
      </c>
      <c r="G327">
        <v>-714.36</v>
      </c>
      <c r="H327">
        <v>0</v>
      </c>
      <c r="I327">
        <v>0</v>
      </c>
      <c r="J327">
        <v>0</v>
      </c>
      <c r="K327">
        <v>104344.85</v>
      </c>
      <c r="L327" t="str">
        <f t="shared" si="5"/>
        <v>3-Small C&amp;I</v>
      </c>
    </row>
    <row r="328" spans="1:12" x14ac:dyDescent="0.25">
      <c r="A328">
        <v>2019</v>
      </c>
      <c r="B328">
        <v>8</v>
      </c>
      <c r="C328">
        <v>5</v>
      </c>
      <c r="D328">
        <v>201</v>
      </c>
      <c r="E328" t="s">
        <v>120</v>
      </c>
      <c r="F328">
        <v>713480.46</v>
      </c>
      <c r="G328">
        <v>-4850.8900000000003</v>
      </c>
      <c r="H328">
        <v>0</v>
      </c>
      <c r="I328">
        <v>0</v>
      </c>
      <c r="J328">
        <v>0</v>
      </c>
      <c r="K328">
        <v>708629.57</v>
      </c>
      <c r="L328" t="str">
        <f t="shared" si="5"/>
        <v>3-Small C&amp;I</v>
      </c>
    </row>
    <row r="329" spans="1:12" x14ac:dyDescent="0.25">
      <c r="A329">
        <v>2019</v>
      </c>
      <c r="B329">
        <v>8</v>
      </c>
      <c r="C329">
        <v>5</v>
      </c>
      <c r="D329">
        <v>201</v>
      </c>
      <c r="E329" t="s">
        <v>121</v>
      </c>
      <c r="F329">
        <v>14028091.65</v>
      </c>
      <c r="G329">
        <v>-6991.91</v>
      </c>
      <c r="H329">
        <v>0</v>
      </c>
      <c r="I329">
        <v>0</v>
      </c>
      <c r="J329">
        <v>0</v>
      </c>
      <c r="K329">
        <v>14021099.74</v>
      </c>
      <c r="L329" t="str">
        <f t="shared" si="5"/>
        <v>4-Medium C&amp;I</v>
      </c>
    </row>
    <row r="330" spans="1:12" x14ac:dyDescent="0.25">
      <c r="A330">
        <v>2019</v>
      </c>
      <c r="B330">
        <v>8</v>
      </c>
      <c r="C330">
        <v>5</v>
      </c>
      <c r="D330">
        <v>201</v>
      </c>
      <c r="E330" t="s">
        <v>129</v>
      </c>
      <c r="F330">
        <v>678835.61</v>
      </c>
      <c r="G330">
        <v>-339.38</v>
      </c>
      <c r="H330">
        <v>0</v>
      </c>
      <c r="I330">
        <v>0</v>
      </c>
      <c r="J330">
        <v>0</v>
      </c>
      <c r="K330">
        <v>678496.23</v>
      </c>
      <c r="L330" t="str">
        <f t="shared" si="5"/>
        <v>4-Medium C&amp;I</v>
      </c>
    </row>
    <row r="331" spans="1:12" x14ac:dyDescent="0.25">
      <c r="A331">
        <v>2019</v>
      </c>
      <c r="B331">
        <v>8</v>
      </c>
      <c r="C331">
        <v>5</v>
      </c>
      <c r="D331">
        <v>201</v>
      </c>
      <c r="E331" t="s">
        <v>130</v>
      </c>
      <c r="F331">
        <v>447775.77</v>
      </c>
      <c r="G331">
        <v>-223.9</v>
      </c>
      <c r="H331">
        <v>0</v>
      </c>
      <c r="I331">
        <v>0</v>
      </c>
      <c r="J331">
        <v>0</v>
      </c>
      <c r="K331">
        <v>447551.87</v>
      </c>
      <c r="L331" t="str">
        <f t="shared" si="5"/>
        <v>4-Medium C&amp;I</v>
      </c>
    </row>
    <row r="332" spans="1:12" x14ac:dyDescent="0.25">
      <c r="A332">
        <v>2019</v>
      </c>
      <c r="B332">
        <v>8</v>
      </c>
      <c r="C332">
        <v>5</v>
      </c>
      <c r="D332">
        <v>201</v>
      </c>
      <c r="E332" t="s">
        <v>122</v>
      </c>
      <c r="F332">
        <v>24508252.34</v>
      </c>
      <c r="G332">
        <v>-12208.54</v>
      </c>
      <c r="H332">
        <v>0</v>
      </c>
      <c r="I332">
        <v>0</v>
      </c>
      <c r="J332">
        <v>0</v>
      </c>
      <c r="K332">
        <v>24496043.800000001</v>
      </c>
      <c r="L332" t="str">
        <f t="shared" si="5"/>
        <v>5-Large C&amp;I</v>
      </c>
    </row>
    <row r="333" spans="1:12" x14ac:dyDescent="0.25">
      <c r="A333">
        <v>2019</v>
      </c>
      <c r="B333">
        <v>8</v>
      </c>
      <c r="C333">
        <v>5</v>
      </c>
      <c r="D333">
        <v>201</v>
      </c>
      <c r="E333" t="s">
        <v>123</v>
      </c>
      <c r="F333">
        <v>41525873.380000003</v>
      </c>
      <c r="G333">
        <v>-1071381.6100000001</v>
      </c>
      <c r="H333">
        <v>0</v>
      </c>
      <c r="I333">
        <v>0</v>
      </c>
      <c r="J333">
        <v>0</v>
      </c>
      <c r="K333">
        <v>40454491.770000003</v>
      </c>
      <c r="L333" t="str">
        <f t="shared" si="5"/>
        <v>1-Residential</v>
      </c>
    </row>
    <row r="334" spans="1:12" x14ac:dyDescent="0.25">
      <c r="A334">
        <v>2019</v>
      </c>
      <c r="B334">
        <v>8</v>
      </c>
      <c r="C334">
        <v>5</v>
      </c>
      <c r="D334">
        <v>201</v>
      </c>
      <c r="E334" t="s">
        <v>124</v>
      </c>
      <c r="F334">
        <v>5751530.75</v>
      </c>
      <c r="G334">
        <v>-148396.4</v>
      </c>
      <c r="H334">
        <v>0</v>
      </c>
      <c r="I334">
        <v>0</v>
      </c>
      <c r="J334">
        <v>0</v>
      </c>
      <c r="K334">
        <v>5603134.3499999996</v>
      </c>
      <c r="L334" t="str">
        <f t="shared" si="5"/>
        <v>2-Low Income Residential</v>
      </c>
    </row>
    <row r="335" spans="1:12" x14ac:dyDescent="0.25">
      <c r="A335">
        <v>2019</v>
      </c>
      <c r="B335">
        <v>8</v>
      </c>
      <c r="C335">
        <v>5</v>
      </c>
      <c r="D335">
        <v>201</v>
      </c>
      <c r="E335" t="s">
        <v>135</v>
      </c>
      <c r="F335">
        <v>40353.4</v>
      </c>
      <c r="G335">
        <v>-1041.0899999999999</v>
      </c>
      <c r="H335">
        <v>0</v>
      </c>
      <c r="I335">
        <v>0</v>
      </c>
      <c r="J335">
        <v>0</v>
      </c>
      <c r="K335">
        <v>39312.31</v>
      </c>
      <c r="L335" t="str">
        <f t="shared" si="5"/>
        <v>1-Residential</v>
      </c>
    </row>
    <row r="336" spans="1:12" x14ac:dyDescent="0.25">
      <c r="A336">
        <v>2019</v>
      </c>
      <c r="B336">
        <v>8</v>
      </c>
      <c r="C336">
        <v>5</v>
      </c>
      <c r="D336">
        <v>201</v>
      </c>
      <c r="E336" t="s">
        <v>125</v>
      </c>
      <c r="F336">
        <v>180072.34</v>
      </c>
      <c r="G336">
        <v>-1224.3800000000001</v>
      </c>
      <c r="H336">
        <v>0</v>
      </c>
      <c r="I336">
        <v>0</v>
      </c>
      <c r="J336">
        <v>0</v>
      </c>
      <c r="K336">
        <v>178847.96</v>
      </c>
      <c r="L336" t="str">
        <f t="shared" si="5"/>
        <v>Street</v>
      </c>
    </row>
    <row r="337" spans="1:12" x14ac:dyDescent="0.25">
      <c r="A337">
        <v>2019</v>
      </c>
      <c r="B337">
        <v>8</v>
      </c>
      <c r="C337">
        <v>5</v>
      </c>
      <c r="D337">
        <v>201</v>
      </c>
      <c r="E337" t="s">
        <v>131</v>
      </c>
      <c r="F337">
        <v>13381.39</v>
      </c>
      <c r="G337">
        <v>-90.98</v>
      </c>
      <c r="H337">
        <v>0</v>
      </c>
      <c r="I337">
        <v>0</v>
      </c>
      <c r="J337">
        <v>0</v>
      </c>
      <c r="K337">
        <v>13290.41</v>
      </c>
      <c r="L337" t="str">
        <f t="shared" si="5"/>
        <v>Street</v>
      </c>
    </row>
    <row r="338" spans="1:12" x14ac:dyDescent="0.25">
      <c r="A338">
        <v>2019</v>
      </c>
      <c r="B338">
        <v>8</v>
      </c>
      <c r="C338">
        <v>5</v>
      </c>
      <c r="D338">
        <v>201</v>
      </c>
      <c r="E338" t="s">
        <v>132</v>
      </c>
      <c r="F338">
        <v>364.44</v>
      </c>
      <c r="G338">
        <v>-2.48</v>
      </c>
      <c r="H338">
        <v>0</v>
      </c>
      <c r="I338">
        <v>0</v>
      </c>
      <c r="J338">
        <v>0</v>
      </c>
      <c r="K338">
        <v>361.96</v>
      </c>
      <c r="L338" t="str">
        <f t="shared" si="5"/>
        <v>Street</v>
      </c>
    </row>
    <row r="339" spans="1:12" x14ac:dyDescent="0.25">
      <c r="A339">
        <v>2019</v>
      </c>
      <c r="B339">
        <v>8</v>
      </c>
      <c r="C339">
        <v>5</v>
      </c>
      <c r="D339">
        <v>201</v>
      </c>
      <c r="E339" t="s">
        <v>126</v>
      </c>
      <c r="F339">
        <v>1672.74</v>
      </c>
      <c r="G339">
        <v>-11.37</v>
      </c>
      <c r="H339">
        <v>0</v>
      </c>
      <c r="I339">
        <v>0</v>
      </c>
      <c r="J339">
        <v>0</v>
      </c>
      <c r="K339">
        <v>1661.37</v>
      </c>
      <c r="L339" t="str">
        <f t="shared" si="5"/>
        <v>Street</v>
      </c>
    </row>
    <row r="340" spans="1:12" x14ac:dyDescent="0.25">
      <c r="A340">
        <v>2019</v>
      </c>
      <c r="B340">
        <v>8</v>
      </c>
      <c r="C340">
        <v>5</v>
      </c>
      <c r="D340">
        <v>201</v>
      </c>
      <c r="E340" t="s">
        <v>127</v>
      </c>
      <c r="F340">
        <v>119010.53</v>
      </c>
      <c r="G340">
        <v>-806.54</v>
      </c>
      <c r="H340">
        <v>0</v>
      </c>
      <c r="I340">
        <v>0</v>
      </c>
      <c r="J340">
        <v>0</v>
      </c>
      <c r="K340">
        <v>118203.99</v>
      </c>
      <c r="L340" t="str">
        <f t="shared" si="5"/>
        <v>Street</v>
      </c>
    </row>
    <row r="341" spans="1:12" x14ac:dyDescent="0.25">
      <c r="A341">
        <v>2019</v>
      </c>
      <c r="B341">
        <v>8</v>
      </c>
      <c r="C341">
        <v>5</v>
      </c>
      <c r="D341">
        <v>201</v>
      </c>
      <c r="E341" t="s">
        <v>133</v>
      </c>
      <c r="F341">
        <v>47236.41</v>
      </c>
      <c r="G341">
        <v>-210.1</v>
      </c>
      <c r="H341">
        <v>0</v>
      </c>
      <c r="I341">
        <v>0</v>
      </c>
      <c r="J341">
        <v>0</v>
      </c>
      <c r="K341">
        <v>47026.31</v>
      </c>
      <c r="L341" t="str">
        <f t="shared" si="5"/>
        <v>Street</v>
      </c>
    </row>
    <row r="342" spans="1:12" x14ac:dyDescent="0.25">
      <c r="A342">
        <v>2019</v>
      </c>
      <c r="B342">
        <v>8</v>
      </c>
      <c r="C342">
        <v>5</v>
      </c>
      <c r="D342">
        <v>201</v>
      </c>
      <c r="E342" t="s">
        <v>134</v>
      </c>
      <c r="F342">
        <v>31.54</v>
      </c>
      <c r="G342">
        <v>-0.22</v>
      </c>
      <c r="H342">
        <v>0</v>
      </c>
      <c r="I342">
        <v>0</v>
      </c>
      <c r="J342">
        <v>0</v>
      </c>
      <c r="K342">
        <v>31.32</v>
      </c>
      <c r="L342" t="str">
        <f t="shared" si="5"/>
        <v>Street</v>
      </c>
    </row>
    <row r="343" spans="1:12" x14ac:dyDescent="0.25">
      <c r="A343">
        <v>2019</v>
      </c>
      <c r="B343">
        <v>8</v>
      </c>
      <c r="C343">
        <v>5</v>
      </c>
      <c r="D343">
        <v>201</v>
      </c>
      <c r="E343" t="s">
        <v>117</v>
      </c>
      <c r="F343">
        <v>347792.94</v>
      </c>
      <c r="G343">
        <v>-2366.9899999999998</v>
      </c>
      <c r="H343">
        <v>0</v>
      </c>
      <c r="I343">
        <v>0</v>
      </c>
      <c r="J343">
        <v>0</v>
      </c>
      <c r="K343">
        <v>345425.95</v>
      </c>
      <c r="L343" t="str">
        <f t="shared" si="5"/>
        <v>3-Small C&amp;I</v>
      </c>
    </row>
    <row r="344" spans="1:12" x14ac:dyDescent="0.25">
      <c r="A344">
        <v>2019</v>
      </c>
      <c r="B344">
        <v>8</v>
      </c>
      <c r="C344">
        <v>5</v>
      </c>
      <c r="D344">
        <v>201</v>
      </c>
      <c r="E344" t="s">
        <v>128</v>
      </c>
      <c r="F344">
        <v>5149.38</v>
      </c>
      <c r="G344">
        <v>-34.909999999999997</v>
      </c>
      <c r="H344">
        <v>0</v>
      </c>
      <c r="I344">
        <v>0</v>
      </c>
      <c r="J344">
        <v>0</v>
      </c>
      <c r="K344">
        <v>5114.47</v>
      </c>
      <c r="L344" t="str">
        <f t="shared" si="5"/>
        <v>3-Small C&amp;I</v>
      </c>
    </row>
    <row r="345" spans="1:12" x14ac:dyDescent="0.25">
      <c r="A345">
        <v>2019</v>
      </c>
      <c r="B345">
        <v>8</v>
      </c>
      <c r="C345">
        <v>5</v>
      </c>
      <c r="D345">
        <v>201</v>
      </c>
      <c r="E345" t="s">
        <v>119</v>
      </c>
      <c r="F345">
        <v>964.24</v>
      </c>
      <c r="G345">
        <v>-6.56</v>
      </c>
      <c r="H345">
        <v>0</v>
      </c>
      <c r="I345">
        <v>0</v>
      </c>
      <c r="J345">
        <v>0</v>
      </c>
      <c r="K345">
        <v>957.68</v>
      </c>
      <c r="L345" t="str">
        <f t="shared" si="5"/>
        <v>3-Small C&amp;I</v>
      </c>
    </row>
    <row r="346" spans="1:12" x14ac:dyDescent="0.25">
      <c r="A346">
        <v>2019</v>
      </c>
      <c r="B346">
        <v>8</v>
      </c>
      <c r="C346">
        <v>5</v>
      </c>
      <c r="D346">
        <v>201</v>
      </c>
      <c r="E346" t="s">
        <v>120</v>
      </c>
      <c r="F346">
        <v>19001.79</v>
      </c>
      <c r="G346">
        <v>-129.09</v>
      </c>
      <c r="H346">
        <v>0</v>
      </c>
      <c r="I346">
        <v>0</v>
      </c>
      <c r="J346">
        <v>0</v>
      </c>
      <c r="K346">
        <v>18872.7</v>
      </c>
      <c r="L346" t="str">
        <f t="shared" si="5"/>
        <v>3-Small C&amp;I</v>
      </c>
    </row>
    <row r="347" spans="1:12" x14ac:dyDescent="0.25">
      <c r="A347">
        <v>2019</v>
      </c>
      <c r="B347">
        <v>8</v>
      </c>
      <c r="C347">
        <v>5</v>
      </c>
      <c r="D347">
        <v>201</v>
      </c>
      <c r="E347" t="s">
        <v>121</v>
      </c>
      <c r="F347">
        <v>537206.24</v>
      </c>
      <c r="G347">
        <v>-268.5</v>
      </c>
      <c r="H347">
        <v>0</v>
      </c>
      <c r="I347">
        <v>0</v>
      </c>
      <c r="J347">
        <v>0</v>
      </c>
      <c r="K347">
        <v>536937.74</v>
      </c>
      <c r="L347" t="str">
        <f t="shared" si="5"/>
        <v>4-Medium C&amp;I</v>
      </c>
    </row>
    <row r="348" spans="1:12" x14ac:dyDescent="0.25">
      <c r="A348">
        <v>2019</v>
      </c>
      <c r="B348">
        <v>8</v>
      </c>
      <c r="C348">
        <v>5</v>
      </c>
      <c r="D348">
        <v>201</v>
      </c>
      <c r="E348" t="s">
        <v>129</v>
      </c>
      <c r="F348">
        <v>33570.120000000003</v>
      </c>
      <c r="G348">
        <v>-16.8</v>
      </c>
      <c r="H348">
        <v>0</v>
      </c>
      <c r="I348">
        <v>0</v>
      </c>
      <c r="J348">
        <v>0</v>
      </c>
      <c r="K348">
        <v>33553.32</v>
      </c>
      <c r="L348" t="str">
        <f t="shared" si="5"/>
        <v>4-Medium C&amp;I</v>
      </c>
    </row>
    <row r="349" spans="1:12" x14ac:dyDescent="0.25">
      <c r="A349">
        <v>2019</v>
      </c>
      <c r="B349">
        <v>8</v>
      </c>
      <c r="C349">
        <v>5</v>
      </c>
      <c r="D349">
        <v>201</v>
      </c>
      <c r="E349" t="s">
        <v>130</v>
      </c>
      <c r="F349">
        <v>5715</v>
      </c>
      <c r="G349">
        <v>-2.85</v>
      </c>
      <c r="H349">
        <v>0</v>
      </c>
      <c r="I349">
        <v>0</v>
      </c>
      <c r="J349">
        <v>0</v>
      </c>
      <c r="K349">
        <v>5712.15</v>
      </c>
      <c r="L349" t="str">
        <f t="shared" si="5"/>
        <v>4-Medium C&amp;I</v>
      </c>
    </row>
    <row r="350" spans="1:12" x14ac:dyDescent="0.25">
      <c r="A350">
        <v>2019</v>
      </c>
      <c r="B350">
        <v>8</v>
      </c>
      <c r="C350">
        <v>5</v>
      </c>
      <c r="D350">
        <v>201</v>
      </c>
      <c r="E350" t="s">
        <v>122</v>
      </c>
      <c r="F350">
        <v>1445722.31</v>
      </c>
      <c r="G350">
        <v>-722.55</v>
      </c>
      <c r="H350">
        <v>0</v>
      </c>
      <c r="I350">
        <v>0</v>
      </c>
      <c r="J350">
        <v>0</v>
      </c>
      <c r="K350">
        <v>1444999.76</v>
      </c>
      <c r="L350" t="str">
        <f t="shared" si="5"/>
        <v>5-Large C&amp;I</v>
      </c>
    </row>
    <row r="351" spans="1:12" x14ac:dyDescent="0.25">
      <c r="A351">
        <v>2019</v>
      </c>
      <c r="B351">
        <v>8</v>
      </c>
      <c r="C351">
        <v>5</v>
      </c>
      <c r="D351">
        <v>201</v>
      </c>
      <c r="E351" t="s">
        <v>123</v>
      </c>
      <c r="F351">
        <v>869423.63</v>
      </c>
      <c r="G351">
        <v>-22430.48</v>
      </c>
      <c r="H351">
        <v>0</v>
      </c>
      <c r="I351">
        <v>0</v>
      </c>
      <c r="J351">
        <v>0</v>
      </c>
      <c r="K351">
        <v>846993.15</v>
      </c>
      <c r="L351" t="str">
        <f t="shared" si="5"/>
        <v>1-Residential</v>
      </c>
    </row>
    <row r="352" spans="1:12" x14ac:dyDescent="0.25">
      <c r="A352">
        <v>2019</v>
      </c>
      <c r="B352">
        <v>8</v>
      </c>
      <c r="C352">
        <v>5</v>
      </c>
      <c r="D352">
        <v>201</v>
      </c>
      <c r="E352" t="s">
        <v>124</v>
      </c>
      <c r="F352">
        <v>152407.43</v>
      </c>
      <c r="G352">
        <v>-3931.32</v>
      </c>
      <c r="H352">
        <v>0</v>
      </c>
      <c r="I352">
        <v>0</v>
      </c>
      <c r="J352">
        <v>0</v>
      </c>
      <c r="K352">
        <v>148476.10999999999</v>
      </c>
      <c r="L352" t="str">
        <f t="shared" si="5"/>
        <v>2-Low Income Residential</v>
      </c>
    </row>
    <row r="353" spans="1:12" x14ac:dyDescent="0.25">
      <c r="A353">
        <v>2019</v>
      </c>
      <c r="B353">
        <v>8</v>
      </c>
      <c r="C353">
        <v>5</v>
      </c>
      <c r="D353">
        <v>201</v>
      </c>
      <c r="E353" t="s">
        <v>135</v>
      </c>
      <c r="F353">
        <v>210.89</v>
      </c>
      <c r="G353">
        <v>-5.44</v>
      </c>
      <c r="H353">
        <v>0</v>
      </c>
      <c r="I353">
        <v>0</v>
      </c>
      <c r="J353">
        <v>0</v>
      </c>
      <c r="K353">
        <v>205.45</v>
      </c>
      <c r="L353" t="str">
        <f t="shared" si="5"/>
        <v>1-Residential</v>
      </c>
    </row>
    <row r="354" spans="1:12" x14ac:dyDescent="0.25">
      <c r="A354">
        <v>2019</v>
      </c>
      <c r="B354">
        <v>8</v>
      </c>
      <c r="C354">
        <v>5</v>
      </c>
      <c r="D354">
        <v>201</v>
      </c>
      <c r="E354" t="s">
        <v>133</v>
      </c>
      <c r="F354">
        <v>3172.31</v>
      </c>
      <c r="G354">
        <v>-26.33</v>
      </c>
      <c r="H354">
        <v>0</v>
      </c>
      <c r="I354">
        <v>0</v>
      </c>
      <c r="J354">
        <v>0</v>
      </c>
      <c r="K354">
        <v>3145.98</v>
      </c>
      <c r="L354" t="str">
        <f t="shared" si="5"/>
        <v>Street</v>
      </c>
    </row>
    <row r="355" spans="1:12" x14ac:dyDescent="0.25">
      <c r="A355">
        <v>2019</v>
      </c>
      <c r="B355">
        <v>7</v>
      </c>
      <c r="C355">
        <v>4</v>
      </c>
      <c r="D355">
        <v>201</v>
      </c>
      <c r="E355" t="s">
        <v>117</v>
      </c>
      <c r="F355">
        <v>193074.49</v>
      </c>
      <c r="G355">
        <v>-1312.78</v>
      </c>
      <c r="H355">
        <v>0</v>
      </c>
      <c r="I355">
        <v>0</v>
      </c>
      <c r="J355">
        <v>0</v>
      </c>
      <c r="K355">
        <v>191761.71</v>
      </c>
      <c r="L355" t="str">
        <f t="shared" si="5"/>
        <v>3-Small C&amp;I</v>
      </c>
    </row>
    <row r="356" spans="1:12" x14ac:dyDescent="0.25">
      <c r="A356">
        <v>2019</v>
      </c>
      <c r="B356">
        <v>7</v>
      </c>
      <c r="C356">
        <v>4</v>
      </c>
      <c r="D356">
        <v>201</v>
      </c>
      <c r="E356" t="s">
        <v>118</v>
      </c>
      <c r="F356">
        <v>75.58</v>
      </c>
      <c r="G356">
        <v>-0.52</v>
      </c>
      <c r="H356">
        <v>0</v>
      </c>
      <c r="I356">
        <v>0</v>
      </c>
      <c r="J356">
        <v>0</v>
      </c>
      <c r="K356">
        <v>75.06</v>
      </c>
      <c r="L356" t="str">
        <f t="shared" si="5"/>
        <v>3-Small C&amp;I</v>
      </c>
    </row>
    <row r="357" spans="1:12" x14ac:dyDescent="0.25">
      <c r="A357">
        <v>2019</v>
      </c>
      <c r="B357">
        <v>7</v>
      </c>
      <c r="C357">
        <v>4</v>
      </c>
      <c r="D357">
        <v>201</v>
      </c>
      <c r="E357" t="s">
        <v>119</v>
      </c>
      <c r="F357">
        <v>580.41</v>
      </c>
      <c r="G357">
        <v>-3.95</v>
      </c>
      <c r="H357">
        <v>0</v>
      </c>
      <c r="I357">
        <v>0</v>
      </c>
      <c r="J357">
        <v>0</v>
      </c>
      <c r="K357">
        <v>576.46</v>
      </c>
      <c r="L357" t="str">
        <f t="shared" si="5"/>
        <v>3-Small C&amp;I</v>
      </c>
    </row>
    <row r="358" spans="1:12" x14ac:dyDescent="0.25">
      <c r="A358">
        <v>2019</v>
      </c>
      <c r="B358">
        <v>7</v>
      </c>
      <c r="C358">
        <v>4</v>
      </c>
      <c r="D358">
        <v>201</v>
      </c>
      <c r="E358" t="s">
        <v>120</v>
      </c>
      <c r="F358">
        <v>1764.41</v>
      </c>
      <c r="G358">
        <v>-11.99</v>
      </c>
      <c r="H358">
        <v>0</v>
      </c>
      <c r="I358">
        <v>0</v>
      </c>
      <c r="J358">
        <v>0</v>
      </c>
      <c r="K358">
        <v>1752.42</v>
      </c>
      <c r="L358" t="str">
        <f t="shared" si="5"/>
        <v>3-Small C&amp;I</v>
      </c>
    </row>
    <row r="359" spans="1:12" x14ac:dyDescent="0.25">
      <c r="A359">
        <v>2019</v>
      </c>
      <c r="B359">
        <v>7</v>
      </c>
      <c r="C359">
        <v>4</v>
      </c>
      <c r="D359">
        <v>201</v>
      </c>
      <c r="E359" t="s">
        <v>121</v>
      </c>
      <c r="F359">
        <v>131700.01999999999</v>
      </c>
      <c r="G359">
        <v>-65.83</v>
      </c>
      <c r="H359">
        <v>0</v>
      </c>
      <c r="I359">
        <v>0</v>
      </c>
      <c r="J359">
        <v>0</v>
      </c>
      <c r="K359">
        <v>131634.19</v>
      </c>
      <c r="L359" t="str">
        <f t="shared" si="5"/>
        <v>4-Medium C&amp;I</v>
      </c>
    </row>
    <row r="360" spans="1:12" x14ac:dyDescent="0.25">
      <c r="A360">
        <v>2019</v>
      </c>
      <c r="B360">
        <v>7</v>
      </c>
      <c r="C360">
        <v>4</v>
      </c>
      <c r="D360">
        <v>201</v>
      </c>
      <c r="E360" t="s">
        <v>129</v>
      </c>
      <c r="F360">
        <v>1.45</v>
      </c>
      <c r="G360">
        <v>0</v>
      </c>
      <c r="H360">
        <v>0</v>
      </c>
      <c r="I360">
        <v>0</v>
      </c>
      <c r="J360">
        <v>0</v>
      </c>
      <c r="K360">
        <v>1.45</v>
      </c>
      <c r="L360" t="str">
        <f t="shared" si="5"/>
        <v>4-Medium C&amp;I</v>
      </c>
    </row>
    <row r="361" spans="1:12" x14ac:dyDescent="0.25">
      <c r="A361">
        <v>2019</v>
      </c>
      <c r="B361">
        <v>7</v>
      </c>
      <c r="C361">
        <v>4</v>
      </c>
      <c r="D361">
        <v>201</v>
      </c>
      <c r="E361" t="s">
        <v>122</v>
      </c>
      <c r="F361">
        <v>125139.38</v>
      </c>
      <c r="G361">
        <v>-62.58</v>
      </c>
      <c r="H361">
        <v>0</v>
      </c>
      <c r="I361">
        <v>0</v>
      </c>
      <c r="J361">
        <v>0</v>
      </c>
      <c r="K361">
        <v>125076.8</v>
      </c>
      <c r="L361" t="str">
        <f t="shared" si="5"/>
        <v>5-Large C&amp;I</v>
      </c>
    </row>
    <row r="362" spans="1:12" x14ac:dyDescent="0.25">
      <c r="A362">
        <v>2019</v>
      </c>
      <c r="B362">
        <v>7</v>
      </c>
      <c r="C362">
        <v>4</v>
      </c>
      <c r="D362">
        <v>201</v>
      </c>
      <c r="E362" t="s">
        <v>123</v>
      </c>
      <c r="F362">
        <v>1007822.89</v>
      </c>
      <c r="G362">
        <v>-26000.18</v>
      </c>
      <c r="H362">
        <v>0</v>
      </c>
      <c r="I362">
        <v>0</v>
      </c>
      <c r="J362">
        <v>0</v>
      </c>
      <c r="K362">
        <v>981822.71</v>
      </c>
      <c r="L362" t="str">
        <f t="shared" si="5"/>
        <v>1-Residential</v>
      </c>
    </row>
    <row r="363" spans="1:12" x14ac:dyDescent="0.25">
      <c r="A363">
        <v>2019</v>
      </c>
      <c r="B363">
        <v>7</v>
      </c>
      <c r="C363">
        <v>4</v>
      </c>
      <c r="D363">
        <v>201</v>
      </c>
      <c r="E363" t="s">
        <v>124</v>
      </c>
      <c r="F363">
        <v>7181.53</v>
      </c>
      <c r="G363">
        <v>-185.33</v>
      </c>
      <c r="H363">
        <v>0</v>
      </c>
      <c r="I363">
        <v>0</v>
      </c>
      <c r="J363">
        <v>0</v>
      </c>
      <c r="K363">
        <v>6996.2</v>
      </c>
      <c r="L363" t="str">
        <f t="shared" si="5"/>
        <v>2-Low Income Residential</v>
      </c>
    </row>
    <row r="364" spans="1:12" x14ac:dyDescent="0.25">
      <c r="A364">
        <v>2019</v>
      </c>
      <c r="B364">
        <v>7</v>
      </c>
      <c r="C364">
        <v>4</v>
      </c>
      <c r="D364">
        <v>201</v>
      </c>
      <c r="E364" t="s">
        <v>125</v>
      </c>
      <c r="F364">
        <v>1117.54</v>
      </c>
      <c r="G364">
        <v>-7.6</v>
      </c>
      <c r="H364">
        <v>0</v>
      </c>
      <c r="I364">
        <v>0</v>
      </c>
      <c r="J364">
        <v>0</v>
      </c>
      <c r="K364">
        <v>1109.94</v>
      </c>
      <c r="L364" t="str">
        <f t="shared" si="5"/>
        <v>Street</v>
      </c>
    </row>
    <row r="365" spans="1:12" x14ac:dyDescent="0.25">
      <c r="A365">
        <v>2019</v>
      </c>
      <c r="B365">
        <v>7</v>
      </c>
      <c r="C365">
        <v>4</v>
      </c>
      <c r="D365">
        <v>201</v>
      </c>
      <c r="E365" t="s">
        <v>126</v>
      </c>
      <c r="F365">
        <v>471.74</v>
      </c>
      <c r="G365">
        <v>-3.21</v>
      </c>
      <c r="H365">
        <v>0</v>
      </c>
      <c r="I365">
        <v>0</v>
      </c>
      <c r="J365">
        <v>0</v>
      </c>
      <c r="K365">
        <v>468.53</v>
      </c>
      <c r="L365" t="str">
        <f t="shared" si="5"/>
        <v>Street</v>
      </c>
    </row>
    <row r="366" spans="1:12" x14ac:dyDescent="0.25">
      <c r="A366">
        <v>2019</v>
      </c>
      <c r="B366">
        <v>7</v>
      </c>
      <c r="C366">
        <v>4</v>
      </c>
      <c r="D366">
        <v>201</v>
      </c>
      <c r="E366" t="s">
        <v>127</v>
      </c>
      <c r="F366">
        <v>1.45</v>
      </c>
      <c r="G366">
        <v>-0.01</v>
      </c>
      <c r="H366">
        <v>0</v>
      </c>
      <c r="I366">
        <v>0</v>
      </c>
      <c r="J366">
        <v>0</v>
      </c>
      <c r="K366">
        <v>1.44</v>
      </c>
      <c r="L366" t="str">
        <f t="shared" si="5"/>
        <v>Street</v>
      </c>
    </row>
    <row r="367" spans="1:12" x14ac:dyDescent="0.25">
      <c r="A367">
        <v>2019</v>
      </c>
      <c r="B367">
        <v>7</v>
      </c>
      <c r="C367">
        <v>4</v>
      </c>
      <c r="D367">
        <v>201</v>
      </c>
      <c r="E367" t="s">
        <v>123</v>
      </c>
      <c r="F367">
        <v>148.41999999999999</v>
      </c>
      <c r="G367">
        <v>-3.84</v>
      </c>
      <c r="H367">
        <v>0</v>
      </c>
      <c r="I367">
        <v>0</v>
      </c>
      <c r="J367">
        <v>0</v>
      </c>
      <c r="K367">
        <v>144.58000000000001</v>
      </c>
      <c r="L367" t="str">
        <f t="shared" si="5"/>
        <v>1-Residential</v>
      </c>
    </row>
    <row r="368" spans="1:12" x14ac:dyDescent="0.25">
      <c r="A368">
        <v>2019</v>
      </c>
      <c r="B368">
        <v>7</v>
      </c>
      <c r="C368">
        <v>5</v>
      </c>
      <c r="D368">
        <v>201</v>
      </c>
      <c r="E368" t="s">
        <v>117</v>
      </c>
      <c r="F368">
        <v>9478435.4299999997</v>
      </c>
      <c r="G368">
        <v>-64439.25</v>
      </c>
      <c r="H368">
        <v>0</v>
      </c>
      <c r="I368">
        <v>0</v>
      </c>
      <c r="J368">
        <v>0</v>
      </c>
      <c r="K368">
        <v>9413996.1799999997</v>
      </c>
      <c r="L368" t="str">
        <f t="shared" si="5"/>
        <v>3-Small C&amp;I</v>
      </c>
    </row>
    <row r="369" spans="1:12" x14ac:dyDescent="0.25">
      <c r="A369">
        <v>2019</v>
      </c>
      <c r="B369">
        <v>7</v>
      </c>
      <c r="C369">
        <v>5</v>
      </c>
      <c r="D369">
        <v>201</v>
      </c>
      <c r="E369" t="s">
        <v>118</v>
      </c>
      <c r="F369">
        <v>460.04</v>
      </c>
      <c r="G369">
        <v>-3.12</v>
      </c>
      <c r="H369">
        <v>0</v>
      </c>
      <c r="I369">
        <v>0</v>
      </c>
      <c r="J369">
        <v>0</v>
      </c>
      <c r="K369">
        <v>456.92</v>
      </c>
      <c r="L369" t="str">
        <f t="shared" si="5"/>
        <v>3-Small C&amp;I</v>
      </c>
    </row>
    <row r="370" spans="1:12" x14ac:dyDescent="0.25">
      <c r="A370">
        <v>2019</v>
      </c>
      <c r="B370">
        <v>7</v>
      </c>
      <c r="C370">
        <v>5</v>
      </c>
      <c r="D370">
        <v>201</v>
      </c>
      <c r="E370" t="s">
        <v>128</v>
      </c>
      <c r="F370">
        <v>17279.93</v>
      </c>
      <c r="G370">
        <v>-117.64</v>
      </c>
      <c r="H370">
        <v>0</v>
      </c>
      <c r="I370">
        <v>0</v>
      </c>
      <c r="J370">
        <v>0</v>
      </c>
      <c r="K370">
        <v>17162.29</v>
      </c>
      <c r="L370" t="str">
        <f t="shared" si="5"/>
        <v>3-Small C&amp;I</v>
      </c>
    </row>
    <row r="371" spans="1:12" x14ac:dyDescent="0.25">
      <c r="A371">
        <v>2019</v>
      </c>
      <c r="B371">
        <v>7</v>
      </c>
      <c r="C371">
        <v>5</v>
      </c>
      <c r="D371">
        <v>201</v>
      </c>
      <c r="E371" t="s">
        <v>119</v>
      </c>
      <c r="F371">
        <v>93231.73</v>
      </c>
      <c r="G371">
        <v>-633.92999999999995</v>
      </c>
      <c r="H371">
        <v>0</v>
      </c>
      <c r="I371">
        <v>0</v>
      </c>
      <c r="J371">
        <v>0</v>
      </c>
      <c r="K371">
        <v>92597.8</v>
      </c>
      <c r="L371" t="str">
        <f t="shared" si="5"/>
        <v>3-Small C&amp;I</v>
      </c>
    </row>
    <row r="372" spans="1:12" x14ac:dyDescent="0.25">
      <c r="A372">
        <v>2019</v>
      </c>
      <c r="B372">
        <v>7</v>
      </c>
      <c r="C372">
        <v>5</v>
      </c>
      <c r="D372">
        <v>201</v>
      </c>
      <c r="E372" t="s">
        <v>120</v>
      </c>
      <c r="F372">
        <v>684469.24</v>
      </c>
      <c r="G372">
        <v>-4649.63</v>
      </c>
      <c r="H372">
        <v>0</v>
      </c>
      <c r="I372">
        <v>0</v>
      </c>
      <c r="J372">
        <v>0</v>
      </c>
      <c r="K372">
        <v>679819.61</v>
      </c>
      <c r="L372" t="str">
        <f t="shared" si="5"/>
        <v>3-Small C&amp;I</v>
      </c>
    </row>
    <row r="373" spans="1:12" x14ac:dyDescent="0.25">
      <c r="A373">
        <v>2019</v>
      </c>
      <c r="B373">
        <v>7</v>
      </c>
      <c r="C373">
        <v>5</v>
      </c>
      <c r="D373">
        <v>201</v>
      </c>
      <c r="E373" t="s">
        <v>121</v>
      </c>
      <c r="F373">
        <v>12605225.76</v>
      </c>
      <c r="G373">
        <v>-6304</v>
      </c>
      <c r="H373">
        <v>0</v>
      </c>
      <c r="I373">
        <v>0</v>
      </c>
      <c r="J373">
        <v>0</v>
      </c>
      <c r="K373">
        <v>12598921.76</v>
      </c>
      <c r="L373" t="str">
        <f t="shared" si="5"/>
        <v>4-Medium C&amp;I</v>
      </c>
    </row>
    <row r="374" spans="1:12" x14ac:dyDescent="0.25">
      <c r="A374">
        <v>2019</v>
      </c>
      <c r="B374">
        <v>7</v>
      </c>
      <c r="C374">
        <v>5</v>
      </c>
      <c r="D374">
        <v>201</v>
      </c>
      <c r="E374" t="s">
        <v>129</v>
      </c>
      <c r="F374">
        <v>639423.44999999995</v>
      </c>
      <c r="G374">
        <v>-319.66000000000003</v>
      </c>
      <c r="H374">
        <v>0</v>
      </c>
      <c r="I374">
        <v>0</v>
      </c>
      <c r="J374">
        <v>0</v>
      </c>
      <c r="K374">
        <v>639103.79</v>
      </c>
      <c r="L374" t="str">
        <f t="shared" si="5"/>
        <v>4-Medium C&amp;I</v>
      </c>
    </row>
    <row r="375" spans="1:12" x14ac:dyDescent="0.25">
      <c r="A375">
        <v>2019</v>
      </c>
      <c r="B375">
        <v>7</v>
      </c>
      <c r="C375">
        <v>5</v>
      </c>
      <c r="D375">
        <v>201</v>
      </c>
      <c r="E375" t="s">
        <v>130</v>
      </c>
      <c r="F375">
        <v>433631.25</v>
      </c>
      <c r="G375">
        <v>-216.74</v>
      </c>
      <c r="H375">
        <v>0</v>
      </c>
      <c r="I375">
        <v>0</v>
      </c>
      <c r="J375">
        <v>0</v>
      </c>
      <c r="K375">
        <v>433414.51</v>
      </c>
      <c r="L375" t="str">
        <f t="shared" si="5"/>
        <v>4-Medium C&amp;I</v>
      </c>
    </row>
    <row r="376" spans="1:12" x14ac:dyDescent="0.25">
      <c r="A376">
        <v>2019</v>
      </c>
      <c r="B376">
        <v>7</v>
      </c>
      <c r="C376">
        <v>5</v>
      </c>
      <c r="D376">
        <v>201</v>
      </c>
      <c r="E376" t="s">
        <v>122</v>
      </c>
      <c r="F376">
        <v>21115021.629999999</v>
      </c>
      <c r="G376">
        <v>-10609.17</v>
      </c>
      <c r="H376">
        <v>0</v>
      </c>
      <c r="I376">
        <v>0</v>
      </c>
      <c r="J376">
        <v>0</v>
      </c>
      <c r="K376">
        <v>21104412.460000001</v>
      </c>
      <c r="L376" t="str">
        <f t="shared" si="5"/>
        <v>5-Large C&amp;I</v>
      </c>
    </row>
    <row r="377" spans="1:12" x14ac:dyDescent="0.25">
      <c r="A377">
        <v>2019</v>
      </c>
      <c r="B377">
        <v>7</v>
      </c>
      <c r="C377">
        <v>5</v>
      </c>
      <c r="D377">
        <v>201</v>
      </c>
      <c r="E377" t="s">
        <v>123</v>
      </c>
      <c r="F377">
        <v>37443585.420000002</v>
      </c>
      <c r="G377">
        <v>-966078.43</v>
      </c>
      <c r="H377">
        <v>0</v>
      </c>
      <c r="I377">
        <v>-0.03</v>
      </c>
      <c r="J377">
        <v>0</v>
      </c>
      <c r="K377">
        <v>36477506.960000001</v>
      </c>
      <c r="L377" t="str">
        <f t="shared" si="5"/>
        <v>1-Residential</v>
      </c>
    </row>
    <row r="378" spans="1:12" x14ac:dyDescent="0.25">
      <c r="A378">
        <v>2019</v>
      </c>
      <c r="B378">
        <v>7</v>
      </c>
      <c r="C378">
        <v>5</v>
      </c>
      <c r="D378">
        <v>201</v>
      </c>
      <c r="E378" t="s">
        <v>124</v>
      </c>
      <c r="F378">
        <v>5188804.87</v>
      </c>
      <c r="G378">
        <v>-133870.06</v>
      </c>
      <c r="H378">
        <v>0</v>
      </c>
      <c r="I378">
        <v>0</v>
      </c>
      <c r="J378">
        <v>0</v>
      </c>
      <c r="K378">
        <v>5054934.8099999996</v>
      </c>
      <c r="L378" t="str">
        <f t="shared" si="5"/>
        <v>2-Low Income Residential</v>
      </c>
    </row>
    <row r="379" spans="1:12" x14ac:dyDescent="0.25">
      <c r="A379">
        <v>2019</v>
      </c>
      <c r="B379">
        <v>7</v>
      </c>
      <c r="C379">
        <v>5</v>
      </c>
      <c r="D379">
        <v>201</v>
      </c>
      <c r="E379" t="s">
        <v>135</v>
      </c>
      <c r="F379">
        <v>37906.14</v>
      </c>
      <c r="G379">
        <v>-977.94</v>
      </c>
      <c r="H379">
        <v>0</v>
      </c>
      <c r="I379">
        <v>0</v>
      </c>
      <c r="J379">
        <v>0</v>
      </c>
      <c r="K379">
        <v>36928.199999999997</v>
      </c>
      <c r="L379" t="str">
        <f t="shared" si="5"/>
        <v>1-Residential</v>
      </c>
    </row>
    <row r="380" spans="1:12" x14ac:dyDescent="0.25">
      <c r="A380">
        <v>2019</v>
      </c>
      <c r="B380">
        <v>7</v>
      </c>
      <c r="C380">
        <v>5</v>
      </c>
      <c r="D380">
        <v>201</v>
      </c>
      <c r="E380" t="s">
        <v>125</v>
      </c>
      <c r="F380">
        <v>137410.92000000001</v>
      </c>
      <c r="G380">
        <v>-908.83</v>
      </c>
      <c r="H380">
        <v>0</v>
      </c>
      <c r="I380">
        <v>0</v>
      </c>
      <c r="J380">
        <v>0</v>
      </c>
      <c r="K380">
        <v>136502.09</v>
      </c>
      <c r="L380" t="str">
        <f t="shared" si="5"/>
        <v>Street</v>
      </c>
    </row>
    <row r="381" spans="1:12" x14ac:dyDescent="0.25">
      <c r="A381">
        <v>2019</v>
      </c>
      <c r="B381">
        <v>7</v>
      </c>
      <c r="C381">
        <v>5</v>
      </c>
      <c r="D381">
        <v>201</v>
      </c>
      <c r="E381" t="s">
        <v>131</v>
      </c>
      <c r="F381">
        <v>-16363.67</v>
      </c>
      <c r="G381">
        <v>141.47</v>
      </c>
      <c r="H381">
        <v>0</v>
      </c>
      <c r="I381">
        <v>0</v>
      </c>
      <c r="J381">
        <v>0</v>
      </c>
      <c r="K381">
        <v>-16222.2</v>
      </c>
      <c r="L381" t="str">
        <f t="shared" si="5"/>
        <v>Street</v>
      </c>
    </row>
    <row r="382" spans="1:12" x14ac:dyDescent="0.25">
      <c r="A382">
        <v>2019</v>
      </c>
      <c r="B382">
        <v>7</v>
      </c>
      <c r="C382">
        <v>5</v>
      </c>
      <c r="D382">
        <v>201</v>
      </c>
      <c r="E382" t="s">
        <v>132</v>
      </c>
      <c r="F382">
        <v>318.12</v>
      </c>
      <c r="G382">
        <v>-2.16</v>
      </c>
      <c r="H382">
        <v>0</v>
      </c>
      <c r="I382">
        <v>0</v>
      </c>
      <c r="J382">
        <v>0</v>
      </c>
      <c r="K382">
        <v>315.95999999999998</v>
      </c>
      <c r="L382" t="str">
        <f t="shared" si="5"/>
        <v>Street</v>
      </c>
    </row>
    <row r="383" spans="1:12" x14ac:dyDescent="0.25">
      <c r="A383">
        <v>2019</v>
      </c>
      <c r="B383">
        <v>7</v>
      </c>
      <c r="C383">
        <v>5</v>
      </c>
      <c r="D383">
        <v>201</v>
      </c>
      <c r="E383" t="s">
        <v>126</v>
      </c>
      <c r="F383">
        <v>1458.75</v>
      </c>
      <c r="G383">
        <v>-9.92</v>
      </c>
      <c r="H383">
        <v>0</v>
      </c>
      <c r="I383">
        <v>0</v>
      </c>
      <c r="J383">
        <v>0</v>
      </c>
      <c r="K383">
        <v>1448.83</v>
      </c>
      <c r="L383" t="str">
        <f t="shared" si="5"/>
        <v>Street</v>
      </c>
    </row>
    <row r="384" spans="1:12" x14ac:dyDescent="0.25">
      <c r="A384">
        <v>2019</v>
      </c>
      <c r="B384">
        <v>7</v>
      </c>
      <c r="C384">
        <v>5</v>
      </c>
      <c r="D384">
        <v>201</v>
      </c>
      <c r="E384" t="s">
        <v>127</v>
      </c>
      <c r="F384">
        <v>103432.8</v>
      </c>
      <c r="G384">
        <v>-703.63</v>
      </c>
      <c r="H384">
        <v>0</v>
      </c>
      <c r="I384">
        <v>0</v>
      </c>
      <c r="J384">
        <v>0</v>
      </c>
      <c r="K384">
        <v>102729.17</v>
      </c>
      <c r="L384" t="str">
        <f t="shared" si="5"/>
        <v>Street</v>
      </c>
    </row>
    <row r="385" spans="1:12" x14ac:dyDescent="0.25">
      <c r="A385">
        <v>2019</v>
      </c>
      <c r="B385">
        <v>7</v>
      </c>
      <c r="C385">
        <v>5</v>
      </c>
      <c r="D385">
        <v>201</v>
      </c>
      <c r="E385" t="s">
        <v>133</v>
      </c>
      <c r="F385">
        <v>230876.77</v>
      </c>
      <c r="G385">
        <v>-1661.57</v>
      </c>
      <c r="H385">
        <v>0</v>
      </c>
      <c r="I385">
        <v>0</v>
      </c>
      <c r="J385">
        <v>0</v>
      </c>
      <c r="K385">
        <v>229215.2</v>
      </c>
      <c r="L385" t="str">
        <f t="shared" si="5"/>
        <v>Street</v>
      </c>
    </row>
    <row r="386" spans="1:12" x14ac:dyDescent="0.25">
      <c r="A386">
        <v>2019</v>
      </c>
      <c r="B386">
        <v>7</v>
      </c>
      <c r="C386">
        <v>5</v>
      </c>
      <c r="D386">
        <v>201</v>
      </c>
      <c r="E386" t="s">
        <v>134</v>
      </c>
      <c r="F386">
        <v>27.47</v>
      </c>
      <c r="G386">
        <v>-0.19</v>
      </c>
      <c r="H386">
        <v>0</v>
      </c>
      <c r="I386">
        <v>0</v>
      </c>
      <c r="J386">
        <v>0</v>
      </c>
      <c r="K386">
        <v>27.28</v>
      </c>
      <c r="L386" t="str">
        <f t="shared" ref="L386:L449" si="6">VLOOKUP(E386,N:O,2,FALSE)</f>
        <v>Street</v>
      </c>
    </row>
    <row r="387" spans="1:12" x14ac:dyDescent="0.25">
      <c r="A387">
        <v>2019</v>
      </c>
      <c r="B387">
        <v>7</v>
      </c>
      <c r="C387">
        <v>5</v>
      </c>
      <c r="D387">
        <v>201</v>
      </c>
      <c r="E387" t="s">
        <v>117</v>
      </c>
      <c r="F387">
        <v>634169.18000000005</v>
      </c>
      <c r="G387">
        <v>-4311.58</v>
      </c>
      <c r="H387">
        <v>0</v>
      </c>
      <c r="I387">
        <v>0</v>
      </c>
      <c r="J387">
        <v>0</v>
      </c>
      <c r="K387">
        <v>629857.6</v>
      </c>
      <c r="L387" t="str">
        <f t="shared" si="6"/>
        <v>3-Small C&amp;I</v>
      </c>
    </row>
    <row r="388" spans="1:12" x14ac:dyDescent="0.25">
      <c r="A388">
        <v>2019</v>
      </c>
      <c r="B388">
        <v>7</v>
      </c>
      <c r="C388">
        <v>5</v>
      </c>
      <c r="D388">
        <v>201</v>
      </c>
      <c r="E388" t="s">
        <v>128</v>
      </c>
      <c r="F388">
        <v>5148.45</v>
      </c>
      <c r="G388">
        <v>-34.9</v>
      </c>
      <c r="H388">
        <v>0</v>
      </c>
      <c r="I388">
        <v>0</v>
      </c>
      <c r="J388">
        <v>0</v>
      </c>
      <c r="K388">
        <v>5113.55</v>
      </c>
      <c r="L388" t="str">
        <f t="shared" si="6"/>
        <v>3-Small C&amp;I</v>
      </c>
    </row>
    <row r="389" spans="1:12" x14ac:dyDescent="0.25">
      <c r="A389">
        <v>2019</v>
      </c>
      <c r="B389">
        <v>7</v>
      </c>
      <c r="C389">
        <v>5</v>
      </c>
      <c r="D389">
        <v>201</v>
      </c>
      <c r="E389" t="s">
        <v>119</v>
      </c>
      <c r="F389">
        <v>1178</v>
      </c>
      <c r="G389">
        <v>-8.01</v>
      </c>
      <c r="H389">
        <v>0</v>
      </c>
      <c r="I389">
        <v>0</v>
      </c>
      <c r="J389">
        <v>0</v>
      </c>
      <c r="K389">
        <v>1169.99</v>
      </c>
      <c r="L389" t="str">
        <f t="shared" si="6"/>
        <v>3-Small C&amp;I</v>
      </c>
    </row>
    <row r="390" spans="1:12" x14ac:dyDescent="0.25">
      <c r="A390">
        <v>2019</v>
      </c>
      <c r="B390">
        <v>7</v>
      </c>
      <c r="C390">
        <v>5</v>
      </c>
      <c r="D390">
        <v>201</v>
      </c>
      <c r="E390" t="s">
        <v>120</v>
      </c>
      <c r="F390">
        <v>34434.93</v>
      </c>
      <c r="G390">
        <v>-234</v>
      </c>
      <c r="H390">
        <v>0</v>
      </c>
      <c r="I390">
        <v>0</v>
      </c>
      <c r="J390">
        <v>0</v>
      </c>
      <c r="K390">
        <v>34200.93</v>
      </c>
      <c r="L390" t="str">
        <f t="shared" si="6"/>
        <v>3-Small C&amp;I</v>
      </c>
    </row>
    <row r="391" spans="1:12" x14ac:dyDescent="0.25">
      <c r="A391">
        <v>2019</v>
      </c>
      <c r="B391">
        <v>7</v>
      </c>
      <c r="C391">
        <v>5</v>
      </c>
      <c r="D391">
        <v>201</v>
      </c>
      <c r="E391" t="s">
        <v>121</v>
      </c>
      <c r="F391">
        <v>941941.11</v>
      </c>
      <c r="G391">
        <v>-470.7</v>
      </c>
      <c r="H391">
        <v>0</v>
      </c>
      <c r="I391">
        <v>0</v>
      </c>
      <c r="J391">
        <v>0</v>
      </c>
      <c r="K391">
        <v>941470.41</v>
      </c>
      <c r="L391" t="str">
        <f t="shared" si="6"/>
        <v>4-Medium C&amp;I</v>
      </c>
    </row>
    <row r="392" spans="1:12" x14ac:dyDescent="0.25">
      <c r="A392">
        <v>2019</v>
      </c>
      <c r="B392">
        <v>7</v>
      </c>
      <c r="C392">
        <v>5</v>
      </c>
      <c r="D392">
        <v>201</v>
      </c>
      <c r="E392" t="s">
        <v>129</v>
      </c>
      <c r="F392">
        <v>34761.089999999997</v>
      </c>
      <c r="G392">
        <v>-17.36</v>
      </c>
      <c r="H392">
        <v>0</v>
      </c>
      <c r="I392">
        <v>0</v>
      </c>
      <c r="J392">
        <v>0</v>
      </c>
      <c r="K392">
        <v>34743.730000000003</v>
      </c>
      <c r="L392" t="str">
        <f t="shared" si="6"/>
        <v>4-Medium C&amp;I</v>
      </c>
    </row>
    <row r="393" spans="1:12" x14ac:dyDescent="0.25">
      <c r="A393">
        <v>2019</v>
      </c>
      <c r="B393">
        <v>7</v>
      </c>
      <c r="C393">
        <v>5</v>
      </c>
      <c r="D393">
        <v>201</v>
      </c>
      <c r="E393" t="s">
        <v>130</v>
      </c>
      <c r="F393">
        <v>11934.24</v>
      </c>
      <c r="G393">
        <v>-5.97</v>
      </c>
      <c r="H393">
        <v>0</v>
      </c>
      <c r="I393">
        <v>0</v>
      </c>
      <c r="J393">
        <v>0</v>
      </c>
      <c r="K393">
        <v>11928.27</v>
      </c>
      <c r="L393" t="str">
        <f t="shared" si="6"/>
        <v>4-Medium C&amp;I</v>
      </c>
    </row>
    <row r="394" spans="1:12" x14ac:dyDescent="0.25">
      <c r="A394">
        <v>2019</v>
      </c>
      <c r="B394">
        <v>7</v>
      </c>
      <c r="C394">
        <v>5</v>
      </c>
      <c r="D394">
        <v>201</v>
      </c>
      <c r="E394" t="s">
        <v>122</v>
      </c>
      <c r="F394">
        <v>2167331.61</v>
      </c>
      <c r="G394">
        <v>-1072.1099999999999</v>
      </c>
      <c r="H394">
        <v>0</v>
      </c>
      <c r="I394">
        <v>0</v>
      </c>
      <c r="J394">
        <v>0</v>
      </c>
      <c r="K394">
        <v>2166259.5</v>
      </c>
      <c r="L394" t="str">
        <f t="shared" si="6"/>
        <v>5-Large C&amp;I</v>
      </c>
    </row>
    <row r="395" spans="1:12" x14ac:dyDescent="0.25">
      <c r="A395">
        <v>2019</v>
      </c>
      <c r="B395">
        <v>7</v>
      </c>
      <c r="C395">
        <v>5</v>
      </c>
      <c r="D395">
        <v>201</v>
      </c>
      <c r="E395" t="s">
        <v>123</v>
      </c>
      <c r="F395">
        <v>2390013.0499999998</v>
      </c>
      <c r="G395">
        <v>-61682.46</v>
      </c>
      <c r="H395">
        <v>0</v>
      </c>
      <c r="I395">
        <v>0</v>
      </c>
      <c r="J395">
        <v>0</v>
      </c>
      <c r="K395">
        <v>2328330.59</v>
      </c>
      <c r="L395" t="str">
        <f t="shared" si="6"/>
        <v>1-Residential</v>
      </c>
    </row>
    <row r="396" spans="1:12" x14ac:dyDescent="0.25">
      <c r="A396">
        <v>2019</v>
      </c>
      <c r="B396">
        <v>7</v>
      </c>
      <c r="C396">
        <v>5</v>
      </c>
      <c r="D396">
        <v>201</v>
      </c>
      <c r="E396" t="s">
        <v>124</v>
      </c>
      <c r="F396">
        <v>315604.78000000003</v>
      </c>
      <c r="G396">
        <v>-8142.3</v>
      </c>
      <c r="H396">
        <v>0</v>
      </c>
      <c r="I396">
        <v>0</v>
      </c>
      <c r="J396">
        <v>0</v>
      </c>
      <c r="K396">
        <v>307462.48</v>
      </c>
      <c r="L396" t="str">
        <f t="shared" si="6"/>
        <v>2-Low Income Residential</v>
      </c>
    </row>
    <row r="397" spans="1:12" x14ac:dyDescent="0.25">
      <c r="A397">
        <v>2019</v>
      </c>
      <c r="B397">
        <v>7</v>
      </c>
      <c r="C397">
        <v>5</v>
      </c>
      <c r="D397">
        <v>201</v>
      </c>
      <c r="E397" t="s">
        <v>135</v>
      </c>
      <c r="F397">
        <v>1708.22</v>
      </c>
      <c r="G397">
        <v>-44.05</v>
      </c>
      <c r="H397">
        <v>0</v>
      </c>
      <c r="I397">
        <v>0</v>
      </c>
      <c r="J397">
        <v>0</v>
      </c>
      <c r="K397">
        <v>1664.17</v>
      </c>
      <c r="L397" t="str">
        <f t="shared" si="6"/>
        <v>1-Residential</v>
      </c>
    </row>
    <row r="398" spans="1:12" x14ac:dyDescent="0.25">
      <c r="A398">
        <v>2019</v>
      </c>
      <c r="B398">
        <v>7</v>
      </c>
      <c r="C398">
        <v>5</v>
      </c>
      <c r="D398">
        <v>201</v>
      </c>
      <c r="E398" t="s">
        <v>127</v>
      </c>
      <c r="F398">
        <v>15.52</v>
      </c>
      <c r="G398">
        <v>-0.11</v>
      </c>
      <c r="H398">
        <v>0</v>
      </c>
      <c r="I398">
        <v>0</v>
      </c>
      <c r="J398">
        <v>0</v>
      </c>
      <c r="K398">
        <v>15.41</v>
      </c>
      <c r="L398" t="str">
        <f t="shared" si="6"/>
        <v>Street</v>
      </c>
    </row>
    <row r="399" spans="1:12" x14ac:dyDescent="0.25">
      <c r="A399">
        <v>2019</v>
      </c>
      <c r="B399">
        <v>6</v>
      </c>
      <c r="C399">
        <v>4</v>
      </c>
      <c r="D399">
        <v>201</v>
      </c>
      <c r="E399" t="s">
        <v>117</v>
      </c>
      <c r="F399">
        <v>109800.15</v>
      </c>
      <c r="G399">
        <v>-746.53</v>
      </c>
      <c r="H399">
        <v>0</v>
      </c>
      <c r="I399">
        <v>0</v>
      </c>
      <c r="J399">
        <v>0</v>
      </c>
      <c r="K399">
        <v>109053.62</v>
      </c>
      <c r="L399" t="str">
        <f t="shared" si="6"/>
        <v>3-Small C&amp;I</v>
      </c>
    </row>
    <row r="400" spans="1:12" x14ac:dyDescent="0.25">
      <c r="A400">
        <v>2019</v>
      </c>
      <c r="B400">
        <v>6</v>
      </c>
      <c r="C400">
        <v>4</v>
      </c>
      <c r="D400">
        <v>201</v>
      </c>
      <c r="E400" t="s">
        <v>118</v>
      </c>
      <c r="F400">
        <v>95.21</v>
      </c>
      <c r="G400">
        <v>-0.65</v>
      </c>
      <c r="H400">
        <v>0</v>
      </c>
      <c r="I400">
        <v>0</v>
      </c>
      <c r="J400">
        <v>0</v>
      </c>
      <c r="K400">
        <v>94.56</v>
      </c>
      <c r="L400" t="str">
        <f t="shared" si="6"/>
        <v>3-Small C&amp;I</v>
      </c>
    </row>
    <row r="401" spans="1:12" x14ac:dyDescent="0.25">
      <c r="A401">
        <v>2019</v>
      </c>
      <c r="B401">
        <v>6</v>
      </c>
      <c r="C401">
        <v>4</v>
      </c>
      <c r="D401">
        <v>201</v>
      </c>
      <c r="E401" t="s">
        <v>119</v>
      </c>
      <c r="F401">
        <v>382.19</v>
      </c>
      <c r="G401">
        <v>-2.59</v>
      </c>
      <c r="H401">
        <v>0</v>
      </c>
      <c r="I401">
        <v>0</v>
      </c>
      <c r="J401">
        <v>0</v>
      </c>
      <c r="K401">
        <v>379.6</v>
      </c>
      <c r="L401" t="str">
        <f t="shared" si="6"/>
        <v>3-Small C&amp;I</v>
      </c>
    </row>
    <row r="402" spans="1:12" x14ac:dyDescent="0.25">
      <c r="A402">
        <v>2019</v>
      </c>
      <c r="B402">
        <v>6</v>
      </c>
      <c r="C402">
        <v>4</v>
      </c>
      <c r="D402">
        <v>201</v>
      </c>
      <c r="E402" t="s">
        <v>120</v>
      </c>
      <c r="F402">
        <v>1523.84</v>
      </c>
      <c r="G402">
        <v>-10.37</v>
      </c>
      <c r="H402">
        <v>0</v>
      </c>
      <c r="I402">
        <v>0</v>
      </c>
      <c r="J402">
        <v>0</v>
      </c>
      <c r="K402">
        <v>1513.47</v>
      </c>
      <c r="L402" t="str">
        <f t="shared" si="6"/>
        <v>3-Small C&amp;I</v>
      </c>
    </row>
    <row r="403" spans="1:12" x14ac:dyDescent="0.25">
      <c r="A403">
        <v>2019</v>
      </c>
      <c r="B403">
        <v>6</v>
      </c>
      <c r="C403">
        <v>4</v>
      </c>
      <c r="D403">
        <v>201</v>
      </c>
      <c r="E403" t="s">
        <v>121</v>
      </c>
      <c r="F403">
        <v>71366.38</v>
      </c>
      <c r="G403">
        <v>-35.69</v>
      </c>
      <c r="H403">
        <v>0</v>
      </c>
      <c r="I403">
        <v>0</v>
      </c>
      <c r="J403">
        <v>0</v>
      </c>
      <c r="K403">
        <v>71330.69</v>
      </c>
      <c r="L403" t="str">
        <f t="shared" si="6"/>
        <v>4-Medium C&amp;I</v>
      </c>
    </row>
    <row r="404" spans="1:12" x14ac:dyDescent="0.25">
      <c r="A404">
        <v>2019</v>
      </c>
      <c r="B404">
        <v>6</v>
      </c>
      <c r="C404">
        <v>4</v>
      </c>
      <c r="D404">
        <v>201</v>
      </c>
      <c r="E404" t="s">
        <v>129</v>
      </c>
      <c r="F404">
        <v>1.63</v>
      </c>
      <c r="G404">
        <v>0</v>
      </c>
      <c r="H404">
        <v>0</v>
      </c>
      <c r="I404">
        <v>0</v>
      </c>
      <c r="J404">
        <v>0</v>
      </c>
      <c r="K404">
        <v>1.63</v>
      </c>
      <c r="L404" t="str">
        <f t="shared" si="6"/>
        <v>4-Medium C&amp;I</v>
      </c>
    </row>
    <row r="405" spans="1:12" x14ac:dyDescent="0.25">
      <c r="A405">
        <v>2019</v>
      </c>
      <c r="B405">
        <v>6</v>
      </c>
      <c r="C405">
        <v>4</v>
      </c>
      <c r="D405">
        <v>201</v>
      </c>
      <c r="E405" t="s">
        <v>122</v>
      </c>
      <c r="F405">
        <v>102025.8</v>
      </c>
      <c r="G405">
        <v>-51.02</v>
      </c>
      <c r="H405">
        <v>0</v>
      </c>
      <c r="I405">
        <v>0</v>
      </c>
      <c r="J405">
        <v>0</v>
      </c>
      <c r="K405">
        <v>101974.78</v>
      </c>
      <c r="L405" t="str">
        <f t="shared" si="6"/>
        <v>5-Large C&amp;I</v>
      </c>
    </row>
    <row r="406" spans="1:12" x14ac:dyDescent="0.25">
      <c r="A406">
        <v>2019</v>
      </c>
      <c r="B406">
        <v>6</v>
      </c>
      <c r="C406">
        <v>4</v>
      </c>
      <c r="D406">
        <v>201</v>
      </c>
      <c r="E406" t="s">
        <v>123</v>
      </c>
      <c r="F406">
        <v>564403.49</v>
      </c>
      <c r="G406">
        <v>-14560.58</v>
      </c>
      <c r="H406">
        <v>0</v>
      </c>
      <c r="I406">
        <v>0</v>
      </c>
      <c r="J406">
        <v>0</v>
      </c>
      <c r="K406">
        <v>549842.91</v>
      </c>
      <c r="L406" t="str">
        <f t="shared" si="6"/>
        <v>1-Residential</v>
      </c>
    </row>
    <row r="407" spans="1:12" x14ac:dyDescent="0.25">
      <c r="A407">
        <v>2019</v>
      </c>
      <c r="B407">
        <v>6</v>
      </c>
      <c r="C407">
        <v>4</v>
      </c>
      <c r="D407">
        <v>201</v>
      </c>
      <c r="E407" t="s">
        <v>124</v>
      </c>
      <c r="F407">
        <v>6023.33</v>
      </c>
      <c r="G407">
        <v>-155.41999999999999</v>
      </c>
      <c r="H407">
        <v>0</v>
      </c>
      <c r="I407">
        <v>0</v>
      </c>
      <c r="J407">
        <v>0</v>
      </c>
      <c r="K407">
        <v>5867.91</v>
      </c>
      <c r="L407" t="str">
        <f t="shared" si="6"/>
        <v>2-Low Income Residential</v>
      </c>
    </row>
    <row r="408" spans="1:12" x14ac:dyDescent="0.25">
      <c r="A408">
        <v>2019</v>
      </c>
      <c r="B408">
        <v>6</v>
      </c>
      <c r="C408">
        <v>4</v>
      </c>
      <c r="D408">
        <v>201</v>
      </c>
      <c r="E408" t="s">
        <v>125</v>
      </c>
      <c r="F408">
        <v>1111.18</v>
      </c>
      <c r="G408">
        <v>-7.55</v>
      </c>
      <c r="H408">
        <v>0</v>
      </c>
      <c r="I408">
        <v>0</v>
      </c>
      <c r="J408">
        <v>0</v>
      </c>
      <c r="K408">
        <v>1103.6300000000001</v>
      </c>
      <c r="L408" t="str">
        <f t="shared" si="6"/>
        <v>Street</v>
      </c>
    </row>
    <row r="409" spans="1:12" x14ac:dyDescent="0.25">
      <c r="A409">
        <v>2019</v>
      </c>
      <c r="B409">
        <v>6</v>
      </c>
      <c r="C409">
        <v>4</v>
      </c>
      <c r="D409">
        <v>201</v>
      </c>
      <c r="E409" t="s">
        <v>126</v>
      </c>
      <c r="F409">
        <v>468.83</v>
      </c>
      <c r="G409">
        <v>-3.19</v>
      </c>
      <c r="H409">
        <v>0</v>
      </c>
      <c r="I409">
        <v>0</v>
      </c>
      <c r="J409">
        <v>0</v>
      </c>
      <c r="K409">
        <v>465.64</v>
      </c>
      <c r="L409" t="str">
        <f t="shared" si="6"/>
        <v>Street</v>
      </c>
    </row>
    <row r="410" spans="1:12" x14ac:dyDescent="0.25">
      <c r="A410">
        <v>2019</v>
      </c>
      <c r="B410">
        <v>6</v>
      </c>
      <c r="C410">
        <v>4</v>
      </c>
      <c r="D410">
        <v>201</v>
      </c>
      <c r="E410" t="s">
        <v>127</v>
      </c>
      <c r="F410">
        <v>1.45</v>
      </c>
      <c r="G410">
        <v>-0.01</v>
      </c>
      <c r="H410">
        <v>0</v>
      </c>
      <c r="I410">
        <v>0</v>
      </c>
      <c r="J410">
        <v>0</v>
      </c>
      <c r="K410">
        <v>1.44</v>
      </c>
      <c r="L410" t="str">
        <f t="shared" si="6"/>
        <v>Street</v>
      </c>
    </row>
    <row r="411" spans="1:12" x14ac:dyDescent="0.25">
      <c r="A411">
        <v>2019</v>
      </c>
      <c r="B411">
        <v>6</v>
      </c>
      <c r="C411">
        <v>4</v>
      </c>
      <c r="D411">
        <v>201</v>
      </c>
      <c r="E411" t="s">
        <v>117</v>
      </c>
      <c r="F411">
        <v>104.35</v>
      </c>
      <c r="G411">
        <v>-0.87</v>
      </c>
      <c r="H411">
        <v>0</v>
      </c>
      <c r="I411">
        <v>0</v>
      </c>
      <c r="J411">
        <v>0</v>
      </c>
      <c r="K411">
        <v>103.48</v>
      </c>
      <c r="L411" t="str">
        <f t="shared" si="6"/>
        <v>3-Small C&amp;I</v>
      </c>
    </row>
    <row r="412" spans="1:12" x14ac:dyDescent="0.25">
      <c r="A412">
        <v>2019</v>
      </c>
      <c r="B412">
        <v>6</v>
      </c>
      <c r="C412">
        <v>4</v>
      </c>
      <c r="D412">
        <v>201</v>
      </c>
      <c r="E412" t="s">
        <v>123</v>
      </c>
      <c r="F412">
        <v>116.56</v>
      </c>
      <c r="G412">
        <v>-3</v>
      </c>
      <c r="H412">
        <v>0</v>
      </c>
      <c r="I412">
        <v>0</v>
      </c>
      <c r="J412">
        <v>0</v>
      </c>
      <c r="K412">
        <v>113.56</v>
      </c>
      <c r="L412" t="str">
        <f t="shared" si="6"/>
        <v>1-Residential</v>
      </c>
    </row>
    <row r="413" spans="1:12" x14ac:dyDescent="0.25">
      <c r="A413">
        <v>2019</v>
      </c>
      <c r="B413">
        <v>6</v>
      </c>
      <c r="C413">
        <v>5</v>
      </c>
      <c r="D413">
        <v>201</v>
      </c>
      <c r="E413" t="s">
        <v>117</v>
      </c>
      <c r="F413">
        <v>7609966.4400000004</v>
      </c>
      <c r="G413">
        <v>-51748.34</v>
      </c>
      <c r="H413">
        <v>0</v>
      </c>
      <c r="I413">
        <v>0</v>
      </c>
      <c r="J413">
        <v>0</v>
      </c>
      <c r="K413">
        <v>7558218.0999999996</v>
      </c>
      <c r="L413" t="str">
        <f t="shared" si="6"/>
        <v>3-Small C&amp;I</v>
      </c>
    </row>
    <row r="414" spans="1:12" x14ac:dyDescent="0.25">
      <c r="A414">
        <v>2019</v>
      </c>
      <c r="B414">
        <v>6</v>
      </c>
      <c r="C414">
        <v>5</v>
      </c>
      <c r="D414">
        <v>201</v>
      </c>
      <c r="E414" t="s">
        <v>118</v>
      </c>
      <c r="F414">
        <v>415.41</v>
      </c>
      <c r="G414">
        <v>-2.82</v>
      </c>
      <c r="H414">
        <v>0</v>
      </c>
      <c r="I414">
        <v>0</v>
      </c>
      <c r="J414">
        <v>0</v>
      </c>
      <c r="K414">
        <v>412.59</v>
      </c>
      <c r="L414" t="str">
        <f t="shared" si="6"/>
        <v>3-Small C&amp;I</v>
      </c>
    </row>
    <row r="415" spans="1:12" x14ac:dyDescent="0.25">
      <c r="A415">
        <v>2019</v>
      </c>
      <c r="B415">
        <v>6</v>
      </c>
      <c r="C415">
        <v>5</v>
      </c>
      <c r="D415">
        <v>201</v>
      </c>
      <c r="E415" t="s">
        <v>128</v>
      </c>
      <c r="F415">
        <v>17168.27</v>
      </c>
      <c r="G415">
        <v>-116.87</v>
      </c>
      <c r="H415">
        <v>0</v>
      </c>
      <c r="I415">
        <v>0</v>
      </c>
      <c r="J415">
        <v>0</v>
      </c>
      <c r="K415">
        <v>17051.400000000001</v>
      </c>
      <c r="L415" t="str">
        <f t="shared" si="6"/>
        <v>3-Small C&amp;I</v>
      </c>
    </row>
    <row r="416" spans="1:12" x14ac:dyDescent="0.25">
      <c r="A416">
        <v>2019</v>
      </c>
      <c r="B416">
        <v>6</v>
      </c>
      <c r="C416">
        <v>5</v>
      </c>
      <c r="D416">
        <v>201</v>
      </c>
      <c r="E416" t="s">
        <v>119</v>
      </c>
      <c r="F416">
        <v>87461.94</v>
      </c>
      <c r="G416">
        <v>-593.29999999999995</v>
      </c>
      <c r="H416">
        <v>0</v>
      </c>
      <c r="I416">
        <v>0</v>
      </c>
      <c r="J416">
        <v>0</v>
      </c>
      <c r="K416">
        <v>86868.64</v>
      </c>
      <c r="L416" t="str">
        <f t="shared" si="6"/>
        <v>3-Small C&amp;I</v>
      </c>
    </row>
    <row r="417" spans="1:12" x14ac:dyDescent="0.25">
      <c r="A417">
        <v>2019</v>
      </c>
      <c r="B417">
        <v>6</v>
      </c>
      <c r="C417">
        <v>5</v>
      </c>
      <c r="D417">
        <v>201</v>
      </c>
      <c r="E417" t="s">
        <v>120</v>
      </c>
      <c r="F417">
        <v>617773.63</v>
      </c>
      <c r="G417">
        <v>-4197.8500000000004</v>
      </c>
      <c r="H417">
        <v>0</v>
      </c>
      <c r="I417">
        <v>0</v>
      </c>
      <c r="J417">
        <v>0</v>
      </c>
      <c r="K417">
        <v>613575.78</v>
      </c>
      <c r="L417" t="str">
        <f t="shared" si="6"/>
        <v>3-Small C&amp;I</v>
      </c>
    </row>
    <row r="418" spans="1:12" x14ac:dyDescent="0.25">
      <c r="A418">
        <v>2019</v>
      </c>
      <c r="B418">
        <v>6</v>
      </c>
      <c r="C418">
        <v>5</v>
      </c>
      <c r="D418">
        <v>201</v>
      </c>
      <c r="E418" t="s">
        <v>121</v>
      </c>
      <c r="F418">
        <v>10960910.42</v>
      </c>
      <c r="G418">
        <v>-5471.75</v>
      </c>
      <c r="H418">
        <v>0</v>
      </c>
      <c r="I418">
        <v>0</v>
      </c>
      <c r="J418">
        <v>0</v>
      </c>
      <c r="K418">
        <v>10955438.67</v>
      </c>
      <c r="L418" t="str">
        <f t="shared" si="6"/>
        <v>4-Medium C&amp;I</v>
      </c>
    </row>
    <row r="419" spans="1:12" x14ac:dyDescent="0.25">
      <c r="A419">
        <v>2019</v>
      </c>
      <c r="B419">
        <v>6</v>
      </c>
      <c r="C419">
        <v>5</v>
      </c>
      <c r="D419">
        <v>201</v>
      </c>
      <c r="E419" t="s">
        <v>129</v>
      </c>
      <c r="F419">
        <v>516964.45</v>
      </c>
      <c r="G419">
        <v>-258.32</v>
      </c>
      <c r="H419">
        <v>0</v>
      </c>
      <c r="I419">
        <v>0</v>
      </c>
      <c r="J419">
        <v>0</v>
      </c>
      <c r="K419">
        <v>516706.13</v>
      </c>
      <c r="L419" t="str">
        <f t="shared" si="6"/>
        <v>4-Medium C&amp;I</v>
      </c>
    </row>
    <row r="420" spans="1:12" x14ac:dyDescent="0.25">
      <c r="A420">
        <v>2019</v>
      </c>
      <c r="B420">
        <v>6</v>
      </c>
      <c r="C420">
        <v>5</v>
      </c>
      <c r="D420">
        <v>201</v>
      </c>
      <c r="E420" t="s">
        <v>130</v>
      </c>
      <c r="F420">
        <v>313601.06</v>
      </c>
      <c r="G420">
        <v>-157.19999999999999</v>
      </c>
      <c r="H420">
        <v>0</v>
      </c>
      <c r="I420">
        <v>0</v>
      </c>
      <c r="J420">
        <v>0</v>
      </c>
      <c r="K420">
        <v>313443.86</v>
      </c>
      <c r="L420" t="str">
        <f t="shared" si="6"/>
        <v>4-Medium C&amp;I</v>
      </c>
    </row>
    <row r="421" spans="1:12" x14ac:dyDescent="0.25">
      <c r="A421">
        <v>2019</v>
      </c>
      <c r="B421">
        <v>6</v>
      </c>
      <c r="C421">
        <v>5</v>
      </c>
      <c r="D421">
        <v>201</v>
      </c>
      <c r="E421" t="s">
        <v>122</v>
      </c>
      <c r="F421">
        <v>20631800.530000001</v>
      </c>
      <c r="G421">
        <v>-10314.299999999999</v>
      </c>
      <c r="H421">
        <v>0</v>
      </c>
      <c r="I421">
        <v>0</v>
      </c>
      <c r="J421">
        <v>0</v>
      </c>
      <c r="K421">
        <v>20621486.23</v>
      </c>
      <c r="L421" t="str">
        <f t="shared" si="6"/>
        <v>5-Large C&amp;I</v>
      </c>
    </row>
    <row r="422" spans="1:12" x14ac:dyDescent="0.25">
      <c r="A422">
        <v>2019</v>
      </c>
      <c r="B422">
        <v>6</v>
      </c>
      <c r="C422">
        <v>5</v>
      </c>
      <c r="D422">
        <v>201</v>
      </c>
      <c r="E422" t="s">
        <v>123</v>
      </c>
      <c r="F422">
        <v>24849913.77</v>
      </c>
      <c r="G422">
        <v>-641185.99</v>
      </c>
      <c r="H422">
        <v>0</v>
      </c>
      <c r="I422">
        <v>0</v>
      </c>
      <c r="J422">
        <v>0</v>
      </c>
      <c r="K422">
        <v>24208727.780000001</v>
      </c>
      <c r="L422" t="str">
        <f t="shared" si="6"/>
        <v>1-Residential</v>
      </c>
    </row>
    <row r="423" spans="1:12" x14ac:dyDescent="0.25">
      <c r="A423">
        <v>2019</v>
      </c>
      <c r="B423">
        <v>6</v>
      </c>
      <c r="C423">
        <v>5</v>
      </c>
      <c r="D423">
        <v>201</v>
      </c>
      <c r="E423" t="s">
        <v>124</v>
      </c>
      <c r="F423">
        <v>3610220.16</v>
      </c>
      <c r="G423">
        <v>-93136.95</v>
      </c>
      <c r="H423">
        <v>0</v>
      </c>
      <c r="I423">
        <v>0</v>
      </c>
      <c r="J423">
        <v>0</v>
      </c>
      <c r="K423">
        <v>3517083.21</v>
      </c>
      <c r="L423" t="str">
        <f t="shared" si="6"/>
        <v>2-Low Income Residential</v>
      </c>
    </row>
    <row r="424" spans="1:12" x14ac:dyDescent="0.25">
      <c r="A424">
        <v>2019</v>
      </c>
      <c r="B424">
        <v>6</v>
      </c>
      <c r="C424">
        <v>5</v>
      </c>
      <c r="D424">
        <v>201</v>
      </c>
      <c r="E424" t="s">
        <v>135</v>
      </c>
      <c r="F424">
        <v>48367</v>
      </c>
      <c r="G424">
        <v>-1247.8399999999999</v>
      </c>
      <c r="H424">
        <v>0</v>
      </c>
      <c r="I424">
        <v>0</v>
      </c>
      <c r="J424">
        <v>0</v>
      </c>
      <c r="K424">
        <v>47119.16</v>
      </c>
      <c r="L424" t="str">
        <f t="shared" si="6"/>
        <v>1-Residential</v>
      </c>
    </row>
    <row r="425" spans="1:12" x14ac:dyDescent="0.25">
      <c r="A425">
        <v>2019</v>
      </c>
      <c r="B425">
        <v>6</v>
      </c>
      <c r="C425">
        <v>5</v>
      </c>
      <c r="D425">
        <v>201</v>
      </c>
      <c r="E425" t="s">
        <v>125</v>
      </c>
      <c r="F425">
        <v>138102.39999999999</v>
      </c>
      <c r="G425">
        <v>-914.06</v>
      </c>
      <c r="H425">
        <v>0</v>
      </c>
      <c r="I425">
        <v>0</v>
      </c>
      <c r="J425">
        <v>0</v>
      </c>
      <c r="K425">
        <v>137188.34</v>
      </c>
      <c r="L425" t="str">
        <f t="shared" si="6"/>
        <v>Street</v>
      </c>
    </row>
    <row r="426" spans="1:12" x14ac:dyDescent="0.25">
      <c r="A426">
        <v>2019</v>
      </c>
      <c r="B426">
        <v>6</v>
      </c>
      <c r="C426">
        <v>5</v>
      </c>
      <c r="D426">
        <v>201</v>
      </c>
      <c r="E426" t="s">
        <v>131</v>
      </c>
      <c r="F426">
        <v>13894.37</v>
      </c>
      <c r="G426">
        <v>-94.47</v>
      </c>
      <c r="H426">
        <v>0</v>
      </c>
      <c r="I426">
        <v>0</v>
      </c>
      <c r="J426">
        <v>0</v>
      </c>
      <c r="K426">
        <v>13799.9</v>
      </c>
      <c r="L426" t="str">
        <f t="shared" si="6"/>
        <v>Street</v>
      </c>
    </row>
    <row r="427" spans="1:12" x14ac:dyDescent="0.25">
      <c r="A427">
        <v>2019</v>
      </c>
      <c r="B427">
        <v>6</v>
      </c>
      <c r="C427">
        <v>5</v>
      </c>
      <c r="D427">
        <v>201</v>
      </c>
      <c r="E427" t="s">
        <v>132</v>
      </c>
      <c r="F427">
        <v>-668.32</v>
      </c>
      <c r="G427">
        <v>5.93</v>
      </c>
      <c r="H427">
        <v>0</v>
      </c>
      <c r="I427">
        <v>0</v>
      </c>
      <c r="J427">
        <v>0</v>
      </c>
      <c r="K427">
        <v>-662.39</v>
      </c>
      <c r="L427" t="str">
        <f t="shared" si="6"/>
        <v>Street</v>
      </c>
    </row>
    <row r="428" spans="1:12" x14ac:dyDescent="0.25">
      <c r="A428">
        <v>2019</v>
      </c>
      <c r="B428">
        <v>6</v>
      </c>
      <c r="C428">
        <v>5</v>
      </c>
      <c r="D428">
        <v>201</v>
      </c>
      <c r="E428" t="s">
        <v>126</v>
      </c>
      <c r="F428">
        <v>1516.44</v>
      </c>
      <c r="G428">
        <v>-10.31</v>
      </c>
      <c r="H428">
        <v>0</v>
      </c>
      <c r="I428">
        <v>0</v>
      </c>
      <c r="J428">
        <v>0</v>
      </c>
      <c r="K428">
        <v>1506.13</v>
      </c>
      <c r="L428" t="str">
        <f t="shared" si="6"/>
        <v>Street</v>
      </c>
    </row>
    <row r="429" spans="1:12" x14ac:dyDescent="0.25">
      <c r="A429">
        <v>2019</v>
      </c>
      <c r="B429">
        <v>6</v>
      </c>
      <c r="C429">
        <v>5</v>
      </c>
      <c r="D429">
        <v>201</v>
      </c>
      <c r="E429" t="s">
        <v>127</v>
      </c>
      <c r="F429">
        <v>100527.57</v>
      </c>
      <c r="G429">
        <v>-681.7</v>
      </c>
      <c r="H429">
        <v>0</v>
      </c>
      <c r="I429">
        <v>0</v>
      </c>
      <c r="J429">
        <v>0</v>
      </c>
      <c r="K429">
        <v>99845.87</v>
      </c>
      <c r="L429" t="str">
        <f t="shared" si="6"/>
        <v>Street</v>
      </c>
    </row>
    <row r="430" spans="1:12" x14ac:dyDescent="0.25">
      <c r="A430">
        <v>2019</v>
      </c>
      <c r="B430">
        <v>6</v>
      </c>
      <c r="C430">
        <v>5</v>
      </c>
      <c r="D430">
        <v>201</v>
      </c>
      <c r="E430" t="s">
        <v>133</v>
      </c>
      <c r="F430">
        <v>268060.51</v>
      </c>
      <c r="G430">
        <v>-1888.35</v>
      </c>
      <c r="H430">
        <v>0</v>
      </c>
      <c r="I430">
        <v>0</v>
      </c>
      <c r="J430">
        <v>0</v>
      </c>
      <c r="K430">
        <v>266172.15999999997</v>
      </c>
      <c r="L430" t="str">
        <f t="shared" si="6"/>
        <v>Street</v>
      </c>
    </row>
    <row r="431" spans="1:12" x14ac:dyDescent="0.25">
      <c r="A431">
        <v>2019</v>
      </c>
      <c r="B431">
        <v>6</v>
      </c>
      <c r="C431">
        <v>5</v>
      </c>
      <c r="D431">
        <v>201</v>
      </c>
      <c r="E431" t="s">
        <v>134</v>
      </c>
      <c r="F431">
        <v>27.38</v>
      </c>
      <c r="G431">
        <v>-0.19</v>
      </c>
      <c r="H431">
        <v>0</v>
      </c>
      <c r="I431">
        <v>0</v>
      </c>
      <c r="J431">
        <v>0</v>
      </c>
      <c r="K431">
        <v>27.19</v>
      </c>
      <c r="L431" t="str">
        <f t="shared" si="6"/>
        <v>Street</v>
      </c>
    </row>
    <row r="432" spans="1:12" x14ac:dyDescent="0.25">
      <c r="A432">
        <v>2019</v>
      </c>
      <c r="B432">
        <v>6</v>
      </c>
      <c r="C432">
        <v>5</v>
      </c>
      <c r="D432">
        <v>201</v>
      </c>
      <c r="E432" t="s">
        <v>117</v>
      </c>
      <c r="F432">
        <v>342425.29</v>
      </c>
      <c r="G432">
        <v>-2318.2800000000002</v>
      </c>
      <c r="H432">
        <v>0</v>
      </c>
      <c r="I432">
        <v>0</v>
      </c>
      <c r="J432">
        <v>0</v>
      </c>
      <c r="K432">
        <v>340107.01</v>
      </c>
      <c r="L432" t="str">
        <f t="shared" si="6"/>
        <v>3-Small C&amp;I</v>
      </c>
    </row>
    <row r="433" spans="1:12" x14ac:dyDescent="0.25">
      <c r="A433">
        <v>2019</v>
      </c>
      <c r="B433">
        <v>6</v>
      </c>
      <c r="C433">
        <v>5</v>
      </c>
      <c r="D433">
        <v>201</v>
      </c>
      <c r="E433" t="s">
        <v>128</v>
      </c>
      <c r="F433">
        <v>5067.6400000000003</v>
      </c>
      <c r="G433">
        <v>-34.369999999999997</v>
      </c>
      <c r="H433">
        <v>0</v>
      </c>
      <c r="I433">
        <v>0</v>
      </c>
      <c r="J433">
        <v>0</v>
      </c>
      <c r="K433">
        <v>5033.2700000000004</v>
      </c>
      <c r="L433" t="str">
        <f t="shared" si="6"/>
        <v>3-Small C&amp;I</v>
      </c>
    </row>
    <row r="434" spans="1:12" x14ac:dyDescent="0.25">
      <c r="A434">
        <v>2019</v>
      </c>
      <c r="B434">
        <v>6</v>
      </c>
      <c r="C434">
        <v>5</v>
      </c>
      <c r="D434">
        <v>201</v>
      </c>
      <c r="E434" t="s">
        <v>119</v>
      </c>
      <c r="F434">
        <v>1415.02</v>
      </c>
      <c r="G434">
        <v>-9.6199999999999992</v>
      </c>
      <c r="H434">
        <v>0</v>
      </c>
      <c r="I434">
        <v>0</v>
      </c>
      <c r="J434">
        <v>0</v>
      </c>
      <c r="K434">
        <v>1405.4</v>
      </c>
      <c r="L434" t="str">
        <f t="shared" si="6"/>
        <v>3-Small C&amp;I</v>
      </c>
    </row>
    <row r="435" spans="1:12" x14ac:dyDescent="0.25">
      <c r="A435">
        <v>2019</v>
      </c>
      <c r="B435">
        <v>6</v>
      </c>
      <c r="C435">
        <v>5</v>
      </c>
      <c r="D435">
        <v>201</v>
      </c>
      <c r="E435" t="s">
        <v>120</v>
      </c>
      <c r="F435">
        <v>23456.5</v>
      </c>
      <c r="G435">
        <v>-159.41999999999999</v>
      </c>
      <c r="H435">
        <v>0</v>
      </c>
      <c r="I435">
        <v>0</v>
      </c>
      <c r="J435">
        <v>0</v>
      </c>
      <c r="K435">
        <v>23297.08</v>
      </c>
      <c r="L435" t="str">
        <f t="shared" si="6"/>
        <v>3-Small C&amp;I</v>
      </c>
    </row>
    <row r="436" spans="1:12" x14ac:dyDescent="0.25">
      <c r="A436">
        <v>2019</v>
      </c>
      <c r="B436">
        <v>6</v>
      </c>
      <c r="C436">
        <v>5</v>
      </c>
      <c r="D436">
        <v>201</v>
      </c>
      <c r="E436" t="s">
        <v>121</v>
      </c>
      <c r="F436">
        <v>429261.45</v>
      </c>
      <c r="G436">
        <v>-214.28</v>
      </c>
      <c r="H436">
        <v>0</v>
      </c>
      <c r="I436">
        <v>0</v>
      </c>
      <c r="J436">
        <v>0</v>
      </c>
      <c r="K436">
        <v>429047.17</v>
      </c>
      <c r="L436" t="str">
        <f t="shared" si="6"/>
        <v>4-Medium C&amp;I</v>
      </c>
    </row>
    <row r="437" spans="1:12" x14ac:dyDescent="0.25">
      <c r="A437">
        <v>2019</v>
      </c>
      <c r="B437">
        <v>6</v>
      </c>
      <c r="C437">
        <v>5</v>
      </c>
      <c r="D437">
        <v>201</v>
      </c>
      <c r="E437" t="s">
        <v>129</v>
      </c>
      <c r="F437">
        <v>32753.54</v>
      </c>
      <c r="G437">
        <v>-16.39</v>
      </c>
      <c r="H437">
        <v>0</v>
      </c>
      <c r="I437">
        <v>0</v>
      </c>
      <c r="J437">
        <v>0</v>
      </c>
      <c r="K437">
        <v>32737.15</v>
      </c>
      <c r="L437" t="str">
        <f t="shared" si="6"/>
        <v>4-Medium C&amp;I</v>
      </c>
    </row>
    <row r="438" spans="1:12" x14ac:dyDescent="0.25">
      <c r="A438">
        <v>2019</v>
      </c>
      <c r="B438">
        <v>6</v>
      </c>
      <c r="C438">
        <v>5</v>
      </c>
      <c r="D438">
        <v>201</v>
      </c>
      <c r="E438" t="s">
        <v>130</v>
      </c>
      <c r="F438">
        <v>7684.48</v>
      </c>
      <c r="G438">
        <v>-3.85</v>
      </c>
      <c r="H438">
        <v>0</v>
      </c>
      <c r="I438">
        <v>0</v>
      </c>
      <c r="J438">
        <v>0</v>
      </c>
      <c r="K438">
        <v>7680.63</v>
      </c>
      <c r="L438" t="str">
        <f t="shared" si="6"/>
        <v>4-Medium C&amp;I</v>
      </c>
    </row>
    <row r="439" spans="1:12" x14ac:dyDescent="0.25">
      <c r="A439">
        <v>2019</v>
      </c>
      <c r="B439">
        <v>6</v>
      </c>
      <c r="C439">
        <v>5</v>
      </c>
      <c r="D439">
        <v>201</v>
      </c>
      <c r="E439" t="s">
        <v>122</v>
      </c>
      <c r="F439">
        <v>1547294.93</v>
      </c>
      <c r="G439">
        <v>-773.64</v>
      </c>
      <c r="H439">
        <v>0</v>
      </c>
      <c r="I439">
        <v>0</v>
      </c>
      <c r="J439">
        <v>0</v>
      </c>
      <c r="K439">
        <v>1546521.29</v>
      </c>
      <c r="L439" t="str">
        <f t="shared" si="6"/>
        <v>5-Large C&amp;I</v>
      </c>
    </row>
    <row r="440" spans="1:12" x14ac:dyDescent="0.25">
      <c r="A440">
        <v>2019</v>
      </c>
      <c r="B440">
        <v>6</v>
      </c>
      <c r="C440">
        <v>5</v>
      </c>
      <c r="D440">
        <v>201</v>
      </c>
      <c r="E440" t="s">
        <v>123</v>
      </c>
      <c r="F440">
        <v>816066.79</v>
      </c>
      <c r="G440">
        <v>-21060.34</v>
      </c>
      <c r="H440">
        <v>0</v>
      </c>
      <c r="I440">
        <v>0</v>
      </c>
      <c r="J440">
        <v>0</v>
      </c>
      <c r="K440">
        <v>795006.45</v>
      </c>
      <c r="L440" t="str">
        <f t="shared" si="6"/>
        <v>1-Residential</v>
      </c>
    </row>
    <row r="441" spans="1:12" x14ac:dyDescent="0.25">
      <c r="A441">
        <v>2019</v>
      </c>
      <c r="B441">
        <v>6</v>
      </c>
      <c r="C441">
        <v>5</v>
      </c>
      <c r="D441">
        <v>201</v>
      </c>
      <c r="E441" t="s">
        <v>124</v>
      </c>
      <c r="F441">
        <v>179473.46</v>
      </c>
      <c r="G441">
        <v>-4629.95</v>
      </c>
      <c r="H441">
        <v>0</v>
      </c>
      <c r="I441">
        <v>0</v>
      </c>
      <c r="J441">
        <v>0</v>
      </c>
      <c r="K441">
        <v>174843.51</v>
      </c>
      <c r="L441" t="str">
        <f t="shared" si="6"/>
        <v>2-Low Income Residential</v>
      </c>
    </row>
    <row r="442" spans="1:12" x14ac:dyDescent="0.25">
      <c r="A442">
        <v>2019</v>
      </c>
      <c r="B442">
        <v>6</v>
      </c>
      <c r="C442">
        <v>5</v>
      </c>
      <c r="D442">
        <v>201</v>
      </c>
      <c r="E442" t="s">
        <v>135</v>
      </c>
      <c r="F442">
        <v>225.8</v>
      </c>
      <c r="G442">
        <v>-5.82</v>
      </c>
      <c r="H442">
        <v>0</v>
      </c>
      <c r="I442">
        <v>0</v>
      </c>
      <c r="J442">
        <v>0</v>
      </c>
      <c r="K442">
        <v>219.98</v>
      </c>
      <c r="L442" t="str">
        <f t="shared" si="6"/>
        <v>1-Residential</v>
      </c>
    </row>
    <row r="443" spans="1:12" x14ac:dyDescent="0.25">
      <c r="A443">
        <v>2019</v>
      </c>
      <c r="B443">
        <v>6</v>
      </c>
      <c r="C443">
        <v>5</v>
      </c>
      <c r="D443">
        <v>201</v>
      </c>
      <c r="E443" t="s">
        <v>127</v>
      </c>
      <c r="F443">
        <v>1.97</v>
      </c>
      <c r="G443">
        <v>-0.01</v>
      </c>
      <c r="H443">
        <v>0</v>
      </c>
      <c r="I443">
        <v>0</v>
      </c>
      <c r="J443">
        <v>0</v>
      </c>
      <c r="K443">
        <v>1.96</v>
      </c>
      <c r="L443" t="str">
        <f t="shared" si="6"/>
        <v>Street</v>
      </c>
    </row>
    <row r="444" spans="1:12" x14ac:dyDescent="0.25">
      <c r="A444">
        <v>2019</v>
      </c>
      <c r="B444">
        <v>5</v>
      </c>
      <c r="C444">
        <v>4</v>
      </c>
      <c r="D444">
        <v>201</v>
      </c>
      <c r="E444" t="s">
        <v>117</v>
      </c>
      <c r="F444">
        <v>125690.74</v>
      </c>
      <c r="G444">
        <v>-853.2</v>
      </c>
      <c r="H444">
        <v>0</v>
      </c>
      <c r="I444">
        <v>0</v>
      </c>
      <c r="J444">
        <v>0</v>
      </c>
      <c r="K444">
        <v>124837.54</v>
      </c>
      <c r="L444" t="str">
        <f t="shared" si="6"/>
        <v>3-Small C&amp;I</v>
      </c>
    </row>
    <row r="445" spans="1:12" x14ac:dyDescent="0.25">
      <c r="A445">
        <v>2019</v>
      </c>
      <c r="B445">
        <v>5</v>
      </c>
      <c r="C445">
        <v>4</v>
      </c>
      <c r="D445">
        <v>201</v>
      </c>
      <c r="E445" t="s">
        <v>118</v>
      </c>
      <c r="F445">
        <v>98.74</v>
      </c>
      <c r="G445">
        <v>-0.66</v>
      </c>
      <c r="H445">
        <v>0</v>
      </c>
      <c r="I445">
        <v>0</v>
      </c>
      <c r="J445">
        <v>0</v>
      </c>
      <c r="K445">
        <v>98.08</v>
      </c>
      <c r="L445" t="str">
        <f t="shared" si="6"/>
        <v>3-Small C&amp;I</v>
      </c>
    </row>
    <row r="446" spans="1:12" x14ac:dyDescent="0.25">
      <c r="A446">
        <v>2019</v>
      </c>
      <c r="B446">
        <v>5</v>
      </c>
      <c r="C446">
        <v>4</v>
      </c>
      <c r="D446">
        <v>201</v>
      </c>
      <c r="E446" t="s">
        <v>119</v>
      </c>
      <c r="F446">
        <v>400.02</v>
      </c>
      <c r="G446">
        <v>-2.73</v>
      </c>
      <c r="H446">
        <v>0</v>
      </c>
      <c r="I446">
        <v>0</v>
      </c>
      <c r="J446">
        <v>0</v>
      </c>
      <c r="K446">
        <v>397.29</v>
      </c>
      <c r="L446" t="str">
        <f t="shared" si="6"/>
        <v>3-Small C&amp;I</v>
      </c>
    </row>
    <row r="447" spans="1:12" x14ac:dyDescent="0.25">
      <c r="A447">
        <v>2019</v>
      </c>
      <c r="B447">
        <v>5</v>
      </c>
      <c r="C447">
        <v>4</v>
      </c>
      <c r="D447">
        <v>201</v>
      </c>
      <c r="E447" t="s">
        <v>120</v>
      </c>
      <c r="F447">
        <v>2188.5100000000002</v>
      </c>
      <c r="G447">
        <v>-14.87</v>
      </c>
      <c r="H447">
        <v>0</v>
      </c>
      <c r="I447">
        <v>0</v>
      </c>
      <c r="J447">
        <v>0</v>
      </c>
      <c r="K447">
        <v>2173.64</v>
      </c>
      <c r="L447" t="str">
        <f t="shared" si="6"/>
        <v>3-Small C&amp;I</v>
      </c>
    </row>
    <row r="448" spans="1:12" x14ac:dyDescent="0.25">
      <c r="A448">
        <v>2019</v>
      </c>
      <c r="B448">
        <v>5</v>
      </c>
      <c r="C448">
        <v>4</v>
      </c>
      <c r="D448">
        <v>201</v>
      </c>
      <c r="E448" t="s">
        <v>121</v>
      </c>
      <c r="F448">
        <v>104743.76</v>
      </c>
      <c r="G448">
        <v>-52.32</v>
      </c>
      <c r="H448">
        <v>0</v>
      </c>
      <c r="I448">
        <v>0</v>
      </c>
      <c r="J448">
        <v>0</v>
      </c>
      <c r="K448">
        <v>104691.44</v>
      </c>
      <c r="L448" t="str">
        <f t="shared" si="6"/>
        <v>4-Medium C&amp;I</v>
      </c>
    </row>
    <row r="449" spans="1:12" x14ac:dyDescent="0.25">
      <c r="A449">
        <v>2019</v>
      </c>
      <c r="B449">
        <v>5</v>
      </c>
      <c r="C449">
        <v>4</v>
      </c>
      <c r="D449">
        <v>201</v>
      </c>
      <c r="E449" t="s">
        <v>129</v>
      </c>
      <c r="F449">
        <v>1.72</v>
      </c>
      <c r="G449">
        <v>0</v>
      </c>
      <c r="H449">
        <v>0</v>
      </c>
      <c r="I449">
        <v>0</v>
      </c>
      <c r="J449">
        <v>0</v>
      </c>
      <c r="K449">
        <v>1.72</v>
      </c>
      <c r="L449" t="str">
        <f t="shared" si="6"/>
        <v>4-Medium C&amp;I</v>
      </c>
    </row>
    <row r="450" spans="1:12" x14ac:dyDescent="0.25">
      <c r="A450">
        <v>2019</v>
      </c>
      <c r="B450">
        <v>5</v>
      </c>
      <c r="C450">
        <v>4</v>
      </c>
      <c r="D450">
        <v>201</v>
      </c>
      <c r="E450" t="s">
        <v>122</v>
      </c>
      <c r="F450">
        <v>106041.60000000001</v>
      </c>
      <c r="G450">
        <v>-53.01</v>
      </c>
      <c r="H450">
        <v>0</v>
      </c>
      <c r="I450">
        <v>0</v>
      </c>
      <c r="J450">
        <v>0</v>
      </c>
      <c r="K450">
        <v>105988.59</v>
      </c>
      <c r="L450" t="str">
        <f t="shared" ref="L450:L513" si="7">VLOOKUP(E450,N:O,2,FALSE)</f>
        <v>5-Large C&amp;I</v>
      </c>
    </row>
    <row r="451" spans="1:12" x14ac:dyDescent="0.25">
      <c r="A451">
        <v>2019</v>
      </c>
      <c r="B451">
        <v>5</v>
      </c>
      <c r="C451">
        <v>4</v>
      </c>
      <c r="D451">
        <v>201</v>
      </c>
      <c r="E451" t="s">
        <v>123</v>
      </c>
      <c r="F451">
        <v>588776.80000000005</v>
      </c>
      <c r="G451">
        <v>-15188.62</v>
      </c>
      <c r="H451">
        <v>0</v>
      </c>
      <c r="I451">
        <v>0</v>
      </c>
      <c r="J451">
        <v>0</v>
      </c>
      <c r="K451">
        <v>573588.18000000005</v>
      </c>
      <c r="L451" t="str">
        <f t="shared" si="7"/>
        <v>1-Residential</v>
      </c>
    </row>
    <row r="452" spans="1:12" x14ac:dyDescent="0.25">
      <c r="A452">
        <v>2019</v>
      </c>
      <c r="B452">
        <v>5</v>
      </c>
      <c r="C452">
        <v>4</v>
      </c>
      <c r="D452">
        <v>201</v>
      </c>
      <c r="E452" t="s">
        <v>124</v>
      </c>
      <c r="F452">
        <v>7429.57</v>
      </c>
      <c r="G452">
        <v>-191.73</v>
      </c>
      <c r="H452">
        <v>0</v>
      </c>
      <c r="I452">
        <v>0</v>
      </c>
      <c r="J452">
        <v>0</v>
      </c>
      <c r="K452">
        <v>7237.84</v>
      </c>
      <c r="L452" t="str">
        <f t="shared" si="7"/>
        <v>2-Low Income Residential</v>
      </c>
    </row>
    <row r="453" spans="1:12" x14ac:dyDescent="0.25">
      <c r="A453">
        <v>2019</v>
      </c>
      <c r="B453">
        <v>5</v>
      </c>
      <c r="C453">
        <v>4</v>
      </c>
      <c r="D453">
        <v>201</v>
      </c>
      <c r="E453" t="s">
        <v>125</v>
      </c>
      <c r="F453">
        <v>1172.42</v>
      </c>
      <c r="G453">
        <v>-7.97</v>
      </c>
      <c r="H453">
        <v>0</v>
      </c>
      <c r="I453">
        <v>0</v>
      </c>
      <c r="J453">
        <v>0</v>
      </c>
      <c r="K453">
        <v>1164.45</v>
      </c>
      <c r="L453" t="str">
        <f t="shared" si="7"/>
        <v>Street</v>
      </c>
    </row>
    <row r="454" spans="1:12" x14ac:dyDescent="0.25">
      <c r="A454">
        <v>2019</v>
      </c>
      <c r="B454">
        <v>5</v>
      </c>
      <c r="C454">
        <v>4</v>
      </c>
      <c r="D454">
        <v>201</v>
      </c>
      <c r="E454" t="s">
        <v>126</v>
      </c>
      <c r="F454">
        <v>494.81</v>
      </c>
      <c r="G454">
        <v>-3.36</v>
      </c>
      <c r="H454">
        <v>0</v>
      </c>
      <c r="I454">
        <v>0</v>
      </c>
      <c r="J454">
        <v>0</v>
      </c>
      <c r="K454">
        <v>491.45</v>
      </c>
      <c r="L454" t="str">
        <f t="shared" si="7"/>
        <v>Street</v>
      </c>
    </row>
    <row r="455" spans="1:12" x14ac:dyDescent="0.25">
      <c r="A455">
        <v>2019</v>
      </c>
      <c r="B455">
        <v>5</v>
      </c>
      <c r="C455">
        <v>4</v>
      </c>
      <c r="D455">
        <v>201</v>
      </c>
      <c r="E455" t="s">
        <v>127</v>
      </c>
      <c r="F455">
        <v>1.54</v>
      </c>
      <c r="G455">
        <v>-0.01</v>
      </c>
      <c r="H455">
        <v>0</v>
      </c>
      <c r="I455">
        <v>0</v>
      </c>
      <c r="J455">
        <v>0</v>
      </c>
      <c r="K455">
        <v>1.53</v>
      </c>
      <c r="L455" t="str">
        <f t="shared" si="7"/>
        <v>Street</v>
      </c>
    </row>
    <row r="456" spans="1:12" x14ac:dyDescent="0.25">
      <c r="A456">
        <v>2019</v>
      </c>
      <c r="B456">
        <v>5</v>
      </c>
      <c r="C456">
        <v>4</v>
      </c>
      <c r="D456">
        <v>201</v>
      </c>
      <c r="E456" t="s">
        <v>117</v>
      </c>
      <c r="F456">
        <v>42397.55</v>
      </c>
      <c r="G456">
        <v>-288.33999999999997</v>
      </c>
      <c r="H456">
        <v>0</v>
      </c>
      <c r="I456">
        <v>0</v>
      </c>
      <c r="J456">
        <v>0</v>
      </c>
      <c r="K456">
        <v>42109.21</v>
      </c>
      <c r="L456" t="str">
        <f t="shared" si="7"/>
        <v>3-Small C&amp;I</v>
      </c>
    </row>
    <row r="457" spans="1:12" x14ac:dyDescent="0.25">
      <c r="A457">
        <v>2019</v>
      </c>
      <c r="B457">
        <v>5</v>
      </c>
      <c r="C457">
        <v>4</v>
      </c>
      <c r="D457">
        <v>201</v>
      </c>
      <c r="E457" t="s">
        <v>119</v>
      </c>
      <c r="F457">
        <v>72.94</v>
      </c>
      <c r="G457">
        <v>-0.5</v>
      </c>
      <c r="H457">
        <v>0</v>
      </c>
      <c r="I457">
        <v>0</v>
      </c>
      <c r="J457">
        <v>0</v>
      </c>
      <c r="K457">
        <v>72.44</v>
      </c>
      <c r="L457" t="str">
        <f t="shared" si="7"/>
        <v>3-Small C&amp;I</v>
      </c>
    </row>
    <row r="458" spans="1:12" x14ac:dyDescent="0.25">
      <c r="A458">
        <v>2019</v>
      </c>
      <c r="B458">
        <v>5</v>
      </c>
      <c r="C458">
        <v>4</v>
      </c>
      <c r="D458">
        <v>201</v>
      </c>
      <c r="E458" t="s">
        <v>120</v>
      </c>
      <c r="F458">
        <v>428.52</v>
      </c>
      <c r="G458">
        <v>-2.92</v>
      </c>
      <c r="H458">
        <v>0</v>
      </c>
      <c r="I458">
        <v>0</v>
      </c>
      <c r="J458">
        <v>0</v>
      </c>
      <c r="K458">
        <v>425.6</v>
      </c>
      <c r="L458" t="str">
        <f t="shared" si="7"/>
        <v>3-Small C&amp;I</v>
      </c>
    </row>
    <row r="459" spans="1:12" x14ac:dyDescent="0.25">
      <c r="A459">
        <v>2019</v>
      </c>
      <c r="B459">
        <v>5</v>
      </c>
      <c r="C459">
        <v>4</v>
      </c>
      <c r="D459">
        <v>201</v>
      </c>
      <c r="E459" t="s">
        <v>121</v>
      </c>
      <c r="F459">
        <v>44216.69</v>
      </c>
      <c r="G459">
        <v>-22.1</v>
      </c>
      <c r="H459">
        <v>0</v>
      </c>
      <c r="I459">
        <v>0</v>
      </c>
      <c r="J459">
        <v>0</v>
      </c>
      <c r="K459">
        <v>44194.59</v>
      </c>
      <c r="L459" t="str">
        <f t="shared" si="7"/>
        <v>4-Medium C&amp;I</v>
      </c>
    </row>
    <row r="460" spans="1:12" x14ac:dyDescent="0.25">
      <c r="A460">
        <v>2019</v>
      </c>
      <c r="B460">
        <v>5</v>
      </c>
      <c r="C460">
        <v>4</v>
      </c>
      <c r="D460">
        <v>201</v>
      </c>
      <c r="E460" t="s">
        <v>123</v>
      </c>
      <c r="F460">
        <v>86456.37</v>
      </c>
      <c r="G460">
        <v>-2229.7199999999998</v>
      </c>
      <c r="H460">
        <v>0</v>
      </c>
      <c r="I460">
        <v>0</v>
      </c>
      <c r="J460">
        <v>0</v>
      </c>
      <c r="K460">
        <v>84226.65</v>
      </c>
      <c r="L460" t="str">
        <f t="shared" si="7"/>
        <v>1-Residential</v>
      </c>
    </row>
    <row r="461" spans="1:12" x14ac:dyDescent="0.25">
      <c r="A461">
        <v>2019</v>
      </c>
      <c r="B461">
        <v>5</v>
      </c>
      <c r="C461">
        <v>4</v>
      </c>
      <c r="D461">
        <v>201</v>
      </c>
      <c r="E461" t="s">
        <v>124</v>
      </c>
      <c r="F461">
        <v>236.21</v>
      </c>
      <c r="G461">
        <v>-6.1</v>
      </c>
      <c r="H461">
        <v>0</v>
      </c>
      <c r="I461">
        <v>0</v>
      </c>
      <c r="J461">
        <v>0</v>
      </c>
      <c r="K461">
        <v>230.11</v>
      </c>
      <c r="L461" t="str">
        <f t="shared" si="7"/>
        <v>2-Low Income Residential</v>
      </c>
    </row>
    <row r="462" spans="1:12" x14ac:dyDescent="0.25">
      <c r="A462">
        <v>2019</v>
      </c>
      <c r="B462">
        <v>5</v>
      </c>
      <c r="C462">
        <v>5</v>
      </c>
      <c r="D462">
        <v>201</v>
      </c>
      <c r="E462" t="s">
        <v>117</v>
      </c>
      <c r="F462">
        <v>7397212.1399999997</v>
      </c>
      <c r="G462">
        <v>-50498.34</v>
      </c>
      <c r="H462">
        <v>0</v>
      </c>
      <c r="I462">
        <v>-0.38</v>
      </c>
      <c r="J462">
        <v>0</v>
      </c>
      <c r="K462">
        <v>7346713.4199999999</v>
      </c>
      <c r="L462" t="str">
        <f t="shared" si="7"/>
        <v>3-Small C&amp;I</v>
      </c>
    </row>
    <row r="463" spans="1:12" x14ac:dyDescent="0.25">
      <c r="A463">
        <v>2019</v>
      </c>
      <c r="B463">
        <v>5</v>
      </c>
      <c r="C463">
        <v>5</v>
      </c>
      <c r="D463">
        <v>201</v>
      </c>
      <c r="E463" t="s">
        <v>118</v>
      </c>
      <c r="F463">
        <v>464.25</v>
      </c>
      <c r="G463">
        <v>-3.14</v>
      </c>
      <c r="H463">
        <v>0</v>
      </c>
      <c r="I463">
        <v>0</v>
      </c>
      <c r="J463">
        <v>0</v>
      </c>
      <c r="K463">
        <v>461.11</v>
      </c>
      <c r="L463" t="str">
        <f t="shared" si="7"/>
        <v>3-Small C&amp;I</v>
      </c>
    </row>
    <row r="464" spans="1:12" x14ac:dyDescent="0.25">
      <c r="A464">
        <v>2019</v>
      </c>
      <c r="B464">
        <v>5</v>
      </c>
      <c r="C464">
        <v>5</v>
      </c>
      <c r="D464">
        <v>201</v>
      </c>
      <c r="E464" t="s">
        <v>128</v>
      </c>
      <c r="F464">
        <v>17155.66</v>
      </c>
      <c r="G464">
        <v>-116.75</v>
      </c>
      <c r="H464">
        <v>0</v>
      </c>
      <c r="I464">
        <v>0</v>
      </c>
      <c r="J464">
        <v>0</v>
      </c>
      <c r="K464">
        <v>17038.91</v>
      </c>
      <c r="L464" t="str">
        <f t="shared" si="7"/>
        <v>3-Small C&amp;I</v>
      </c>
    </row>
    <row r="465" spans="1:12" x14ac:dyDescent="0.25">
      <c r="A465">
        <v>2019</v>
      </c>
      <c r="B465">
        <v>5</v>
      </c>
      <c r="C465">
        <v>5</v>
      </c>
      <c r="D465">
        <v>201</v>
      </c>
      <c r="E465" t="s">
        <v>119</v>
      </c>
      <c r="F465">
        <v>106048.88</v>
      </c>
      <c r="G465">
        <v>-723.3</v>
      </c>
      <c r="H465">
        <v>0</v>
      </c>
      <c r="I465">
        <v>0</v>
      </c>
      <c r="J465">
        <v>0</v>
      </c>
      <c r="K465">
        <v>105325.58</v>
      </c>
      <c r="L465" t="str">
        <f t="shared" si="7"/>
        <v>3-Small C&amp;I</v>
      </c>
    </row>
    <row r="466" spans="1:12" x14ac:dyDescent="0.25">
      <c r="A466">
        <v>2019</v>
      </c>
      <c r="B466">
        <v>5</v>
      </c>
      <c r="C466">
        <v>5</v>
      </c>
      <c r="D466">
        <v>201</v>
      </c>
      <c r="E466" t="s">
        <v>120</v>
      </c>
      <c r="F466">
        <v>692293.52</v>
      </c>
      <c r="G466">
        <v>-4729.59</v>
      </c>
      <c r="H466">
        <v>0</v>
      </c>
      <c r="I466">
        <v>0</v>
      </c>
      <c r="J466">
        <v>0</v>
      </c>
      <c r="K466">
        <v>687563.93</v>
      </c>
      <c r="L466" t="str">
        <f t="shared" si="7"/>
        <v>3-Small C&amp;I</v>
      </c>
    </row>
    <row r="467" spans="1:12" x14ac:dyDescent="0.25">
      <c r="A467">
        <v>2019</v>
      </c>
      <c r="B467">
        <v>5</v>
      </c>
      <c r="C467">
        <v>5</v>
      </c>
      <c r="D467">
        <v>201</v>
      </c>
      <c r="E467" t="s">
        <v>121</v>
      </c>
      <c r="F467">
        <v>10419143.85</v>
      </c>
      <c r="G467">
        <v>-5155.4399999999996</v>
      </c>
      <c r="H467">
        <v>0</v>
      </c>
      <c r="I467">
        <v>-0.41</v>
      </c>
      <c r="J467">
        <v>0</v>
      </c>
      <c r="K467">
        <v>10413988</v>
      </c>
      <c r="L467" t="str">
        <f t="shared" si="7"/>
        <v>4-Medium C&amp;I</v>
      </c>
    </row>
    <row r="468" spans="1:12" x14ac:dyDescent="0.25">
      <c r="A468">
        <v>2019</v>
      </c>
      <c r="B468">
        <v>5</v>
      </c>
      <c r="C468">
        <v>5</v>
      </c>
      <c r="D468">
        <v>201</v>
      </c>
      <c r="E468" t="s">
        <v>129</v>
      </c>
      <c r="F468">
        <v>590064.87</v>
      </c>
      <c r="G468">
        <v>-291.66000000000003</v>
      </c>
      <c r="H468">
        <v>0</v>
      </c>
      <c r="I468">
        <v>0</v>
      </c>
      <c r="J468">
        <v>0</v>
      </c>
      <c r="K468">
        <v>589773.21</v>
      </c>
      <c r="L468" t="str">
        <f t="shared" si="7"/>
        <v>4-Medium C&amp;I</v>
      </c>
    </row>
    <row r="469" spans="1:12" x14ac:dyDescent="0.25">
      <c r="A469">
        <v>2019</v>
      </c>
      <c r="B469">
        <v>5</v>
      </c>
      <c r="C469">
        <v>5</v>
      </c>
      <c r="D469">
        <v>201</v>
      </c>
      <c r="E469" t="s">
        <v>130</v>
      </c>
      <c r="F469">
        <v>354861.34</v>
      </c>
      <c r="G469">
        <v>-176.4</v>
      </c>
      <c r="H469">
        <v>0</v>
      </c>
      <c r="I469">
        <v>0</v>
      </c>
      <c r="J469">
        <v>0</v>
      </c>
      <c r="K469">
        <v>354684.94</v>
      </c>
      <c r="L469" t="str">
        <f t="shared" si="7"/>
        <v>4-Medium C&amp;I</v>
      </c>
    </row>
    <row r="470" spans="1:12" x14ac:dyDescent="0.25">
      <c r="A470">
        <v>2019</v>
      </c>
      <c r="B470">
        <v>5</v>
      </c>
      <c r="C470">
        <v>5</v>
      </c>
      <c r="D470">
        <v>201</v>
      </c>
      <c r="E470" t="s">
        <v>122</v>
      </c>
      <c r="F470">
        <v>19398766.07</v>
      </c>
      <c r="G470">
        <v>-9580.2900000000009</v>
      </c>
      <c r="H470">
        <v>0</v>
      </c>
      <c r="I470">
        <v>0</v>
      </c>
      <c r="J470">
        <v>0</v>
      </c>
      <c r="K470">
        <v>19389185.780000001</v>
      </c>
      <c r="L470" t="str">
        <f t="shared" si="7"/>
        <v>5-Large C&amp;I</v>
      </c>
    </row>
    <row r="471" spans="1:12" x14ac:dyDescent="0.25">
      <c r="A471">
        <v>2019</v>
      </c>
      <c r="B471">
        <v>5</v>
      </c>
      <c r="C471">
        <v>5</v>
      </c>
      <c r="D471">
        <v>201</v>
      </c>
      <c r="E471" t="s">
        <v>123</v>
      </c>
      <c r="F471">
        <v>24937547.100000001</v>
      </c>
      <c r="G471">
        <v>-640919.42000000004</v>
      </c>
      <c r="H471">
        <v>0</v>
      </c>
      <c r="I471">
        <v>-0.06</v>
      </c>
      <c r="J471">
        <v>0</v>
      </c>
      <c r="K471">
        <v>24296627.620000001</v>
      </c>
      <c r="L471" t="str">
        <f t="shared" si="7"/>
        <v>1-Residential</v>
      </c>
    </row>
    <row r="472" spans="1:12" x14ac:dyDescent="0.25">
      <c r="A472">
        <v>2019</v>
      </c>
      <c r="B472">
        <v>5</v>
      </c>
      <c r="C472">
        <v>5</v>
      </c>
      <c r="D472">
        <v>201</v>
      </c>
      <c r="E472" t="s">
        <v>124</v>
      </c>
      <c r="F472">
        <v>3943641.72</v>
      </c>
      <c r="G472">
        <v>-101279.46</v>
      </c>
      <c r="H472">
        <v>0</v>
      </c>
      <c r="I472">
        <v>0</v>
      </c>
      <c r="J472">
        <v>0</v>
      </c>
      <c r="K472">
        <v>3842362.26</v>
      </c>
      <c r="L472" t="str">
        <f t="shared" si="7"/>
        <v>2-Low Income Residential</v>
      </c>
    </row>
    <row r="473" spans="1:12" x14ac:dyDescent="0.25">
      <c r="A473">
        <v>2019</v>
      </c>
      <c r="B473">
        <v>5</v>
      </c>
      <c r="C473">
        <v>5</v>
      </c>
      <c r="D473">
        <v>201</v>
      </c>
      <c r="E473" t="s">
        <v>135</v>
      </c>
      <c r="F473">
        <v>51927.15</v>
      </c>
      <c r="G473">
        <v>-1295.3499999999999</v>
      </c>
      <c r="H473">
        <v>0</v>
      </c>
      <c r="I473">
        <v>0</v>
      </c>
      <c r="J473">
        <v>0</v>
      </c>
      <c r="K473">
        <v>50631.8</v>
      </c>
      <c r="L473" t="str">
        <f t="shared" si="7"/>
        <v>1-Residential</v>
      </c>
    </row>
    <row r="474" spans="1:12" x14ac:dyDescent="0.25">
      <c r="A474">
        <v>2019</v>
      </c>
      <c r="B474">
        <v>5</v>
      </c>
      <c r="C474">
        <v>5</v>
      </c>
      <c r="D474">
        <v>201</v>
      </c>
      <c r="E474" t="s">
        <v>125</v>
      </c>
      <c r="F474">
        <v>170237.36</v>
      </c>
      <c r="G474">
        <v>-1157.95</v>
      </c>
      <c r="H474">
        <v>0</v>
      </c>
      <c r="I474">
        <v>0</v>
      </c>
      <c r="J474">
        <v>0</v>
      </c>
      <c r="K474">
        <v>169079.41</v>
      </c>
      <c r="L474" t="str">
        <f t="shared" si="7"/>
        <v>Street</v>
      </c>
    </row>
    <row r="475" spans="1:12" x14ac:dyDescent="0.25">
      <c r="A475">
        <v>2019</v>
      </c>
      <c r="B475">
        <v>5</v>
      </c>
      <c r="C475">
        <v>5</v>
      </c>
      <c r="D475">
        <v>201</v>
      </c>
      <c r="E475" t="s">
        <v>131</v>
      </c>
      <c r="F475">
        <v>14584.67</v>
      </c>
      <c r="G475">
        <v>-99.18</v>
      </c>
      <c r="H475">
        <v>0</v>
      </c>
      <c r="I475">
        <v>0</v>
      </c>
      <c r="J475">
        <v>0</v>
      </c>
      <c r="K475">
        <v>14485.49</v>
      </c>
      <c r="L475" t="str">
        <f t="shared" si="7"/>
        <v>Street</v>
      </c>
    </row>
    <row r="476" spans="1:12" x14ac:dyDescent="0.25">
      <c r="A476">
        <v>2019</v>
      </c>
      <c r="B476">
        <v>5</v>
      </c>
      <c r="C476">
        <v>5</v>
      </c>
      <c r="D476">
        <v>201</v>
      </c>
      <c r="E476" t="s">
        <v>132</v>
      </c>
      <c r="F476">
        <v>406.31</v>
      </c>
      <c r="G476">
        <v>-2.76</v>
      </c>
      <c r="H476">
        <v>0</v>
      </c>
      <c r="I476">
        <v>0</v>
      </c>
      <c r="J476">
        <v>0</v>
      </c>
      <c r="K476">
        <v>403.55</v>
      </c>
      <c r="L476" t="str">
        <f t="shared" si="7"/>
        <v>Street</v>
      </c>
    </row>
    <row r="477" spans="1:12" x14ac:dyDescent="0.25">
      <c r="A477">
        <v>2019</v>
      </c>
      <c r="B477">
        <v>5</v>
      </c>
      <c r="C477">
        <v>5</v>
      </c>
      <c r="D477">
        <v>201</v>
      </c>
      <c r="E477" t="s">
        <v>126</v>
      </c>
      <c r="F477">
        <v>1491.81</v>
      </c>
      <c r="G477">
        <v>-10.14</v>
      </c>
      <c r="H477">
        <v>0</v>
      </c>
      <c r="I477">
        <v>0</v>
      </c>
      <c r="J477">
        <v>0</v>
      </c>
      <c r="K477">
        <v>1481.67</v>
      </c>
      <c r="L477" t="str">
        <f t="shared" si="7"/>
        <v>Street</v>
      </c>
    </row>
    <row r="478" spans="1:12" x14ac:dyDescent="0.25">
      <c r="A478">
        <v>2019</v>
      </c>
      <c r="B478">
        <v>5</v>
      </c>
      <c r="C478">
        <v>5</v>
      </c>
      <c r="D478">
        <v>201</v>
      </c>
      <c r="E478" t="s">
        <v>127</v>
      </c>
      <c r="F478">
        <v>108242.87</v>
      </c>
      <c r="G478">
        <v>-733.38</v>
      </c>
      <c r="H478">
        <v>0</v>
      </c>
      <c r="I478">
        <v>0</v>
      </c>
      <c r="J478">
        <v>0</v>
      </c>
      <c r="K478">
        <v>107509.49</v>
      </c>
      <c r="L478" t="str">
        <f t="shared" si="7"/>
        <v>Street</v>
      </c>
    </row>
    <row r="479" spans="1:12" x14ac:dyDescent="0.25">
      <c r="A479">
        <v>2019</v>
      </c>
      <c r="B479">
        <v>5</v>
      </c>
      <c r="C479">
        <v>5</v>
      </c>
      <c r="D479">
        <v>201</v>
      </c>
      <c r="E479" t="s">
        <v>133</v>
      </c>
      <c r="F479">
        <v>146224.59</v>
      </c>
      <c r="G479">
        <v>-972.42</v>
      </c>
      <c r="H479">
        <v>0</v>
      </c>
      <c r="I479">
        <v>0</v>
      </c>
      <c r="J479">
        <v>0</v>
      </c>
      <c r="K479">
        <v>145252.17000000001</v>
      </c>
      <c r="L479" t="str">
        <f t="shared" si="7"/>
        <v>Street</v>
      </c>
    </row>
    <row r="480" spans="1:12" x14ac:dyDescent="0.25">
      <c r="A480">
        <v>2019</v>
      </c>
      <c r="B480">
        <v>5</v>
      </c>
      <c r="C480">
        <v>5</v>
      </c>
      <c r="D480">
        <v>201</v>
      </c>
      <c r="E480" t="s">
        <v>134</v>
      </c>
      <c r="F480">
        <v>28.89</v>
      </c>
      <c r="G480">
        <v>-0.19</v>
      </c>
      <c r="H480">
        <v>0</v>
      </c>
      <c r="I480">
        <v>0</v>
      </c>
      <c r="J480">
        <v>0</v>
      </c>
      <c r="K480">
        <v>28.7</v>
      </c>
      <c r="L480" t="str">
        <f t="shared" si="7"/>
        <v>Street</v>
      </c>
    </row>
    <row r="481" spans="1:12" x14ac:dyDescent="0.25">
      <c r="A481">
        <v>2019</v>
      </c>
      <c r="B481">
        <v>5</v>
      </c>
      <c r="C481">
        <v>5</v>
      </c>
      <c r="D481">
        <v>201</v>
      </c>
      <c r="E481" t="s">
        <v>117</v>
      </c>
      <c r="F481">
        <v>415546.04</v>
      </c>
      <c r="G481">
        <v>-2800.45</v>
      </c>
      <c r="H481">
        <v>0</v>
      </c>
      <c r="I481">
        <v>0</v>
      </c>
      <c r="J481">
        <v>0</v>
      </c>
      <c r="K481">
        <v>412745.59</v>
      </c>
      <c r="L481" t="str">
        <f t="shared" si="7"/>
        <v>3-Small C&amp;I</v>
      </c>
    </row>
    <row r="482" spans="1:12" x14ac:dyDescent="0.25">
      <c r="A482">
        <v>2019</v>
      </c>
      <c r="B482">
        <v>5</v>
      </c>
      <c r="C482">
        <v>5</v>
      </c>
      <c r="D482">
        <v>201</v>
      </c>
      <c r="E482" t="s">
        <v>128</v>
      </c>
      <c r="F482">
        <v>5098.08</v>
      </c>
      <c r="G482">
        <v>-34.590000000000003</v>
      </c>
      <c r="H482">
        <v>0</v>
      </c>
      <c r="I482">
        <v>0</v>
      </c>
      <c r="J482">
        <v>0</v>
      </c>
      <c r="K482">
        <v>5063.49</v>
      </c>
      <c r="L482" t="str">
        <f t="shared" si="7"/>
        <v>3-Small C&amp;I</v>
      </c>
    </row>
    <row r="483" spans="1:12" x14ac:dyDescent="0.25">
      <c r="A483">
        <v>2019</v>
      </c>
      <c r="B483">
        <v>5</v>
      </c>
      <c r="C483">
        <v>5</v>
      </c>
      <c r="D483">
        <v>201</v>
      </c>
      <c r="E483" t="s">
        <v>119</v>
      </c>
      <c r="F483">
        <v>2617.69</v>
      </c>
      <c r="G483">
        <v>-16.68</v>
      </c>
      <c r="H483">
        <v>0</v>
      </c>
      <c r="I483">
        <v>0</v>
      </c>
      <c r="J483">
        <v>0</v>
      </c>
      <c r="K483">
        <v>2601.0100000000002</v>
      </c>
      <c r="L483" t="str">
        <f t="shared" si="7"/>
        <v>3-Small C&amp;I</v>
      </c>
    </row>
    <row r="484" spans="1:12" x14ac:dyDescent="0.25">
      <c r="A484">
        <v>2019</v>
      </c>
      <c r="B484">
        <v>5</v>
      </c>
      <c r="C484">
        <v>5</v>
      </c>
      <c r="D484">
        <v>201</v>
      </c>
      <c r="E484" t="s">
        <v>120</v>
      </c>
      <c r="F484">
        <v>33314.68</v>
      </c>
      <c r="G484">
        <v>-226.63</v>
      </c>
      <c r="H484">
        <v>0</v>
      </c>
      <c r="I484">
        <v>0</v>
      </c>
      <c r="J484">
        <v>0</v>
      </c>
      <c r="K484">
        <v>33088.050000000003</v>
      </c>
      <c r="L484" t="str">
        <f t="shared" si="7"/>
        <v>3-Small C&amp;I</v>
      </c>
    </row>
    <row r="485" spans="1:12" x14ac:dyDescent="0.25">
      <c r="A485">
        <v>2019</v>
      </c>
      <c r="B485">
        <v>5</v>
      </c>
      <c r="C485">
        <v>5</v>
      </c>
      <c r="D485">
        <v>201</v>
      </c>
      <c r="E485" t="s">
        <v>121</v>
      </c>
      <c r="F485">
        <v>622644.03</v>
      </c>
      <c r="G485">
        <v>-311.04000000000002</v>
      </c>
      <c r="H485">
        <v>0</v>
      </c>
      <c r="I485">
        <v>0</v>
      </c>
      <c r="J485">
        <v>0</v>
      </c>
      <c r="K485">
        <v>622332.99</v>
      </c>
      <c r="L485" t="str">
        <f t="shared" si="7"/>
        <v>4-Medium C&amp;I</v>
      </c>
    </row>
    <row r="486" spans="1:12" x14ac:dyDescent="0.25">
      <c r="A486">
        <v>2019</v>
      </c>
      <c r="B486">
        <v>5</v>
      </c>
      <c r="C486">
        <v>5</v>
      </c>
      <c r="D486">
        <v>201</v>
      </c>
      <c r="E486" t="s">
        <v>129</v>
      </c>
      <c r="F486">
        <v>34394.14</v>
      </c>
      <c r="G486">
        <v>-17.2</v>
      </c>
      <c r="H486">
        <v>0</v>
      </c>
      <c r="I486">
        <v>0</v>
      </c>
      <c r="J486">
        <v>0</v>
      </c>
      <c r="K486">
        <v>34376.94</v>
      </c>
      <c r="L486" t="str">
        <f t="shared" si="7"/>
        <v>4-Medium C&amp;I</v>
      </c>
    </row>
    <row r="487" spans="1:12" x14ac:dyDescent="0.25">
      <c r="A487">
        <v>2019</v>
      </c>
      <c r="B487">
        <v>5</v>
      </c>
      <c r="C487">
        <v>5</v>
      </c>
      <c r="D487">
        <v>201</v>
      </c>
      <c r="E487" t="s">
        <v>130</v>
      </c>
      <c r="F487">
        <v>10701.66</v>
      </c>
      <c r="G487">
        <v>-4.92</v>
      </c>
      <c r="H487">
        <v>0</v>
      </c>
      <c r="I487">
        <v>0</v>
      </c>
      <c r="J487">
        <v>0</v>
      </c>
      <c r="K487">
        <v>10696.74</v>
      </c>
      <c r="L487" t="str">
        <f t="shared" si="7"/>
        <v>4-Medium C&amp;I</v>
      </c>
    </row>
    <row r="488" spans="1:12" x14ac:dyDescent="0.25">
      <c r="A488">
        <v>2019</v>
      </c>
      <c r="B488">
        <v>5</v>
      </c>
      <c r="C488">
        <v>5</v>
      </c>
      <c r="D488">
        <v>201</v>
      </c>
      <c r="E488" t="s">
        <v>122</v>
      </c>
      <c r="F488">
        <v>900574.26</v>
      </c>
      <c r="G488">
        <v>-449.26</v>
      </c>
      <c r="H488">
        <v>0</v>
      </c>
      <c r="I488">
        <v>0</v>
      </c>
      <c r="J488">
        <v>0</v>
      </c>
      <c r="K488">
        <v>900125</v>
      </c>
      <c r="L488" t="str">
        <f t="shared" si="7"/>
        <v>5-Large C&amp;I</v>
      </c>
    </row>
    <row r="489" spans="1:12" x14ac:dyDescent="0.25">
      <c r="A489">
        <v>2019</v>
      </c>
      <c r="B489">
        <v>5</v>
      </c>
      <c r="C489">
        <v>5</v>
      </c>
      <c r="D489">
        <v>201</v>
      </c>
      <c r="E489" t="s">
        <v>123</v>
      </c>
      <c r="F489">
        <v>1390662.64</v>
      </c>
      <c r="G489">
        <v>-35882.99</v>
      </c>
      <c r="H489">
        <v>0</v>
      </c>
      <c r="I489">
        <v>0</v>
      </c>
      <c r="J489">
        <v>0</v>
      </c>
      <c r="K489">
        <v>1354779.65</v>
      </c>
      <c r="L489" t="str">
        <f t="shared" si="7"/>
        <v>1-Residential</v>
      </c>
    </row>
    <row r="490" spans="1:12" x14ac:dyDescent="0.25">
      <c r="A490">
        <v>2019</v>
      </c>
      <c r="B490">
        <v>5</v>
      </c>
      <c r="C490">
        <v>5</v>
      </c>
      <c r="D490">
        <v>201</v>
      </c>
      <c r="E490" t="s">
        <v>124</v>
      </c>
      <c r="F490">
        <v>221981.94</v>
      </c>
      <c r="G490">
        <v>-5729.23</v>
      </c>
      <c r="H490">
        <v>0</v>
      </c>
      <c r="I490">
        <v>0</v>
      </c>
      <c r="J490">
        <v>0</v>
      </c>
      <c r="K490">
        <v>216252.71</v>
      </c>
      <c r="L490" t="str">
        <f t="shared" si="7"/>
        <v>2-Low Income Residential</v>
      </c>
    </row>
    <row r="491" spans="1:12" x14ac:dyDescent="0.25">
      <c r="A491">
        <v>2019</v>
      </c>
      <c r="B491">
        <v>5</v>
      </c>
      <c r="C491">
        <v>5</v>
      </c>
      <c r="D491">
        <v>201</v>
      </c>
      <c r="E491" t="s">
        <v>135</v>
      </c>
      <c r="F491">
        <v>2035.16</v>
      </c>
      <c r="G491">
        <v>-52.51</v>
      </c>
      <c r="H491">
        <v>0</v>
      </c>
      <c r="I491">
        <v>0</v>
      </c>
      <c r="J491">
        <v>0</v>
      </c>
      <c r="K491">
        <v>1982.65</v>
      </c>
      <c r="L491" t="str">
        <f t="shared" si="7"/>
        <v>1-Residential</v>
      </c>
    </row>
    <row r="492" spans="1:12" x14ac:dyDescent="0.25">
      <c r="A492">
        <v>2019</v>
      </c>
      <c r="B492">
        <v>5</v>
      </c>
      <c r="C492">
        <v>5</v>
      </c>
      <c r="D492">
        <v>201</v>
      </c>
      <c r="E492" t="s">
        <v>133</v>
      </c>
      <c r="F492">
        <v>55266.21</v>
      </c>
      <c r="G492">
        <v>-458.71</v>
      </c>
      <c r="H492">
        <v>0</v>
      </c>
      <c r="I492">
        <v>0</v>
      </c>
      <c r="J492">
        <v>0</v>
      </c>
      <c r="K492">
        <v>54807.5</v>
      </c>
      <c r="L492" t="str">
        <f t="shared" si="7"/>
        <v>Street</v>
      </c>
    </row>
    <row r="493" spans="1:12" x14ac:dyDescent="0.25">
      <c r="A493">
        <v>2019</v>
      </c>
      <c r="B493">
        <v>4</v>
      </c>
      <c r="C493">
        <v>4</v>
      </c>
      <c r="D493">
        <v>201</v>
      </c>
      <c r="E493" t="s">
        <v>117</v>
      </c>
      <c r="F493">
        <v>133158.97</v>
      </c>
      <c r="G493">
        <v>-1105.03</v>
      </c>
      <c r="H493">
        <v>0</v>
      </c>
      <c r="I493">
        <v>0</v>
      </c>
      <c r="J493">
        <v>0</v>
      </c>
      <c r="K493">
        <v>132053.94</v>
      </c>
      <c r="L493" t="str">
        <f t="shared" si="7"/>
        <v>3-Small C&amp;I</v>
      </c>
    </row>
    <row r="494" spans="1:12" x14ac:dyDescent="0.25">
      <c r="A494">
        <v>2019</v>
      </c>
      <c r="B494">
        <v>4</v>
      </c>
      <c r="C494">
        <v>4</v>
      </c>
      <c r="D494">
        <v>201</v>
      </c>
      <c r="E494" t="s">
        <v>118</v>
      </c>
      <c r="F494">
        <v>108.52</v>
      </c>
      <c r="G494">
        <v>-0.91</v>
      </c>
      <c r="H494">
        <v>0</v>
      </c>
      <c r="I494">
        <v>0</v>
      </c>
      <c r="J494">
        <v>0</v>
      </c>
      <c r="K494">
        <v>107.61</v>
      </c>
      <c r="L494" t="str">
        <f t="shared" si="7"/>
        <v>3-Small C&amp;I</v>
      </c>
    </row>
    <row r="495" spans="1:12" x14ac:dyDescent="0.25">
      <c r="A495">
        <v>2019</v>
      </c>
      <c r="B495">
        <v>4</v>
      </c>
      <c r="C495">
        <v>4</v>
      </c>
      <c r="D495">
        <v>201</v>
      </c>
      <c r="E495" t="s">
        <v>119</v>
      </c>
      <c r="F495">
        <v>474.98</v>
      </c>
      <c r="G495">
        <v>-3.94</v>
      </c>
      <c r="H495">
        <v>0</v>
      </c>
      <c r="I495">
        <v>0</v>
      </c>
      <c r="J495">
        <v>0</v>
      </c>
      <c r="K495">
        <v>471.04</v>
      </c>
      <c r="L495" t="str">
        <f t="shared" si="7"/>
        <v>3-Small C&amp;I</v>
      </c>
    </row>
    <row r="496" spans="1:12" x14ac:dyDescent="0.25">
      <c r="A496">
        <v>2019</v>
      </c>
      <c r="B496">
        <v>4</v>
      </c>
      <c r="C496">
        <v>4</v>
      </c>
      <c r="D496">
        <v>201</v>
      </c>
      <c r="E496" t="s">
        <v>120</v>
      </c>
      <c r="F496">
        <v>2642.14</v>
      </c>
      <c r="G496">
        <v>-21.92</v>
      </c>
      <c r="H496">
        <v>0</v>
      </c>
      <c r="I496">
        <v>0</v>
      </c>
      <c r="J496">
        <v>0</v>
      </c>
      <c r="K496">
        <v>2620.2199999999998</v>
      </c>
      <c r="L496" t="str">
        <f t="shared" si="7"/>
        <v>3-Small C&amp;I</v>
      </c>
    </row>
    <row r="497" spans="1:12" x14ac:dyDescent="0.25">
      <c r="A497">
        <v>2019</v>
      </c>
      <c r="B497">
        <v>4</v>
      </c>
      <c r="C497">
        <v>4</v>
      </c>
      <c r="D497">
        <v>201</v>
      </c>
      <c r="E497" t="s">
        <v>121</v>
      </c>
      <c r="F497">
        <v>101035.48</v>
      </c>
      <c r="G497">
        <v>-40.43</v>
      </c>
      <c r="H497">
        <v>0</v>
      </c>
      <c r="I497">
        <v>0</v>
      </c>
      <c r="J497">
        <v>0</v>
      </c>
      <c r="K497">
        <v>100995.05</v>
      </c>
      <c r="L497" t="str">
        <f t="shared" si="7"/>
        <v>4-Medium C&amp;I</v>
      </c>
    </row>
    <row r="498" spans="1:12" x14ac:dyDescent="0.25">
      <c r="A498">
        <v>2019</v>
      </c>
      <c r="B498">
        <v>4</v>
      </c>
      <c r="C498">
        <v>4</v>
      </c>
      <c r="D498">
        <v>201</v>
      </c>
      <c r="E498" t="s">
        <v>129</v>
      </c>
      <c r="F498">
        <v>1.27</v>
      </c>
      <c r="G498">
        <v>0</v>
      </c>
      <c r="H498">
        <v>0</v>
      </c>
      <c r="I498">
        <v>0</v>
      </c>
      <c r="J498">
        <v>0</v>
      </c>
      <c r="K498">
        <v>1.27</v>
      </c>
      <c r="L498" t="str">
        <f t="shared" si="7"/>
        <v>4-Medium C&amp;I</v>
      </c>
    </row>
    <row r="499" spans="1:12" x14ac:dyDescent="0.25">
      <c r="A499">
        <v>2019</v>
      </c>
      <c r="B499">
        <v>4</v>
      </c>
      <c r="C499">
        <v>4</v>
      </c>
      <c r="D499">
        <v>201</v>
      </c>
      <c r="E499" t="s">
        <v>122</v>
      </c>
      <c r="F499">
        <v>86111.12</v>
      </c>
      <c r="G499">
        <v>-34.450000000000003</v>
      </c>
      <c r="H499">
        <v>0</v>
      </c>
      <c r="I499">
        <v>0</v>
      </c>
      <c r="J499">
        <v>0</v>
      </c>
      <c r="K499">
        <v>86076.67</v>
      </c>
      <c r="L499" t="str">
        <f t="shared" si="7"/>
        <v>5-Large C&amp;I</v>
      </c>
    </row>
    <row r="500" spans="1:12" x14ac:dyDescent="0.25">
      <c r="A500">
        <v>2019</v>
      </c>
      <c r="B500">
        <v>4</v>
      </c>
      <c r="C500">
        <v>4</v>
      </c>
      <c r="D500">
        <v>201</v>
      </c>
      <c r="E500" t="s">
        <v>123</v>
      </c>
      <c r="F500">
        <v>641636.53</v>
      </c>
      <c r="G500">
        <v>-11035.66</v>
      </c>
      <c r="H500">
        <v>0</v>
      </c>
      <c r="I500">
        <v>0</v>
      </c>
      <c r="J500">
        <v>0</v>
      </c>
      <c r="K500">
        <v>630600.87</v>
      </c>
      <c r="L500" t="str">
        <f t="shared" si="7"/>
        <v>1-Residential</v>
      </c>
    </row>
    <row r="501" spans="1:12" x14ac:dyDescent="0.25">
      <c r="A501">
        <v>2019</v>
      </c>
      <c r="B501">
        <v>4</v>
      </c>
      <c r="C501">
        <v>4</v>
      </c>
      <c r="D501">
        <v>201</v>
      </c>
      <c r="E501" t="s">
        <v>124</v>
      </c>
      <c r="F501">
        <v>9581.81</v>
      </c>
      <c r="G501">
        <v>-164.76</v>
      </c>
      <c r="H501">
        <v>0</v>
      </c>
      <c r="I501">
        <v>0</v>
      </c>
      <c r="J501">
        <v>0</v>
      </c>
      <c r="K501">
        <v>9417.0499999999993</v>
      </c>
      <c r="L501" t="str">
        <f t="shared" si="7"/>
        <v>2-Low Income Residential</v>
      </c>
    </row>
    <row r="502" spans="1:12" x14ac:dyDescent="0.25">
      <c r="A502">
        <v>2019</v>
      </c>
      <c r="B502">
        <v>4</v>
      </c>
      <c r="C502">
        <v>4</v>
      </c>
      <c r="D502">
        <v>201</v>
      </c>
      <c r="E502" t="s">
        <v>125</v>
      </c>
      <c r="F502">
        <v>1336.22</v>
      </c>
      <c r="G502">
        <v>-11.09</v>
      </c>
      <c r="H502">
        <v>0</v>
      </c>
      <c r="I502">
        <v>0</v>
      </c>
      <c r="J502">
        <v>0</v>
      </c>
      <c r="K502">
        <v>1325.13</v>
      </c>
      <c r="L502" t="str">
        <f t="shared" si="7"/>
        <v>Street</v>
      </c>
    </row>
    <row r="503" spans="1:12" x14ac:dyDescent="0.25">
      <c r="A503">
        <v>2019</v>
      </c>
      <c r="B503">
        <v>4</v>
      </c>
      <c r="C503">
        <v>4</v>
      </c>
      <c r="D503">
        <v>201</v>
      </c>
      <c r="E503" t="s">
        <v>126</v>
      </c>
      <c r="F503">
        <v>563.95000000000005</v>
      </c>
      <c r="G503">
        <v>-4.67</v>
      </c>
      <c r="H503">
        <v>0</v>
      </c>
      <c r="I503">
        <v>0</v>
      </c>
      <c r="J503">
        <v>0</v>
      </c>
      <c r="K503">
        <v>559.28</v>
      </c>
      <c r="L503" t="str">
        <f t="shared" si="7"/>
        <v>Street</v>
      </c>
    </row>
    <row r="504" spans="1:12" x14ac:dyDescent="0.25">
      <c r="A504">
        <v>2019</v>
      </c>
      <c r="B504">
        <v>4</v>
      </c>
      <c r="C504">
        <v>4</v>
      </c>
      <c r="D504">
        <v>201</v>
      </c>
      <c r="E504" t="s">
        <v>127</v>
      </c>
      <c r="F504">
        <v>1.72</v>
      </c>
      <c r="G504">
        <v>-0.01</v>
      </c>
      <c r="H504">
        <v>0</v>
      </c>
      <c r="I504">
        <v>0</v>
      </c>
      <c r="J504">
        <v>0</v>
      </c>
      <c r="K504">
        <v>1.71</v>
      </c>
      <c r="L504" t="str">
        <f t="shared" si="7"/>
        <v>Street</v>
      </c>
    </row>
    <row r="505" spans="1:12" x14ac:dyDescent="0.25">
      <c r="A505">
        <v>2019</v>
      </c>
      <c r="B505">
        <v>4</v>
      </c>
      <c r="C505">
        <v>4</v>
      </c>
      <c r="D505">
        <v>201</v>
      </c>
      <c r="E505" t="s">
        <v>123</v>
      </c>
      <c r="F505">
        <v>132.31</v>
      </c>
      <c r="G505">
        <v>-2.2599999999999998</v>
      </c>
      <c r="H505">
        <v>0</v>
      </c>
      <c r="I505">
        <v>0</v>
      </c>
      <c r="J505">
        <v>0</v>
      </c>
      <c r="K505">
        <v>130.05000000000001</v>
      </c>
      <c r="L505" t="str">
        <f t="shared" si="7"/>
        <v>1-Residential</v>
      </c>
    </row>
    <row r="506" spans="1:12" x14ac:dyDescent="0.25">
      <c r="A506">
        <v>2019</v>
      </c>
      <c r="B506">
        <v>4</v>
      </c>
      <c r="C506">
        <v>5</v>
      </c>
      <c r="D506">
        <v>201</v>
      </c>
      <c r="E506" t="s">
        <v>117</v>
      </c>
      <c r="F506">
        <v>7493164.2300000004</v>
      </c>
      <c r="G506">
        <v>-62191.4</v>
      </c>
      <c r="H506">
        <v>0</v>
      </c>
      <c r="I506">
        <v>0</v>
      </c>
      <c r="J506">
        <v>0</v>
      </c>
      <c r="K506">
        <v>7430972.8300000001</v>
      </c>
      <c r="L506" t="str">
        <f t="shared" si="7"/>
        <v>3-Small C&amp;I</v>
      </c>
    </row>
    <row r="507" spans="1:12" x14ac:dyDescent="0.25">
      <c r="A507">
        <v>2019</v>
      </c>
      <c r="B507">
        <v>4</v>
      </c>
      <c r="C507">
        <v>5</v>
      </c>
      <c r="D507">
        <v>201</v>
      </c>
      <c r="E507" t="s">
        <v>118</v>
      </c>
      <c r="F507">
        <v>511.21</v>
      </c>
      <c r="G507">
        <v>-4.24</v>
      </c>
      <c r="H507">
        <v>0</v>
      </c>
      <c r="I507">
        <v>0</v>
      </c>
      <c r="J507">
        <v>0</v>
      </c>
      <c r="K507">
        <v>506.97</v>
      </c>
      <c r="L507" t="str">
        <f t="shared" si="7"/>
        <v>3-Small C&amp;I</v>
      </c>
    </row>
    <row r="508" spans="1:12" x14ac:dyDescent="0.25">
      <c r="A508">
        <v>2019</v>
      </c>
      <c r="B508">
        <v>4</v>
      </c>
      <c r="C508">
        <v>5</v>
      </c>
      <c r="D508">
        <v>201</v>
      </c>
      <c r="E508" t="s">
        <v>128</v>
      </c>
      <c r="F508">
        <v>17020</v>
      </c>
      <c r="G508">
        <v>-141.09</v>
      </c>
      <c r="H508">
        <v>0</v>
      </c>
      <c r="I508">
        <v>0</v>
      </c>
      <c r="J508">
        <v>0</v>
      </c>
      <c r="K508">
        <v>16878.91</v>
      </c>
      <c r="L508" t="str">
        <f t="shared" si="7"/>
        <v>3-Small C&amp;I</v>
      </c>
    </row>
    <row r="509" spans="1:12" x14ac:dyDescent="0.25">
      <c r="A509">
        <v>2019</v>
      </c>
      <c r="B509">
        <v>4</v>
      </c>
      <c r="C509">
        <v>5</v>
      </c>
      <c r="D509">
        <v>201</v>
      </c>
      <c r="E509" t="s">
        <v>119</v>
      </c>
      <c r="F509">
        <v>135803.98000000001</v>
      </c>
      <c r="G509">
        <v>-1127.06</v>
      </c>
      <c r="H509">
        <v>0</v>
      </c>
      <c r="I509">
        <v>0</v>
      </c>
      <c r="J509">
        <v>0</v>
      </c>
      <c r="K509">
        <v>134676.92000000001</v>
      </c>
      <c r="L509" t="str">
        <f t="shared" si="7"/>
        <v>3-Small C&amp;I</v>
      </c>
    </row>
    <row r="510" spans="1:12" x14ac:dyDescent="0.25">
      <c r="A510">
        <v>2019</v>
      </c>
      <c r="B510">
        <v>4</v>
      </c>
      <c r="C510">
        <v>5</v>
      </c>
      <c r="D510">
        <v>201</v>
      </c>
      <c r="E510" t="s">
        <v>120</v>
      </c>
      <c r="F510">
        <v>763552.81</v>
      </c>
      <c r="G510">
        <v>-6335.93</v>
      </c>
      <c r="H510">
        <v>0</v>
      </c>
      <c r="I510">
        <v>0</v>
      </c>
      <c r="J510">
        <v>0</v>
      </c>
      <c r="K510">
        <v>757216.88</v>
      </c>
      <c r="L510" t="str">
        <f t="shared" si="7"/>
        <v>3-Small C&amp;I</v>
      </c>
    </row>
    <row r="511" spans="1:12" x14ac:dyDescent="0.25">
      <c r="A511">
        <v>2019</v>
      </c>
      <c r="B511">
        <v>4</v>
      </c>
      <c r="C511">
        <v>5</v>
      </c>
      <c r="D511">
        <v>201</v>
      </c>
      <c r="E511" t="s">
        <v>121</v>
      </c>
      <c r="F511">
        <v>10006506.59</v>
      </c>
      <c r="G511">
        <v>-4002.49</v>
      </c>
      <c r="H511">
        <v>0</v>
      </c>
      <c r="I511">
        <v>0</v>
      </c>
      <c r="J511">
        <v>0</v>
      </c>
      <c r="K511">
        <v>10002504.1</v>
      </c>
      <c r="L511" t="str">
        <f t="shared" si="7"/>
        <v>4-Medium C&amp;I</v>
      </c>
    </row>
    <row r="512" spans="1:12" x14ac:dyDescent="0.25">
      <c r="A512">
        <v>2019</v>
      </c>
      <c r="B512">
        <v>4</v>
      </c>
      <c r="C512">
        <v>5</v>
      </c>
      <c r="D512">
        <v>201</v>
      </c>
      <c r="E512" t="s">
        <v>129</v>
      </c>
      <c r="F512">
        <v>692520.72</v>
      </c>
      <c r="G512">
        <v>-277.02</v>
      </c>
      <c r="H512">
        <v>0</v>
      </c>
      <c r="I512">
        <v>0</v>
      </c>
      <c r="J512">
        <v>0</v>
      </c>
      <c r="K512">
        <v>692243.7</v>
      </c>
      <c r="L512" t="str">
        <f t="shared" si="7"/>
        <v>4-Medium C&amp;I</v>
      </c>
    </row>
    <row r="513" spans="1:12" x14ac:dyDescent="0.25">
      <c r="A513">
        <v>2019</v>
      </c>
      <c r="B513">
        <v>4</v>
      </c>
      <c r="C513">
        <v>5</v>
      </c>
      <c r="D513">
        <v>201</v>
      </c>
      <c r="E513" t="s">
        <v>130</v>
      </c>
      <c r="F513">
        <v>347614.8</v>
      </c>
      <c r="G513">
        <v>-138.97</v>
      </c>
      <c r="H513">
        <v>0</v>
      </c>
      <c r="I513">
        <v>0</v>
      </c>
      <c r="J513">
        <v>0</v>
      </c>
      <c r="K513">
        <v>347475.83</v>
      </c>
      <c r="L513" t="str">
        <f t="shared" si="7"/>
        <v>4-Medium C&amp;I</v>
      </c>
    </row>
    <row r="514" spans="1:12" x14ac:dyDescent="0.25">
      <c r="A514">
        <v>2019</v>
      </c>
      <c r="B514">
        <v>4</v>
      </c>
      <c r="C514">
        <v>5</v>
      </c>
      <c r="D514">
        <v>201</v>
      </c>
      <c r="E514" t="s">
        <v>122</v>
      </c>
      <c r="F514">
        <v>19019896.129999999</v>
      </c>
      <c r="G514">
        <v>-7608.03</v>
      </c>
      <c r="H514">
        <v>0</v>
      </c>
      <c r="I514">
        <v>0</v>
      </c>
      <c r="J514">
        <v>0</v>
      </c>
      <c r="K514">
        <v>19012288.100000001</v>
      </c>
      <c r="L514" t="str">
        <f t="shared" ref="L514:L581" si="8">VLOOKUP(E514,N:O,2,FALSE)</f>
        <v>5-Large C&amp;I</v>
      </c>
    </row>
    <row r="515" spans="1:12" x14ac:dyDescent="0.25">
      <c r="A515">
        <v>2019</v>
      </c>
      <c r="B515">
        <v>4</v>
      </c>
      <c r="C515">
        <v>5</v>
      </c>
      <c r="D515">
        <v>201</v>
      </c>
      <c r="E515" t="s">
        <v>123</v>
      </c>
      <c r="F515">
        <v>26827616.16</v>
      </c>
      <c r="G515">
        <v>-461441.13</v>
      </c>
      <c r="H515">
        <v>0</v>
      </c>
      <c r="I515">
        <v>0</v>
      </c>
      <c r="J515">
        <v>0</v>
      </c>
      <c r="K515">
        <v>26366175.030000001</v>
      </c>
      <c r="L515" t="str">
        <f t="shared" si="8"/>
        <v>1-Residential</v>
      </c>
    </row>
    <row r="516" spans="1:12" x14ac:dyDescent="0.25">
      <c r="A516">
        <v>2019</v>
      </c>
      <c r="B516">
        <v>4</v>
      </c>
      <c r="C516">
        <v>5</v>
      </c>
      <c r="D516">
        <v>201</v>
      </c>
      <c r="E516" t="s">
        <v>124</v>
      </c>
      <c r="F516">
        <v>4607542.79</v>
      </c>
      <c r="G516">
        <v>-79248.149999999994</v>
      </c>
      <c r="H516">
        <v>0</v>
      </c>
      <c r="I516">
        <v>0</v>
      </c>
      <c r="J516">
        <v>0</v>
      </c>
      <c r="K516">
        <v>4528294.6399999997</v>
      </c>
      <c r="L516" t="str">
        <f t="shared" si="8"/>
        <v>2-Low Income Residential</v>
      </c>
    </row>
    <row r="517" spans="1:12" x14ac:dyDescent="0.25">
      <c r="A517">
        <v>2019</v>
      </c>
      <c r="B517">
        <v>4</v>
      </c>
      <c r="C517">
        <v>5</v>
      </c>
      <c r="D517">
        <v>201</v>
      </c>
      <c r="E517" t="s">
        <v>135</v>
      </c>
      <c r="F517">
        <v>63145.24</v>
      </c>
      <c r="G517">
        <v>-1086.1600000000001</v>
      </c>
      <c r="H517">
        <v>0</v>
      </c>
      <c r="I517">
        <v>0</v>
      </c>
      <c r="J517">
        <v>0</v>
      </c>
      <c r="K517">
        <v>62059.08</v>
      </c>
      <c r="L517" t="str">
        <f t="shared" si="8"/>
        <v>1-Residential</v>
      </c>
    </row>
    <row r="518" spans="1:12" x14ac:dyDescent="0.25">
      <c r="A518">
        <v>2019</v>
      </c>
      <c r="B518">
        <v>4</v>
      </c>
      <c r="C518">
        <v>5</v>
      </c>
      <c r="D518">
        <v>201</v>
      </c>
      <c r="E518" t="s">
        <v>125</v>
      </c>
      <c r="F518">
        <v>194047.63</v>
      </c>
      <c r="G518">
        <v>-1610.6</v>
      </c>
      <c r="H518">
        <v>0</v>
      </c>
      <c r="I518">
        <v>0</v>
      </c>
      <c r="J518">
        <v>0</v>
      </c>
      <c r="K518">
        <v>192437.03</v>
      </c>
      <c r="L518" t="str">
        <f t="shared" si="8"/>
        <v>Street</v>
      </c>
    </row>
    <row r="519" spans="1:12" x14ac:dyDescent="0.25">
      <c r="A519">
        <v>2019</v>
      </c>
      <c r="B519">
        <v>4</v>
      </c>
      <c r="C519">
        <v>5</v>
      </c>
      <c r="D519">
        <v>201</v>
      </c>
      <c r="E519" t="s">
        <v>131</v>
      </c>
      <c r="F519">
        <v>16615.02</v>
      </c>
      <c r="G519">
        <v>-137.91999999999999</v>
      </c>
      <c r="H519">
        <v>0</v>
      </c>
      <c r="I519">
        <v>0</v>
      </c>
      <c r="J519">
        <v>0</v>
      </c>
      <c r="K519">
        <v>16477.099999999999</v>
      </c>
      <c r="L519" t="str">
        <f t="shared" si="8"/>
        <v>Street</v>
      </c>
    </row>
    <row r="520" spans="1:12" x14ac:dyDescent="0.25">
      <c r="A520">
        <v>2019</v>
      </c>
      <c r="B520">
        <v>4</v>
      </c>
      <c r="C520">
        <v>5</v>
      </c>
      <c r="D520">
        <v>201</v>
      </c>
      <c r="E520" t="s">
        <v>132</v>
      </c>
      <c r="F520">
        <v>430.88</v>
      </c>
      <c r="G520">
        <v>-3.58</v>
      </c>
      <c r="H520">
        <v>0</v>
      </c>
      <c r="I520">
        <v>0</v>
      </c>
      <c r="J520">
        <v>0</v>
      </c>
      <c r="K520">
        <v>427.3</v>
      </c>
      <c r="L520" t="str">
        <f t="shared" si="8"/>
        <v>Street</v>
      </c>
    </row>
    <row r="521" spans="1:12" x14ac:dyDescent="0.25">
      <c r="A521">
        <v>2019</v>
      </c>
      <c r="B521">
        <v>4</v>
      </c>
      <c r="C521">
        <v>5</v>
      </c>
      <c r="D521">
        <v>201</v>
      </c>
      <c r="E521" t="s">
        <v>126</v>
      </c>
      <c r="F521">
        <v>1687.66</v>
      </c>
      <c r="G521">
        <v>-14.01</v>
      </c>
      <c r="H521">
        <v>0</v>
      </c>
      <c r="I521">
        <v>0</v>
      </c>
      <c r="J521">
        <v>0</v>
      </c>
      <c r="K521">
        <v>1673.65</v>
      </c>
      <c r="L521" t="str">
        <f t="shared" si="8"/>
        <v>Street</v>
      </c>
    </row>
    <row r="522" spans="1:12" x14ac:dyDescent="0.25">
      <c r="A522">
        <v>2019</v>
      </c>
      <c r="B522">
        <v>4</v>
      </c>
      <c r="C522">
        <v>5</v>
      </c>
      <c r="D522">
        <v>201</v>
      </c>
      <c r="E522" t="s">
        <v>127</v>
      </c>
      <c r="F522">
        <v>121164.96</v>
      </c>
      <c r="G522">
        <v>-1005.98</v>
      </c>
      <c r="H522">
        <v>0</v>
      </c>
      <c r="I522">
        <v>0</v>
      </c>
      <c r="J522">
        <v>0</v>
      </c>
      <c r="K522">
        <v>120158.98</v>
      </c>
      <c r="L522" t="str">
        <f t="shared" si="8"/>
        <v>Street</v>
      </c>
    </row>
    <row r="523" spans="1:12" x14ac:dyDescent="0.25">
      <c r="A523">
        <v>2019</v>
      </c>
      <c r="B523">
        <v>4</v>
      </c>
      <c r="C523">
        <v>5</v>
      </c>
      <c r="D523">
        <v>201</v>
      </c>
      <c r="E523" t="s">
        <v>133</v>
      </c>
      <c r="F523">
        <v>195250.79</v>
      </c>
      <c r="G523">
        <v>-1620.56</v>
      </c>
      <c r="H523">
        <v>0</v>
      </c>
      <c r="I523">
        <v>0</v>
      </c>
      <c r="J523">
        <v>0</v>
      </c>
      <c r="K523">
        <v>193630.23</v>
      </c>
      <c r="L523" t="str">
        <f t="shared" si="8"/>
        <v>Street</v>
      </c>
    </row>
    <row r="524" spans="1:12" x14ac:dyDescent="0.25">
      <c r="A524">
        <v>2019</v>
      </c>
      <c r="B524">
        <v>4</v>
      </c>
      <c r="C524">
        <v>5</v>
      </c>
      <c r="D524">
        <v>201</v>
      </c>
      <c r="E524" t="s">
        <v>134</v>
      </c>
      <c r="F524">
        <v>33.049999999999997</v>
      </c>
      <c r="G524">
        <v>-0.27</v>
      </c>
      <c r="H524">
        <v>0</v>
      </c>
      <c r="I524">
        <v>0</v>
      </c>
      <c r="J524">
        <v>0</v>
      </c>
      <c r="K524">
        <v>32.78</v>
      </c>
      <c r="L524" t="str">
        <f t="shared" si="8"/>
        <v>Street</v>
      </c>
    </row>
    <row r="525" spans="1:12" x14ac:dyDescent="0.25">
      <c r="A525">
        <v>2019</v>
      </c>
      <c r="B525">
        <v>4</v>
      </c>
      <c r="C525">
        <v>5</v>
      </c>
      <c r="D525">
        <v>201</v>
      </c>
      <c r="E525" t="s">
        <v>117</v>
      </c>
      <c r="F525">
        <v>391003.44</v>
      </c>
      <c r="G525">
        <v>-3245.13</v>
      </c>
      <c r="H525">
        <v>0</v>
      </c>
      <c r="I525">
        <v>0</v>
      </c>
      <c r="J525">
        <v>0</v>
      </c>
      <c r="K525">
        <v>387758.31</v>
      </c>
      <c r="L525" t="str">
        <f t="shared" si="8"/>
        <v>3-Small C&amp;I</v>
      </c>
    </row>
    <row r="526" spans="1:12" x14ac:dyDescent="0.25">
      <c r="A526">
        <v>2019</v>
      </c>
      <c r="B526">
        <v>4</v>
      </c>
      <c r="C526">
        <v>5</v>
      </c>
      <c r="D526">
        <v>201</v>
      </c>
      <c r="E526" t="s">
        <v>128</v>
      </c>
      <c r="F526">
        <v>5050.07</v>
      </c>
      <c r="G526">
        <v>-42.07</v>
      </c>
      <c r="H526">
        <v>0</v>
      </c>
      <c r="I526">
        <v>0</v>
      </c>
      <c r="J526">
        <v>0</v>
      </c>
      <c r="K526">
        <v>5008</v>
      </c>
      <c r="L526" t="str">
        <f t="shared" si="8"/>
        <v>3-Small C&amp;I</v>
      </c>
    </row>
    <row r="527" spans="1:12" x14ac:dyDescent="0.25">
      <c r="A527">
        <v>2019</v>
      </c>
      <c r="B527">
        <v>4</v>
      </c>
      <c r="C527">
        <v>5</v>
      </c>
      <c r="D527">
        <v>201</v>
      </c>
      <c r="E527" t="s">
        <v>119</v>
      </c>
      <c r="F527">
        <v>1417.59</v>
      </c>
      <c r="G527">
        <v>-11.77</v>
      </c>
      <c r="H527">
        <v>0</v>
      </c>
      <c r="I527">
        <v>0</v>
      </c>
      <c r="J527">
        <v>0</v>
      </c>
      <c r="K527">
        <v>1405.82</v>
      </c>
      <c r="L527" t="str">
        <f t="shared" si="8"/>
        <v>3-Small C&amp;I</v>
      </c>
    </row>
    <row r="528" spans="1:12" x14ac:dyDescent="0.25">
      <c r="A528">
        <v>2019</v>
      </c>
      <c r="B528">
        <v>4</v>
      </c>
      <c r="C528">
        <v>5</v>
      </c>
      <c r="D528">
        <v>201</v>
      </c>
      <c r="E528" t="s">
        <v>120</v>
      </c>
      <c r="F528">
        <v>25715.01</v>
      </c>
      <c r="G528">
        <v>-213.44</v>
      </c>
      <c r="H528">
        <v>0</v>
      </c>
      <c r="I528">
        <v>0</v>
      </c>
      <c r="J528">
        <v>0</v>
      </c>
      <c r="K528">
        <v>25501.57</v>
      </c>
      <c r="L528" t="str">
        <f t="shared" si="8"/>
        <v>3-Small C&amp;I</v>
      </c>
    </row>
    <row r="529" spans="1:12" x14ac:dyDescent="0.25">
      <c r="A529">
        <v>2019</v>
      </c>
      <c r="B529">
        <v>4</v>
      </c>
      <c r="C529">
        <v>5</v>
      </c>
      <c r="D529">
        <v>201</v>
      </c>
      <c r="E529" t="s">
        <v>121</v>
      </c>
      <c r="F529">
        <v>544701.9</v>
      </c>
      <c r="G529">
        <v>-217.89</v>
      </c>
      <c r="H529">
        <v>0</v>
      </c>
      <c r="I529">
        <v>0</v>
      </c>
      <c r="J529">
        <v>0</v>
      </c>
      <c r="K529">
        <v>544484.01</v>
      </c>
      <c r="L529" t="str">
        <f t="shared" si="8"/>
        <v>4-Medium C&amp;I</v>
      </c>
    </row>
    <row r="530" spans="1:12" x14ac:dyDescent="0.25">
      <c r="A530">
        <v>2019</v>
      </c>
      <c r="B530">
        <v>4</v>
      </c>
      <c r="C530">
        <v>5</v>
      </c>
      <c r="D530">
        <v>201</v>
      </c>
      <c r="E530" t="s">
        <v>129</v>
      </c>
      <c r="F530">
        <v>29780.43</v>
      </c>
      <c r="G530">
        <v>-11.91</v>
      </c>
      <c r="H530">
        <v>0</v>
      </c>
      <c r="I530">
        <v>0</v>
      </c>
      <c r="J530">
        <v>0</v>
      </c>
      <c r="K530">
        <v>29768.52</v>
      </c>
      <c r="L530" t="str">
        <f t="shared" si="8"/>
        <v>4-Medium C&amp;I</v>
      </c>
    </row>
    <row r="531" spans="1:12" x14ac:dyDescent="0.25">
      <c r="A531">
        <v>2019</v>
      </c>
      <c r="B531">
        <v>4</v>
      </c>
      <c r="C531">
        <v>5</v>
      </c>
      <c r="D531">
        <v>201</v>
      </c>
      <c r="E531" t="s">
        <v>130</v>
      </c>
      <c r="F531">
        <v>22561.73</v>
      </c>
      <c r="G531">
        <v>-9.0299999999999994</v>
      </c>
      <c r="H531">
        <v>0</v>
      </c>
      <c r="I531">
        <v>0</v>
      </c>
      <c r="J531">
        <v>0</v>
      </c>
      <c r="K531">
        <v>22552.7</v>
      </c>
      <c r="L531" t="str">
        <f t="shared" si="8"/>
        <v>4-Medium C&amp;I</v>
      </c>
    </row>
    <row r="532" spans="1:12" x14ac:dyDescent="0.25">
      <c r="A532">
        <v>2019</v>
      </c>
      <c r="B532">
        <v>4</v>
      </c>
      <c r="C532">
        <v>5</v>
      </c>
      <c r="D532">
        <v>201</v>
      </c>
      <c r="E532" t="s">
        <v>122</v>
      </c>
      <c r="F532">
        <v>1090249.08</v>
      </c>
      <c r="G532">
        <v>-436.11</v>
      </c>
      <c r="H532">
        <v>0</v>
      </c>
      <c r="I532">
        <v>0</v>
      </c>
      <c r="J532">
        <v>0</v>
      </c>
      <c r="K532">
        <v>1089812.97</v>
      </c>
      <c r="L532" t="str">
        <f t="shared" si="8"/>
        <v>5-Large C&amp;I</v>
      </c>
    </row>
    <row r="533" spans="1:12" x14ac:dyDescent="0.25">
      <c r="A533">
        <v>2019</v>
      </c>
      <c r="B533">
        <v>4</v>
      </c>
      <c r="C533">
        <v>5</v>
      </c>
      <c r="D533">
        <v>201</v>
      </c>
      <c r="E533" t="s">
        <v>123</v>
      </c>
      <c r="F533">
        <v>964711.52</v>
      </c>
      <c r="G533">
        <v>-16592.86</v>
      </c>
      <c r="H533">
        <v>0</v>
      </c>
      <c r="I533">
        <v>0</v>
      </c>
      <c r="J533">
        <v>0</v>
      </c>
      <c r="K533">
        <v>948118.66</v>
      </c>
      <c r="L533" t="str">
        <f t="shared" si="8"/>
        <v>1-Residential</v>
      </c>
    </row>
    <row r="534" spans="1:12" x14ac:dyDescent="0.25">
      <c r="A534">
        <v>2019</v>
      </c>
      <c r="B534">
        <v>4</v>
      </c>
      <c r="C534">
        <v>5</v>
      </c>
      <c r="D534">
        <v>201</v>
      </c>
      <c r="E534" t="s">
        <v>124</v>
      </c>
      <c r="F534">
        <v>184983.43</v>
      </c>
      <c r="G534">
        <v>-3181.81</v>
      </c>
      <c r="H534">
        <v>0</v>
      </c>
      <c r="I534">
        <v>0</v>
      </c>
      <c r="J534">
        <v>0</v>
      </c>
      <c r="K534">
        <v>181801.62</v>
      </c>
      <c r="L534" t="str">
        <f t="shared" si="8"/>
        <v>2-Low Income Residential</v>
      </c>
    </row>
    <row r="535" spans="1:12" x14ac:dyDescent="0.25">
      <c r="A535">
        <v>2019</v>
      </c>
      <c r="B535">
        <v>4</v>
      </c>
      <c r="C535">
        <v>5</v>
      </c>
      <c r="D535">
        <v>201</v>
      </c>
      <c r="E535" t="s">
        <v>135</v>
      </c>
      <c r="F535">
        <v>1054.45</v>
      </c>
      <c r="G535">
        <v>-18.13</v>
      </c>
      <c r="H535">
        <v>0</v>
      </c>
      <c r="I535">
        <v>0</v>
      </c>
      <c r="J535">
        <v>0</v>
      </c>
      <c r="K535">
        <v>1036.32</v>
      </c>
      <c r="L535" t="str">
        <f t="shared" si="8"/>
        <v>1-Residential</v>
      </c>
    </row>
    <row r="536" spans="1:12" x14ac:dyDescent="0.25">
      <c r="A536">
        <v>2019</v>
      </c>
      <c r="B536">
        <v>3</v>
      </c>
      <c r="C536">
        <v>4</v>
      </c>
      <c r="D536">
        <v>201</v>
      </c>
      <c r="E536" t="s">
        <v>117</v>
      </c>
      <c r="F536">
        <v>142120.79999999999</v>
      </c>
      <c r="G536">
        <v>-1179.51</v>
      </c>
      <c r="H536">
        <v>0</v>
      </c>
      <c r="I536">
        <v>0</v>
      </c>
      <c r="J536">
        <v>0</v>
      </c>
      <c r="K536">
        <v>140941.29</v>
      </c>
      <c r="L536" t="str">
        <f t="shared" si="8"/>
        <v>3-Small C&amp;I</v>
      </c>
    </row>
    <row r="537" spans="1:12" x14ac:dyDescent="0.25">
      <c r="A537">
        <v>2019</v>
      </c>
      <c r="B537">
        <v>3</v>
      </c>
      <c r="C537">
        <v>4</v>
      </c>
      <c r="D537">
        <v>201</v>
      </c>
      <c r="E537" t="s">
        <v>118</v>
      </c>
      <c r="F537">
        <v>129.22</v>
      </c>
      <c r="G537">
        <v>-1.0900000000000001</v>
      </c>
      <c r="H537">
        <v>0</v>
      </c>
      <c r="I537">
        <v>0</v>
      </c>
      <c r="J537">
        <v>0</v>
      </c>
      <c r="K537">
        <v>128.13</v>
      </c>
      <c r="L537" t="str">
        <f t="shared" si="8"/>
        <v>3-Small C&amp;I</v>
      </c>
    </row>
    <row r="538" spans="1:12" x14ac:dyDescent="0.25">
      <c r="A538">
        <v>2019</v>
      </c>
      <c r="B538">
        <v>3</v>
      </c>
      <c r="C538">
        <v>4</v>
      </c>
      <c r="D538">
        <v>201</v>
      </c>
      <c r="E538" t="s">
        <v>119</v>
      </c>
      <c r="F538">
        <v>485.36</v>
      </c>
      <c r="G538">
        <v>-4.03</v>
      </c>
      <c r="H538">
        <v>0</v>
      </c>
      <c r="I538">
        <v>0</v>
      </c>
      <c r="J538">
        <v>0</v>
      </c>
      <c r="K538">
        <v>481.33</v>
      </c>
      <c r="L538" t="str">
        <f t="shared" si="8"/>
        <v>3-Small C&amp;I</v>
      </c>
    </row>
    <row r="539" spans="1:12" x14ac:dyDescent="0.25">
      <c r="A539">
        <v>2019</v>
      </c>
      <c r="B539">
        <v>3</v>
      </c>
      <c r="C539">
        <v>4</v>
      </c>
      <c r="D539">
        <v>201</v>
      </c>
      <c r="E539" t="s">
        <v>120</v>
      </c>
      <c r="F539">
        <v>2352.12</v>
      </c>
      <c r="G539">
        <v>-19.54</v>
      </c>
      <c r="H539">
        <v>0</v>
      </c>
      <c r="I539">
        <v>0</v>
      </c>
      <c r="J539">
        <v>0</v>
      </c>
      <c r="K539">
        <v>2332.58</v>
      </c>
      <c r="L539" t="str">
        <f t="shared" si="8"/>
        <v>3-Small C&amp;I</v>
      </c>
    </row>
    <row r="540" spans="1:12" x14ac:dyDescent="0.25">
      <c r="A540">
        <v>2019</v>
      </c>
      <c r="B540">
        <v>3</v>
      </c>
      <c r="C540">
        <v>4</v>
      </c>
      <c r="D540">
        <v>201</v>
      </c>
      <c r="E540" t="s">
        <v>121</v>
      </c>
      <c r="F540">
        <v>100923.58</v>
      </c>
      <c r="G540">
        <v>-40.380000000000003</v>
      </c>
      <c r="H540">
        <v>0</v>
      </c>
      <c r="I540">
        <v>0</v>
      </c>
      <c r="J540">
        <v>0</v>
      </c>
      <c r="K540">
        <v>100883.2</v>
      </c>
      <c r="L540" t="str">
        <f t="shared" si="8"/>
        <v>4-Medium C&amp;I</v>
      </c>
    </row>
    <row r="541" spans="1:12" x14ac:dyDescent="0.25">
      <c r="A541">
        <v>2019</v>
      </c>
      <c r="B541">
        <v>3</v>
      </c>
      <c r="C541">
        <v>4</v>
      </c>
      <c r="D541">
        <v>201</v>
      </c>
      <c r="E541" t="s">
        <v>129</v>
      </c>
      <c r="F541">
        <v>1.54</v>
      </c>
      <c r="G541">
        <v>0</v>
      </c>
      <c r="H541">
        <v>0</v>
      </c>
      <c r="I541">
        <v>0</v>
      </c>
      <c r="J541">
        <v>0</v>
      </c>
      <c r="K541">
        <v>1.54</v>
      </c>
      <c r="L541" t="str">
        <f t="shared" si="8"/>
        <v>4-Medium C&amp;I</v>
      </c>
    </row>
    <row r="542" spans="1:12" x14ac:dyDescent="0.25">
      <c r="A542">
        <v>2019</v>
      </c>
      <c r="B542">
        <v>3</v>
      </c>
      <c r="C542">
        <v>4</v>
      </c>
      <c r="D542">
        <v>201</v>
      </c>
      <c r="E542" t="s">
        <v>122</v>
      </c>
      <c r="F542">
        <v>92121.17</v>
      </c>
      <c r="G542">
        <v>-36.85</v>
      </c>
      <c r="H542">
        <v>0</v>
      </c>
      <c r="I542">
        <v>0</v>
      </c>
      <c r="J542">
        <v>0</v>
      </c>
      <c r="K542">
        <v>92084.32</v>
      </c>
      <c r="L542" t="str">
        <f t="shared" si="8"/>
        <v>5-Large C&amp;I</v>
      </c>
    </row>
    <row r="543" spans="1:12" x14ac:dyDescent="0.25">
      <c r="A543">
        <v>2019</v>
      </c>
      <c r="B543">
        <v>3</v>
      </c>
      <c r="C543">
        <v>4</v>
      </c>
      <c r="D543">
        <v>201</v>
      </c>
      <c r="E543" t="s">
        <v>123</v>
      </c>
      <c r="F543">
        <v>715061</v>
      </c>
      <c r="G543">
        <v>-12298.9</v>
      </c>
      <c r="H543">
        <v>0</v>
      </c>
      <c r="I543">
        <v>0</v>
      </c>
      <c r="J543">
        <v>0</v>
      </c>
      <c r="K543">
        <v>702762.1</v>
      </c>
      <c r="L543" t="str">
        <f t="shared" si="8"/>
        <v>1-Residential</v>
      </c>
    </row>
    <row r="544" spans="1:12" x14ac:dyDescent="0.25">
      <c r="A544">
        <v>2019</v>
      </c>
      <c r="B544">
        <v>3</v>
      </c>
      <c r="C544">
        <v>4</v>
      </c>
      <c r="D544">
        <v>201</v>
      </c>
      <c r="E544" t="s">
        <v>124</v>
      </c>
      <c r="F544">
        <v>10711.51</v>
      </c>
      <c r="G544">
        <v>-184.26</v>
      </c>
      <c r="H544">
        <v>0</v>
      </c>
      <c r="I544">
        <v>0</v>
      </c>
      <c r="J544">
        <v>0</v>
      </c>
      <c r="K544">
        <v>10527.25</v>
      </c>
      <c r="L544" t="str">
        <f t="shared" si="8"/>
        <v>2-Low Income Residential</v>
      </c>
    </row>
    <row r="545" spans="1:12" x14ac:dyDescent="0.25">
      <c r="A545">
        <v>2019</v>
      </c>
      <c r="B545">
        <v>3</v>
      </c>
      <c r="C545">
        <v>4</v>
      </c>
      <c r="D545">
        <v>201</v>
      </c>
      <c r="E545" t="s">
        <v>125</v>
      </c>
      <c r="F545">
        <v>1563.23</v>
      </c>
      <c r="G545">
        <v>-12.97</v>
      </c>
      <c r="H545">
        <v>0</v>
      </c>
      <c r="I545">
        <v>0</v>
      </c>
      <c r="J545">
        <v>0</v>
      </c>
      <c r="K545">
        <v>1550.26</v>
      </c>
      <c r="L545" t="str">
        <f t="shared" si="8"/>
        <v>Street</v>
      </c>
    </row>
    <row r="546" spans="1:12" x14ac:dyDescent="0.25">
      <c r="A546">
        <v>2019</v>
      </c>
      <c r="B546">
        <v>3</v>
      </c>
      <c r="C546">
        <v>4</v>
      </c>
      <c r="D546">
        <v>201</v>
      </c>
      <c r="E546" t="s">
        <v>126</v>
      </c>
      <c r="F546">
        <v>659.63</v>
      </c>
      <c r="G546">
        <v>-5.48</v>
      </c>
      <c r="H546">
        <v>0</v>
      </c>
      <c r="I546">
        <v>0</v>
      </c>
      <c r="J546">
        <v>0</v>
      </c>
      <c r="K546">
        <v>654.15</v>
      </c>
      <c r="L546" t="str">
        <f t="shared" si="8"/>
        <v>Street</v>
      </c>
    </row>
    <row r="547" spans="1:12" x14ac:dyDescent="0.25">
      <c r="A547">
        <v>2019</v>
      </c>
      <c r="B547">
        <v>3</v>
      </c>
      <c r="C547">
        <v>4</v>
      </c>
      <c r="D547">
        <v>201</v>
      </c>
      <c r="E547" t="s">
        <v>127</v>
      </c>
      <c r="F547">
        <v>1.99</v>
      </c>
      <c r="G547">
        <v>-0.02</v>
      </c>
      <c r="H547">
        <v>0</v>
      </c>
      <c r="I547">
        <v>0</v>
      </c>
      <c r="J547">
        <v>0</v>
      </c>
      <c r="K547">
        <v>1.97</v>
      </c>
      <c r="L547" t="str">
        <f t="shared" si="8"/>
        <v>Street</v>
      </c>
    </row>
    <row r="548" spans="1:12" x14ac:dyDescent="0.25">
      <c r="A548">
        <v>2019</v>
      </c>
      <c r="B548">
        <v>3</v>
      </c>
      <c r="C548">
        <v>4</v>
      </c>
      <c r="D548">
        <v>201</v>
      </c>
      <c r="E548" t="s">
        <v>117</v>
      </c>
      <c r="F548">
        <v>4.3499999999999996</v>
      </c>
      <c r="G548">
        <v>-0.04</v>
      </c>
      <c r="H548">
        <v>0</v>
      </c>
      <c r="I548">
        <v>0</v>
      </c>
      <c r="J548">
        <v>0</v>
      </c>
      <c r="K548">
        <v>4.3099999999999996</v>
      </c>
      <c r="L548" t="str">
        <f t="shared" si="8"/>
        <v>3-Small C&amp;I</v>
      </c>
    </row>
    <row r="549" spans="1:12" x14ac:dyDescent="0.25">
      <c r="A549">
        <v>2019</v>
      </c>
      <c r="B549">
        <v>3</v>
      </c>
      <c r="C549">
        <v>4</v>
      </c>
      <c r="D549">
        <v>201</v>
      </c>
      <c r="E549" t="s">
        <v>121</v>
      </c>
      <c r="F549">
        <v>177.38</v>
      </c>
      <c r="G549">
        <v>-7.0000000000000007E-2</v>
      </c>
      <c r="H549">
        <v>0</v>
      </c>
      <c r="I549">
        <v>0</v>
      </c>
      <c r="J549">
        <v>0</v>
      </c>
      <c r="K549">
        <v>177.31</v>
      </c>
      <c r="L549" t="str">
        <f t="shared" si="8"/>
        <v>4-Medium C&amp;I</v>
      </c>
    </row>
    <row r="550" spans="1:12" x14ac:dyDescent="0.25">
      <c r="A550">
        <v>2019</v>
      </c>
      <c r="B550">
        <v>3</v>
      </c>
      <c r="C550">
        <v>4</v>
      </c>
      <c r="D550">
        <v>201</v>
      </c>
      <c r="E550" t="s">
        <v>123</v>
      </c>
      <c r="F550">
        <v>435.02</v>
      </c>
      <c r="G550">
        <v>-7.48</v>
      </c>
      <c r="H550">
        <v>0</v>
      </c>
      <c r="I550">
        <v>0</v>
      </c>
      <c r="J550">
        <v>0</v>
      </c>
      <c r="K550">
        <v>427.54</v>
      </c>
      <c r="L550" t="str">
        <f t="shared" si="8"/>
        <v>1-Residential</v>
      </c>
    </row>
    <row r="551" spans="1:12" x14ac:dyDescent="0.25">
      <c r="A551">
        <v>2019</v>
      </c>
      <c r="B551">
        <v>3</v>
      </c>
      <c r="C551">
        <v>5</v>
      </c>
      <c r="D551">
        <v>201</v>
      </c>
      <c r="E551" t="s">
        <v>117</v>
      </c>
      <c r="F551">
        <v>8878169.6199999992</v>
      </c>
      <c r="G551">
        <v>-73700.960000000006</v>
      </c>
      <c r="H551">
        <v>0</v>
      </c>
      <c r="I551">
        <v>0</v>
      </c>
      <c r="J551">
        <v>0</v>
      </c>
      <c r="K551">
        <v>8804468.6600000001</v>
      </c>
      <c r="L551" t="str">
        <f t="shared" si="8"/>
        <v>3-Small C&amp;I</v>
      </c>
    </row>
    <row r="552" spans="1:12" x14ac:dyDescent="0.25">
      <c r="A552">
        <v>2019</v>
      </c>
      <c r="B552">
        <v>3</v>
      </c>
      <c r="C552">
        <v>5</v>
      </c>
      <c r="D552">
        <v>201</v>
      </c>
      <c r="E552" t="s">
        <v>118</v>
      </c>
      <c r="F552">
        <v>594.69000000000005</v>
      </c>
      <c r="G552">
        <v>-4.9400000000000004</v>
      </c>
      <c r="H552">
        <v>0</v>
      </c>
      <c r="I552">
        <v>0</v>
      </c>
      <c r="J552">
        <v>0</v>
      </c>
      <c r="K552">
        <v>589.75</v>
      </c>
      <c r="L552" t="str">
        <f t="shared" si="8"/>
        <v>3-Small C&amp;I</v>
      </c>
    </row>
    <row r="553" spans="1:12" x14ac:dyDescent="0.25">
      <c r="A553">
        <v>2019</v>
      </c>
      <c r="B553">
        <v>3</v>
      </c>
      <c r="C553">
        <v>5</v>
      </c>
      <c r="D553">
        <v>201</v>
      </c>
      <c r="E553" t="s">
        <v>128</v>
      </c>
      <c r="F553">
        <v>17938.73</v>
      </c>
      <c r="G553">
        <v>-148.69999999999999</v>
      </c>
      <c r="H553">
        <v>0</v>
      </c>
      <c r="I553">
        <v>0</v>
      </c>
      <c r="J553">
        <v>0</v>
      </c>
      <c r="K553">
        <v>17790.03</v>
      </c>
      <c r="L553" t="str">
        <f t="shared" si="8"/>
        <v>3-Small C&amp;I</v>
      </c>
    </row>
    <row r="554" spans="1:12" x14ac:dyDescent="0.25">
      <c r="A554">
        <v>2019</v>
      </c>
      <c r="B554">
        <v>3</v>
      </c>
      <c r="C554">
        <v>5</v>
      </c>
      <c r="D554">
        <v>201</v>
      </c>
      <c r="E554" t="s">
        <v>119</v>
      </c>
      <c r="F554">
        <v>191427.02</v>
      </c>
      <c r="G554">
        <v>-1588.83</v>
      </c>
      <c r="H554">
        <v>0</v>
      </c>
      <c r="I554">
        <v>0</v>
      </c>
      <c r="J554">
        <v>0</v>
      </c>
      <c r="K554">
        <v>189838.19</v>
      </c>
      <c r="L554" t="str">
        <f t="shared" si="8"/>
        <v>3-Small C&amp;I</v>
      </c>
    </row>
    <row r="555" spans="1:12" x14ac:dyDescent="0.25">
      <c r="A555">
        <v>2019</v>
      </c>
      <c r="B555">
        <v>3</v>
      </c>
      <c r="C555">
        <v>5</v>
      </c>
      <c r="D555">
        <v>201</v>
      </c>
      <c r="E555" t="s">
        <v>120</v>
      </c>
      <c r="F555">
        <v>979328.28</v>
      </c>
      <c r="G555">
        <v>-8127.54</v>
      </c>
      <c r="H555">
        <v>0</v>
      </c>
      <c r="I555">
        <v>0</v>
      </c>
      <c r="J555">
        <v>0</v>
      </c>
      <c r="K555">
        <v>971200.74</v>
      </c>
      <c r="L555" t="str">
        <f t="shared" si="8"/>
        <v>3-Small C&amp;I</v>
      </c>
    </row>
    <row r="556" spans="1:12" x14ac:dyDescent="0.25">
      <c r="A556">
        <v>2019</v>
      </c>
      <c r="B556">
        <v>3</v>
      </c>
      <c r="C556">
        <v>5</v>
      </c>
      <c r="D556">
        <v>201</v>
      </c>
      <c r="E556" t="s">
        <v>121</v>
      </c>
      <c r="F556">
        <v>11040249.9</v>
      </c>
      <c r="G556">
        <v>-4412.22</v>
      </c>
      <c r="H556">
        <v>0</v>
      </c>
      <c r="I556">
        <v>0</v>
      </c>
      <c r="J556">
        <v>0</v>
      </c>
      <c r="K556">
        <v>11035837.68</v>
      </c>
      <c r="L556" t="str">
        <f t="shared" si="8"/>
        <v>4-Medium C&amp;I</v>
      </c>
    </row>
    <row r="557" spans="1:12" x14ac:dyDescent="0.25">
      <c r="A557">
        <v>2019</v>
      </c>
      <c r="B557">
        <v>3</v>
      </c>
      <c r="C557">
        <v>5</v>
      </c>
      <c r="D557">
        <v>201</v>
      </c>
      <c r="E557" t="s">
        <v>129</v>
      </c>
      <c r="F557">
        <v>846707.92</v>
      </c>
      <c r="G557">
        <v>-338.63</v>
      </c>
      <c r="H557">
        <v>0</v>
      </c>
      <c r="I557">
        <v>0</v>
      </c>
      <c r="J557">
        <v>0</v>
      </c>
      <c r="K557">
        <v>846369.29</v>
      </c>
      <c r="L557" t="str">
        <f t="shared" si="8"/>
        <v>4-Medium C&amp;I</v>
      </c>
    </row>
    <row r="558" spans="1:12" x14ac:dyDescent="0.25">
      <c r="A558">
        <v>2019</v>
      </c>
      <c r="B558">
        <v>3</v>
      </c>
      <c r="C558">
        <v>5</v>
      </c>
      <c r="D558">
        <v>201</v>
      </c>
      <c r="E558" t="s">
        <v>130</v>
      </c>
      <c r="F558">
        <v>415307.51</v>
      </c>
      <c r="G558">
        <v>-166.09</v>
      </c>
      <c r="H558">
        <v>0</v>
      </c>
      <c r="I558">
        <v>0</v>
      </c>
      <c r="J558">
        <v>0</v>
      </c>
      <c r="K558">
        <v>415141.42</v>
      </c>
      <c r="L558" t="str">
        <f t="shared" si="8"/>
        <v>4-Medium C&amp;I</v>
      </c>
    </row>
    <row r="559" spans="1:12" x14ac:dyDescent="0.25">
      <c r="A559">
        <v>2019</v>
      </c>
      <c r="B559">
        <v>3</v>
      </c>
      <c r="C559">
        <v>5</v>
      </c>
      <c r="D559">
        <v>201</v>
      </c>
      <c r="E559" t="s">
        <v>122</v>
      </c>
      <c r="F559">
        <v>19858285.550000001</v>
      </c>
      <c r="G559">
        <v>-7932.02</v>
      </c>
      <c r="H559">
        <v>0</v>
      </c>
      <c r="I559">
        <v>-0.04</v>
      </c>
      <c r="J559">
        <v>0</v>
      </c>
      <c r="K559">
        <v>19850353.489999998</v>
      </c>
      <c r="L559" t="str">
        <f t="shared" si="8"/>
        <v>5-Large C&amp;I</v>
      </c>
    </row>
    <row r="560" spans="1:12" x14ac:dyDescent="0.25">
      <c r="A560">
        <v>2019</v>
      </c>
      <c r="B560">
        <v>3</v>
      </c>
      <c r="C560">
        <v>5</v>
      </c>
      <c r="D560">
        <v>201</v>
      </c>
      <c r="E560" t="s">
        <v>123</v>
      </c>
      <c r="F560">
        <v>33544082.82</v>
      </c>
      <c r="G560">
        <v>-576999.21</v>
      </c>
      <c r="H560">
        <v>0</v>
      </c>
      <c r="I560">
        <v>-0.01</v>
      </c>
      <c r="J560">
        <v>0</v>
      </c>
      <c r="K560">
        <v>32967083.600000001</v>
      </c>
      <c r="L560" t="str">
        <f t="shared" si="8"/>
        <v>1-Residential</v>
      </c>
    </row>
    <row r="561" spans="1:12" x14ac:dyDescent="0.25">
      <c r="A561">
        <v>2019</v>
      </c>
      <c r="B561">
        <v>3</v>
      </c>
      <c r="C561">
        <v>5</v>
      </c>
      <c r="D561">
        <v>201</v>
      </c>
      <c r="E561" t="s">
        <v>124</v>
      </c>
      <c r="F561">
        <v>5919741.25</v>
      </c>
      <c r="G561">
        <v>-101819.71</v>
      </c>
      <c r="H561">
        <v>0</v>
      </c>
      <c r="I561">
        <v>0</v>
      </c>
      <c r="J561">
        <v>0</v>
      </c>
      <c r="K561">
        <v>5817921.54</v>
      </c>
      <c r="L561" t="str">
        <f t="shared" si="8"/>
        <v>2-Low Income Residential</v>
      </c>
    </row>
    <row r="562" spans="1:12" x14ac:dyDescent="0.25">
      <c r="A562">
        <v>2019</v>
      </c>
      <c r="B562">
        <v>3</v>
      </c>
      <c r="C562">
        <v>5</v>
      </c>
      <c r="D562">
        <v>201</v>
      </c>
      <c r="E562" t="s">
        <v>135</v>
      </c>
      <c r="F562">
        <v>97362.38</v>
      </c>
      <c r="G562">
        <v>-1674.63</v>
      </c>
      <c r="H562">
        <v>0</v>
      </c>
      <c r="I562">
        <v>0</v>
      </c>
      <c r="J562">
        <v>0</v>
      </c>
      <c r="K562">
        <v>95687.75</v>
      </c>
      <c r="L562" t="str">
        <f t="shared" si="8"/>
        <v>1-Residential</v>
      </c>
    </row>
    <row r="563" spans="1:12" x14ac:dyDescent="0.25">
      <c r="A563">
        <v>2019</v>
      </c>
      <c r="B563">
        <v>3</v>
      </c>
      <c r="C563">
        <v>5</v>
      </c>
      <c r="D563">
        <v>201</v>
      </c>
      <c r="E563" t="s">
        <v>125</v>
      </c>
      <c r="F563">
        <v>259663.62</v>
      </c>
      <c r="G563">
        <v>-2155.34</v>
      </c>
      <c r="H563">
        <v>0</v>
      </c>
      <c r="I563">
        <v>0</v>
      </c>
      <c r="J563">
        <v>0</v>
      </c>
      <c r="K563">
        <v>257508.28</v>
      </c>
      <c r="L563" t="str">
        <f t="shared" si="8"/>
        <v>Street</v>
      </c>
    </row>
    <row r="564" spans="1:12" x14ac:dyDescent="0.25">
      <c r="A564">
        <v>2019</v>
      </c>
      <c r="B564">
        <v>3</v>
      </c>
      <c r="C564">
        <v>5</v>
      </c>
      <c r="D564">
        <v>201</v>
      </c>
      <c r="E564" t="s">
        <v>131</v>
      </c>
      <c r="F564">
        <v>20450.2</v>
      </c>
      <c r="G564">
        <v>-169.73</v>
      </c>
      <c r="H564">
        <v>0</v>
      </c>
      <c r="I564">
        <v>0</v>
      </c>
      <c r="J564">
        <v>0</v>
      </c>
      <c r="K564">
        <v>20280.47</v>
      </c>
      <c r="L564" t="str">
        <f t="shared" si="8"/>
        <v>Street</v>
      </c>
    </row>
    <row r="565" spans="1:12" x14ac:dyDescent="0.25">
      <c r="A565">
        <v>2019</v>
      </c>
      <c r="B565">
        <v>3</v>
      </c>
      <c r="C565">
        <v>5</v>
      </c>
      <c r="D565">
        <v>201</v>
      </c>
      <c r="E565" t="s">
        <v>132</v>
      </c>
      <c r="F565">
        <v>508.09</v>
      </c>
      <c r="G565">
        <v>-4.21</v>
      </c>
      <c r="H565">
        <v>0</v>
      </c>
      <c r="I565">
        <v>0</v>
      </c>
      <c r="J565">
        <v>0</v>
      </c>
      <c r="K565">
        <v>503.88</v>
      </c>
      <c r="L565" t="str">
        <f t="shared" si="8"/>
        <v>Street</v>
      </c>
    </row>
    <row r="566" spans="1:12" x14ac:dyDescent="0.25">
      <c r="A566">
        <v>2019</v>
      </c>
      <c r="B566">
        <v>3</v>
      </c>
      <c r="C566">
        <v>5</v>
      </c>
      <c r="D566">
        <v>201</v>
      </c>
      <c r="E566" t="s">
        <v>126</v>
      </c>
      <c r="F566">
        <v>1974.51</v>
      </c>
      <c r="G566">
        <v>-16.39</v>
      </c>
      <c r="H566">
        <v>0</v>
      </c>
      <c r="I566">
        <v>0</v>
      </c>
      <c r="J566">
        <v>0</v>
      </c>
      <c r="K566">
        <v>1958.12</v>
      </c>
      <c r="L566" t="str">
        <f t="shared" si="8"/>
        <v>Street</v>
      </c>
    </row>
    <row r="567" spans="1:12" x14ac:dyDescent="0.25">
      <c r="A567">
        <v>2019</v>
      </c>
      <c r="B567">
        <v>3</v>
      </c>
      <c r="C567">
        <v>5</v>
      </c>
      <c r="D567">
        <v>201</v>
      </c>
      <c r="E567" t="s">
        <v>127</v>
      </c>
      <c r="F567">
        <v>153221.91</v>
      </c>
      <c r="G567">
        <v>-1271.83</v>
      </c>
      <c r="H567">
        <v>0</v>
      </c>
      <c r="I567">
        <v>0</v>
      </c>
      <c r="J567">
        <v>0</v>
      </c>
      <c r="K567">
        <v>151950.07999999999</v>
      </c>
      <c r="L567" t="str">
        <f t="shared" si="8"/>
        <v>Street</v>
      </c>
    </row>
    <row r="568" spans="1:12" x14ac:dyDescent="0.25">
      <c r="A568">
        <v>2019</v>
      </c>
      <c r="B568">
        <v>3</v>
      </c>
      <c r="C568">
        <v>5</v>
      </c>
      <c r="D568">
        <v>201</v>
      </c>
      <c r="E568" t="s">
        <v>133</v>
      </c>
      <c r="F568">
        <v>1042976.26</v>
      </c>
      <c r="G568">
        <v>-9689.18</v>
      </c>
      <c r="H568">
        <v>0</v>
      </c>
      <c r="I568">
        <v>0</v>
      </c>
      <c r="J568">
        <v>0</v>
      </c>
      <c r="K568">
        <v>1033287.08</v>
      </c>
      <c r="L568" t="str">
        <f t="shared" si="8"/>
        <v>Street</v>
      </c>
    </row>
    <row r="569" spans="1:12" x14ac:dyDescent="0.25">
      <c r="A569">
        <v>2019</v>
      </c>
      <c r="B569">
        <v>3</v>
      </c>
      <c r="C569">
        <v>5</v>
      </c>
      <c r="D569">
        <v>201</v>
      </c>
      <c r="E569" t="s">
        <v>134</v>
      </c>
      <c r="F569">
        <v>38.409999999999997</v>
      </c>
      <c r="G569">
        <v>-0.32</v>
      </c>
      <c r="H569">
        <v>0</v>
      </c>
      <c r="I569">
        <v>0</v>
      </c>
      <c r="J569">
        <v>0</v>
      </c>
      <c r="K569">
        <v>38.090000000000003</v>
      </c>
      <c r="L569" t="str">
        <f t="shared" si="8"/>
        <v>Street</v>
      </c>
    </row>
    <row r="570" spans="1:12" x14ac:dyDescent="0.25">
      <c r="A570">
        <v>2019</v>
      </c>
      <c r="B570">
        <v>3</v>
      </c>
      <c r="C570">
        <v>5</v>
      </c>
      <c r="D570">
        <v>201</v>
      </c>
      <c r="E570" t="s">
        <v>117</v>
      </c>
      <c r="F570">
        <v>384812.31</v>
      </c>
      <c r="G570">
        <v>-3193.98</v>
      </c>
      <c r="H570">
        <v>0</v>
      </c>
      <c r="I570">
        <v>0</v>
      </c>
      <c r="J570">
        <v>0</v>
      </c>
      <c r="K570">
        <v>381618.33</v>
      </c>
      <c r="L570" t="str">
        <f t="shared" si="8"/>
        <v>3-Small C&amp;I</v>
      </c>
    </row>
    <row r="571" spans="1:12" x14ac:dyDescent="0.25">
      <c r="A571">
        <v>2019</v>
      </c>
      <c r="B571">
        <v>3</v>
      </c>
      <c r="C571">
        <v>5</v>
      </c>
      <c r="D571">
        <v>201</v>
      </c>
      <c r="E571" t="s">
        <v>128</v>
      </c>
      <c r="F571">
        <v>5136.57</v>
      </c>
      <c r="G571">
        <v>-42.75</v>
      </c>
      <c r="H571">
        <v>0</v>
      </c>
      <c r="I571">
        <v>0</v>
      </c>
      <c r="J571">
        <v>0</v>
      </c>
      <c r="K571">
        <v>5093.82</v>
      </c>
      <c r="L571" t="str">
        <f t="shared" si="8"/>
        <v>3-Small C&amp;I</v>
      </c>
    </row>
    <row r="572" spans="1:12" x14ac:dyDescent="0.25">
      <c r="A572">
        <v>2019</v>
      </c>
      <c r="B572">
        <v>3</v>
      </c>
      <c r="C572">
        <v>5</v>
      </c>
      <c r="D572">
        <v>201</v>
      </c>
      <c r="E572" t="s">
        <v>119</v>
      </c>
      <c r="F572">
        <v>2817.43</v>
      </c>
      <c r="G572">
        <v>-23.39</v>
      </c>
      <c r="H572">
        <v>0</v>
      </c>
      <c r="I572">
        <v>0</v>
      </c>
      <c r="J572">
        <v>0</v>
      </c>
      <c r="K572">
        <v>2794.04</v>
      </c>
      <c r="L572" t="str">
        <f t="shared" si="8"/>
        <v>3-Small C&amp;I</v>
      </c>
    </row>
    <row r="573" spans="1:12" x14ac:dyDescent="0.25">
      <c r="A573">
        <v>2019</v>
      </c>
      <c r="B573">
        <v>3</v>
      </c>
      <c r="C573">
        <v>5</v>
      </c>
      <c r="D573">
        <v>201</v>
      </c>
      <c r="E573" t="s">
        <v>120</v>
      </c>
      <c r="F573">
        <v>32034.58</v>
      </c>
      <c r="G573">
        <v>-265.87</v>
      </c>
      <c r="H573">
        <v>0</v>
      </c>
      <c r="I573">
        <v>0</v>
      </c>
      <c r="J573">
        <v>0</v>
      </c>
      <c r="K573">
        <v>31768.71</v>
      </c>
      <c r="L573" t="str">
        <f t="shared" si="8"/>
        <v>3-Small C&amp;I</v>
      </c>
    </row>
    <row r="574" spans="1:12" x14ac:dyDescent="0.25">
      <c r="A574">
        <v>2019</v>
      </c>
      <c r="B574">
        <v>3</v>
      </c>
      <c r="C574">
        <v>5</v>
      </c>
      <c r="D574">
        <v>201</v>
      </c>
      <c r="E574" t="s">
        <v>121</v>
      </c>
      <c r="F574">
        <v>447320.45</v>
      </c>
      <c r="G574">
        <v>-178.9</v>
      </c>
      <c r="H574">
        <v>0</v>
      </c>
      <c r="I574">
        <v>0</v>
      </c>
      <c r="J574">
        <v>0</v>
      </c>
      <c r="K574">
        <v>447141.55</v>
      </c>
      <c r="L574" t="str">
        <f t="shared" si="8"/>
        <v>4-Medium C&amp;I</v>
      </c>
    </row>
    <row r="575" spans="1:12" x14ac:dyDescent="0.25">
      <c r="A575">
        <v>2019</v>
      </c>
      <c r="B575">
        <v>3</v>
      </c>
      <c r="C575">
        <v>5</v>
      </c>
      <c r="D575">
        <v>201</v>
      </c>
      <c r="E575" t="s">
        <v>129</v>
      </c>
      <c r="F575">
        <v>18147.259999999998</v>
      </c>
      <c r="G575">
        <v>-7.26</v>
      </c>
      <c r="H575">
        <v>0</v>
      </c>
      <c r="I575">
        <v>0</v>
      </c>
      <c r="J575">
        <v>0</v>
      </c>
      <c r="K575">
        <v>18140</v>
      </c>
      <c r="L575" t="str">
        <f t="shared" si="8"/>
        <v>4-Medium C&amp;I</v>
      </c>
    </row>
    <row r="576" spans="1:12" x14ac:dyDescent="0.25">
      <c r="A576">
        <v>2019</v>
      </c>
      <c r="B576">
        <v>3</v>
      </c>
      <c r="C576">
        <v>5</v>
      </c>
      <c r="D576">
        <v>201</v>
      </c>
      <c r="E576" t="s">
        <v>130</v>
      </c>
      <c r="F576">
        <v>5885.49</v>
      </c>
      <c r="G576">
        <v>-2.35</v>
      </c>
      <c r="H576">
        <v>0</v>
      </c>
      <c r="I576">
        <v>0</v>
      </c>
      <c r="J576">
        <v>0</v>
      </c>
      <c r="K576">
        <v>5883.14</v>
      </c>
      <c r="L576" t="str">
        <f t="shared" si="8"/>
        <v>4-Medium C&amp;I</v>
      </c>
    </row>
    <row r="577" spans="1:12" x14ac:dyDescent="0.25">
      <c r="A577">
        <v>2019</v>
      </c>
      <c r="B577">
        <v>3</v>
      </c>
      <c r="C577">
        <v>5</v>
      </c>
      <c r="D577">
        <v>201</v>
      </c>
      <c r="E577" t="s">
        <v>122</v>
      </c>
      <c r="F577">
        <v>999000.46</v>
      </c>
      <c r="G577">
        <v>-399.61</v>
      </c>
      <c r="H577">
        <v>0</v>
      </c>
      <c r="I577">
        <v>0</v>
      </c>
      <c r="J577">
        <v>0</v>
      </c>
      <c r="K577">
        <v>998600.85</v>
      </c>
      <c r="L577" t="str">
        <f t="shared" si="8"/>
        <v>5-Large C&amp;I</v>
      </c>
    </row>
    <row r="578" spans="1:12" x14ac:dyDescent="0.25">
      <c r="A578">
        <v>2019</v>
      </c>
      <c r="B578">
        <v>3</v>
      </c>
      <c r="C578">
        <v>5</v>
      </c>
      <c r="D578">
        <v>201</v>
      </c>
      <c r="E578" t="s">
        <v>123</v>
      </c>
      <c r="F578">
        <v>1318434.55</v>
      </c>
      <c r="G578">
        <v>-22676.49</v>
      </c>
      <c r="H578">
        <v>0</v>
      </c>
      <c r="I578">
        <v>0</v>
      </c>
      <c r="J578">
        <v>0</v>
      </c>
      <c r="K578">
        <v>1295758.06</v>
      </c>
      <c r="L578" t="str">
        <f t="shared" si="8"/>
        <v>1-Residential</v>
      </c>
    </row>
    <row r="579" spans="1:12" x14ac:dyDescent="0.25">
      <c r="A579">
        <v>2019</v>
      </c>
      <c r="B579">
        <v>3</v>
      </c>
      <c r="C579">
        <v>5</v>
      </c>
      <c r="D579">
        <v>201</v>
      </c>
      <c r="E579" t="s">
        <v>124</v>
      </c>
      <c r="F579">
        <v>137802.29</v>
      </c>
      <c r="G579">
        <v>-2370.29</v>
      </c>
      <c r="H579">
        <v>0</v>
      </c>
      <c r="I579">
        <v>0</v>
      </c>
      <c r="J579">
        <v>0</v>
      </c>
      <c r="K579">
        <v>135432</v>
      </c>
      <c r="L579" t="str">
        <f t="shared" si="8"/>
        <v>2-Low Income Residential</v>
      </c>
    </row>
    <row r="580" spans="1:12" x14ac:dyDescent="0.25">
      <c r="A580">
        <v>2019</v>
      </c>
      <c r="B580">
        <v>3</v>
      </c>
      <c r="C580">
        <v>5</v>
      </c>
      <c r="D580">
        <v>201</v>
      </c>
      <c r="E580" t="s">
        <v>135</v>
      </c>
      <c r="F580">
        <v>753.91</v>
      </c>
      <c r="G580">
        <v>-12.96</v>
      </c>
      <c r="H580">
        <v>0</v>
      </c>
      <c r="I580">
        <v>0</v>
      </c>
      <c r="J580">
        <v>0</v>
      </c>
      <c r="K580">
        <v>740.95</v>
      </c>
      <c r="L580" t="str">
        <f t="shared" si="8"/>
        <v>1-Residential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8"/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ref="L582:L645" si="9">VLOOKUP(E582,N:O,2,FALSE)</f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si="9"/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9"/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9"/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9"/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ref="L646:L709" si="10">VLOOKUP(E646,N:O,2,FALSE)</f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2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2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si="10"/>
        <v>3-Small C&amp;I</v>
      </c>
    </row>
    <row r="707" spans="1:12" x14ac:dyDescent="0.2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0"/>
        <v>3-Small C&amp;I</v>
      </c>
    </row>
    <row r="708" spans="1:12" x14ac:dyDescent="0.2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0"/>
        <v>3-Small C&amp;I</v>
      </c>
    </row>
    <row r="709" spans="1:12" x14ac:dyDescent="0.2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0"/>
        <v>4-Medium C&amp;I</v>
      </c>
    </row>
    <row r="710" spans="1:12" x14ac:dyDescent="0.2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ref="L710:L746" si="11">VLOOKUP(E710,N:O,2,FALSE)</f>
        <v>5-Large C&amp;I</v>
      </c>
    </row>
    <row r="711" spans="1:12" x14ac:dyDescent="0.2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2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2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2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2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2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2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2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2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2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2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2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2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2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2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2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2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2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2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2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2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2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2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2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2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2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2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2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2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2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2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2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2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2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2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2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351"/>
  <sheetViews>
    <sheetView workbookViewId="0">
      <selection activeCell="H19" sqref="H19:H23"/>
    </sheetView>
  </sheetViews>
  <sheetFormatPr defaultRowHeight="15" x14ac:dyDescent="0.25"/>
  <cols>
    <col min="2" max="2" width="11.5703125" customWidth="1"/>
    <col min="3" max="3" width="10.85546875" customWidth="1"/>
    <col min="4" max="4" width="24.85546875" customWidth="1"/>
    <col min="5" max="5" width="12.42578125" customWidth="1"/>
    <col min="7" max="7" width="28" bestFit="1" customWidth="1"/>
    <col min="8" max="8" width="16.285156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25">
      <c r="A2" t="s">
        <v>70</v>
      </c>
      <c r="B2" s="189">
        <v>43554</v>
      </c>
      <c r="C2">
        <v>4</v>
      </c>
      <c r="D2" t="s">
        <v>100</v>
      </c>
      <c r="E2">
        <v>11636</v>
      </c>
      <c r="G2" s="190" t="s">
        <v>49</v>
      </c>
      <c r="H2" s="191">
        <v>5</v>
      </c>
    </row>
    <row r="3" spans="1:14" x14ac:dyDescent="0.25">
      <c r="A3" t="s">
        <v>70</v>
      </c>
      <c r="B3" s="189">
        <v>43554</v>
      </c>
      <c r="C3">
        <v>4</v>
      </c>
      <c r="D3" t="s">
        <v>101</v>
      </c>
      <c r="E3">
        <v>134</v>
      </c>
    </row>
    <row r="4" spans="1:14" x14ac:dyDescent="0.25">
      <c r="A4" t="s">
        <v>70</v>
      </c>
      <c r="B4" s="189">
        <v>43554</v>
      </c>
      <c r="C4">
        <v>4</v>
      </c>
      <c r="D4" t="s">
        <v>54</v>
      </c>
      <c r="E4">
        <v>1507</v>
      </c>
      <c r="G4" s="190" t="s">
        <v>78</v>
      </c>
      <c r="H4" s="190" t="s">
        <v>58</v>
      </c>
    </row>
    <row r="5" spans="1:14" x14ac:dyDescent="0.25">
      <c r="A5" t="s">
        <v>70</v>
      </c>
      <c r="B5" s="189">
        <v>43554</v>
      </c>
      <c r="C5">
        <v>4</v>
      </c>
      <c r="D5" t="s">
        <v>55</v>
      </c>
      <c r="E5">
        <v>78</v>
      </c>
      <c r="G5" s="190" t="s">
        <v>59</v>
      </c>
      <c r="H5" s="189">
        <v>44037</v>
      </c>
    </row>
    <row r="6" spans="1:14" x14ac:dyDescent="0.25">
      <c r="A6" t="s">
        <v>70</v>
      </c>
      <c r="B6" s="189">
        <v>43554</v>
      </c>
      <c r="C6">
        <v>4</v>
      </c>
      <c r="D6" t="s">
        <v>56</v>
      </c>
      <c r="E6">
        <v>11</v>
      </c>
      <c r="G6" s="191" t="s">
        <v>73</v>
      </c>
      <c r="H6" s="192">
        <v>351437233.95999998</v>
      </c>
    </row>
    <row r="7" spans="1:14" x14ac:dyDescent="0.25">
      <c r="A7" t="s">
        <v>70</v>
      </c>
      <c r="B7" s="189">
        <v>43554</v>
      </c>
      <c r="C7">
        <v>4</v>
      </c>
      <c r="D7" t="s">
        <v>57</v>
      </c>
      <c r="E7">
        <v>29</v>
      </c>
      <c r="G7" s="193" t="s">
        <v>100</v>
      </c>
      <c r="H7" s="192">
        <v>190291364.81999999</v>
      </c>
    </row>
    <row r="8" spans="1:14" x14ac:dyDescent="0.25">
      <c r="A8" t="s">
        <v>70</v>
      </c>
      <c r="B8" s="189">
        <v>43554</v>
      </c>
      <c r="C8">
        <v>5</v>
      </c>
      <c r="D8" t="s">
        <v>100</v>
      </c>
      <c r="E8">
        <v>1015578</v>
      </c>
      <c r="G8" s="193" t="s">
        <v>101</v>
      </c>
      <c r="H8" s="192">
        <v>15718009.130000001</v>
      </c>
    </row>
    <row r="9" spans="1:14" x14ac:dyDescent="0.25">
      <c r="A9" t="s">
        <v>70</v>
      </c>
      <c r="B9" s="189">
        <v>43554</v>
      </c>
      <c r="C9">
        <v>5</v>
      </c>
      <c r="D9" t="s">
        <v>101</v>
      </c>
      <c r="E9">
        <v>123812</v>
      </c>
      <c r="G9" s="193" t="s">
        <v>54</v>
      </c>
      <c r="H9" s="192">
        <v>39200972.979999997</v>
      </c>
    </row>
    <row r="10" spans="1:14" x14ac:dyDescent="0.25">
      <c r="A10" t="s">
        <v>70</v>
      </c>
      <c r="B10" s="189">
        <v>43554</v>
      </c>
      <c r="C10">
        <v>5</v>
      </c>
      <c r="D10" t="s">
        <v>54</v>
      </c>
      <c r="E10">
        <v>151355</v>
      </c>
      <c r="G10" s="193" t="s">
        <v>55</v>
      </c>
      <c r="H10" s="192">
        <v>46541159.82</v>
      </c>
    </row>
    <row r="11" spans="1:14" x14ac:dyDescent="0.25">
      <c r="A11" t="s">
        <v>70</v>
      </c>
      <c r="B11" s="189">
        <v>43554</v>
      </c>
      <c r="C11">
        <v>5</v>
      </c>
      <c r="D11" t="s">
        <v>55</v>
      </c>
      <c r="E11">
        <v>11453</v>
      </c>
      <c r="G11" s="193" t="s">
        <v>56</v>
      </c>
      <c r="H11" s="192">
        <v>59685727.210000001</v>
      </c>
    </row>
    <row r="12" spans="1:14" x14ac:dyDescent="0.25">
      <c r="A12" t="s">
        <v>70</v>
      </c>
      <c r="B12" s="189">
        <v>43554</v>
      </c>
      <c r="C12">
        <v>5</v>
      </c>
      <c r="D12" t="s">
        <v>56</v>
      </c>
      <c r="E12">
        <v>2995</v>
      </c>
      <c r="G12" s="191" t="s">
        <v>74</v>
      </c>
      <c r="H12" s="192">
        <v>280069851.76999998</v>
      </c>
    </row>
    <row r="13" spans="1:14" x14ac:dyDescent="0.25">
      <c r="A13" t="s">
        <v>70</v>
      </c>
      <c r="B13" s="189">
        <v>43554</v>
      </c>
      <c r="C13">
        <v>5</v>
      </c>
      <c r="D13" t="s">
        <v>57</v>
      </c>
      <c r="E13">
        <v>8396</v>
      </c>
      <c r="G13" s="193" t="s">
        <v>100</v>
      </c>
      <c r="H13" s="192">
        <v>150072378.03</v>
      </c>
    </row>
    <row r="14" spans="1:14" x14ac:dyDescent="0.25">
      <c r="A14" t="s">
        <v>70</v>
      </c>
      <c r="B14" s="189">
        <v>43582</v>
      </c>
      <c r="C14">
        <v>4</v>
      </c>
      <c r="D14" t="s">
        <v>100</v>
      </c>
      <c r="E14">
        <v>11648</v>
      </c>
      <c r="G14" s="193" t="s">
        <v>101</v>
      </c>
      <c r="H14" s="192">
        <v>12170409.59</v>
      </c>
    </row>
    <row r="15" spans="1:14" x14ac:dyDescent="0.25">
      <c r="A15" t="s">
        <v>70</v>
      </c>
      <c r="B15" s="189">
        <v>43582</v>
      </c>
      <c r="C15">
        <v>4</v>
      </c>
      <c r="D15" t="s">
        <v>101</v>
      </c>
      <c r="E15">
        <v>134</v>
      </c>
      <c r="G15" s="193" t="s">
        <v>54</v>
      </c>
      <c r="H15" s="192">
        <v>32858120.129999999</v>
      </c>
    </row>
    <row r="16" spans="1:14" x14ac:dyDescent="0.25">
      <c r="A16" t="s">
        <v>70</v>
      </c>
      <c r="B16" s="189">
        <v>43582</v>
      </c>
      <c r="C16">
        <v>4</v>
      </c>
      <c r="D16" t="s">
        <v>54</v>
      </c>
      <c r="E16">
        <v>1511</v>
      </c>
      <c r="G16" s="193" t="s">
        <v>55</v>
      </c>
      <c r="H16" s="192">
        <v>31822829.600000001</v>
      </c>
    </row>
    <row r="17" spans="1:8" x14ac:dyDescent="0.25">
      <c r="A17" t="s">
        <v>70</v>
      </c>
      <c r="B17" s="189">
        <v>43582</v>
      </c>
      <c r="C17">
        <v>4</v>
      </c>
      <c r="D17" t="s">
        <v>55</v>
      </c>
      <c r="E17">
        <v>78</v>
      </c>
      <c r="G17" s="193" t="s">
        <v>56</v>
      </c>
      <c r="H17" s="192">
        <v>53146114.420000002</v>
      </c>
    </row>
    <row r="18" spans="1:8" x14ac:dyDescent="0.25">
      <c r="A18" t="s">
        <v>70</v>
      </c>
      <c r="B18" s="189">
        <v>43582</v>
      </c>
      <c r="C18">
        <v>4</v>
      </c>
      <c r="D18" t="s">
        <v>56</v>
      </c>
      <c r="E18">
        <v>11</v>
      </c>
      <c r="G18" s="191" t="s">
        <v>75</v>
      </c>
      <c r="H18" s="192">
        <v>1306748</v>
      </c>
    </row>
    <row r="19" spans="1:8" x14ac:dyDescent="0.25">
      <c r="A19" t="s">
        <v>70</v>
      </c>
      <c r="B19" s="189">
        <v>43582</v>
      </c>
      <c r="C19">
        <v>4</v>
      </c>
      <c r="D19" t="s">
        <v>57</v>
      </c>
      <c r="E19">
        <v>29</v>
      </c>
      <c r="G19" s="193" t="s">
        <v>100</v>
      </c>
      <c r="H19" s="192">
        <v>986631</v>
      </c>
    </row>
    <row r="20" spans="1:8" x14ac:dyDescent="0.25">
      <c r="A20" t="s">
        <v>70</v>
      </c>
      <c r="B20" s="189">
        <v>43582</v>
      </c>
      <c r="C20">
        <v>5</v>
      </c>
      <c r="D20" t="s">
        <v>100</v>
      </c>
      <c r="E20">
        <v>1016330</v>
      </c>
      <c r="G20" s="193" t="s">
        <v>101</v>
      </c>
      <c r="H20" s="192">
        <v>123715</v>
      </c>
    </row>
    <row r="21" spans="1:8" x14ac:dyDescent="0.25">
      <c r="A21" t="s">
        <v>70</v>
      </c>
      <c r="B21" s="189">
        <v>43582</v>
      </c>
      <c r="C21">
        <v>5</v>
      </c>
      <c r="D21" t="s">
        <v>101</v>
      </c>
      <c r="E21">
        <v>123917</v>
      </c>
      <c r="G21" s="193" t="s">
        <v>54</v>
      </c>
      <c r="H21" s="192">
        <v>172231</v>
      </c>
    </row>
    <row r="22" spans="1:8" x14ac:dyDescent="0.25">
      <c r="A22" t="s">
        <v>70</v>
      </c>
      <c r="B22" s="189">
        <v>43582</v>
      </c>
      <c r="C22">
        <v>5</v>
      </c>
      <c r="D22" t="s">
        <v>54</v>
      </c>
      <c r="E22">
        <v>151388</v>
      </c>
      <c r="G22" s="193" t="s">
        <v>55</v>
      </c>
      <c r="H22" s="192">
        <v>18234</v>
      </c>
    </row>
    <row r="23" spans="1:8" x14ac:dyDescent="0.25">
      <c r="A23" t="s">
        <v>70</v>
      </c>
      <c r="B23" s="189">
        <v>43582</v>
      </c>
      <c r="C23">
        <v>5</v>
      </c>
      <c r="D23" t="s">
        <v>55</v>
      </c>
      <c r="E23">
        <v>11486</v>
      </c>
      <c r="G23" s="193" t="s">
        <v>56</v>
      </c>
      <c r="H23" s="192">
        <v>5937</v>
      </c>
    </row>
    <row r="24" spans="1:8" x14ac:dyDescent="0.25">
      <c r="A24" t="s">
        <v>70</v>
      </c>
      <c r="B24" s="189">
        <v>43582</v>
      </c>
      <c r="C24">
        <v>5</v>
      </c>
      <c r="D24" t="s">
        <v>56</v>
      </c>
      <c r="E24">
        <v>2998</v>
      </c>
    </row>
    <row r="25" spans="1:8" x14ac:dyDescent="0.25">
      <c r="A25" t="s">
        <v>70</v>
      </c>
      <c r="B25" s="189">
        <v>43582</v>
      </c>
      <c r="C25">
        <v>5</v>
      </c>
      <c r="D25" t="s">
        <v>57</v>
      </c>
      <c r="E25">
        <v>8404</v>
      </c>
    </row>
    <row r="26" spans="1:8" x14ac:dyDescent="0.25">
      <c r="A26" t="s">
        <v>70</v>
      </c>
      <c r="B26" s="189">
        <v>43610</v>
      </c>
      <c r="C26">
        <v>4</v>
      </c>
      <c r="D26" t="s">
        <v>100</v>
      </c>
      <c r="E26">
        <v>11670</v>
      </c>
    </row>
    <row r="27" spans="1:8" x14ac:dyDescent="0.25">
      <c r="A27" t="s">
        <v>70</v>
      </c>
      <c r="B27" s="189">
        <v>43610</v>
      </c>
      <c r="C27">
        <v>4</v>
      </c>
      <c r="D27" t="s">
        <v>101</v>
      </c>
      <c r="E27">
        <v>134</v>
      </c>
    </row>
    <row r="28" spans="1:8" x14ac:dyDescent="0.25">
      <c r="A28" t="s">
        <v>70</v>
      </c>
      <c r="B28" s="189">
        <v>43610</v>
      </c>
      <c r="C28">
        <v>4</v>
      </c>
      <c r="D28" t="s">
        <v>54</v>
      </c>
      <c r="E28">
        <v>1515</v>
      </c>
    </row>
    <row r="29" spans="1:8" x14ac:dyDescent="0.25">
      <c r="A29" t="s">
        <v>70</v>
      </c>
      <c r="B29" s="189">
        <v>43610</v>
      </c>
      <c r="C29">
        <v>4</v>
      </c>
      <c r="D29" t="s">
        <v>55</v>
      </c>
      <c r="E29">
        <v>78</v>
      </c>
    </row>
    <row r="30" spans="1:8" x14ac:dyDescent="0.25">
      <c r="A30" t="s">
        <v>70</v>
      </c>
      <c r="B30" s="189">
        <v>43610</v>
      </c>
      <c r="C30">
        <v>4</v>
      </c>
      <c r="D30" t="s">
        <v>56</v>
      </c>
      <c r="E30">
        <v>11</v>
      </c>
    </row>
    <row r="31" spans="1:8" x14ac:dyDescent="0.25">
      <c r="A31" t="s">
        <v>70</v>
      </c>
      <c r="B31" s="189">
        <v>43610</v>
      </c>
      <c r="C31">
        <v>4</v>
      </c>
      <c r="D31" t="s">
        <v>57</v>
      </c>
      <c r="E31">
        <v>29</v>
      </c>
    </row>
    <row r="32" spans="1:8" x14ac:dyDescent="0.25">
      <c r="A32" t="s">
        <v>70</v>
      </c>
      <c r="B32" s="189">
        <v>43610</v>
      </c>
      <c r="C32">
        <v>5</v>
      </c>
      <c r="D32" t="s">
        <v>100</v>
      </c>
      <c r="E32">
        <v>1016566</v>
      </c>
    </row>
    <row r="33" spans="1:5" x14ac:dyDescent="0.25">
      <c r="A33" t="s">
        <v>70</v>
      </c>
      <c r="B33" s="189">
        <v>43610</v>
      </c>
      <c r="C33">
        <v>5</v>
      </c>
      <c r="D33" t="s">
        <v>101</v>
      </c>
      <c r="E33">
        <v>123984</v>
      </c>
    </row>
    <row r="34" spans="1:5" x14ac:dyDescent="0.25">
      <c r="A34" t="s">
        <v>70</v>
      </c>
      <c r="B34" s="189">
        <v>43610</v>
      </c>
      <c r="C34">
        <v>5</v>
      </c>
      <c r="D34" t="s">
        <v>54</v>
      </c>
      <c r="E34">
        <v>151600</v>
      </c>
    </row>
    <row r="35" spans="1:5" x14ac:dyDescent="0.25">
      <c r="A35" t="s">
        <v>70</v>
      </c>
      <c r="B35" s="189">
        <v>43610</v>
      </c>
      <c r="C35">
        <v>5</v>
      </c>
      <c r="D35" t="s">
        <v>55</v>
      </c>
      <c r="E35">
        <v>11516</v>
      </c>
    </row>
    <row r="36" spans="1:5" x14ac:dyDescent="0.25">
      <c r="A36" t="s">
        <v>70</v>
      </c>
      <c r="B36" s="189">
        <v>43610</v>
      </c>
      <c r="C36">
        <v>5</v>
      </c>
      <c r="D36" t="s">
        <v>56</v>
      </c>
      <c r="E36">
        <v>2999</v>
      </c>
    </row>
    <row r="37" spans="1:5" x14ac:dyDescent="0.25">
      <c r="A37" t="s">
        <v>70</v>
      </c>
      <c r="B37" s="189">
        <v>43610</v>
      </c>
      <c r="C37">
        <v>5</v>
      </c>
      <c r="D37" t="s">
        <v>57</v>
      </c>
      <c r="E37">
        <v>8420</v>
      </c>
    </row>
    <row r="38" spans="1:5" x14ac:dyDescent="0.25">
      <c r="A38" t="s">
        <v>70</v>
      </c>
      <c r="B38" s="189">
        <v>43645</v>
      </c>
      <c r="C38">
        <v>4</v>
      </c>
      <c r="D38" t="s">
        <v>100</v>
      </c>
      <c r="E38">
        <v>11695</v>
      </c>
    </row>
    <row r="39" spans="1:5" x14ac:dyDescent="0.25">
      <c r="A39" t="s">
        <v>70</v>
      </c>
      <c r="B39" s="189">
        <v>43645</v>
      </c>
      <c r="C39">
        <v>4</v>
      </c>
      <c r="D39" t="s">
        <v>101</v>
      </c>
      <c r="E39">
        <v>134</v>
      </c>
    </row>
    <row r="40" spans="1:5" x14ac:dyDescent="0.25">
      <c r="A40" t="s">
        <v>70</v>
      </c>
      <c r="B40" s="189">
        <v>43645</v>
      </c>
      <c r="C40">
        <v>4</v>
      </c>
      <c r="D40" t="s">
        <v>54</v>
      </c>
      <c r="E40">
        <v>1519</v>
      </c>
    </row>
    <row r="41" spans="1:5" x14ac:dyDescent="0.25">
      <c r="A41" t="s">
        <v>70</v>
      </c>
      <c r="B41" s="189">
        <v>43645</v>
      </c>
      <c r="C41">
        <v>4</v>
      </c>
      <c r="D41" t="s">
        <v>55</v>
      </c>
      <c r="E41">
        <v>78</v>
      </c>
    </row>
    <row r="42" spans="1:5" x14ac:dyDescent="0.25">
      <c r="A42" t="s">
        <v>70</v>
      </c>
      <c r="B42" s="189">
        <v>43645</v>
      </c>
      <c r="C42">
        <v>4</v>
      </c>
      <c r="D42" t="s">
        <v>56</v>
      </c>
      <c r="E42">
        <v>11</v>
      </c>
    </row>
    <row r="43" spans="1:5" x14ac:dyDescent="0.25">
      <c r="A43" t="s">
        <v>70</v>
      </c>
      <c r="B43" s="189">
        <v>43645</v>
      </c>
      <c r="C43">
        <v>4</v>
      </c>
      <c r="D43" t="s">
        <v>57</v>
      </c>
      <c r="E43">
        <v>29</v>
      </c>
    </row>
    <row r="44" spans="1:5" x14ac:dyDescent="0.25">
      <c r="A44" t="s">
        <v>70</v>
      </c>
      <c r="B44" s="189">
        <v>43645</v>
      </c>
      <c r="C44">
        <v>5</v>
      </c>
      <c r="D44" t="s">
        <v>100</v>
      </c>
      <c r="E44">
        <v>1016626</v>
      </c>
    </row>
    <row r="45" spans="1:5" x14ac:dyDescent="0.25">
      <c r="A45" t="s">
        <v>70</v>
      </c>
      <c r="B45" s="189">
        <v>43645</v>
      </c>
      <c r="C45">
        <v>5</v>
      </c>
      <c r="D45" t="s">
        <v>101</v>
      </c>
      <c r="E45">
        <v>124026</v>
      </c>
    </row>
    <row r="46" spans="1:5" x14ac:dyDescent="0.25">
      <c r="A46" t="s">
        <v>70</v>
      </c>
      <c r="B46" s="189">
        <v>43645</v>
      </c>
      <c r="C46">
        <v>5</v>
      </c>
      <c r="D46" t="s">
        <v>54</v>
      </c>
      <c r="E46">
        <v>151908</v>
      </c>
    </row>
    <row r="47" spans="1:5" x14ac:dyDescent="0.25">
      <c r="A47" t="s">
        <v>70</v>
      </c>
      <c r="B47" s="189">
        <v>43645</v>
      </c>
      <c r="C47">
        <v>5</v>
      </c>
      <c r="D47" t="s">
        <v>55</v>
      </c>
      <c r="E47">
        <v>11550</v>
      </c>
    </row>
    <row r="48" spans="1:5" x14ac:dyDescent="0.25">
      <c r="A48" t="s">
        <v>70</v>
      </c>
      <c r="B48" s="189">
        <v>43645</v>
      </c>
      <c r="C48">
        <v>5</v>
      </c>
      <c r="D48" t="s">
        <v>56</v>
      </c>
      <c r="E48">
        <v>3001</v>
      </c>
    </row>
    <row r="49" spans="1:5" x14ac:dyDescent="0.25">
      <c r="A49" t="s">
        <v>70</v>
      </c>
      <c r="B49" s="189">
        <v>43645</v>
      </c>
      <c r="C49">
        <v>5</v>
      </c>
      <c r="D49" t="s">
        <v>57</v>
      </c>
      <c r="E49">
        <v>8431</v>
      </c>
    </row>
    <row r="50" spans="1:5" x14ac:dyDescent="0.25">
      <c r="A50" t="s">
        <v>70</v>
      </c>
      <c r="B50" s="189">
        <v>43673</v>
      </c>
      <c r="C50">
        <v>4</v>
      </c>
      <c r="D50" t="s">
        <v>100</v>
      </c>
      <c r="E50">
        <v>11726</v>
      </c>
    </row>
    <row r="51" spans="1:5" x14ac:dyDescent="0.25">
      <c r="A51" t="s">
        <v>70</v>
      </c>
      <c r="B51" s="189">
        <v>43673</v>
      </c>
      <c r="C51">
        <v>4</v>
      </c>
      <c r="D51" t="s">
        <v>101</v>
      </c>
      <c r="E51">
        <v>134</v>
      </c>
    </row>
    <row r="52" spans="1:5" x14ac:dyDescent="0.25">
      <c r="A52" t="s">
        <v>70</v>
      </c>
      <c r="B52" s="189">
        <v>43673</v>
      </c>
      <c r="C52">
        <v>4</v>
      </c>
      <c r="D52" t="s">
        <v>54</v>
      </c>
      <c r="E52">
        <v>1524</v>
      </c>
    </row>
    <row r="53" spans="1:5" x14ac:dyDescent="0.25">
      <c r="A53" t="s">
        <v>70</v>
      </c>
      <c r="B53" s="189">
        <v>43673</v>
      </c>
      <c r="C53">
        <v>4</v>
      </c>
      <c r="D53" t="s">
        <v>55</v>
      </c>
      <c r="E53">
        <v>78</v>
      </c>
    </row>
    <row r="54" spans="1:5" x14ac:dyDescent="0.25">
      <c r="A54" t="s">
        <v>70</v>
      </c>
      <c r="B54" s="189">
        <v>43673</v>
      </c>
      <c r="C54">
        <v>4</v>
      </c>
      <c r="D54" t="s">
        <v>56</v>
      </c>
      <c r="E54">
        <v>11</v>
      </c>
    </row>
    <row r="55" spans="1:5" x14ac:dyDescent="0.25">
      <c r="A55" t="s">
        <v>70</v>
      </c>
      <c r="B55" s="189">
        <v>43673</v>
      </c>
      <c r="C55">
        <v>4</v>
      </c>
      <c r="D55" t="s">
        <v>57</v>
      </c>
      <c r="E55">
        <v>29</v>
      </c>
    </row>
    <row r="56" spans="1:5" x14ac:dyDescent="0.25">
      <c r="A56" t="s">
        <v>70</v>
      </c>
      <c r="B56" s="189">
        <v>43673</v>
      </c>
      <c r="C56">
        <v>5</v>
      </c>
      <c r="D56" t="s">
        <v>100</v>
      </c>
      <c r="E56">
        <v>1017316</v>
      </c>
    </row>
    <row r="57" spans="1:5" x14ac:dyDescent="0.25">
      <c r="A57" t="s">
        <v>70</v>
      </c>
      <c r="B57" s="189">
        <v>43673</v>
      </c>
      <c r="C57">
        <v>5</v>
      </c>
      <c r="D57" t="s">
        <v>101</v>
      </c>
      <c r="E57">
        <v>124104</v>
      </c>
    </row>
    <row r="58" spans="1:5" x14ac:dyDescent="0.25">
      <c r="A58" t="s">
        <v>70</v>
      </c>
      <c r="B58" s="189">
        <v>43673</v>
      </c>
      <c r="C58">
        <v>5</v>
      </c>
      <c r="D58" t="s">
        <v>54</v>
      </c>
      <c r="E58">
        <v>152108</v>
      </c>
    </row>
    <row r="59" spans="1:5" x14ac:dyDescent="0.25">
      <c r="A59" t="s">
        <v>70</v>
      </c>
      <c r="B59" s="189">
        <v>43673</v>
      </c>
      <c r="C59">
        <v>5</v>
      </c>
      <c r="D59" t="s">
        <v>55</v>
      </c>
      <c r="E59">
        <v>11579</v>
      </c>
    </row>
    <row r="60" spans="1:5" x14ac:dyDescent="0.25">
      <c r="A60" t="s">
        <v>70</v>
      </c>
      <c r="B60" s="189">
        <v>43673</v>
      </c>
      <c r="C60">
        <v>5</v>
      </c>
      <c r="D60" t="s">
        <v>56</v>
      </c>
      <c r="E60">
        <v>3000</v>
      </c>
    </row>
    <row r="61" spans="1:5" x14ac:dyDescent="0.25">
      <c r="A61" t="s">
        <v>70</v>
      </c>
      <c r="B61" s="189">
        <v>43673</v>
      </c>
      <c r="C61">
        <v>5</v>
      </c>
      <c r="D61" t="s">
        <v>57</v>
      </c>
      <c r="E61">
        <v>8440</v>
      </c>
    </row>
    <row r="62" spans="1:5" x14ac:dyDescent="0.25">
      <c r="A62" t="s">
        <v>70</v>
      </c>
      <c r="B62" s="189">
        <v>43708</v>
      </c>
      <c r="C62">
        <v>4</v>
      </c>
      <c r="D62" t="s">
        <v>100</v>
      </c>
      <c r="E62">
        <v>11731</v>
      </c>
    </row>
    <row r="63" spans="1:5" x14ac:dyDescent="0.25">
      <c r="A63" t="s">
        <v>70</v>
      </c>
      <c r="B63" s="189">
        <v>43708</v>
      </c>
      <c r="C63">
        <v>4</v>
      </c>
      <c r="D63" t="s">
        <v>101</v>
      </c>
      <c r="E63">
        <v>134</v>
      </c>
    </row>
    <row r="64" spans="1:5" x14ac:dyDescent="0.25">
      <c r="A64" t="s">
        <v>70</v>
      </c>
      <c r="B64" s="189">
        <v>43708</v>
      </c>
      <c r="C64">
        <v>4</v>
      </c>
      <c r="D64" t="s">
        <v>54</v>
      </c>
      <c r="E64">
        <v>1526</v>
      </c>
    </row>
    <row r="65" spans="1:5" x14ac:dyDescent="0.25">
      <c r="A65" t="s">
        <v>70</v>
      </c>
      <c r="B65" s="189">
        <v>43708</v>
      </c>
      <c r="C65">
        <v>4</v>
      </c>
      <c r="D65" t="s">
        <v>55</v>
      </c>
      <c r="E65">
        <v>79</v>
      </c>
    </row>
    <row r="66" spans="1:5" x14ac:dyDescent="0.25">
      <c r="A66" t="s">
        <v>70</v>
      </c>
      <c r="B66" s="189">
        <v>43708</v>
      </c>
      <c r="C66">
        <v>4</v>
      </c>
      <c r="D66" t="s">
        <v>56</v>
      </c>
      <c r="E66">
        <v>11</v>
      </c>
    </row>
    <row r="67" spans="1:5" x14ac:dyDescent="0.25">
      <c r="A67" t="s">
        <v>70</v>
      </c>
      <c r="B67" s="189">
        <v>43708</v>
      </c>
      <c r="C67">
        <v>4</v>
      </c>
      <c r="D67" t="s">
        <v>57</v>
      </c>
      <c r="E67">
        <v>29</v>
      </c>
    </row>
    <row r="68" spans="1:5" x14ac:dyDescent="0.25">
      <c r="A68" t="s">
        <v>70</v>
      </c>
      <c r="B68" s="189">
        <v>43708</v>
      </c>
      <c r="C68">
        <v>5</v>
      </c>
      <c r="D68" t="s">
        <v>100</v>
      </c>
      <c r="E68">
        <v>1017889</v>
      </c>
    </row>
    <row r="69" spans="1:5" x14ac:dyDescent="0.25">
      <c r="A69" t="s">
        <v>70</v>
      </c>
      <c r="B69" s="189">
        <v>43708</v>
      </c>
      <c r="C69">
        <v>5</v>
      </c>
      <c r="D69" t="s">
        <v>101</v>
      </c>
      <c r="E69">
        <v>124206</v>
      </c>
    </row>
    <row r="70" spans="1:5" x14ac:dyDescent="0.25">
      <c r="A70" t="s">
        <v>70</v>
      </c>
      <c r="B70" s="189">
        <v>43708</v>
      </c>
      <c r="C70">
        <v>5</v>
      </c>
      <c r="D70" t="s">
        <v>54</v>
      </c>
      <c r="E70">
        <v>152342</v>
      </c>
    </row>
    <row r="71" spans="1:5" x14ac:dyDescent="0.25">
      <c r="A71" t="s">
        <v>70</v>
      </c>
      <c r="B71" s="189">
        <v>43708</v>
      </c>
      <c r="C71">
        <v>5</v>
      </c>
      <c r="D71" t="s">
        <v>55</v>
      </c>
      <c r="E71">
        <v>11607</v>
      </c>
    </row>
    <row r="72" spans="1:5" x14ac:dyDescent="0.25">
      <c r="A72" t="s">
        <v>70</v>
      </c>
      <c r="B72" s="189">
        <v>43708</v>
      </c>
      <c r="C72">
        <v>5</v>
      </c>
      <c r="D72" t="s">
        <v>56</v>
      </c>
      <c r="E72">
        <v>3002</v>
      </c>
    </row>
    <row r="73" spans="1:5" x14ac:dyDescent="0.25">
      <c r="A73" t="s">
        <v>70</v>
      </c>
      <c r="B73" s="189">
        <v>43708</v>
      </c>
      <c r="C73">
        <v>5</v>
      </c>
      <c r="D73" t="s">
        <v>57</v>
      </c>
      <c r="E73">
        <v>8449</v>
      </c>
    </row>
    <row r="74" spans="1:5" x14ac:dyDescent="0.25">
      <c r="A74" t="s">
        <v>70</v>
      </c>
      <c r="B74" s="189">
        <v>43736</v>
      </c>
      <c r="C74">
        <v>4</v>
      </c>
      <c r="D74" t="s">
        <v>100</v>
      </c>
      <c r="E74">
        <v>11755</v>
      </c>
    </row>
    <row r="75" spans="1:5" x14ac:dyDescent="0.25">
      <c r="A75" t="s">
        <v>70</v>
      </c>
      <c r="B75" s="189">
        <v>43736</v>
      </c>
      <c r="C75">
        <v>4</v>
      </c>
      <c r="D75" t="s">
        <v>101</v>
      </c>
      <c r="E75">
        <v>135</v>
      </c>
    </row>
    <row r="76" spans="1:5" x14ac:dyDescent="0.25">
      <c r="A76" t="s">
        <v>70</v>
      </c>
      <c r="B76" s="189">
        <v>43736</v>
      </c>
      <c r="C76">
        <v>4</v>
      </c>
      <c r="D76" t="s">
        <v>54</v>
      </c>
      <c r="E76">
        <v>1533</v>
      </c>
    </row>
    <row r="77" spans="1:5" x14ac:dyDescent="0.25">
      <c r="A77" t="s">
        <v>70</v>
      </c>
      <c r="B77" s="189">
        <v>43736</v>
      </c>
      <c r="C77">
        <v>4</v>
      </c>
      <c r="D77" t="s">
        <v>55</v>
      </c>
      <c r="E77">
        <v>79</v>
      </c>
    </row>
    <row r="78" spans="1:5" x14ac:dyDescent="0.25">
      <c r="A78" t="s">
        <v>70</v>
      </c>
      <c r="B78" s="189">
        <v>43736</v>
      </c>
      <c r="C78">
        <v>4</v>
      </c>
      <c r="D78" t="s">
        <v>56</v>
      </c>
      <c r="E78">
        <v>11</v>
      </c>
    </row>
    <row r="79" spans="1:5" x14ac:dyDescent="0.25">
      <c r="A79" t="s">
        <v>70</v>
      </c>
      <c r="B79" s="189">
        <v>43736</v>
      </c>
      <c r="C79">
        <v>4</v>
      </c>
      <c r="D79" t="s">
        <v>57</v>
      </c>
      <c r="E79">
        <v>30</v>
      </c>
    </row>
    <row r="80" spans="1:5" x14ac:dyDescent="0.25">
      <c r="A80" t="s">
        <v>70</v>
      </c>
      <c r="B80" s="189">
        <v>43736</v>
      </c>
      <c r="C80">
        <v>5</v>
      </c>
      <c r="D80" t="s">
        <v>100</v>
      </c>
      <c r="E80">
        <v>1019401</v>
      </c>
    </row>
    <row r="81" spans="1:5" x14ac:dyDescent="0.25">
      <c r="A81" t="s">
        <v>70</v>
      </c>
      <c r="B81" s="189">
        <v>43736</v>
      </c>
      <c r="C81">
        <v>5</v>
      </c>
      <c r="D81" t="s">
        <v>101</v>
      </c>
      <c r="E81">
        <v>124342</v>
      </c>
    </row>
    <row r="82" spans="1:5" x14ac:dyDescent="0.25">
      <c r="A82" t="s">
        <v>70</v>
      </c>
      <c r="B82" s="189">
        <v>43736</v>
      </c>
      <c r="C82">
        <v>5</v>
      </c>
      <c r="D82" t="s">
        <v>54</v>
      </c>
      <c r="E82">
        <v>152567</v>
      </c>
    </row>
    <row r="83" spans="1:5" x14ac:dyDescent="0.25">
      <c r="A83" t="s">
        <v>70</v>
      </c>
      <c r="B83" s="189">
        <v>43736</v>
      </c>
      <c r="C83">
        <v>5</v>
      </c>
      <c r="D83" t="s">
        <v>55</v>
      </c>
      <c r="E83">
        <v>11644</v>
      </c>
    </row>
    <row r="84" spans="1:5" x14ac:dyDescent="0.25">
      <c r="A84" t="s">
        <v>70</v>
      </c>
      <c r="B84" s="189">
        <v>43736</v>
      </c>
      <c r="C84">
        <v>5</v>
      </c>
      <c r="D84" t="s">
        <v>56</v>
      </c>
      <c r="E84">
        <v>3006</v>
      </c>
    </row>
    <row r="85" spans="1:5" x14ac:dyDescent="0.25">
      <c r="A85" t="s">
        <v>70</v>
      </c>
      <c r="B85" s="189">
        <v>43736</v>
      </c>
      <c r="C85">
        <v>5</v>
      </c>
      <c r="D85" t="s">
        <v>57</v>
      </c>
      <c r="E85">
        <v>8455</v>
      </c>
    </row>
    <row r="86" spans="1:5" x14ac:dyDescent="0.25">
      <c r="A86" t="s">
        <v>70</v>
      </c>
      <c r="B86" s="189">
        <v>43764</v>
      </c>
      <c r="C86">
        <v>4</v>
      </c>
      <c r="D86" t="s">
        <v>100</v>
      </c>
      <c r="E86">
        <v>11755</v>
      </c>
    </row>
    <row r="87" spans="1:5" x14ac:dyDescent="0.25">
      <c r="A87" t="s">
        <v>70</v>
      </c>
      <c r="B87" s="189">
        <v>43764</v>
      </c>
      <c r="C87">
        <v>4</v>
      </c>
      <c r="D87" t="s">
        <v>101</v>
      </c>
      <c r="E87">
        <v>135</v>
      </c>
    </row>
    <row r="88" spans="1:5" x14ac:dyDescent="0.25">
      <c r="A88" t="s">
        <v>70</v>
      </c>
      <c r="B88" s="189">
        <v>43764</v>
      </c>
      <c r="C88">
        <v>4</v>
      </c>
      <c r="D88" t="s">
        <v>54</v>
      </c>
      <c r="E88">
        <v>1537</v>
      </c>
    </row>
    <row r="89" spans="1:5" x14ac:dyDescent="0.25">
      <c r="A89" t="s">
        <v>70</v>
      </c>
      <c r="B89" s="189">
        <v>43764</v>
      </c>
      <c r="C89">
        <v>4</v>
      </c>
      <c r="D89" t="s">
        <v>55</v>
      </c>
      <c r="E89">
        <v>79</v>
      </c>
    </row>
    <row r="90" spans="1:5" x14ac:dyDescent="0.25">
      <c r="A90" t="s">
        <v>70</v>
      </c>
      <c r="B90" s="189">
        <v>43764</v>
      </c>
      <c r="C90">
        <v>4</v>
      </c>
      <c r="D90" t="s">
        <v>56</v>
      </c>
      <c r="E90">
        <v>11</v>
      </c>
    </row>
    <row r="91" spans="1:5" x14ac:dyDescent="0.25">
      <c r="A91" t="s">
        <v>70</v>
      </c>
      <c r="B91" s="189">
        <v>43764</v>
      </c>
      <c r="C91">
        <v>4</v>
      </c>
      <c r="D91" t="s">
        <v>57</v>
      </c>
      <c r="E91">
        <v>30</v>
      </c>
    </row>
    <row r="92" spans="1:5" x14ac:dyDescent="0.25">
      <c r="A92" t="s">
        <v>70</v>
      </c>
      <c r="B92" s="189">
        <v>43764</v>
      </c>
      <c r="C92">
        <v>5</v>
      </c>
      <c r="D92" t="s">
        <v>100</v>
      </c>
      <c r="E92">
        <v>1020368</v>
      </c>
    </row>
    <row r="93" spans="1:5" x14ac:dyDescent="0.25">
      <c r="A93" t="s">
        <v>70</v>
      </c>
      <c r="B93" s="189">
        <v>43764</v>
      </c>
      <c r="C93">
        <v>5</v>
      </c>
      <c r="D93" t="s">
        <v>101</v>
      </c>
      <c r="E93">
        <v>124433</v>
      </c>
    </row>
    <row r="94" spans="1:5" x14ac:dyDescent="0.25">
      <c r="A94" t="s">
        <v>70</v>
      </c>
      <c r="B94" s="189">
        <v>43764</v>
      </c>
      <c r="C94">
        <v>5</v>
      </c>
      <c r="D94" t="s">
        <v>54</v>
      </c>
      <c r="E94">
        <v>152771</v>
      </c>
    </row>
    <row r="95" spans="1:5" x14ac:dyDescent="0.25">
      <c r="A95" t="s">
        <v>70</v>
      </c>
      <c r="B95" s="189">
        <v>43764</v>
      </c>
      <c r="C95">
        <v>5</v>
      </c>
      <c r="D95" t="s">
        <v>55</v>
      </c>
      <c r="E95">
        <v>11664</v>
      </c>
    </row>
    <row r="96" spans="1:5" x14ac:dyDescent="0.25">
      <c r="A96" t="s">
        <v>70</v>
      </c>
      <c r="B96" s="189">
        <v>43764</v>
      </c>
      <c r="C96">
        <v>5</v>
      </c>
      <c r="D96" t="s">
        <v>56</v>
      </c>
      <c r="E96">
        <v>3008</v>
      </c>
    </row>
    <row r="97" spans="1:5" x14ac:dyDescent="0.25">
      <c r="A97" t="s">
        <v>70</v>
      </c>
      <c r="B97" s="189">
        <v>43764</v>
      </c>
      <c r="C97">
        <v>5</v>
      </c>
      <c r="D97" t="s">
        <v>57</v>
      </c>
      <c r="E97">
        <v>8462</v>
      </c>
    </row>
    <row r="98" spans="1:5" x14ac:dyDescent="0.25">
      <c r="A98" t="s">
        <v>70</v>
      </c>
      <c r="B98" s="189">
        <v>43799</v>
      </c>
      <c r="C98">
        <v>4</v>
      </c>
      <c r="D98" t="s">
        <v>100</v>
      </c>
      <c r="E98">
        <v>11807</v>
      </c>
    </row>
    <row r="99" spans="1:5" x14ac:dyDescent="0.25">
      <c r="A99" t="s">
        <v>70</v>
      </c>
      <c r="B99" s="189">
        <v>43799</v>
      </c>
      <c r="C99">
        <v>4</v>
      </c>
      <c r="D99" t="s">
        <v>101</v>
      </c>
      <c r="E99">
        <v>136</v>
      </c>
    </row>
    <row r="100" spans="1:5" x14ac:dyDescent="0.25">
      <c r="A100" t="s">
        <v>70</v>
      </c>
      <c r="B100" s="189">
        <v>43799</v>
      </c>
      <c r="C100">
        <v>4</v>
      </c>
      <c r="D100" t="s">
        <v>54</v>
      </c>
      <c r="E100">
        <v>1550</v>
      </c>
    </row>
    <row r="101" spans="1:5" x14ac:dyDescent="0.25">
      <c r="A101" t="s">
        <v>70</v>
      </c>
      <c r="B101" s="189">
        <v>43799</v>
      </c>
      <c r="C101">
        <v>4</v>
      </c>
      <c r="D101" t="s">
        <v>55</v>
      </c>
      <c r="E101">
        <v>79</v>
      </c>
    </row>
    <row r="102" spans="1:5" x14ac:dyDescent="0.25">
      <c r="A102" t="s">
        <v>70</v>
      </c>
      <c r="B102" s="189">
        <v>43799</v>
      </c>
      <c r="C102">
        <v>4</v>
      </c>
      <c r="D102" t="s">
        <v>56</v>
      </c>
      <c r="E102">
        <v>11</v>
      </c>
    </row>
    <row r="103" spans="1:5" x14ac:dyDescent="0.25">
      <c r="A103" t="s">
        <v>70</v>
      </c>
      <c r="B103" s="189">
        <v>43799</v>
      </c>
      <c r="C103">
        <v>4</v>
      </c>
      <c r="D103" t="s">
        <v>57</v>
      </c>
      <c r="E103">
        <v>30</v>
      </c>
    </row>
    <row r="104" spans="1:5" x14ac:dyDescent="0.25">
      <c r="A104" t="s">
        <v>70</v>
      </c>
      <c r="B104" s="189">
        <v>43799</v>
      </c>
      <c r="C104">
        <v>5</v>
      </c>
      <c r="D104" t="s">
        <v>100</v>
      </c>
      <c r="E104">
        <v>1022942</v>
      </c>
    </row>
    <row r="105" spans="1:5" x14ac:dyDescent="0.25">
      <c r="A105" t="s">
        <v>70</v>
      </c>
      <c r="B105" s="189">
        <v>43799</v>
      </c>
      <c r="C105">
        <v>5</v>
      </c>
      <c r="D105" t="s">
        <v>101</v>
      </c>
      <c r="E105">
        <v>124677</v>
      </c>
    </row>
    <row r="106" spans="1:5" x14ac:dyDescent="0.25">
      <c r="A106" t="s">
        <v>70</v>
      </c>
      <c r="B106" s="189">
        <v>43799</v>
      </c>
      <c r="C106">
        <v>5</v>
      </c>
      <c r="D106" t="s">
        <v>54</v>
      </c>
      <c r="E106">
        <v>153237</v>
      </c>
    </row>
    <row r="107" spans="1:5" x14ac:dyDescent="0.25">
      <c r="A107" t="s">
        <v>70</v>
      </c>
      <c r="B107" s="189">
        <v>43799</v>
      </c>
      <c r="C107">
        <v>5</v>
      </c>
      <c r="D107" t="s">
        <v>55</v>
      </c>
      <c r="E107">
        <v>11727</v>
      </c>
    </row>
    <row r="108" spans="1:5" x14ac:dyDescent="0.25">
      <c r="A108" t="s">
        <v>70</v>
      </c>
      <c r="B108" s="189">
        <v>43799</v>
      </c>
      <c r="C108">
        <v>5</v>
      </c>
      <c r="D108" t="s">
        <v>56</v>
      </c>
      <c r="E108">
        <v>3007</v>
      </c>
    </row>
    <row r="109" spans="1:5" x14ac:dyDescent="0.25">
      <c r="A109" t="s">
        <v>70</v>
      </c>
      <c r="B109" s="189">
        <v>43799</v>
      </c>
      <c r="C109">
        <v>5</v>
      </c>
      <c r="D109" t="s">
        <v>57</v>
      </c>
      <c r="E109">
        <v>8478</v>
      </c>
    </row>
    <row r="110" spans="1:5" x14ac:dyDescent="0.25">
      <c r="A110" t="s">
        <v>70</v>
      </c>
      <c r="B110" s="189">
        <v>43820</v>
      </c>
      <c r="C110">
        <v>4</v>
      </c>
      <c r="D110" t="s">
        <v>100</v>
      </c>
      <c r="E110">
        <v>11862</v>
      </c>
    </row>
    <row r="111" spans="1:5" x14ac:dyDescent="0.25">
      <c r="A111" t="s">
        <v>70</v>
      </c>
      <c r="B111" s="189">
        <v>43820</v>
      </c>
      <c r="C111">
        <v>4</v>
      </c>
      <c r="D111" t="s">
        <v>101</v>
      </c>
      <c r="E111">
        <v>136</v>
      </c>
    </row>
    <row r="112" spans="1:5" x14ac:dyDescent="0.25">
      <c r="A112" t="s">
        <v>70</v>
      </c>
      <c r="B112" s="189">
        <v>43820</v>
      </c>
      <c r="C112">
        <v>4</v>
      </c>
      <c r="D112" t="s">
        <v>54</v>
      </c>
      <c r="E112">
        <v>1560</v>
      </c>
    </row>
    <row r="113" spans="1:5" x14ac:dyDescent="0.25">
      <c r="A113" t="s">
        <v>70</v>
      </c>
      <c r="B113" s="189">
        <v>43820</v>
      </c>
      <c r="C113">
        <v>4</v>
      </c>
      <c r="D113" t="s">
        <v>55</v>
      </c>
      <c r="E113">
        <v>79</v>
      </c>
    </row>
    <row r="114" spans="1:5" x14ac:dyDescent="0.25">
      <c r="A114" t="s">
        <v>70</v>
      </c>
      <c r="B114" s="189">
        <v>43820</v>
      </c>
      <c r="C114">
        <v>4</v>
      </c>
      <c r="D114" t="s">
        <v>56</v>
      </c>
      <c r="E114">
        <v>11</v>
      </c>
    </row>
    <row r="115" spans="1:5" x14ac:dyDescent="0.25">
      <c r="A115" t="s">
        <v>70</v>
      </c>
      <c r="B115" s="189">
        <v>43820</v>
      </c>
      <c r="C115">
        <v>4</v>
      </c>
      <c r="D115" t="s">
        <v>57</v>
      </c>
      <c r="E115">
        <v>30</v>
      </c>
    </row>
    <row r="116" spans="1:5" x14ac:dyDescent="0.25">
      <c r="A116" t="s">
        <v>70</v>
      </c>
      <c r="B116" s="189">
        <v>43820</v>
      </c>
      <c r="C116">
        <v>5</v>
      </c>
      <c r="D116" t="s">
        <v>100</v>
      </c>
      <c r="E116">
        <v>1026267</v>
      </c>
    </row>
    <row r="117" spans="1:5" x14ac:dyDescent="0.25">
      <c r="A117" t="s">
        <v>70</v>
      </c>
      <c r="B117" s="189">
        <v>43820</v>
      </c>
      <c r="C117">
        <v>5</v>
      </c>
      <c r="D117" t="s">
        <v>101</v>
      </c>
      <c r="E117">
        <v>124903</v>
      </c>
    </row>
    <row r="118" spans="1:5" x14ac:dyDescent="0.25">
      <c r="A118" t="s">
        <v>70</v>
      </c>
      <c r="B118" s="189">
        <v>43820</v>
      </c>
      <c r="C118">
        <v>5</v>
      </c>
      <c r="D118" t="s">
        <v>54</v>
      </c>
      <c r="E118">
        <v>153747</v>
      </c>
    </row>
    <row r="119" spans="1:5" x14ac:dyDescent="0.25">
      <c r="A119" t="s">
        <v>70</v>
      </c>
      <c r="B119" s="189">
        <v>43820</v>
      </c>
      <c r="C119">
        <v>5</v>
      </c>
      <c r="D119" t="s">
        <v>55</v>
      </c>
      <c r="E119">
        <v>11771</v>
      </c>
    </row>
    <row r="120" spans="1:5" x14ac:dyDescent="0.25">
      <c r="A120" t="s">
        <v>70</v>
      </c>
      <c r="B120" s="189">
        <v>43820</v>
      </c>
      <c r="C120">
        <v>5</v>
      </c>
      <c r="D120" t="s">
        <v>56</v>
      </c>
      <c r="E120">
        <v>3008</v>
      </c>
    </row>
    <row r="121" spans="1:5" x14ac:dyDescent="0.25">
      <c r="A121" t="s">
        <v>70</v>
      </c>
      <c r="B121" s="189">
        <v>43820</v>
      </c>
      <c r="C121">
        <v>5</v>
      </c>
      <c r="D121" t="s">
        <v>57</v>
      </c>
      <c r="E121">
        <v>8489</v>
      </c>
    </row>
    <row r="122" spans="1:5" x14ac:dyDescent="0.25">
      <c r="A122" t="s">
        <v>70</v>
      </c>
      <c r="B122" s="189">
        <v>43855</v>
      </c>
      <c r="C122">
        <v>4</v>
      </c>
      <c r="D122" t="s">
        <v>100</v>
      </c>
      <c r="E122">
        <v>11887</v>
      </c>
    </row>
    <row r="123" spans="1:5" x14ac:dyDescent="0.25">
      <c r="A123" t="s">
        <v>70</v>
      </c>
      <c r="B123" s="189">
        <v>43855</v>
      </c>
      <c r="C123">
        <v>4</v>
      </c>
      <c r="D123" t="s">
        <v>101</v>
      </c>
      <c r="E123">
        <v>136</v>
      </c>
    </row>
    <row r="124" spans="1:5" x14ac:dyDescent="0.25">
      <c r="A124" t="s">
        <v>70</v>
      </c>
      <c r="B124" s="189">
        <v>43855</v>
      </c>
      <c r="C124">
        <v>4</v>
      </c>
      <c r="D124" t="s">
        <v>54</v>
      </c>
      <c r="E124">
        <v>1563</v>
      </c>
    </row>
    <row r="125" spans="1:5" x14ac:dyDescent="0.25">
      <c r="A125" t="s">
        <v>70</v>
      </c>
      <c r="B125" s="189">
        <v>43855</v>
      </c>
      <c r="C125">
        <v>4</v>
      </c>
      <c r="D125" t="s">
        <v>55</v>
      </c>
      <c r="E125">
        <v>79</v>
      </c>
    </row>
    <row r="126" spans="1:5" x14ac:dyDescent="0.25">
      <c r="A126" t="s">
        <v>70</v>
      </c>
      <c r="B126" s="189">
        <v>43855</v>
      </c>
      <c r="C126">
        <v>4</v>
      </c>
      <c r="D126" t="s">
        <v>56</v>
      </c>
      <c r="E126">
        <v>11</v>
      </c>
    </row>
    <row r="127" spans="1:5" x14ac:dyDescent="0.25">
      <c r="A127" t="s">
        <v>70</v>
      </c>
      <c r="B127" s="189">
        <v>43855</v>
      </c>
      <c r="C127">
        <v>4</v>
      </c>
      <c r="D127" t="s">
        <v>57</v>
      </c>
      <c r="E127">
        <v>30</v>
      </c>
    </row>
    <row r="128" spans="1:5" x14ac:dyDescent="0.25">
      <c r="A128" t="s">
        <v>70</v>
      </c>
      <c r="B128" s="189">
        <v>43855</v>
      </c>
      <c r="C128">
        <v>5</v>
      </c>
      <c r="D128" t="s">
        <v>100</v>
      </c>
      <c r="E128">
        <v>1026574</v>
      </c>
    </row>
    <row r="129" spans="1:5" x14ac:dyDescent="0.25">
      <c r="A129" t="s">
        <v>70</v>
      </c>
      <c r="B129" s="189">
        <v>43855</v>
      </c>
      <c r="C129">
        <v>5</v>
      </c>
      <c r="D129" t="s">
        <v>101</v>
      </c>
      <c r="E129">
        <v>124906</v>
      </c>
    </row>
    <row r="130" spans="1:5" x14ac:dyDescent="0.25">
      <c r="A130" t="s">
        <v>70</v>
      </c>
      <c r="B130" s="189">
        <v>43855</v>
      </c>
      <c r="C130">
        <v>5</v>
      </c>
      <c r="D130" t="s">
        <v>54</v>
      </c>
      <c r="E130">
        <v>153828</v>
      </c>
    </row>
    <row r="131" spans="1:5" x14ac:dyDescent="0.25">
      <c r="A131" t="s">
        <v>70</v>
      </c>
      <c r="B131" s="189">
        <v>43855</v>
      </c>
      <c r="C131">
        <v>5</v>
      </c>
      <c r="D131" t="s">
        <v>55</v>
      </c>
      <c r="E131">
        <v>11794</v>
      </c>
    </row>
    <row r="132" spans="1:5" x14ac:dyDescent="0.25">
      <c r="A132" t="s">
        <v>70</v>
      </c>
      <c r="B132" s="189">
        <v>43855</v>
      </c>
      <c r="C132">
        <v>5</v>
      </c>
      <c r="D132" t="s">
        <v>56</v>
      </c>
      <c r="E132">
        <v>3008</v>
      </c>
    </row>
    <row r="133" spans="1:5" x14ac:dyDescent="0.25">
      <c r="A133" t="s">
        <v>70</v>
      </c>
      <c r="B133" s="189">
        <v>43855</v>
      </c>
      <c r="C133">
        <v>5</v>
      </c>
      <c r="D133" t="s">
        <v>57</v>
      </c>
      <c r="E133">
        <v>8490</v>
      </c>
    </row>
    <row r="134" spans="1:5" x14ac:dyDescent="0.25">
      <c r="A134" t="s">
        <v>70</v>
      </c>
      <c r="B134" s="189">
        <v>43890</v>
      </c>
      <c r="C134">
        <v>4</v>
      </c>
      <c r="D134" t="s">
        <v>100</v>
      </c>
      <c r="E134">
        <v>11929</v>
      </c>
    </row>
    <row r="135" spans="1:5" x14ac:dyDescent="0.25">
      <c r="A135" t="s">
        <v>70</v>
      </c>
      <c r="B135" s="189">
        <v>43890</v>
      </c>
      <c r="C135">
        <v>4</v>
      </c>
      <c r="D135" t="s">
        <v>101</v>
      </c>
      <c r="E135">
        <v>135</v>
      </c>
    </row>
    <row r="136" spans="1:5" x14ac:dyDescent="0.25">
      <c r="A136" t="s">
        <v>70</v>
      </c>
      <c r="B136" s="189">
        <v>43890</v>
      </c>
      <c r="C136">
        <v>4</v>
      </c>
      <c r="D136" t="s">
        <v>54</v>
      </c>
      <c r="E136">
        <v>1574</v>
      </c>
    </row>
    <row r="137" spans="1:5" x14ac:dyDescent="0.25">
      <c r="A137" t="s">
        <v>70</v>
      </c>
      <c r="B137" s="189">
        <v>43890</v>
      </c>
      <c r="C137">
        <v>4</v>
      </c>
      <c r="D137" t="s">
        <v>55</v>
      </c>
      <c r="E137">
        <v>79</v>
      </c>
    </row>
    <row r="138" spans="1:5" x14ac:dyDescent="0.25">
      <c r="A138" t="s">
        <v>70</v>
      </c>
      <c r="B138" s="189">
        <v>43890</v>
      </c>
      <c r="C138">
        <v>4</v>
      </c>
      <c r="D138" t="s">
        <v>56</v>
      </c>
      <c r="E138">
        <v>11</v>
      </c>
    </row>
    <row r="139" spans="1:5" x14ac:dyDescent="0.25">
      <c r="A139" t="s">
        <v>70</v>
      </c>
      <c r="B139" s="189">
        <v>43890</v>
      </c>
      <c r="C139">
        <v>4</v>
      </c>
      <c r="D139" t="s">
        <v>57</v>
      </c>
      <c r="E139">
        <v>31</v>
      </c>
    </row>
    <row r="140" spans="1:5" x14ac:dyDescent="0.25">
      <c r="A140" t="s">
        <v>70</v>
      </c>
      <c r="B140" s="189">
        <v>43890</v>
      </c>
      <c r="C140">
        <v>5</v>
      </c>
      <c r="D140" t="s">
        <v>100</v>
      </c>
      <c r="E140">
        <v>1029176</v>
      </c>
    </row>
    <row r="141" spans="1:5" x14ac:dyDescent="0.25">
      <c r="A141" t="s">
        <v>70</v>
      </c>
      <c r="B141" s="189">
        <v>43890</v>
      </c>
      <c r="C141">
        <v>5</v>
      </c>
      <c r="D141" t="s">
        <v>101</v>
      </c>
      <c r="E141">
        <v>124988</v>
      </c>
    </row>
    <row r="142" spans="1:5" x14ac:dyDescent="0.25">
      <c r="A142" t="s">
        <v>70</v>
      </c>
      <c r="B142" s="189">
        <v>43890</v>
      </c>
      <c r="C142">
        <v>5</v>
      </c>
      <c r="D142" t="s">
        <v>54</v>
      </c>
      <c r="E142">
        <v>154227</v>
      </c>
    </row>
    <row r="143" spans="1:5" x14ac:dyDescent="0.25">
      <c r="A143" t="s">
        <v>70</v>
      </c>
      <c r="B143" s="189">
        <v>43890</v>
      </c>
      <c r="C143">
        <v>5</v>
      </c>
      <c r="D143" t="s">
        <v>55</v>
      </c>
      <c r="E143">
        <v>11839</v>
      </c>
    </row>
    <row r="144" spans="1:5" x14ac:dyDescent="0.25">
      <c r="A144" t="s">
        <v>70</v>
      </c>
      <c r="B144" s="189">
        <v>43890</v>
      </c>
      <c r="C144">
        <v>5</v>
      </c>
      <c r="D144" t="s">
        <v>56</v>
      </c>
      <c r="E144">
        <v>3009</v>
      </c>
    </row>
    <row r="145" spans="1:5" x14ac:dyDescent="0.25">
      <c r="A145" t="s">
        <v>70</v>
      </c>
      <c r="B145" s="189">
        <v>43890</v>
      </c>
      <c r="C145">
        <v>5</v>
      </c>
      <c r="D145" t="s">
        <v>57</v>
      </c>
      <c r="E145">
        <v>8492</v>
      </c>
    </row>
    <row r="146" spans="1:5" x14ac:dyDescent="0.25">
      <c r="A146" t="s">
        <v>70</v>
      </c>
      <c r="B146" s="189">
        <v>43918</v>
      </c>
      <c r="C146">
        <v>4</v>
      </c>
      <c r="D146" t="s">
        <v>100</v>
      </c>
      <c r="E146">
        <v>11951</v>
      </c>
    </row>
    <row r="147" spans="1:5" x14ac:dyDescent="0.25">
      <c r="A147" t="s">
        <v>70</v>
      </c>
      <c r="B147" s="189">
        <v>43918</v>
      </c>
      <c r="C147">
        <v>4</v>
      </c>
      <c r="D147" t="s">
        <v>101</v>
      </c>
      <c r="E147">
        <v>135</v>
      </c>
    </row>
    <row r="148" spans="1:5" x14ac:dyDescent="0.25">
      <c r="A148" t="s">
        <v>70</v>
      </c>
      <c r="B148" s="189">
        <v>43918</v>
      </c>
      <c r="C148">
        <v>4</v>
      </c>
      <c r="D148" t="s">
        <v>54</v>
      </c>
      <c r="E148">
        <v>1575</v>
      </c>
    </row>
    <row r="149" spans="1:5" x14ac:dyDescent="0.25">
      <c r="A149" t="s">
        <v>70</v>
      </c>
      <c r="B149" s="189">
        <v>43918</v>
      </c>
      <c r="C149">
        <v>4</v>
      </c>
      <c r="D149" t="s">
        <v>55</v>
      </c>
      <c r="E149">
        <v>79</v>
      </c>
    </row>
    <row r="150" spans="1:5" x14ac:dyDescent="0.25">
      <c r="A150" t="s">
        <v>70</v>
      </c>
      <c r="B150" s="189">
        <v>43918</v>
      </c>
      <c r="C150">
        <v>4</v>
      </c>
      <c r="D150" t="s">
        <v>56</v>
      </c>
      <c r="E150">
        <v>11</v>
      </c>
    </row>
    <row r="151" spans="1:5" x14ac:dyDescent="0.25">
      <c r="A151" t="s">
        <v>70</v>
      </c>
      <c r="B151" s="189">
        <v>43918</v>
      </c>
      <c r="C151">
        <v>4</v>
      </c>
      <c r="D151" t="s">
        <v>57</v>
      </c>
      <c r="E151">
        <v>31</v>
      </c>
    </row>
    <row r="152" spans="1:5" x14ac:dyDescent="0.25">
      <c r="A152" t="s">
        <v>70</v>
      </c>
      <c r="B152" s="189">
        <v>43918</v>
      </c>
      <c r="C152">
        <v>5</v>
      </c>
      <c r="D152" t="s">
        <v>100</v>
      </c>
      <c r="E152">
        <v>1031441</v>
      </c>
    </row>
    <row r="153" spans="1:5" x14ac:dyDescent="0.25">
      <c r="A153" t="s">
        <v>70</v>
      </c>
      <c r="B153" s="189">
        <v>43918</v>
      </c>
      <c r="C153">
        <v>5</v>
      </c>
      <c r="D153" t="s">
        <v>101</v>
      </c>
      <c r="E153">
        <v>125021</v>
      </c>
    </row>
    <row r="154" spans="1:5" x14ac:dyDescent="0.25">
      <c r="A154" t="s">
        <v>70</v>
      </c>
      <c r="B154" s="189">
        <v>43918</v>
      </c>
      <c r="C154">
        <v>5</v>
      </c>
      <c r="D154" t="s">
        <v>54</v>
      </c>
      <c r="E154">
        <v>154557</v>
      </c>
    </row>
    <row r="155" spans="1:5" x14ac:dyDescent="0.25">
      <c r="A155" t="s">
        <v>70</v>
      </c>
      <c r="B155" s="189">
        <v>43918</v>
      </c>
      <c r="C155">
        <v>5</v>
      </c>
      <c r="D155" t="s">
        <v>55</v>
      </c>
      <c r="E155">
        <v>11883</v>
      </c>
    </row>
    <row r="156" spans="1:5" x14ac:dyDescent="0.25">
      <c r="A156" t="s">
        <v>70</v>
      </c>
      <c r="B156" s="189">
        <v>43918</v>
      </c>
      <c r="C156">
        <v>5</v>
      </c>
      <c r="D156" t="s">
        <v>56</v>
      </c>
      <c r="E156">
        <v>3015</v>
      </c>
    </row>
    <row r="157" spans="1:5" x14ac:dyDescent="0.25">
      <c r="A157" t="s">
        <v>70</v>
      </c>
      <c r="B157" s="189">
        <v>43918</v>
      </c>
      <c r="C157">
        <v>5</v>
      </c>
      <c r="D157" t="s">
        <v>57</v>
      </c>
      <c r="E157">
        <v>8494</v>
      </c>
    </row>
    <row r="158" spans="1:5" x14ac:dyDescent="0.25">
      <c r="A158" t="s">
        <v>72</v>
      </c>
      <c r="B158" s="189">
        <v>43554</v>
      </c>
      <c r="C158">
        <v>4</v>
      </c>
      <c r="D158" t="s">
        <v>100</v>
      </c>
      <c r="E158">
        <v>982</v>
      </c>
    </row>
    <row r="159" spans="1:5" x14ac:dyDescent="0.25">
      <c r="A159" t="s">
        <v>72</v>
      </c>
      <c r="B159" s="189">
        <v>43554</v>
      </c>
      <c r="C159">
        <v>4</v>
      </c>
      <c r="D159" t="s">
        <v>101</v>
      </c>
      <c r="E159">
        <v>38</v>
      </c>
    </row>
    <row r="160" spans="1:5" x14ac:dyDescent="0.25">
      <c r="A160" t="s">
        <v>72</v>
      </c>
      <c r="B160" s="189">
        <v>43554</v>
      </c>
      <c r="C160">
        <v>4</v>
      </c>
      <c r="D160" t="s">
        <v>54</v>
      </c>
      <c r="E160">
        <v>238</v>
      </c>
    </row>
    <row r="161" spans="1:5" x14ac:dyDescent="0.25">
      <c r="A161" t="s">
        <v>72</v>
      </c>
      <c r="B161" s="189">
        <v>43554</v>
      </c>
      <c r="C161">
        <v>4</v>
      </c>
      <c r="D161" t="s">
        <v>55</v>
      </c>
      <c r="E161">
        <v>15</v>
      </c>
    </row>
    <row r="162" spans="1:5" x14ac:dyDescent="0.25">
      <c r="A162" t="s">
        <v>72</v>
      </c>
      <c r="B162" s="189">
        <v>43554</v>
      </c>
      <c r="C162">
        <v>4</v>
      </c>
      <c r="D162" t="s">
        <v>56</v>
      </c>
      <c r="E162">
        <v>1</v>
      </c>
    </row>
    <row r="163" spans="1:5" x14ac:dyDescent="0.25">
      <c r="A163" t="s">
        <v>72</v>
      </c>
      <c r="B163" s="189">
        <v>43554</v>
      </c>
      <c r="C163">
        <v>4</v>
      </c>
      <c r="D163" t="s">
        <v>57</v>
      </c>
      <c r="E163">
        <v>2</v>
      </c>
    </row>
    <row r="164" spans="1:5" x14ac:dyDescent="0.25">
      <c r="A164" t="s">
        <v>72</v>
      </c>
      <c r="B164" s="189">
        <v>43554</v>
      </c>
      <c r="C164">
        <v>5</v>
      </c>
      <c r="D164" t="s">
        <v>100</v>
      </c>
      <c r="E164">
        <v>150767</v>
      </c>
    </row>
    <row r="165" spans="1:5" x14ac:dyDescent="0.25">
      <c r="A165" t="s">
        <v>72</v>
      </c>
      <c r="B165" s="189">
        <v>43554</v>
      </c>
      <c r="C165">
        <v>5</v>
      </c>
      <c r="D165" t="s">
        <v>101</v>
      </c>
      <c r="E165">
        <v>45173</v>
      </c>
    </row>
    <row r="166" spans="1:5" x14ac:dyDescent="0.25">
      <c r="A166" t="s">
        <v>72</v>
      </c>
      <c r="B166" s="189">
        <v>43554</v>
      </c>
      <c r="C166">
        <v>5</v>
      </c>
      <c r="D166" t="s">
        <v>54</v>
      </c>
      <c r="E166">
        <v>28569</v>
      </c>
    </row>
    <row r="167" spans="1:5" x14ac:dyDescent="0.25">
      <c r="A167" t="s">
        <v>72</v>
      </c>
      <c r="B167" s="189">
        <v>43554</v>
      </c>
      <c r="C167">
        <v>5</v>
      </c>
      <c r="D167" t="s">
        <v>55</v>
      </c>
      <c r="E167">
        <v>1672</v>
      </c>
    </row>
    <row r="168" spans="1:5" x14ac:dyDescent="0.25">
      <c r="A168" t="s">
        <v>72</v>
      </c>
      <c r="B168" s="189">
        <v>43554</v>
      </c>
      <c r="C168">
        <v>5</v>
      </c>
      <c r="D168" t="s">
        <v>56</v>
      </c>
      <c r="E168">
        <v>466</v>
      </c>
    </row>
    <row r="169" spans="1:5" x14ac:dyDescent="0.25">
      <c r="A169" t="s">
        <v>72</v>
      </c>
      <c r="B169" s="189">
        <v>43554</v>
      </c>
      <c r="C169">
        <v>5</v>
      </c>
      <c r="D169" t="s">
        <v>57</v>
      </c>
      <c r="E169">
        <v>1061</v>
      </c>
    </row>
    <row r="170" spans="1:5" x14ac:dyDescent="0.25">
      <c r="A170" t="s">
        <v>72</v>
      </c>
      <c r="B170" s="189">
        <v>43582</v>
      </c>
      <c r="C170">
        <v>4</v>
      </c>
      <c r="D170" t="s">
        <v>100</v>
      </c>
      <c r="E170">
        <v>1102</v>
      </c>
    </row>
    <row r="171" spans="1:5" x14ac:dyDescent="0.25">
      <c r="A171" t="s">
        <v>72</v>
      </c>
      <c r="B171" s="189">
        <v>43582</v>
      </c>
      <c r="C171">
        <v>4</v>
      </c>
      <c r="D171" t="s">
        <v>101</v>
      </c>
      <c r="E171">
        <v>38</v>
      </c>
    </row>
    <row r="172" spans="1:5" x14ac:dyDescent="0.25">
      <c r="A172" t="s">
        <v>72</v>
      </c>
      <c r="B172" s="189">
        <v>43582</v>
      </c>
      <c r="C172">
        <v>4</v>
      </c>
      <c r="D172" t="s">
        <v>54</v>
      </c>
      <c r="E172">
        <v>256</v>
      </c>
    </row>
    <row r="173" spans="1:5" x14ac:dyDescent="0.25">
      <c r="A173" t="s">
        <v>72</v>
      </c>
      <c r="B173" s="189">
        <v>43582</v>
      </c>
      <c r="C173">
        <v>4</v>
      </c>
      <c r="D173" t="s">
        <v>55</v>
      </c>
      <c r="E173">
        <v>16</v>
      </c>
    </row>
    <row r="174" spans="1:5" x14ac:dyDescent="0.25">
      <c r="A174" t="s">
        <v>72</v>
      </c>
      <c r="B174" s="189">
        <v>43582</v>
      </c>
      <c r="C174">
        <v>4</v>
      </c>
      <c r="D174" t="s">
        <v>56</v>
      </c>
      <c r="E174">
        <v>4</v>
      </c>
    </row>
    <row r="175" spans="1:5" x14ac:dyDescent="0.25">
      <c r="A175" t="s">
        <v>72</v>
      </c>
      <c r="B175" s="189">
        <v>43582</v>
      </c>
      <c r="C175">
        <v>4</v>
      </c>
      <c r="D175" t="s">
        <v>57</v>
      </c>
      <c r="E175">
        <v>2</v>
      </c>
    </row>
    <row r="176" spans="1:5" x14ac:dyDescent="0.25">
      <c r="A176" t="s">
        <v>72</v>
      </c>
      <c r="B176" s="189">
        <v>43582</v>
      </c>
      <c r="C176">
        <v>5</v>
      </c>
      <c r="D176" t="s">
        <v>100</v>
      </c>
      <c r="E176">
        <v>158881</v>
      </c>
    </row>
    <row r="177" spans="1:5" x14ac:dyDescent="0.25">
      <c r="A177" t="s">
        <v>72</v>
      </c>
      <c r="B177" s="189">
        <v>43582</v>
      </c>
      <c r="C177">
        <v>5</v>
      </c>
      <c r="D177" t="s">
        <v>101</v>
      </c>
      <c r="E177">
        <v>46478</v>
      </c>
    </row>
    <row r="178" spans="1:5" x14ac:dyDescent="0.25">
      <c r="A178" t="s">
        <v>72</v>
      </c>
      <c r="B178" s="189">
        <v>43582</v>
      </c>
      <c r="C178">
        <v>5</v>
      </c>
      <c r="D178" t="s">
        <v>54</v>
      </c>
      <c r="E178">
        <v>30527</v>
      </c>
    </row>
    <row r="179" spans="1:5" x14ac:dyDescent="0.25">
      <c r="A179" t="s">
        <v>72</v>
      </c>
      <c r="B179" s="189">
        <v>43582</v>
      </c>
      <c r="C179">
        <v>5</v>
      </c>
      <c r="D179" t="s">
        <v>55</v>
      </c>
      <c r="E179">
        <v>1787</v>
      </c>
    </row>
    <row r="180" spans="1:5" x14ac:dyDescent="0.25">
      <c r="A180" t="s">
        <v>72</v>
      </c>
      <c r="B180" s="189">
        <v>43582</v>
      </c>
      <c r="C180">
        <v>5</v>
      </c>
      <c r="D180" t="s">
        <v>56</v>
      </c>
      <c r="E180">
        <v>476</v>
      </c>
    </row>
    <row r="181" spans="1:5" x14ac:dyDescent="0.25">
      <c r="A181" t="s">
        <v>72</v>
      </c>
      <c r="B181" s="189">
        <v>43582</v>
      </c>
      <c r="C181">
        <v>5</v>
      </c>
      <c r="D181" t="s">
        <v>57</v>
      </c>
      <c r="E181">
        <v>1183</v>
      </c>
    </row>
    <row r="182" spans="1:5" x14ac:dyDescent="0.25">
      <c r="A182" t="s">
        <v>72</v>
      </c>
      <c r="B182" s="189">
        <v>43610</v>
      </c>
      <c r="C182">
        <v>4</v>
      </c>
      <c r="D182" t="s">
        <v>100</v>
      </c>
      <c r="E182">
        <v>1100</v>
      </c>
    </row>
    <row r="183" spans="1:5" x14ac:dyDescent="0.25">
      <c r="A183" t="s">
        <v>72</v>
      </c>
      <c r="B183" s="189">
        <v>43610</v>
      </c>
      <c r="C183">
        <v>4</v>
      </c>
      <c r="D183" t="s">
        <v>101</v>
      </c>
      <c r="E183">
        <v>43</v>
      </c>
    </row>
    <row r="184" spans="1:5" x14ac:dyDescent="0.25">
      <c r="A184" t="s">
        <v>72</v>
      </c>
      <c r="B184" s="189">
        <v>43610</v>
      </c>
      <c r="C184">
        <v>4</v>
      </c>
      <c r="D184" t="s">
        <v>54</v>
      </c>
      <c r="E184">
        <v>174</v>
      </c>
    </row>
    <row r="185" spans="1:5" x14ac:dyDescent="0.25">
      <c r="A185" t="s">
        <v>72</v>
      </c>
      <c r="B185" s="189">
        <v>43610</v>
      </c>
      <c r="C185">
        <v>4</v>
      </c>
      <c r="D185" t="s">
        <v>55</v>
      </c>
      <c r="E185">
        <v>20</v>
      </c>
    </row>
    <row r="186" spans="1:5" x14ac:dyDescent="0.25">
      <c r="A186" t="s">
        <v>72</v>
      </c>
      <c r="B186" s="189">
        <v>43610</v>
      </c>
      <c r="C186">
        <v>5</v>
      </c>
      <c r="D186" t="s">
        <v>100</v>
      </c>
      <c r="E186">
        <v>155093</v>
      </c>
    </row>
    <row r="187" spans="1:5" x14ac:dyDescent="0.25">
      <c r="A187" t="s">
        <v>72</v>
      </c>
      <c r="B187" s="189">
        <v>43610</v>
      </c>
      <c r="C187">
        <v>5</v>
      </c>
      <c r="D187" t="s">
        <v>101</v>
      </c>
      <c r="E187">
        <v>45482</v>
      </c>
    </row>
    <row r="188" spans="1:5" x14ac:dyDescent="0.25">
      <c r="A188" t="s">
        <v>72</v>
      </c>
      <c r="B188" s="189">
        <v>43610</v>
      </c>
      <c r="C188">
        <v>5</v>
      </c>
      <c r="D188" t="s">
        <v>54</v>
      </c>
      <c r="E188">
        <v>25122</v>
      </c>
    </row>
    <row r="189" spans="1:5" x14ac:dyDescent="0.25">
      <c r="A189" t="s">
        <v>72</v>
      </c>
      <c r="B189" s="189">
        <v>43610</v>
      </c>
      <c r="C189">
        <v>5</v>
      </c>
      <c r="D189" t="s">
        <v>55</v>
      </c>
      <c r="E189">
        <v>1475</v>
      </c>
    </row>
    <row r="190" spans="1:5" x14ac:dyDescent="0.25">
      <c r="A190" t="s">
        <v>72</v>
      </c>
      <c r="B190" s="189">
        <v>43610</v>
      </c>
      <c r="C190">
        <v>5</v>
      </c>
      <c r="D190" t="s">
        <v>56</v>
      </c>
      <c r="E190">
        <v>401</v>
      </c>
    </row>
    <row r="191" spans="1:5" x14ac:dyDescent="0.25">
      <c r="A191" t="s">
        <v>72</v>
      </c>
      <c r="B191" s="189">
        <v>43610</v>
      </c>
      <c r="C191">
        <v>5</v>
      </c>
      <c r="D191" t="s">
        <v>57</v>
      </c>
      <c r="E191">
        <v>1051</v>
      </c>
    </row>
    <row r="192" spans="1:5" x14ac:dyDescent="0.25">
      <c r="A192" t="s">
        <v>72</v>
      </c>
      <c r="B192" s="189">
        <v>43645</v>
      </c>
      <c r="C192">
        <v>4</v>
      </c>
      <c r="D192" t="s">
        <v>100</v>
      </c>
      <c r="E192">
        <v>860</v>
      </c>
    </row>
    <row r="193" spans="1:5" x14ac:dyDescent="0.25">
      <c r="A193" t="s">
        <v>72</v>
      </c>
      <c r="B193" s="189">
        <v>43645</v>
      </c>
      <c r="C193">
        <v>4</v>
      </c>
      <c r="D193" t="s">
        <v>101</v>
      </c>
      <c r="E193">
        <v>38</v>
      </c>
    </row>
    <row r="194" spans="1:5" x14ac:dyDescent="0.25">
      <c r="A194" t="s">
        <v>72</v>
      </c>
      <c r="B194" s="189">
        <v>43645</v>
      </c>
      <c r="C194">
        <v>4</v>
      </c>
      <c r="D194" t="s">
        <v>54</v>
      </c>
      <c r="E194">
        <v>249</v>
      </c>
    </row>
    <row r="195" spans="1:5" x14ac:dyDescent="0.25">
      <c r="A195" t="s">
        <v>72</v>
      </c>
      <c r="B195" s="189">
        <v>43645</v>
      </c>
      <c r="C195">
        <v>4</v>
      </c>
      <c r="D195" t="s">
        <v>55</v>
      </c>
      <c r="E195">
        <v>12</v>
      </c>
    </row>
    <row r="196" spans="1:5" x14ac:dyDescent="0.25">
      <c r="A196" t="s">
        <v>72</v>
      </c>
      <c r="B196" s="189">
        <v>43645</v>
      </c>
      <c r="C196">
        <v>4</v>
      </c>
      <c r="D196" t="s">
        <v>56</v>
      </c>
      <c r="E196">
        <v>5</v>
      </c>
    </row>
    <row r="197" spans="1:5" x14ac:dyDescent="0.25">
      <c r="A197" t="s">
        <v>72</v>
      </c>
      <c r="B197" s="189">
        <v>43645</v>
      </c>
      <c r="C197">
        <v>4</v>
      </c>
      <c r="D197" t="s">
        <v>57</v>
      </c>
      <c r="E197">
        <v>1</v>
      </c>
    </row>
    <row r="198" spans="1:5" x14ac:dyDescent="0.25">
      <c r="A198" t="s">
        <v>72</v>
      </c>
      <c r="B198" s="189">
        <v>43645</v>
      </c>
      <c r="C198">
        <v>5</v>
      </c>
      <c r="D198" t="s">
        <v>100</v>
      </c>
      <c r="E198">
        <v>150599</v>
      </c>
    </row>
    <row r="199" spans="1:5" x14ac:dyDescent="0.25">
      <c r="A199" t="s">
        <v>72</v>
      </c>
      <c r="B199" s="189">
        <v>43645</v>
      </c>
      <c r="C199">
        <v>5</v>
      </c>
      <c r="D199" t="s">
        <v>101</v>
      </c>
      <c r="E199">
        <v>45455</v>
      </c>
    </row>
    <row r="200" spans="1:5" x14ac:dyDescent="0.25">
      <c r="A200" t="s">
        <v>72</v>
      </c>
      <c r="B200" s="189">
        <v>43645</v>
      </c>
      <c r="C200">
        <v>5</v>
      </c>
      <c r="D200" t="s">
        <v>54</v>
      </c>
      <c r="E200">
        <v>22667</v>
      </c>
    </row>
    <row r="201" spans="1:5" x14ac:dyDescent="0.25">
      <c r="A201" t="s">
        <v>72</v>
      </c>
      <c r="B201" s="189">
        <v>43645</v>
      </c>
      <c r="C201">
        <v>5</v>
      </c>
      <c r="D201" t="s">
        <v>55</v>
      </c>
      <c r="E201">
        <v>1319</v>
      </c>
    </row>
    <row r="202" spans="1:5" x14ac:dyDescent="0.25">
      <c r="A202" t="s">
        <v>72</v>
      </c>
      <c r="B202" s="189">
        <v>43645</v>
      </c>
      <c r="C202">
        <v>5</v>
      </c>
      <c r="D202" t="s">
        <v>56</v>
      </c>
      <c r="E202">
        <v>359</v>
      </c>
    </row>
    <row r="203" spans="1:5" x14ac:dyDescent="0.25">
      <c r="A203" t="s">
        <v>72</v>
      </c>
      <c r="B203" s="189">
        <v>43645</v>
      </c>
      <c r="C203">
        <v>5</v>
      </c>
      <c r="D203" t="s">
        <v>57</v>
      </c>
      <c r="E203">
        <v>969</v>
      </c>
    </row>
    <row r="204" spans="1:5" x14ac:dyDescent="0.25">
      <c r="A204" t="s">
        <v>72</v>
      </c>
      <c r="B204" s="189">
        <v>43673</v>
      </c>
      <c r="C204">
        <v>4</v>
      </c>
      <c r="D204" t="s">
        <v>100</v>
      </c>
      <c r="E204">
        <v>1027</v>
      </c>
    </row>
    <row r="205" spans="1:5" x14ac:dyDescent="0.25">
      <c r="A205" t="s">
        <v>72</v>
      </c>
      <c r="B205" s="189">
        <v>43673</v>
      </c>
      <c r="C205">
        <v>4</v>
      </c>
      <c r="D205" t="s">
        <v>101</v>
      </c>
      <c r="E205">
        <v>38</v>
      </c>
    </row>
    <row r="206" spans="1:5" x14ac:dyDescent="0.25">
      <c r="A206" t="s">
        <v>72</v>
      </c>
      <c r="B206" s="189">
        <v>43673</v>
      </c>
      <c r="C206">
        <v>4</v>
      </c>
      <c r="D206" t="s">
        <v>54</v>
      </c>
      <c r="E206">
        <v>205</v>
      </c>
    </row>
    <row r="207" spans="1:5" x14ac:dyDescent="0.25">
      <c r="A207" t="s">
        <v>72</v>
      </c>
      <c r="B207" s="189">
        <v>43673</v>
      </c>
      <c r="C207">
        <v>4</v>
      </c>
      <c r="D207" t="s">
        <v>55</v>
      </c>
      <c r="E207">
        <v>13</v>
      </c>
    </row>
    <row r="208" spans="1:5" x14ac:dyDescent="0.25">
      <c r="A208" t="s">
        <v>72</v>
      </c>
      <c r="B208" s="189">
        <v>43673</v>
      </c>
      <c r="C208">
        <v>4</v>
      </c>
      <c r="D208" t="s">
        <v>56</v>
      </c>
      <c r="E208">
        <v>4</v>
      </c>
    </row>
    <row r="209" spans="1:5" x14ac:dyDescent="0.25">
      <c r="A209" t="s">
        <v>72</v>
      </c>
      <c r="B209" s="189">
        <v>43673</v>
      </c>
      <c r="C209">
        <v>5</v>
      </c>
      <c r="D209" t="s">
        <v>100</v>
      </c>
      <c r="E209">
        <v>156967</v>
      </c>
    </row>
    <row r="210" spans="1:5" x14ac:dyDescent="0.25">
      <c r="A210" t="s">
        <v>72</v>
      </c>
      <c r="B210" s="189">
        <v>43673</v>
      </c>
      <c r="C210">
        <v>5</v>
      </c>
      <c r="D210" t="s">
        <v>101</v>
      </c>
      <c r="E210">
        <v>46346</v>
      </c>
    </row>
    <row r="211" spans="1:5" x14ac:dyDescent="0.25">
      <c r="A211" t="s">
        <v>72</v>
      </c>
      <c r="B211" s="189">
        <v>43673</v>
      </c>
      <c r="C211">
        <v>5</v>
      </c>
      <c r="D211" t="s">
        <v>54</v>
      </c>
      <c r="E211">
        <v>24273</v>
      </c>
    </row>
    <row r="212" spans="1:5" x14ac:dyDescent="0.25">
      <c r="A212" t="s">
        <v>72</v>
      </c>
      <c r="B212" s="189">
        <v>43673</v>
      </c>
      <c r="C212">
        <v>5</v>
      </c>
      <c r="D212" t="s">
        <v>55</v>
      </c>
      <c r="E212">
        <v>1443</v>
      </c>
    </row>
    <row r="213" spans="1:5" x14ac:dyDescent="0.25">
      <c r="A213" t="s">
        <v>72</v>
      </c>
      <c r="B213" s="189">
        <v>43673</v>
      </c>
      <c r="C213">
        <v>5</v>
      </c>
      <c r="D213" t="s">
        <v>56</v>
      </c>
      <c r="E213">
        <v>367</v>
      </c>
    </row>
    <row r="214" spans="1:5" x14ac:dyDescent="0.25">
      <c r="A214" t="s">
        <v>72</v>
      </c>
      <c r="B214" s="189">
        <v>43673</v>
      </c>
      <c r="C214">
        <v>5</v>
      </c>
      <c r="D214" t="s">
        <v>57</v>
      </c>
      <c r="E214">
        <v>987</v>
      </c>
    </row>
    <row r="215" spans="1:5" x14ac:dyDescent="0.25">
      <c r="A215" t="s">
        <v>72</v>
      </c>
      <c r="B215" s="189">
        <v>43708</v>
      </c>
      <c r="C215">
        <v>4</v>
      </c>
      <c r="D215" t="s">
        <v>100</v>
      </c>
      <c r="E215">
        <v>812</v>
      </c>
    </row>
    <row r="216" spans="1:5" x14ac:dyDescent="0.25">
      <c r="A216" t="s">
        <v>72</v>
      </c>
      <c r="B216" s="189">
        <v>43708</v>
      </c>
      <c r="C216">
        <v>4</v>
      </c>
      <c r="D216" t="s">
        <v>101</v>
      </c>
      <c r="E216">
        <v>39</v>
      </c>
    </row>
    <row r="217" spans="1:5" x14ac:dyDescent="0.25">
      <c r="A217" t="s">
        <v>72</v>
      </c>
      <c r="B217" s="189">
        <v>43708</v>
      </c>
      <c r="C217">
        <v>4</v>
      </c>
      <c r="D217" t="s">
        <v>54</v>
      </c>
      <c r="E217">
        <v>225</v>
      </c>
    </row>
    <row r="218" spans="1:5" x14ac:dyDescent="0.25">
      <c r="A218" t="s">
        <v>72</v>
      </c>
      <c r="B218" s="189">
        <v>43708</v>
      </c>
      <c r="C218">
        <v>4</v>
      </c>
      <c r="D218" t="s">
        <v>55</v>
      </c>
      <c r="E218">
        <v>18</v>
      </c>
    </row>
    <row r="219" spans="1:5" x14ac:dyDescent="0.25">
      <c r="A219" t="s">
        <v>72</v>
      </c>
      <c r="B219" s="189">
        <v>43708</v>
      </c>
      <c r="C219">
        <v>4</v>
      </c>
      <c r="D219" t="s">
        <v>56</v>
      </c>
      <c r="E219">
        <v>2</v>
      </c>
    </row>
    <row r="220" spans="1:5" x14ac:dyDescent="0.25">
      <c r="A220" t="s">
        <v>72</v>
      </c>
      <c r="B220" s="189">
        <v>43708</v>
      </c>
      <c r="C220">
        <v>4</v>
      </c>
      <c r="D220" t="s">
        <v>57</v>
      </c>
      <c r="E220">
        <v>1</v>
      </c>
    </row>
    <row r="221" spans="1:5" x14ac:dyDescent="0.25">
      <c r="A221" t="s">
        <v>72</v>
      </c>
      <c r="B221" s="189">
        <v>43708</v>
      </c>
      <c r="C221">
        <v>5</v>
      </c>
      <c r="D221" t="s">
        <v>100</v>
      </c>
      <c r="E221">
        <v>165154</v>
      </c>
    </row>
    <row r="222" spans="1:5" x14ac:dyDescent="0.25">
      <c r="A222" t="s">
        <v>72</v>
      </c>
      <c r="B222" s="189">
        <v>43708</v>
      </c>
      <c r="C222">
        <v>5</v>
      </c>
      <c r="D222" t="s">
        <v>101</v>
      </c>
      <c r="E222">
        <v>47992</v>
      </c>
    </row>
    <row r="223" spans="1:5" x14ac:dyDescent="0.25">
      <c r="A223" t="s">
        <v>72</v>
      </c>
      <c r="B223" s="189">
        <v>43708</v>
      </c>
      <c r="C223">
        <v>5</v>
      </c>
      <c r="D223" t="s">
        <v>54</v>
      </c>
      <c r="E223">
        <v>24394</v>
      </c>
    </row>
    <row r="224" spans="1:5" x14ac:dyDescent="0.25">
      <c r="A224" t="s">
        <v>72</v>
      </c>
      <c r="B224" s="189">
        <v>43708</v>
      </c>
      <c r="C224">
        <v>5</v>
      </c>
      <c r="D224" t="s">
        <v>55</v>
      </c>
      <c r="E224">
        <v>1453</v>
      </c>
    </row>
    <row r="225" spans="1:5" x14ac:dyDescent="0.25">
      <c r="A225" t="s">
        <v>72</v>
      </c>
      <c r="B225" s="189">
        <v>43708</v>
      </c>
      <c r="C225">
        <v>5</v>
      </c>
      <c r="D225" t="s">
        <v>56</v>
      </c>
      <c r="E225">
        <v>346</v>
      </c>
    </row>
    <row r="226" spans="1:5" x14ac:dyDescent="0.25">
      <c r="A226" t="s">
        <v>72</v>
      </c>
      <c r="B226" s="189">
        <v>43708</v>
      </c>
      <c r="C226">
        <v>5</v>
      </c>
      <c r="D226" t="s">
        <v>57</v>
      </c>
      <c r="E226">
        <v>1080</v>
      </c>
    </row>
    <row r="227" spans="1:5" x14ac:dyDescent="0.25">
      <c r="A227" t="s">
        <v>72</v>
      </c>
      <c r="B227" s="189">
        <v>43736</v>
      </c>
      <c r="C227">
        <v>4</v>
      </c>
      <c r="D227" t="s">
        <v>100</v>
      </c>
      <c r="E227">
        <v>1026</v>
      </c>
    </row>
    <row r="228" spans="1:5" x14ac:dyDescent="0.25">
      <c r="A228" t="s">
        <v>72</v>
      </c>
      <c r="B228" s="189">
        <v>43736</v>
      </c>
      <c r="C228">
        <v>4</v>
      </c>
      <c r="D228" t="s">
        <v>101</v>
      </c>
      <c r="E228">
        <v>37</v>
      </c>
    </row>
    <row r="229" spans="1:5" x14ac:dyDescent="0.25">
      <c r="A229" t="s">
        <v>72</v>
      </c>
      <c r="B229" s="189">
        <v>43736</v>
      </c>
      <c r="C229">
        <v>4</v>
      </c>
      <c r="D229" t="s">
        <v>54</v>
      </c>
      <c r="E229">
        <v>132</v>
      </c>
    </row>
    <row r="230" spans="1:5" x14ac:dyDescent="0.25">
      <c r="A230" t="s">
        <v>72</v>
      </c>
      <c r="B230" s="189">
        <v>43736</v>
      </c>
      <c r="C230">
        <v>4</v>
      </c>
      <c r="D230" t="s">
        <v>55</v>
      </c>
      <c r="E230">
        <v>13</v>
      </c>
    </row>
    <row r="231" spans="1:5" x14ac:dyDescent="0.25">
      <c r="A231" t="s">
        <v>72</v>
      </c>
      <c r="B231" s="189">
        <v>43736</v>
      </c>
      <c r="C231">
        <v>4</v>
      </c>
      <c r="D231" t="s">
        <v>56</v>
      </c>
      <c r="E231">
        <v>3</v>
      </c>
    </row>
    <row r="232" spans="1:5" x14ac:dyDescent="0.25">
      <c r="A232" t="s">
        <v>72</v>
      </c>
      <c r="B232" s="189">
        <v>43736</v>
      </c>
      <c r="C232">
        <v>4</v>
      </c>
      <c r="D232" t="s">
        <v>57</v>
      </c>
      <c r="E232">
        <v>1</v>
      </c>
    </row>
    <row r="233" spans="1:5" x14ac:dyDescent="0.25">
      <c r="A233" t="s">
        <v>72</v>
      </c>
      <c r="B233" s="189">
        <v>43736</v>
      </c>
      <c r="C233">
        <v>5</v>
      </c>
      <c r="D233" t="s">
        <v>100</v>
      </c>
      <c r="E233">
        <v>175199</v>
      </c>
    </row>
    <row r="234" spans="1:5" x14ac:dyDescent="0.25">
      <c r="A234" t="s">
        <v>72</v>
      </c>
      <c r="B234" s="189">
        <v>43736</v>
      </c>
      <c r="C234">
        <v>5</v>
      </c>
      <c r="D234" t="s">
        <v>101</v>
      </c>
      <c r="E234">
        <v>49877</v>
      </c>
    </row>
    <row r="235" spans="1:5" x14ac:dyDescent="0.25">
      <c r="A235" t="s">
        <v>72</v>
      </c>
      <c r="B235" s="189">
        <v>43736</v>
      </c>
      <c r="C235">
        <v>5</v>
      </c>
      <c r="D235" t="s">
        <v>54</v>
      </c>
      <c r="E235">
        <v>25775</v>
      </c>
    </row>
    <row r="236" spans="1:5" x14ac:dyDescent="0.25">
      <c r="A236" t="s">
        <v>72</v>
      </c>
      <c r="B236" s="189">
        <v>43736</v>
      </c>
      <c r="C236">
        <v>5</v>
      </c>
      <c r="D236" t="s">
        <v>55</v>
      </c>
      <c r="E236">
        <v>1408</v>
      </c>
    </row>
    <row r="237" spans="1:5" x14ac:dyDescent="0.25">
      <c r="A237" t="s">
        <v>72</v>
      </c>
      <c r="B237" s="189">
        <v>43736</v>
      </c>
      <c r="C237">
        <v>5</v>
      </c>
      <c r="D237" t="s">
        <v>56</v>
      </c>
      <c r="E237">
        <v>341</v>
      </c>
    </row>
    <row r="238" spans="1:5" x14ac:dyDescent="0.25">
      <c r="A238" t="s">
        <v>72</v>
      </c>
      <c r="B238" s="189">
        <v>43736</v>
      </c>
      <c r="C238">
        <v>5</v>
      </c>
      <c r="D238" t="s">
        <v>57</v>
      </c>
      <c r="E238">
        <v>1131</v>
      </c>
    </row>
    <row r="239" spans="1:5" x14ac:dyDescent="0.25">
      <c r="A239" t="s">
        <v>72</v>
      </c>
      <c r="B239" s="189">
        <v>43764</v>
      </c>
      <c r="C239">
        <v>4</v>
      </c>
      <c r="D239" t="s">
        <v>100</v>
      </c>
      <c r="E239">
        <v>1193</v>
      </c>
    </row>
    <row r="240" spans="1:5" x14ac:dyDescent="0.25">
      <c r="A240" t="s">
        <v>72</v>
      </c>
      <c r="B240" s="189">
        <v>43764</v>
      </c>
      <c r="C240">
        <v>4</v>
      </c>
      <c r="D240" t="s">
        <v>101</v>
      </c>
      <c r="E240">
        <v>38</v>
      </c>
    </row>
    <row r="241" spans="1:5" x14ac:dyDescent="0.25">
      <c r="A241" t="s">
        <v>72</v>
      </c>
      <c r="B241" s="189">
        <v>43764</v>
      </c>
      <c r="C241">
        <v>4</v>
      </c>
      <c r="D241" t="s">
        <v>54</v>
      </c>
      <c r="E241">
        <v>203</v>
      </c>
    </row>
    <row r="242" spans="1:5" x14ac:dyDescent="0.25">
      <c r="A242" t="s">
        <v>72</v>
      </c>
      <c r="B242" s="189">
        <v>43764</v>
      </c>
      <c r="C242">
        <v>4</v>
      </c>
      <c r="D242" t="s">
        <v>55</v>
      </c>
      <c r="E242">
        <v>12</v>
      </c>
    </row>
    <row r="243" spans="1:5" x14ac:dyDescent="0.25">
      <c r="A243" t="s">
        <v>72</v>
      </c>
      <c r="B243" s="189">
        <v>43764</v>
      </c>
      <c r="C243">
        <v>4</v>
      </c>
      <c r="D243" t="s">
        <v>56</v>
      </c>
      <c r="E243">
        <v>3</v>
      </c>
    </row>
    <row r="244" spans="1:5" x14ac:dyDescent="0.25">
      <c r="A244" t="s">
        <v>72</v>
      </c>
      <c r="B244" s="189">
        <v>43764</v>
      </c>
      <c r="C244">
        <v>4</v>
      </c>
      <c r="D244" t="s">
        <v>57</v>
      </c>
      <c r="E244">
        <v>2</v>
      </c>
    </row>
    <row r="245" spans="1:5" x14ac:dyDescent="0.25">
      <c r="A245" t="s">
        <v>72</v>
      </c>
      <c r="B245" s="189">
        <v>43764</v>
      </c>
      <c r="C245">
        <v>5</v>
      </c>
      <c r="D245" t="s">
        <v>100</v>
      </c>
      <c r="E245">
        <v>179222</v>
      </c>
    </row>
    <row r="246" spans="1:5" x14ac:dyDescent="0.25">
      <c r="A246" t="s">
        <v>72</v>
      </c>
      <c r="B246" s="189">
        <v>43764</v>
      </c>
      <c r="C246">
        <v>5</v>
      </c>
      <c r="D246" t="s">
        <v>101</v>
      </c>
      <c r="E246">
        <v>50603</v>
      </c>
    </row>
    <row r="247" spans="1:5" x14ac:dyDescent="0.25">
      <c r="A247" t="s">
        <v>72</v>
      </c>
      <c r="B247" s="189">
        <v>43764</v>
      </c>
      <c r="C247">
        <v>5</v>
      </c>
      <c r="D247" t="s">
        <v>54</v>
      </c>
      <c r="E247">
        <v>24959</v>
      </c>
    </row>
    <row r="248" spans="1:5" x14ac:dyDescent="0.25">
      <c r="A248" t="s">
        <v>72</v>
      </c>
      <c r="B248" s="189">
        <v>43764</v>
      </c>
      <c r="C248">
        <v>5</v>
      </c>
      <c r="D248" t="s">
        <v>55</v>
      </c>
      <c r="E248">
        <v>1476</v>
      </c>
    </row>
    <row r="249" spans="1:5" x14ac:dyDescent="0.25">
      <c r="A249" t="s">
        <v>72</v>
      </c>
      <c r="B249" s="189">
        <v>43764</v>
      </c>
      <c r="C249">
        <v>5</v>
      </c>
      <c r="D249" t="s">
        <v>56</v>
      </c>
      <c r="E249">
        <v>358</v>
      </c>
    </row>
    <row r="250" spans="1:5" x14ac:dyDescent="0.25">
      <c r="A250" t="s">
        <v>72</v>
      </c>
      <c r="B250" s="189">
        <v>43764</v>
      </c>
      <c r="C250">
        <v>5</v>
      </c>
      <c r="D250" t="s">
        <v>57</v>
      </c>
      <c r="E250">
        <v>1060</v>
      </c>
    </row>
    <row r="251" spans="1:5" x14ac:dyDescent="0.25">
      <c r="A251" t="s">
        <v>72</v>
      </c>
      <c r="B251" s="189">
        <v>43799</v>
      </c>
      <c r="C251">
        <v>4</v>
      </c>
      <c r="D251" t="s">
        <v>100</v>
      </c>
      <c r="E251">
        <v>1422</v>
      </c>
    </row>
    <row r="252" spans="1:5" x14ac:dyDescent="0.25">
      <c r="A252" t="s">
        <v>72</v>
      </c>
      <c r="B252" s="189">
        <v>43799</v>
      </c>
      <c r="C252">
        <v>4</v>
      </c>
      <c r="D252" t="s">
        <v>101</v>
      </c>
      <c r="E252">
        <v>47</v>
      </c>
    </row>
    <row r="253" spans="1:5" x14ac:dyDescent="0.25">
      <c r="A253" t="s">
        <v>72</v>
      </c>
      <c r="B253" s="189">
        <v>43799</v>
      </c>
      <c r="C253">
        <v>4</v>
      </c>
      <c r="D253" t="s">
        <v>54</v>
      </c>
      <c r="E253">
        <v>308</v>
      </c>
    </row>
    <row r="254" spans="1:5" x14ac:dyDescent="0.25">
      <c r="A254" t="s">
        <v>72</v>
      </c>
      <c r="B254" s="189">
        <v>43799</v>
      </c>
      <c r="C254">
        <v>4</v>
      </c>
      <c r="D254" t="s">
        <v>55</v>
      </c>
      <c r="E254">
        <v>24</v>
      </c>
    </row>
    <row r="255" spans="1:5" x14ac:dyDescent="0.25">
      <c r="A255" t="s">
        <v>72</v>
      </c>
      <c r="B255" s="189">
        <v>43799</v>
      </c>
      <c r="C255">
        <v>4</v>
      </c>
      <c r="D255" t="s">
        <v>56</v>
      </c>
      <c r="E255">
        <v>3</v>
      </c>
    </row>
    <row r="256" spans="1:5" x14ac:dyDescent="0.25">
      <c r="A256" t="s">
        <v>72</v>
      </c>
      <c r="B256" s="189">
        <v>43799</v>
      </c>
      <c r="C256">
        <v>4</v>
      </c>
      <c r="D256" t="s">
        <v>57</v>
      </c>
      <c r="E256">
        <v>2</v>
      </c>
    </row>
    <row r="257" spans="1:5" x14ac:dyDescent="0.25">
      <c r="A257" t="s">
        <v>72</v>
      </c>
      <c r="B257" s="189">
        <v>43799</v>
      </c>
      <c r="C257">
        <v>5</v>
      </c>
      <c r="D257" t="s">
        <v>100</v>
      </c>
      <c r="E257">
        <v>189033</v>
      </c>
    </row>
    <row r="258" spans="1:5" x14ac:dyDescent="0.25">
      <c r="A258" t="s">
        <v>72</v>
      </c>
      <c r="B258" s="189">
        <v>43799</v>
      </c>
      <c r="C258">
        <v>5</v>
      </c>
      <c r="D258" t="s">
        <v>101</v>
      </c>
      <c r="E258">
        <v>52529</v>
      </c>
    </row>
    <row r="259" spans="1:5" x14ac:dyDescent="0.25">
      <c r="A259" t="s">
        <v>72</v>
      </c>
      <c r="B259" s="189">
        <v>43799</v>
      </c>
      <c r="C259">
        <v>5</v>
      </c>
      <c r="D259" t="s">
        <v>54</v>
      </c>
      <c r="E259">
        <v>28521</v>
      </c>
    </row>
    <row r="260" spans="1:5" x14ac:dyDescent="0.25">
      <c r="A260" t="s">
        <v>72</v>
      </c>
      <c r="B260" s="189">
        <v>43799</v>
      </c>
      <c r="C260">
        <v>5</v>
      </c>
      <c r="D260" t="s">
        <v>55</v>
      </c>
      <c r="E260">
        <v>1819</v>
      </c>
    </row>
    <row r="261" spans="1:5" x14ac:dyDescent="0.25">
      <c r="A261" t="s">
        <v>72</v>
      </c>
      <c r="B261" s="189">
        <v>43799</v>
      </c>
      <c r="C261">
        <v>5</v>
      </c>
      <c r="D261" t="s">
        <v>56</v>
      </c>
      <c r="E261">
        <v>490</v>
      </c>
    </row>
    <row r="262" spans="1:5" x14ac:dyDescent="0.25">
      <c r="A262" t="s">
        <v>72</v>
      </c>
      <c r="B262" s="189">
        <v>43799</v>
      </c>
      <c r="C262">
        <v>5</v>
      </c>
      <c r="D262" t="s">
        <v>57</v>
      </c>
      <c r="E262">
        <v>1186</v>
      </c>
    </row>
    <row r="263" spans="1:5" x14ac:dyDescent="0.25">
      <c r="A263" t="s">
        <v>72</v>
      </c>
      <c r="B263" s="189">
        <v>43820</v>
      </c>
      <c r="C263">
        <v>4</v>
      </c>
      <c r="D263" t="s">
        <v>100</v>
      </c>
      <c r="E263">
        <v>1350</v>
      </c>
    </row>
    <row r="264" spans="1:5" x14ac:dyDescent="0.25">
      <c r="A264" t="s">
        <v>72</v>
      </c>
      <c r="B264" s="189">
        <v>43820</v>
      </c>
      <c r="C264">
        <v>4</v>
      </c>
      <c r="D264" t="s">
        <v>101</v>
      </c>
      <c r="E264">
        <v>40</v>
      </c>
    </row>
    <row r="265" spans="1:5" x14ac:dyDescent="0.25">
      <c r="A265" t="s">
        <v>72</v>
      </c>
      <c r="B265" s="189">
        <v>43820</v>
      </c>
      <c r="C265">
        <v>4</v>
      </c>
      <c r="D265" t="s">
        <v>54</v>
      </c>
      <c r="E265">
        <v>281</v>
      </c>
    </row>
    <row r="266" spans="1:5" x14ac:dyDescent="0.25">
      <c r="A266" t="s">
        <v>72</v>
      </c>
      <c r="B266" s="189">
        <v>43820</v>
      </c>
      <c r="C266">
        <v>4</v>
      </c>
      <c r="D266" t="s">
        <v>55</v>
      </c>
      <c r="E266">
        <v>20</v>
      </c>
    </row>
    <row r="267" spans="1:5" x14ac:dyDescent="0.25">
      <c r="A267" t="s">
        <v>72</v>
      </c>
      <c r="B267" s="189">
        <v>43820</v>
      </c>
      <c r="C267">
        <v>4</v>
      </c>
      <c r="D267" t="s">
        <v>56</v>
      </c>
      <c r="E267">
        <v>1</v>
      </c>
    </row>
    <row r="268" spans="1:5" x14ac:dyDescent="0.25">
      <c r="A268" t="s">
        <v>72</v>
      </c>
      <c r="B268" s="189">
        <v>43820</v>
      </c>
      <c r="C268">
        <v>4</v>
      </c>
      <c r="D268" t="s">
        <v>57</v>
      </c>
      <c r="E268">
        <v>2</v>
      </c>
    </row>
    <row r="269" spans="1:5" x14ac:dyDescent="0.25">
      <c r="A269" t="s">
        <v>72</v>
      </c>
      <c r="B269" s="189">
        <v>43820</v>
      </c>
      <c r="C269">
        <v>5</v>
      </c>
      <c r="D269" t="s">
        <v>100</v>
      </c>
      <c r="E269">
        <v>187314</v>
      </c>
    </row>
    <row r="270" spans="1:5" x14ac:dyDescent="0.25">
      <c r="A270" t="s">
        <v>72</v>
      </c>
      <c r="B270" s="189">
        <v>43820</v>
      </c>
      <c r="C270">
        <v>5</v>
      </c>
      <c r="D270" t="s">
        <v>101</v>
      </c>
      <c r="E270">
        <v>52966</v>
      </c>
    </row>
    <row r="271" spans="1:5" x14ac:dyDescent="0.25">
      <c r="A271" t="s">
        <v>72</v>
      </c>
      <c r="B271" s="189">
        <v>43820</v>
      </c>
      <c r="C271">
        <v>5</v>
      </c>
      <c r="D271" t="s">
        <v>54</v>
      </c>
      <c r="E271">
        <v>30875</v>
      </c>
    </row>
    <row r="272" spans="1:5" x14ac:dyDescent="0.25">
      <c r="A272" t="s">
        <v>72</v>
      </c>
      <c r="B272" s="189">
        <v>43820</v>
      </c>
      <c r="C272">
        <v>5</v>
      </c>
      <c r="D272" t="s">
        <v>55</v>
      </c>
      <c r="E272">
        <v>1924</v>
      </c>
    </row>
    <row r="273" spans="1:5" x14ac:dyDescent="0.25">
      <c r="A273" t="s">
        <v>72</v>
      </c>
      <c r="B273" s="189">
        <v>43820</v>
      </c>
      <c r="C273">
        <v>5</v>
      </c>
      <c r="D273" t="s">
        <v>56</v>
      </c>
      <c r="E273">
        <v>476</v>
      </c>
    </row>
    <row r="274" spans="1:5" x14ac:dyDescent="0.25">
      <c r="A274" t="s">
        <v>72</v>
      </c>
      <c r="B274" s="189">
        <v>43820</v>
      </c>
      <c r="C274">
        <v>5</v>
      </c>
      <c r="D274" t="s">
        <v>57</v>
      </c>
      <c r="E274">
        <v>1148</v>
      </c>
    </row>
    <row r="275" spans="1:5" x14ac:dyDescent="0.25">
      <c r="A275" t="s">
        <v>72</v>
      </c>
      <c r="B275" s="189">
        <v>43855</v>
      </c>
      <c r="C275">
        <v>4</v>
      </c>
      <c r="D275" t="s">
        <v>100</v>
      </c>
      <c r="E275">
        <v>1225</v>
      </c>
    </row>
    <row r="276" spans="1:5" x14ac:dyDescent="0.25">
      <c r="A276" t="s">
        <v>72</v>
      </c>
      <c r="B276" s="189">
        <v>43855</v>
      </c>
      <c r="C276">
        <v>4</v>
      </c>
      <c r="D276" t="s">
        <v>101</v>
      </c>
      <c r="E276">
        <v>38</v>
      </c>
    </row>
    <row r="277" spans="1:5" x14ac:dyDescent="0.25">
      <c r="A277" t="s">
        <v>72</v>
      </c>
      <c r="B277" s="189">
        <v>43855</v>
      </c>
      <c r="C277">
        <v>4</v>
      </c>
      <c r="D277" t="s">
        <v>54</v>
      </c>
      <c r="E277">
        <v>280</v>
      </c>
    </row>
    <row r="278" spans="1:5" x14ac:dyDescent="0.25">
      <c r="A278" t="s">
        <v>72</v>
      </c>
      <c r="B278" s="189">
        <v>43855</v>
      </c>
      <c r="C278">
        <v>4</v>
      </c>
      <c r="D278" t="s">
        <v>55</v>
      </c>
      <c r="E278">
        <v>26</v>
      </c>
    </row>
    <row r="279" spans="1:5" x14ac:dyDescent="0.25">
      <c r="A279" t="s">
        <v>72</v>
      </c>
      <c r="B279" s="189">
        <v>43855</v>
      </c>
      <c r="C279">
        <v>4</v>
      </c>
      <c r="D279" t="s">
        <v>56</v>
      </c>
      <c r="E279">
        <v>2</v>
      </c>
    </row>
    <row r="280" spans="1:5" x14ac:dyDescent="0.25">
      <c r="A280" t="s">
        <v>72</v>
      </c>
      <c r="B280" s="189">
        <v>43855</v>
      </c>
      <c r="C280">
        <v>4</v>
      </c>
      <c r="D280" t="s">
        <v>57</v>
      </c>
      <c r="E280">
        <v>2</v>
      </c>
    </row>
    <row r="281" spans="1:5" x14ac:dyDescent="0.25">
      <c r="A281" t="s">
        <v>72</v>
      </c>
      <c r="B281" s="189">
        <v>43855</v>
      </c>
      <c r="C281">
        <v>5</v>
      </c>
      <c r="D281" t="s">
        <v>100</v>
      </c>
      <c r="E281">
        <v>180639</v>
      </c>
    </row>
    <row r="282" spans="1:5" x14ac:dyDescent="0.25">
      <c r="A282" t="s">
        <v>72</v>
      </c>
      <c r="B282" s="189">
        <v>43855</v>
      </c>
      <c r="C282">
        <v>5</v>
      </c>
      <c r="D282" t="s">
        <v>101</v>
      </c>
      <c r="E282">
        <v>52826</v>
      </c>
    </row>
    <row r="283" spans="1:5" x14ac:dyDescent="0.25">
      <c r="A283" t="s">
        <v>72</v>
      </c>
      <c r="B283" s="189">
        <v>43855</v>
      </c>
      <c r="C283">
        <v>5</v>
      </c>
      <c r="D283" t="s">
        <v>54</v>
      </c>
      <c r="E283">
        <v>28922</v>
      </c>
    </row>
    <row r="284" spans="1:5" x14ac:dyDescent="0.25">
      <c r="A284" t="s">
        <v>72</v>
      </c>
      <c r="B284" s="189">
        <v>43855</v>
      </c>
      <c r="C284">
        <v>5</v>
      </c>
      <c r="D284" t="s">
        <v>55</v>
      </c>
      <c r="E284">
        <v>1741</v>
      </c>
    </row>
    <row r="285" spans="1:5" x14ac:dyDescent="0.25">
      <c r="A285" t="s">
        <v>72</v>
      </c>
      <c r="B285" s="189">
        <v>43855</v>
      </c>
      <c r="C285">
        <v>5</v>
      </c>
      <c r="D285" t="s">
        <v>56</v>
      </c>
      <c r="E285">
        <v>454</v>
      </c>
    </row>
    <row r="286" spans="1:5" x14ac:dyDescent="0.25">
      <c r="A286" t="s">
        <v>72</v>
      </c>
      <c r="B286" s="189">
        <v>43855</v>
      </c>
      <c r="C286">
        <v>5</v>
      </c>
      <c r="D286" t="s">
        <v>57</v>
      </c>
      <c r="E286">
        <v>1383</v>
      </c>
    </row>
    <row r="287" spans="1:5" x14ac:dyDescent="0.25">
      <c r="A287" t="s">
        <v>72</v>
      </c>
      <c r="B287" s="189">
        <v>43890</v>
      </c>
      <c r="C287">
        <v>4</v>
      </c>
      <c r="D287" t="s">
        <v>100</v>
      </c>
      <c r="E287">
        <v>1138</v>
      </c>
    </row>
    <row r="288" spans="1:5" x14ac:dyDescent="0.25">
      <c r="A288" t="s">
        <v>72</v>
      </c>
      <c r="B288" s="189">
        <v>43890</v>
      </c>
      <c r="C288">
        <v>4</v>
      </c>
      <c r="D288" t="s">
        <v>101</v>
      </c>
      <c r="E288">
        <v>37</v>
      </c>
    </row>
    <row r="289" spans="1:5" x14ac:dyDescent="0.25">
      <c r="A289" t="s">
        <v>72</v>
      </c>
      <c r="B289" s="189">
        <v>43890</v>
      </c>
      <c r="C289">
        <v>4</v>
      </c>
      <c r="D289" t="s">
        <v>54</v>
      </c>
      <c r="E289">
        <v>273</v>
      </c>
    </row>
    <row r="290" spans="1:5" x14ac:dyDescent="0.25">
      <c r="A290" t="s">
        <v>72</v>
      </c>
      <c r="B290" s="189">
        <v>43890</v>
      </c>
      <c r="C290">
        <v>4</v>
      </c>
      <c r="D290" t="s">
        <v>55</v>
      </c>
      <c r="E290">
        <v>26</v>
      </c>
    </row>
    <row r="291" spans="1:5" x14ac:dyDescent="0.25">
      <c r="A291" t="s">
        <v>72</v>
      </c>
      <c r="B291" s="189">
        <v>43890</v>
      </c>
      <c r="C291">
        <v>4</v>
      </c>
      <c r="D291" t="s">
        <v>56</v>
      </c>
      <c r="E291">
        <v>6</v>
      </c>
    </row>
    <row r="292" spans="1:5" x14ac:dyDescent="0.25">
      <c r="A292" t="s">
        <v>72</v>
      </c>
      <c r="B292" s="189">
        <v>43890</v>
      </c>
      <c r="C292">
        <v>4</v>
      </c>
      <c r="D292" t="s">
        <v>57</v>
      </c>
      <c r="E292">
        <v>1</v>
      </c>
    </row>
    <row r="293" spans="1:5" x14ac:dyDescent="0.25">
      <c r="A293" t="s">
        <v>72</v>
      </c>
      <c r="B293" s="189">
        <v>43890</v>
      </c>
      <c r="C293">
        <v>5</v>
      </c>
      <c r="D293" t="s">
        <v>100</v>
      </c>
      <c r="E293">
        <v>192778</v>
      </c>
    </row>
    <row r="294" spans="1:5" x14ac:dyDescent="0.25">
      <c r="A294" t="s">
        <v>72</v>
      </c>
      <c r="B294" s="189">
        <v>43890</v>
      </c>
      <c r="C294">
        <v>5</v>
      </c>
      <c r="D294" t="s">
        <v>101</v>
      </c>
      <c r="E294">
        <v>53418</v>
      </c>
    </row>
    <row r="295" spans="1:5" x14ac:dyDescent="0.25">
      <c r="A295" t="s">
        <v>72</v>
      </c>
      <c r="B295" s="189">
        <v>43890</v>
      </c>
      <c r="C295">
        <v>5</v>
      </c>
      <c r="D295" t="s">
        <v>54</v>
      </c>
      <c r="E295">
        <v>26064</v>
      </c>
    </row>
    <row r="296" spans="1:5" x14ac:dyDescent="0.25">
      <c r="A296" t="s">
        <v>72</v>
      </c>
      <c r="B296" s="189">
        <v>43890</v>
      </c>
      <c r="C296">
        <v>5</v>
      </c>
      <c r="D296" t="s">
        <v>55</v>
      </c>
      <c r="E296">
        <v>1668</v>
      </c>
    </row>
    <row r="297" spans="1:5" x14ac:dyDescent="0.25">
      <c r="A297" t="s">
        <v>72</v>
      </c>
      <c r="B297" s="189">
        <v>43890</v>
      </c>
      <c r="C297">
        <v>5</v>
      </c>
      <c r="D297" t="s">
        <v>56</v>
      </c>
      <c r="E297">
        <v>444</v>
      </c>
    </row>
    <row r="298" spans="1:5" x14ac:dyDescent="0.25">
      <c r="A298" t="s">
        <v>72</v>
      </c>
      <c r="B298" s="189">
        <v>43890</v>
      </c>
      <c r="C298">
        <v>5</v>
      </c>
      <c r="D298" t="s">
        <v>57</v>
      </c>
      <c r="E298">
        <v>1538</v>
      </c>
    </row>
    <row r="299" spans="1:5" x14ac:dyDescent="0.25">
      <c r="A299" t="s">
        <v>72</v>
      </c>
      <c r="B299" s="189">
        <v>43918</v>
      </c>
      <c r="C299">
        <v>4</v>
      </c>
      <c r="D299" t="s">
        <v>100</v>
      </c>
      <c r="E299">
        <v>1313</v>
      </c>
    </row>
    <row r="300" spans="1:5" x14ac:dyDescent="0.25">
      <c r="A300" t="s">
        <v>72</v>
      </c>
      <c r="B300" s="189">
        <v>43918</v>
      </c>
      <c r="C300">
        <v>4</v>
      </c>
      <c r="D300" t="s">
        <v>101</v>
      </c>
      <c r="E300">
        <v>46</v>
      </c>
    </row>
    <row r="301" spans="1:5" x14ac:dyDescent="0.25">
      <c r="A301" t="s">
        <v>72</v>
      </c>
      <c r="B301" s="189">
        <v>43918</v>
      </c>
      <c r="C301">
        <v>4</v>
      </c>
      <c r="D301" t="s">
        <v>54</v>
      </c>
      <c r="E301">
        <v>232</v>
      </c>
    </row>
    <row r="302" spans="1:5" x14ac:dyDescent="0.25">
      <c r="A302" t="s">
        <v>72</v>
      </c>
      <c r="B302" s="189">
        <v>43918</v>
      </c>
      <c r="C302">
        <v>4</v>
      </c>
      <c r="D302" t="s">
        <v>55</v>
      </c>
      <c r="E302">
        <v>27</v>
      </c>
    </row>
    <row r="303" spans="1:5" x14ac:dyDescent="0.25">
      <c r="A303" t="s">
        <v>72</v>
      </c>
      <c r="B303" s="189">
        <v>43918</v>
      </c>
      <c r="C303">
        <v>4</v>
      </c>
      <c r="D303" t="s">
        <v>56</v>
      </c>
      <c r="E303">
        <v>2</v>
      </c>
    </row>
    <row r="304" spans="1:5" x14ac:dyDescent="0.25">
      <c r="A304" t="s">
        <v>72</v>
      </c>
      <c r="B304" s="189">
        <v>43918</v>
      </c>
      <c r="C304">
        <v>4</v>
      </c>
      <c r="D304" t="s">
        <v>57</v>
      </c>
      <c r="E304">
        <v>1</v>
      </c>
    </row>
    <row r="305" spans="1:5" x14ac:dyDescent="0.25">
      <c r="A305" t="s">
        <v>72</v>
      </c>
      <c r="B305" s="189">
        <v>43918</v>
      </c>
      <c r="C305">
        <v>5</v>
      </c>
      <c r="D305" t="s">
        <v>100</v>
      </c>
      <c r="E305">
        <v>205488</v>
      </c>
    </row>
    <row r="306" spans="1:5" x14ac:dyDescent="0.25">
      <c r="A306" t="s">
        <v>72</v>
      </c>
      <c r="B306" s="189">
        <v>43918</v>
      </c>
      <c r="C306">
        <v>5</v>
      </c>
      <c r="D306" t="s">
        <v>101</v>
      </c>
      <c r="E306">
        <v>53395</v>
      </c>
    </row>
    <row r="307" spans="1:5" x14ac:dyDescent="0.25">
      <c r="A307" t="s">
        <v>72</v>
      </c>
      <c r="B307" s="189">
        <v>43918</v>
      </c>
      <c r="C307">
        <v>5</v>
      </c>
      <c r="D307" t="s">
        <v>54</v>
      </c>
      <c r="E307">
        <v>31846</v>
      </c>
    </row>
    <row r="308" spans="1:5" x14ac:dyDescent="0.25">
      <c r="A308" t="s">
        <v>72</v>
      </c>
      <c r="B308" s="189">
        <v>43918</v>
      </c>
      <c r="C308">
        <v>5</v>
      </c>
      <c r="D308" t="s">
        <v>55</v>
      </c>
      <c r="E308">
        <v>1949</v>
      </c>
    </row>
    <row r="309" spans="1:5" x14ac:dyDescent="0.25">
      <c r="A309" t="s">
        <v>72</v>
      </c>
      <c r="B309" s="189">
        <v>43918</v>
      </c>
      <c r="C309">
        <v>5</v>
      </c>
      <c r="D309" t="s">
        <v>56</v>
      </c>
      <c r="E309">
        <v>503</v>
      </c>
    </row>
    <row r="310" spans="1:5" x14ac:dyDescent="0.25">
      <c r="A310" t="s">
        <v>72</v>
      </c>
      <c r="B310" s="189">
        <v>43918</v>
      </c>
      <c r="C310">
        <v>5</v>
      </c>
      <c r="D310" t="s">
        <v>57</v>
      </c>
      <c r="E310">
        <v>1486</v>
      </c>
    </row>
    <row r="311" spans="1:5" x14ac:dyDescent="0.25">
      <c r="A311" t="s">
        <v>66</v>
      </c>
      <c r="B311" s="189">
        <v>43554</v>
      </c>
      <c r="C311">
        <v>4</v>
      </c>
      <c r="D311" t="s">
        <v>100</v>
      </c>
      <c r="E311">
        <v>585</v>
      </c>
    </row>
    <row r="312" spans="1:5" x14ac:dyDescent="0.25">
      <c r="A312" t="s">
        <v>66</v>
      </c>
      <c r="B312" s="189">
        <v>43554</v>
      </c>
      <c r="C312">
        <v>4</v>
      </c>
      <c r="D312" t="s">
        <v>101</v>
      </c>
      <c r="E312">
        <v>9</v>
      </c>
    </row>
    <row r="313" spans="1:5" x14ac:dyDescent="0.25">
      <c r="A313" t="s">
        <v>66</v>
      </c>
      <c r="B313" s="189">
        <v>43554</v>
      </c>
      <c r="C313">
        <v>4</v>
      </c>
      <c r="D313" t="s">
        <v>54</v>
      </c>
      <c r="E313">
        <v>165</v>
      </c>
    </row>
    <row r="314" spans="1:5" x14ac:dyDescent="0.25">
      <c r="A314" t="s">
        <v>66</v>
      </c>
      <c r="B314" s="189">
        <v>43554</v>
      </c>
      <c r="C314">
        <v>4</v>
      </c>
      <c r="D314" t="s">
        <v>55</v>
      </c>
      <c r="E314">
        <v>10</v>
      </c>
    </row>
    <row r="315" spans="1:5" x14ac:dyDescent="0.25">
      <c r="A315" t="s">
        <v>66</v>
      </c>
      <c r="B315" s="189">
        <v>43554</v>
      </c>
      <c r="C315">
        <v>4</v>
      </c>
      <c r="D315" t="s">
        <v>56</v>
      </c>
      <c r="E315">
        <v>1</v>
      </c>
    </row>
    <row r="316" spans="1:5" x14ac:dyDescent="0.25">
      <c r="A316" t="s">
        <v>66</v>
      </c>
      <c r="B316" s="189">
        <v>43554</v>
      </c>
      <c r="C316">
        <v>4</v>
      </c>
      <c r="D316" t="s">
        <v>57</v>
      </c>
      <c r="E316">
        <v>2</v>
      </c>
    </row>
    <row r="317" spans="1:5" x14ac:dyDescent="0.25">
      <c r="A317" t="s">
        <v>66</v>
      </c>
      <c r="B317" s="189">
        <v>43554</v>
      </c>
      <c r="C317">
        <v>5</v>
      </c>
      <c r="D317" t="s">
        <v>100</v>
      </c>
      <c r="E317">
        <v>68065</v>
      </c>
    </row>
    <row r="318" spans="1:5" x14ac:dyDescent="0.25">
      <c r="A318" t="s">
        <v>66</v>
      </c>
      <c r="B318" s="189">
        <v>43554</v>
      </c>
      <c r="C318">
        <v>5</v>
      </c>
      <c r="D318" t="s">
        <v>101</v>
      </c>
      <c r="E318">
        <v>10614</v>
      </c>
    </row>
    <row r="319" spans="1:5" x14ac:dyDescent="0.25">
      <c r="A319" t="s">
        <v>66</v>
      </c>
      <c r="B319" s="189">
        <v>43554</v>
      </c>
      <c r="C319">
        <v>5</v>
      </c>
      <c r="D319" t="s">
        <v>54</v>
      </c>
      <c r="E319">
        <v>18638</v>
      </c>
    </row>
    <row r="320" spans="1:5" x14ac:dyDescent="0.25">
      <c r="A320" t="s">
        <v>66</v>
      </c>
      <c r="B320" s="189">
        <v>43554</v>
      </c>
      <c r="C320">
        <v>5</v>
      </c>
      <c r="D320" t="s">
        <v>55</v>
      </c>
      <c r="E320">
        <v>1109</v>
      </c>
    </row>
    <row r="321" spans="1:5" x14ac:dyDescent="0.25">
      <c r="A321" t="s">
        <v>66</v>
      </c>
      <c r="B321" s="189">
        <v>43554</v>
      </c>
      <c r="C321">
        <v>5</v>
      </c>
      <c r="D321" t="s">
        <v>56</v>
      </c>
      <c r="E321">
        <v>314</v>
      </c>
    </row>
    <row r="322" spans="1:5" x14ac:dyDescent="0.25">
      <c r="A322" t="s">
        <v>66</v>
      </c>
      <c r="B322" s="189">
        <v>43554</v>
      </c>
      <c r="C322">
        <v>5</v>
      </c>
      <c r="D322" t="s">
        <v>57</v>
      </c>
      <c r="E322">
        <v>574</v>
      </c>
    </row>
    <row r="323" spans="1:5" x14ac:dyDescent="0.25">
      <c r="A323" t="s">
        <v>66</v>
      </c>
      <c r="B323" s="189">
        <v>43582</v>
      </c>
      <c r="C323">
        <v>4</v>
      </c>
      <c r="D323" t="s">
        <v>100</v>
      </c>
      <c r="E323">
        <v>667</v>
      </c>
    </row>
    <row r="324" spans="1:5" x14ac:dyDescent="0.25">
      <c r="A324" t="s">
        <v>66</v>
      </c>
      <c r="B324" s="189">
        <v>43582</v>
      </c>
      <c r="C324">
        <v>4</v>
      </c>
      <c r="D324" t="s">
        <v>101</v>
      </c>
      <c r="E324">
        <v>7</v>
      </c>
    </row>
    <row r="325" spans="1:5" x14ac:dyDescent="0.25">
      <c r="A325" t="s">
        <v>66</v>
      </c>
      <c r="B325" s="189">
        <v>43582</v>
      </c>
      <c r="C325">
        <v>4</v>
      </c>
      <c r="D325" t="s">
        <v>54</v>
      </c>
      <c r="E325">
        <v>202</v>
      </c>
    </row>
    <row r="326" spans="1:5" x14ac:dyDescent="0.25">
      <c r="A326" t="s">
        <v>66</v>
      </c>
      <c r="B326" s="189">
        <v>43582</v>
      </c>
      <c r="C326">
        <v>4</v>
      </c>
      <c r="D326" t="s">
        <v>55</v>
      </c>
      <c r="E326">
        <v>14</v>
      </c>
    </row>
    <row r="327" spans="1:5" x14ac:dyDescent="0.25">
      <c r="A327" t="s">
        <v>66</v>
      </c>
      <c r="B327" s="189">
        <v>43582</v>
      </c>
      <c r="C327">
        <v>4</v>
      </c>
      <c r="D327" t="s">
        <v>56</v>
      </c>
      <c r="E327">
        <v>4</v>
      </c>
    </row>
    <row r="328" spans="1:5" x14ac:dyDescent="0.25">
      <c r="A328" t="s">
        <v>66</v>
      </c>
      <c r="B328" s="189">
        <v>43582</v>
      </c>
      <c r="C328">
        <v>5</v>
      </c>
      <c r="D328" t="s">
        <v>100</v>
      </c>
      <c r="E328">
        <v>75038</v>
      </c>
    </row>
    <row r="329" spans="1:5" x14ac:dyDescent="0.25">
      <c r="A329" t="s">
        <v>66</v>
      </c>
      <c r="B329" s="189">
        <v>43582</v>
      </c>
      <c r="C329">
        <v>5</v>
      </c>
      <c r="D329" t="s">
        <v>101</v>
      </c>
      <c r="E329">
        <v>12079</v>
      </c>
    </row>
    <row r="330" spans="1:5" x14ac:dyDescent="0.25">
      <c r="A330" t="s">
        <v>66</v>
      </c>
      <c r="B330" s="189">
        <v>43582</v>
      </c>
      <c r="C330">
        <v>5</v>
      </c>
      <c r="D330" t="s">
        <v>54</v>
      </c>
      <c r="E330">
        <v>18892</v>
      </c>
    </row>
    <row r="331" spans="1:5" x14ac:dyDescent="0.25">
      <c r="A331" t="s">
        <v>66</v>
      </c>
      <c r="B331" s="189">
        <v>43582</v>
      </c>
      <c r="C331">
        <v>5</v>
      </c>
      <c r="D331" t="s">
        <v>55</v>
      </c>
      <c r="E331">
        <v>1145</v>
      </c>
    </row>
    <row r="332" spans="1:5" x14ac:dyDescent="0.25">
      <c r="A332" t="s">
        <v>66</v>
      </c>
      <c r="B332" s="189">
        <v>43582</v>
      </c>
      <c r="C332">
        <v>5</v>
      </c>
      <c r="D332" t="s">
        <v>56</v>
      </c>
      <c r="E332">
        <v>303</v>
      </c>
    </row>
    <row r="333" spans="1:5" x14ac:dyDescent="0.25">
      <c r="A333" t="s">
        <v>66</v>
      </c>
      <c r="B333" s="189">
        <v>43582</v>
      </c>
      <c r="C333">
        <v>5</v>
      </c>
      <c r="D333" t="s">
        <v>57</v>
      </c>
      <c r="E333">
        <v>713</v>
      </c>
    </row>
    <row r="334" spans="1:5" x14ac:dyDescent="0.25">
      <c r="A334" t="s">
        <v>66</v>
      </c>
      <c r="B334" s="189">
        <v>43610</v>
      </c>
      <c r="C334">
        <v>4</v>
      </c>
      <c r="D334" t="s">
        <v>100</v>
      </c>
      <c r="E334">
        <v>642</v>
      </c>
    </row>
    <row r="335" spans="1:5" x14ac:dyDescent="0.25">
      <c r="A335" t="s">
        <v>66</v>
      </c>
      <c r="B335" s="189">
        <v>43610</v>
      </c>
      <c r="C335">
        <v>4</v>
      </c>
      <c r="D335" t="s">
        <v>101</v>
      </c>
      <c r="E335">
        <v>12</v>
      </c>
    </row>
    <row r="336" spans="1:5" x14ac:dyDescent="0.25">
      <c r="A336" t="s">
        <v>66</v>
      </c>
      <c r="B336" s="189">
        <v>43610</v>
      </c>
      <c r="C336">
        <v>4</v>
      </c>
      <c r="D336" t="s">
        <v>54</v>
      </c>
      <c r="E336">
        <v>110</v>
      </c>
    </row>
    <row r="337" spans="1:5" x14ac:dyDescent="0.25">
      <c r="A337" t="s">
        <v>66</v>
      </c>
      <c r="B337" s="189">
        <v>43610</v>
      </c>
      <c r="C337">
        <v>4</v>
      </c>
      <c r="D337" t="s">
        <v>55</v>
      </c>
      <c r="E337">
        <v>17</v>
      </c>
    </row>
    <row r="338" spans="1:5" x14ac:dyDescent="0.25">
      <c r="A338" t="s">
        <v>66</v>
      </c>
      <c r="B338" s="189">
        <v>43610</v>
      </c>
      <c r="C338">
        <v>5</v>
      </c>
      <c r="D338" t="s">
        <v>100</v>
      </c>
      <c r="E338">
        <v>67855</v>
      </c>
    </row>
    <row r="339" spans="1:5" x14ac:dyDescent="0.25">
      <c r="A339" t="s">
        <v>66</v>
      </c>
      <c r="B339" s="189">
        <v>43610</v>
      </c>
      <c r="C339">
        <v>5</v>
      </c>
      <c r="D339" t="s">
        <v>101</v>
      </c>
      <c r="E339">
        <v>11485</v>
      </c>
    </row>
    <row r="340" spans="1:5" x14ac:dyDescent="0.25">
      <c r="A340" t="s">
        <v>66</v>
      </c>
      <c r="B340" s="189">
        <v>43610</v>
      </c>
      <c r="C340">
        <v>5</v>
      </c>
      <c r="D340" t="s">
        <v>54</v>
      </c>
      <c r="E340">
        <v>13438</v>
      </c>
    </row>
    <row r="341" spans="1:5" x14ac:dyDescent="0.25">
      <c r="A341" t="s">
        <v>66</v>
      </c>
      <c r="B341" s="189">
        <v>43610</v>
      </c>
      <c r="C341">
        <v>5</v>
      </c>
      <c r="D341" t="s">
        <v>55</v>
      </c>
      <c r="E341">
        <v>892</v>
      </c>
    </row>
    <row r="342" spans="1:5" x14ac:dyDescent="0.25">
      <c r="A342" t="s">
        <v>66</v>
      </c>
      <c r="B342" s="189">
        <v>43610</v>
      </c>
      <c r="C342">
        <v>5</v>
      </c>
      <c r="D342" t="s">
        <v>56</v>
      </c>
      <c r="E342">
        <v>250</v>
      </c>
    </row>
    <row r="343" spans="1:5" x14ac:dyDescent="0.25">
      <c r="A343" t="s">
        <v>66</v>
      </c>
      <c r="B343" s="189">
        <v>43610</v>
      </c>
      <c r="C343">
        <v>5</v>
      </c>
      <c r="D343" t="s">
        <v>57</v>
      </c>
      <c r="E343">
        <v>560</v>
      </c>
    </row>
    <row r="344" spans="1:5" x14ac:dyDescent="0.25">
      <c r="A344" t="s">
        <v>66</v>
      </c>
      <c r="B344" s="189">
        <v>43645</v>
      </c>
      <c r="C344">
        <v>4</v>
      </c>
      <c r="D344" t="s">
        <v>100</v>
      </c>
      <c r="E344">
        <v>454</v>
      </c>
    </row>
    <row r="345" spans="1:5" x14ac:dyDescent="0.25">
      <c r="A345" t="s">
        <v>66</v>
      </c>
      <c r="B345" s="189">
        <v>43645</v>
      </c>
      <c r="C345">
        <v>4</v>
      </c>
      <c r="D345" t="s">
        <v>101</v>
      </c>
      <c r="E345">
        <v>10</v>
      </c>
    </row>
    <row r="346" spans="1:5" x14ac:dyDescent="0.25">
      <c r="A346" t="s">
        <v>66</v>
      </c>
      <c r="B346" s="189">
        <v>43645</v>
      </c>
      <c r="C346">
        <v>4</v>
      </c>
      <c r="D346" t="s">
        <v>54</v>
      </c>
      <c r="E346">
        <v>180</v>
      </c>
    </row>
    <row r="347" spans="1:5" x14ac:dyDescent="0.25">
      <c r="A347" t="s">
        <v>66</v>
      </c>
      <c r="B347" s="189">
        <v>43645</v>
      </c>
      <c r="C347">
        <v>4</v>
      </c>
      <c r="D347" t="s">
        <v>55</v>
      </c>
      <c r="E347">
        <v>10</v>
      </c>
    </row>
    <row r="348" spans="1:5" x14ac:dyDescent="0.25">
      <c r="A348" t="s">
        <v>66</v>
      </c>
      <c r="B348" s="189">
        <v>43645</v>
      </c>
      <c r="C348">
        <v>4</v>
      </c>
      <c r="D348" t="s">
        <v>56</v>
      </c>
      <c r="E348">
        <v>5</v>
      </c>
    </row>
    <row r="349" spans="1:5" x14ac:dyDescent="0.25">
      <c r="A349" t="s">
        <v>66</v>
      </c>
      <c r="B349" s="189">
        <v>43645</v>
      </c>
      <c r="C349">
        <v>4</v>
      </c>
      <c r="D349" t="s">
        <v>57</v>
      </c>
      <c r="E349">
        <v>1</v>
      </c>
    </row>
    <row r="350" spans="1:5" x14ac:dyDescent="0.25">
      <c r="A350" t="s">
        <v>66</v>
      </c>
      <c r="B350" s="189">
        <v>43645</v>
      </c>
      <c r="C350">
        <v>5</v>
      </c>
      <c r="D350" t="s">
        <v>100</v>
      </c>
      <c r="E350">
        <v>63011</v>
      </c>
    </row>
    <row r="351" spans="1:5" x14ac:dyDescent="0.25">
      <c r="A351" t="s">
        <v>66</v>
      </c>
      <c r="B351" s="189">
        <v>43645</v>
      </c>
      <c r="C351">
        <v>5</v>
      </c>
      <c r="D351" t="s">
        <v>101</v>
      </c>
      <c r="E351">
        <v>11037</v>
      </c>
    </row>
    <row r="352" spans="1:5" x14ac:dyDescent="0.25">
      <c r="A352" t="s">
        <v>66</v>
      </c>
      <c r="B352" s="189">
        <v>43645</v>
      </c>
      <c r="C352">
        <v>5</v>
      </c>
      <c r="D352" t="s">
        <v>54</v>
      </c>
      <c r="E352">
        <v>11078</v>
      </c>
    </row>
    <row r="353" spans="1:5" x14ac:dyDescent="0.25">
      <c r="A353" t="s">
        <v>66</v>
      </c>
      <c r="B353" s="189">
        <v>43645</v>
      </c>
      <c r="C353">
        <v>5</v>
      </c>
      <c r="D353" t="s">
        <v>55</v>
      </c>
      <c r="E353">
        <v>746</v>
      </c>
    </row>
    <row r="354" spans="1:5" x14ac:dyDescent="0.25">
      <c r="A354" t="s">
        <v>66</v>
      </c>
      <c r="B354" s="189">
        <v>43645</v>
      </c>
      <c r="C354">
        <v>5</v>
      </c>
      <c r="D354" t="s">
        <v>56</v>
      </c>
      <c r="E354">
        <v>216</v>
      </c>
    </row>
    <row r="355" spans="1:5" x14ac:dyDescent="0.25">
      <c r="A355" t="s">
        <v>66</v>
      </c>
      <c r="B355" s="189">
        <v>43645</v>
      </c>
      <c r="C355">
        <v>5</v>
      </c>
      <c r="D355" t="s">
        <v>57</v>
      </c>
      <c r="E355">
        <v>485</v>
      </c>
    </row>
    <row r="356" spans="1:5" x14ac:dyDescent="0.25">
      <c r="A356" t="s">
        <v>66</v>
      </c>
      <c r="B356" s="189">
        <v>43673</v>
      </c>
      <c r="C356">
        <v>4</v>
      </c>
      <c r="D356" t="s">
        <v>100</v>
      </c>
      <c r="E356">
        <v>622</v>
      </c>
    </row>
    <row r="357" spans="1:5" x14ac:dyDescent="0.25">
      <c r="A357" t="s">
        <v>66</v>
      </c>
      <c r="B357" s="189">
        <v>43673</v>
      </c>
      <c r="C357">
        <v>4</v>
      </c>
      <c r="D357" t="s">
        <v>101</v>
      </c>
      <c r="E357">
        <v>10</v>
      </c>
    </row>
    <row r="358" spans="1:5" x14ac:dyDescent="0.25">
      <c r="A358" t="s">
        <v>66</v>
      </c>
      <c r="B358" s="189">
        <v>43673</v>
      </c>
      <c r="C358">
        <v>4</v>
      </c>
      <c r="D358" t="s">
        <v>54</v>
      </c>
      <c r="E358">
        <v>146</v>
      </c>
    </row>
    <row r="359" spans="1:5" x14ac:dyDescent="0.25">
      <c r="A359" t="s">
        <v>66</v>
      </c>
      <c r="B359" s="189">
        <v>43673</v>
      </c>
      <c r="C359">
        <v>4</v>
      </c>
      <c r="D359" t="s">
        <v>55</v>
      </c>
      <c r="E359">
        <v>11</v>
      </c>
    </row>
    <row r="360" spans="1:5" x14ac:dyDescent="0.25">
      <c r="A360" t="s">
        <v>66</v>
      </c>
      <c r="B360" s="189">
        <v>43673</v>
      </c>
      <c r="C360">
        <v>4</v>
      </c>
      <c r="D360" t="s">
        <v>56</v>
      </c>
      <c r="E360">
        <v>3</v>
      </c>
    </row>
    <row r="361" spans="1:5" x14ac:dyDescent="0.25">
      <c r="A361" t="s">
        <v>66</v>
      </c>
      <c r="B361" s="189">
        <v>43673</v>
      </c>
      <c r="C361">
        <v>5</v>
      </c>
      <c r="D361" t="s">
        <v>100</v>
      </c>
      <c r="E361">
        <v>71891</v>
      </c>
    </row>
    <row r="362" spans="1:5" x14ac:dyDescent="0.25">
      <c r="A362" t="s">
        <v>66</v>
      </c>
      <c r="B362" s="189">
        <v>43673</v>
      </c>
      <c r="C362">
        <v>5</v>
      </c>
      <c r="D362" t="s">
        <v>101</v>
      </c>
      <c r="E362">
        <v>12395</v>
      </c>
    </row>
    <row r="363" spans="1:5" x14ac:dyDescent="0.25">
      <c r="A363" t="s">
        <v>66</v>
      </c>
      <c r="B363" s="189">
        <v>43673</v>
      </c>
      <c r="C363">
        <v>5</v>
      </c>
      <c r="D363" t="s">
        <v>54</v>
      </c>
      <c r="E363">
        <v>13511</v>
      </c>
    </row>
    <row r="364" spans="1:5" x14ac:dyDescent="0.25">
      <c r="A364" t="s">
        <v>66</v>
      </c>
      <c r="B364" s="189">
        <v>43673</v>
      </c>
      <c r="C364">
        <v>5</v>
      </c>
      <c r="D364" t="s">
        <v>55</v>
      </c>
      <c r="E364">
        <v>922</v>
      </c>
    </row>
    <row r="365" spans="1:5" x14ac:dyDescent="0.25">
      <c r="A365" t="s">
        <v>66</v>
      </c>
      <c r="B365" s="189">
        <v>43673</v>
      </c>
      <c r="C365">
        <v>5</v>
      </c>
      <c r="D365" t="s">
        <v>56</v>
      </c>
      <c r="E365">
        <v>224</v>
      </c>
    </row>
    <row r="366" spans="1:5" x14ac:dyDescent="0.25">
      <c r="A366" t="s">
        <v>66</v>
      </c>
      <c r="B366" s="189">
        <v>43673</v>
      </c>
      <c r="C366">
        <v>5</v>
      </c>
      <c r="D366" t="s">
        <v>57</v>
      </c>
      <c r="E366">
        <v>511</v>
      </c>
    </row>
    <row r="367" spans="1:5" x14ac:dyDescent="0.25">
      <c r="A367" t="s">
        <v>66</v>
      </c>
      <c r="B367" s="189">
        <v>43708</v>
      </c>
      <c r="C367">
        <v>4</v>
      </c>
      <c r="D367" t="s">
        <v>100</v>
      </c>
      <c r="E367">
        <v>430</v>
      </c>
    </row>
    <row r="368" spans="1:5" x14ac:dyDescent="0.25">
      <c r="A368" t="s">
        <v>66</v>
      </c>
      <c r="B368" s="189">
        <v>43708</v>
      </c>
      <c r="C368">
        <v>4</v>
      </c>
      <c r="D368" t="s">
        <v>101</v>
      </c>
      <c r="E368">
        <v>18</v>
      </c>
    </row>
    <row r="369" spans="1:5" x14ac:dyDescent="0.25">
      <c r="A369" t="s">
        <v>66</v>
      </c>
      <c r="B369" s="189">
        <v>43708</v>
      </c>
      <c r="C369">
        <v>4</v>
      </c>
      <c r="D369" t="s">
        <v>54</v>
      </c>
      <c r="E369">
        <v>148</v>
      </c>
    </row>
    <row r="370" spans="1:5" x14ac:dyDescent="0.25">
      <c r="A370" t="s">
        <v>66</v>
      </c>
      <c r="B370" s="189">
        <v>43708</v>
      </c>
      <c r="C370">
        <v>4</v>
      </c>
      <c r="D370" t="s">
        <v>55</v>
      </c>
      <c r="E370">
        <v>14</v>
      </c>
    </row>
    <row r="371" spans="1:5" x14ac:dyDescent="0.25">
      <c r="A371" t="s">
        <v>66</v>
      </c>
      <c r="B371" s="189">
        <v>43708</v>
      </c>
      <c r="C371">
        <v>4</v>
      </c>
      <c r="D371" t="s">
        <v>56</v>
      </c>
      <c r="E371">
        <v>2</v>
      </c>
    </row>
    <row r="372" spans="1:5" x14ac:dyDescent="0.25">
      <c r="A372" t="s">
        <v>66</v>
      </c>
      <c r="B372" s="189">
        <v>43708</v>
      </c>
      <c r="C372">
        <v>4</v>
      </c>
      <c r="D372" t="s">
        <v>57</v>
      </c>
      <c r="E372">
        <v>1</v>
      </c>
    </row>
    <row r="373" spans="1:5" x14ac:dyDescent="0.25">
      <c r="A373" t="s">
        <v>66</v>
      </c>
      <c r="B373" s="189">
        <v>43708</v>
      </c>
      <c r="C373">
        <v>5</v>
      </c>
      <c r="D373" t="s">
        <v>100</v>
      </c>
      <c r="E373">
        <v>79076</v>
      </c>
    </row>
    <row r="374" spans="1:5" x14ac:dyDescent="0.25">
      <c r="A374" t="s">
        <v>66</v>
      </c>
      <c r="B374" s="189">
        <v>43708</v>
      </c>
      <c r="C374">
        <v>5</v>
      </c>
      <c r="D374" t="s">
        <v>101</v>
      </c>
      <c r="E374">
        <v>13543</v>
      </c>
    </row>
    <row r="375" spans="1:5" x14ac:dyDescent="0.25">
      <c r="A375" t="s">
        <v>66</v>
      </c>
      <c r="B375" s="189">
        <v>43708</v>
      </c>
      <c r="C375">
        <v>5</v>
      </c>
      <c r="D375" t="s">
        <v>54</v>
      </c>
      <c r="E375">
        <v>12397</v>
      </c>
    </row>
    <row r="376" spans="1:5" x14ac:dyDescent="0.25">
      <c r="A376" t="s">
        <v>66</v>
      </c>
      <c r="B376" s="189">
        <v>43708</v>
      </c>
      <c r="C376">
        <v>5</v>
      </c>
      <c r="D376" t="s">
        <v>55</v>
      </c>
      <c r="E376">
        <v>829</v>
      </c>
    </row>
    <row r="377" spans="1:5" x14ac:dyDescent="0.25">
      <c r="A377" t="s">
        <v>66</v>
      </c>
      <c r="B377" s="189">
        <v>43708</v>
      </c>
      <c r="C377">
        <v>5</v>
      </c>
      <c r="D377" t="s">
        <v>56</v>
      </c>
      <c r="E377">
        <v>187</v>
      </c>
    </row>
    <row r="378" spans="1:5" x14ac:dyDescent="0.25">
      <c r="A378" t="s">
        <v>66</v>
      </c>
      <c r="B378" s="189">
        <v>43708</v>
      </c>
      <c r="C378">
        <v>5</v>
      </c>
      <c r="D378" t="s">
        <v>57</v>
      </c>
      <c r="E378">
        <v>616</v>
      </c>
    </row>
    <row r="379" spans="1:5" x14ac:dyDescent="0.25">
      <c r="A379" t="s">
        <v>66</v>
      </c>
      <c r="B379" s="189">
        <v>43736</v>
      </c>
      <c r="C379">
        <v>4</v>
      </c>
      <c r="D379" t="s">
        <v>100</v>
      </c>
      <c r="E379">
        <v>666</v>
      </c>
    </row>
    <row r="380" spans="1:5" x14ac:dyDescent="0.25">
      <c r="A380" t="s">
        <v>66</v>
      </c>
      <c r="B380" s="189">
        <v>43736</v>
      </c>
      <c r="C380">
        <v>4</v>
      </c>
      <c r="D380" t="s">
        <v>101</v>
      </c>
      <c r="E380">
        <v>15</v>
      </c>
    </row>
    <row r="381" spans="1:5" x14ac:dyDescent="0.25">
      <c r="A381" t="s">
        <v>66</v>
      </c>
      <c r="B381" s="189">
        <v>43736</v>
      </c>
      <c r="C381">
        <v>4</v>
      </c>
      <c r="D381" t="s">
        <v>54</v>
      </c>
      <c r="E381">
        <v>84</v>
      </c>
    </row>
    <row r="382" spans="1:5" x14ac:dyDescent="0.25">
      <c r="A382" t="s">
        <v>66</v>
      </c>
      <c r="B382" s="189">
        <v>43736</v>
      </c>
      <c r="C382">
        <v>4</v>
      </c>
      <c r="D382" t="s">
        <v>55</v>
      </c>
      <c r="E382">
        <v>10</v>
      </c>
    </row>
    <row r="383" spans="1:5" x14ac:dyDescent="0.25">
      <c r="A383" t="s">
        <v>66</v>
      </c>
      <c r="B383" s="189">
        <v>43736</v>
      </c>
      <c r="C383">
        <v>4</v>
      </c>
      <c r="D383" t="s">
        <v>56</v>
      </c>
      <c r="E383">
        <v>3</v>
      </c>
    </row>
    <row r="384" spans="1:5" x14ac:dyDescent="0.25">
      <c r="A384" t="s">
        <v>66</v>
      </c>
      <c r="B384" s="189">
        <v>43736</v>
      </c>
      <c r="C384">
        <v>5</v>
      </c>
      <c r="D384" t="s">
        <v>100</v>
      </c>
      <c r="E384">
        <v>86014</v>
      </c>
    </row>
    <row r="385" spans="1:5" x14ac:dyDescent="0.25">
      <c r="A385" t="s">
        <v>66</v>
      </c>
      <c r="B385" s="189">
        <v>43736</v>
      </c>
      <c r="C385">
        <v>5</v>
      </c>
      <c r="D385" t="s">
        <v>101</v>
      </c>
      <c r="E385">
        <v>14499</v>
      </c>
    </row>
    <row r="386" spans="1:5" x14ac:dyDescent="0.25">
      <c r="A386" t="s">
        <v>66</v>
      </c>
      <c r="B386" s="189">
        <v>43736</v>
      </c>
      <c r="C386">
        <v>5</v>
      </c>
      <c r="D386" t="s">
        <v>54</v>
      </c>
      <c r="E386">
        <v>14530</v>
      </c>
    </row>
    <row r="387" spans="1:5" x14ac:dyDescent="0.25">
      <c r="A387" t="s">
        <v>66</v>
      </c>
      <c r="B387" s="189">
        <v>43736</v>
      </c>
      <c r="C387">
        <v>5</v>
      </c>
      <c r="D387" t="s">
        <v>55</v>
      </c>
      <c r="E387">
        <v>841</v>
      </c>
    </row>
    <row r="388" spans="1:5" x14ac:dyDescent="0.25">
      <c r="A388" t="s">
        <v>66</v>
      </c>
      <c r="B388" s="189">
        <v>43736</v>
      </c>
      <c r="C388">
        <v>5</v>
      </c>
      <c r="D388" t="s">
        <v>56</v>
      </c>
      <c r="E388">
        <v>180</v>
      </c>
    </row>
    <row r="389" spans="1:5" x14ac:dyDescent="0.25">
      <c r="A389" t="s">
        <v>66</v>
      </c>
      <c r="B389" s="189">
        <v>43736</v>
      </c>
      <c r="C389">
        <v>5</v>
      </c>
      <c r="D389" t="s">
        <v>57</v>
      </c>
      <c r="E389">
        <v>638</v>
      </c>
    </row>
    <row r="390" spans="1:5" x14ac:dyDescent="0.25">
      <c r="A390" t="s">
        <v>66</v>
      </c>
      <c r="B390" s="189">
        <v>43764</v>
      </c>
      <c r="C390">
        <v>4</v>
      </c>
      <c r="D390" t="s">
        <v>100</v>
      </c>
      <c r="E390">
        <v>762</v>
      </c>
    </row>
    <row r="391" spans="1:5" x14ac:dyDescent="0.25">
      <c r="A391" t="s">
        <v>66</v>
      </c>
      <c r="B391" s="189">
        <v>43764</v>
      </c>
      <c r="C391">
        <v>4</v>
      </c>
      <c r="D391" t="s">
        <v>101</v>
      </c>
      <c r="E391">
        <v>10</v>
      </c>
    </row>
    <row r="392" spans="1:5" x14ac:dyDescent="0.25">
      <c r="A392" t="s">
        <v>66</v>
      </c>
      <c r="B392" s="189">
        <v>43764</v>
      </c>
      <c r="C392">
        <v>4</v>
      </c>
      <c r="D392" t="s">
        <v>54</v>
      </c>
      <c r="E392">
        <v>154</v>
      </c>
    </row>
    <row r="393" spans="1:5" x14ac:dyDescent="0.25">
      <c r="A393" t="s">
        <v>66</v>
      </c>
      <c r="B393" s="189">
        <v>43764</v>
      </c>
      <c r="C393">
        <v>4</v>
      </c>
      <c r="D393" t="s">
        <v>55</v>
      </c>
      <c r="E393">
        <v>11</v>
      </c>
    </row>
    <row r="394" spans="1:5" x14ac:dyDescent="0.25">
      <c r="A394" t="s">
        <v>66</v>
      </c>
      <c r="B394" s="189">
        <v>43764</v>
      </c>
      <c r="C394">
        <v>4</v>
      </c>
      <c r="D394" t="s">
        <v>56</v>
      </c>
      <c r="E394">
        <v>3</v>
      </c>
    </row>
    <row r="395" spans="1:5" x14ac:dyDescent="0.25">
      <c r="A395" t="s">
        <v>66</v>
      </c>
      <c r="B395" s="189">
        <v>43764</v>
      </c>
      <c r="C395">
        <v>4</v>
      </c>
      <c r="D395" t="s">
        <v>57</v>
      </c>
      <c r="E395">
        <v>1</v>
      </c>
    </row>
    <row r="396" spans="1:5" x14ac:dyDescent="0.25">
      <c r="A396" t="s">
        <v>66</v>
      </c>
      <c r="B396" s="189">
        <v>43764</v>
      </c>
      <c r="C396">
        <v>5</v>
      </c>
      <c r="D396" t="s">
        <v>100</v>
      </c>
      <c r="E396">
        <v>81936</v>
      </c>
    </row>
    <row r="397" spans="1:5" x14ac:dyDescent="0.25">
      <c r="A397" t="s">
        <v>66</v>
      </c>
      <c r="B397" s="189">
        <v>43764</v>
      </c>
      <c r="C397">
        <v>5</v>
      </c>
      <c r="D397" t="s">
        <v>101</v>
      </c>
      <c r="E397">
        <v>13404</v>
      </c>
    </row>
    <row r="398" spans="1:5" x14ac:dyDescent="0.25">
      <c r="A398" t="s">
        <v>66</v>
      </c>
      <c r="B398" s="189">
        <v>43764</v>
      </c>
      <c r="C398">
        <v>5</v>
      </c>
      <c r="D398" t="s">
        <v>54</v>
      </c>
      <c r="E398">
        <v>13418</v>
      </c>
    </row>
    <row r="399" spans="1:5" x14ac:dyDescent="0.25">
      <c r="A399" t="s">
        <v>66</v>
      </c>
      <c r="B399" s="189">
        <v>43764</v>
      </c>
      <c r="C399">
        <v>5</v>
      </c>
      <c r="D399" t="s">
        <v>55</v>
      </c>
      <c r="E399">
        <v>890</v>
      </c>
    </row>
    <row r="400" spans="1:5" x14ac:dyDescent="0.25">
      <c r="A400" t="s">
        <v>66</v>
      </c>
      <c r="B400" s="189">
        <v>43764</v>
      </c>
      <c r="C400">
        <v>5</v>
      </c>
      <c r="D400" t="s">
        <v>56</v>
      </c>
      <c r="E400">
        <v>216</v>
      </c>
    </row>
    <row r="401" spans="1:5" x14ac:dyDescent="0.25">
      <c r="A401" t="s">
        <v>66</v>
      </c>
      <c r="B401" s="189">
        <v>43764</v>
      </c>
      <c r="C401">
        <v>5</v>
      </c>
      <c r="D401" t="s">
        <v>57</v>
      </c>
      <c r="E401">
        <v>512</v>
      </c>
    </row>
    <row r="402" spans="1:5" x14ac:dyDescent="0.25">
      <c r="A402" t="s">
        <v>66</v>
      </c>
      <c r="B402" s="189">
        <v>43799</v>
      </c>
      <c r="C402">
        <v>4</v>
      </c>
      <c r="D402" t="s">
        <v>100</v>
      </c>
      <c r="E402">
        <v>994</v>
      </c>
    </row>
    <row r="403" spans="1:5" x14ac:dyDescent="0.25">
      <c r="A403" t="s">
        <v>66</v>
      </c>
      <c r="B403" s="189">
        <v>43799</v>
      </c>
      <c r="C403">
        <v>4</v>
      </c>
      <c r="D403" t="s">
        <v>101</v>
      </c>
      <c r="E403">
        <v>21</v>
      </c>
    </row>
    <row r="404" spans="1:5" x14ac:dyDescent="0.25">
      <c r="A404" t="s">
        <v>66</v>
      </c>
      <c r="B404" s="189">
        <v>43799</v>
      </c>
      <c r="C404">
        <v>4</v>
      </c>
      <c r="D404" t="s">
        <v>54</v>
      </c>
      <c r="E404">
        <v>251</v>
      </c>
    </row>
    <row r="405" spans="1:5" x14ac:dyDescent="0.25">
      <c r="A405" t="s">
        <v>66</v>
      </c>
      <c r="B405" s="189">
        <v>43799</v>
      </c>
      <c r="C405">
        <v>4</v>
      </c>
      <c r="D405" t="s">
        <v>55</v>
      </c>
      <c r="E405">
        <v>20</v>
      </c>
    </row>
    <row r="406" spans="1:5" x14ac:dyDescent="0.25">
      <c r="A406" t="s">
        <v>66</v>
      </c>
      <c r="B406" s="189">
        <v>43799</v>
      </c>
      <c r="C406">
        <v>4</v>
      </c>
      <c r="D406" t="s">
        <v>56</v>
      </c>
      <c r="E406">
        <v>3</v>
      </c>
    </row>
    <row r="407" spans="1:5" x14ac:dyDescent="0.25">
      <c r="A407" t="s">
        <v>66</v>
      </c>
      <c r="B407" s="189">
        <v>43799</v>
      </c>
      <c r="C407">
        <v>4</v>
      </c>
      <c r="D407" t="s">
        <v>57</v>
      </c>
      <c r="E407">
        <v>1</v>
      </c>
    </row>
    <row r="408" spans="1:5" x14ac:dyDescent="0.25">
      <c r="A408" t="s">
        <v>66</v>
      </c>
      <c r="B408" s="189">
        <v>43799</v>
      </c>
      <c r="C408">
        <v>5</v>
      </c>
      <c r="D408" t="s">
        <v>100</v>
      </c>
      <c r="E408">
        <v>83919</v>
      </c>
    </row>
    <row r="409" spans="1:5" x14ac:dyDescent="0.25">
      <c r="A409" t="s">
        <v>66</v>
      </c>
      <c r="B409" s="189">
        <v>43799</v>
      </c>
      <c r="C409">
        <v>5</v>
      </c>
      <c r="D409" t="s">
        <v>101</v>
      </c>
      <c r="E409">
        <v>12886</v>
      </c>
    </row>
    <row r="410" spans="1:5" x14ac:dyDescent="0.25">
      <c r="A410" t="s">
        <v>66</v>
      </c>
      <c r="B410" s="189">
        <v>43799</v>
      </c>
      <c r="C410">
        <v>5</v>
      </c>
      <c r="D410" t="s">
        <v>54</v>
      </c>
      <c r="E410">
        <v>16183</v>
      </c>
    </row>
    <row r="411" spans="1:5" x14ac:dyDescent="0.25">
      <c r="A411" t="s">
        <v>66</v>
      </c>
      <c r="B411" s="189">
        <v>43799</v>
      </c>
      <c r="C411">
        <v>5</v>
      </c>
      <c r="D411" t="s">
        <v>55</v>
      </c>
      <c r="E411">
        <v>1179</v>
      </c>
    </row>
    <row r="412" spans="1:5" x14ac:dyDescent="0.25">
      <c r="A412" t="s">
        <v>66</v>
      </c>
      <c r="B412" s="189">
        <v>43799</v>
      </c>
      <c r="C412">
        <v>5</v>
      </c>
      <c r="D412" t="s">
        <v>56</v>
      </c>
      <c r="E412">
        <v>311</v>
      </c>
    </row>
    <row r="413" spans="1:5" x14ac:dyDescent="0.25">
      <c r="A413" t="s">
        <v>66</v>
      </c>
      <c r="B413" s="189">
        <v>43799</v>
      </c>
      <c r="C413">
        <v>5</v>
      </c>
      <c r="D413" t="s">
        <v>57</v>
      </c>
      <c r="E413">
        <v>575</v>
      </c>
    </row>
    <row r="414" spans="1:5" x14ac:dyDescent="0.25">
      <c r="A414" t="s">
        <v>66</v>
      </c>
      <c r="B414" s="189">
        <v>43820</v>
      </c>
      <c r="C414">
        <v>4</v>
      </c>
      <c r="D414" t="s">
        <v>100</v>
      </c>
      <c r="E414">
        <v>844</v>
      </c>
    </row>
    <row r="415" spans="1:5" x14ac:dyDescent="0.25">
      <c r="A415" t="s">
        <v>66</v>
      </c>
      <c r="B415" s="189">
        <v>43820</v>
      </c>
      <c r="C415">
        <v>4</v>
      </c>
      <c r="D415" t="s">
        <v>101</v>
      </c>
      <c r="E415">
        <v>9</v>
      </c>
    </row>
    <row r="416" spans="1:5" x14ac:dyDescent="0.25">
      <c r="A416" t="s">
        <v>66</v>
      </c>
      <c r="B416" s="189">
        <v>43820</v>
      </c>
      <c r="C416">
        <v>4</v>
      </c>
      <c r="D416" t="s">
        <v>54</v>
      </c>
      <c r="E416">
        <v>214</v>
      </c>
    </row>
    <row r="417" spans="1:5" x14ac:dyDescent="0.25">
      <c r="A417" t="s">
        <v>66</v>
      </c>
      <c r="B417" s="189">
        <v>43820</v>
      </c>
      <c r="C417">
        <v>4</v>
      </c>
      <c r="D417" t="s">
        <v>55</v>
      </c>
      <c r="E417">
        <v>16</v>
      </c>
    </row>
    <row r="418" spans="1:5" x14ac:dyDescent="0.25">
      <c r="A418" t="s">
        <v>66</v>
      </c>
      <c r="B418" s="189">
        <v>43820</v>
      </c>
      <c r="C418">
        <v>4</v>
      </c>
      <c r="D418" t="s">
        <v>56</v>
      </c>
      <c r="E418">
        <v>1</v>
      </c>
    </row>
    <row r="419" spans="1:5" x14ac:dyDescent="0.25">
      <c r="A419" t="s">
        <v>66</v>
      </c>
      <c r="B419" s="189">
        <v>43820</v>
      </c>
      <c r="C419">
        <v>4</v>
      </c>
      <c r="D419" t="s">
        <v>57</v>
      </c>
      <c r="E419">
        <v>1</v>
      </c>
    </row>
    <row r="420" spans="1:5" x14ac:dyDescent="0.25">
      <c r="A420" t="s">
        <v>66</v>
      </c>
      <c r="B420" s="189">
        <v>43820</v>
      </c>
      <c r="C420">
        <v>5</v>
      </c>
      <c r="D420" t="s">
        <v>100</v>
      </c>
      <c r="E420">
        <v>83808</v>
      </c>
    </row>
    <row r="421" spans="1:5" x14ac:dyDescent="0.25">
      <c r="A421" t="s">
        <v>66</v>
      </c>
      <c r="B421" s="189">
        <v>43820</v>
      </c>
      <c r="C421">
        <v>5</v>
      </c>
      <c r="D421" t="s">
        <v>101</v>
      </c>
      <c r="E421">
        <v>12818</v>
      </c>
    </row>
    <row r="422" spans="1:5" x14ac:dyDescent="0.25">
      <c r="A422" t="s">
        <v>66</v>
      </c>
      <c r="B422" s="189">
        <v>43820</v>
      </c>
      <c r="C422">
        <v>5</v>
      </c>
      <c r="D422" t="s">
        <v>54</v>
      </c>
      <c r="E422">
        <v>18124</v>
      </c>
    </row>
    <row r="423" spans="1:5" x14ac:dyDescent="0.25">
      <c r="A423" t="s">
        <v>66</v>
      </c>
      <c r="B423" s="189">
        <v>43820</v>
      </c>
      <c r="C423">
        <v>5</v>
      </c>
      <c r="D423" t="s">
        <v>55</v>
      </c>
      <c r="E423">
        <v>1231</v>
      </c>
    </row>
    <row r="424" spans="1:5" x14ac:dyDescent="0.25">
      <c r="A424" t="s">
        <v>66</v>
      </c>
      <c r="B424" s="189">
        <v>43820</v>
      </c>
      <c r="C424">
        <v>5</v>
      </c>
      <c r="D424" t="s">
        <v>56</v>
      </c>
      <c r="E424">
        <v>282</v>
      </c>
    </row>
    <row r="425" spans="1:5" x14ac:dyDescent="0.25">
      <c r="A425" t="s">
        <v>66</v>
      </c>
      <c r="B425" s="189">
        <v>43820</v>
      </c>
      <c r="C425">
        <v>5</v>
      </c>
      <c r="D425" t="s">
        <v>57</v>
      </c>
      <c r="E425">
        <v>543</v>
      </c>
    </row>
    <row r="426" spans="1:5" x14ac:dyDescent="0.25">
      <c r="A426" t="s">
        <v>66</v>
      </c>
      <c r="B426" s="189">
        <v>43855</v>
      </c>
      <c r="C426">
        <v>4</v>
      </c>
      <c r="D426" t="s">
        <v>100</v>
      </c>
      <c r="E426">
        <v>696</v>
      </c>
    </row>
    <row r="427" spans="1:5" x14ac:dyDescent="0.25">
      <c r="A427" t="s">
        <v>66</v>
      </c>
      <c r="B427" s="189">
        <v>43855</v>
      </c>
      <c r="C427">
        <v>4</v>
      </c>
      <c r="D427" t="s">
        <v>101</v>
      </c>
      <c r="E427">
        <v>10</v>
      </c>
    </row>
    <row r="428" spans="1:5" x14ac:dyDescent="0.25">
      <c r="A428" t="s">
        <v>66</v>
      </c>
      <c r="B428" s="189">
        <v>43855</v>
      </c>
      <c r="C428">
        <v>4</v>
      </c>
      <c r="D428" t="s">
        <v>54</v>
      </c>
      <c r="E428">
        <v>213</v>
      </c>
    </row>
    <row r="429" spans="1:5" x14ac:dyDescent="0.25">
      <c r="A429" t="s">
        <v>66</v>
      </c>
      <c r="B429" s="189">
        <v>43855</v>
      </c>
      <c r="C429">
        <v>4</v>
      </c>
      <c r="D429" t="s">
        <v>55</v>
      </c>
      <c r="E429">
        <v>21</v>
      </c>
    </row>
    <row r="430" spans="1:5" x14ac:dyDescent="0.25">
      <c r="A430" t="s">
        <v>66</v>
      </c>
      <c r="B430" s="189">
        <v>43855</v>
      </c>
      <c r="C430">
        <v>4</v>
      </c>
      <c r="D430" t="s">
        <v>56</v>
      </c>
      <c r="E430">
        <v>2</v>
      </c>
    </row>
    <row r="431" spans="1:5" x14ac:dyDescent="0.25">
      <c r="A431" t="s">
        <v>66</v>
      </c>
      <c r="B431" s="189">
        <v>43855</v>
      </c>
      <c r="C431">
        <v>4</v>
      </c>
      <c r="D431" t="s">
        <v>57</v>
      </c>
      <c r="E431">
        <v>1</v>
      </c>
    </row>
    <row r="432" spans="1:5" x14ac:dyDescent="0.25">
      <c r="A432" t="s">
        <v>66</v>
      </c>
      <c r="B432" s="189">
        <v>43855</v>
      </c>
      <c r="C432">
        <v>5</v>
      </c>
      <c r="D432" t="s">
        <v>100</v>
      </c>
      <c r="E432">
        <v>73870</v>
      </c>
    </row>
    <row r="433" spans="1:5" x14ac:dyDescent="0.25">
      <c r="A433" t="s">
        <v>66</v>
      </c>
      <c r="B433" s="189">
        <v>43855</v>
      </c>
      <c r="C433">
        <v>5</v>
      </c>
      <c r="D433" t="s">
        <v>101</v>
      </c>
      <c r="E433">
        <v>11337</v>
      </c>
    </row>
    <row r="434" spans="1:5" x14ac:dyDescent="0.25">
      <c r="A434" t="s">
        <v>66</v>
      </c>
      <c r="B434" s="189">
        <v>43855</v>
      </c>
      <c r="C434">
        <v>5</v>
      </c>
      <c r="D434" t="s">
        <v>54</v>
      </c>
      <c r="E434">
        <v>15899</v>
      </c>
    </row>
    <row r="435" spans="1:5" x14ac:dyDescent="0.25">
      <c r="A435" t="s">
        <v>66</v>
      </c>
      <c r="B435" s="189">
        <v>43855</v>
      </c>
      <c r="C435">
        <v>5</v>
      </c>
      <c r="D435" t="s">
        <v>55</v>
      </c>
      <c r="E435">
        <v>1041</v>
      </c>
    </row>
    <row r="436" spans="1:5" x14ac:dyDescent="0.25">
      <c r="A436" t="s">
        <v>66</v>
      </c>
      <c r="B436" s="189">
        <v>43855</v>
      </c>
      <c r="C436">
        <v>5</v>
      </c>
      <c r="D436" t="s">
        <v>56</v>
      </c>
      <c r="E436">
        <v>250</v>
      </c>
    </row>
    <row r="437" spans="1:5" x14ac:dyDescent="0.25">
      <c r="A437" t="s">
        <v>66</v>
      </c>
      <c r="B437" s="189">
        <v>43855</v>
      </c>
      <c r="C437">
        <v>5</v>
      </c>
      <c r="D437" t="s">
        <v>57</v>
      </c>
      <c r="E437">
        <v>749</v>
      </c>
    </row>
    <row r="438" spans="1:5" x14ac:dyDescent="0.25">
      <c r="A438" t="s">
        <v>66</v>
      </c>
      <c r="B438" s="189">
        <v>43890</v>
      </c>
      <c r="C438">
        <v>4</v>
      </c>
      <c r="D438" t="s">
        <v>100</v>
      </c>
      <c r="E438">
        <v>718</v>
      </c>
    </row>
    <row r="439" spans="1:5" x14ac:dyDescent="0.25">
      <c r="A439" t="s">
        <v>66</v>
      </c>
      <c r="B439" s="189">
        <v>43890</v>
      </c>
      <c r="C439">
        <v>4</v>
      </c>
      <c r="D439" t="s">
        <v>101</v>
      </c>
      <c r="E439">
        <v>9</v>
      </c>
    </row>
    <row r="440" spans="1:5" x14ac:dyDescent="0.25">
      <c r="A440" t="s">
        <v>66</v>
      </c>
      <c r="B440" s="189">
        <v>43890</v>
      </c>
      <c r="C440">
        <v>4</v>
      </c>
      <c r="D440" t="s">
        <v>54</v>
      </c>
      <c r="E440">
        <v>211</v>
      </c>
    </row>
    <row r="441" spans="1:5" x14ac:dyDescent="0.25">
      <c r="A441" t="s">
        <v>66</v>
      </c>
      <c r="B441" s="189">
        <v>43890</v>
      </c>
      <c r="C441">
        <v>4</v>
      </c>
      <c r="D441" t="s">
        <v>55</v>
      </c>
      <c r="E441">
        <v>22</v>
      </c>
    </row>
    <row r="442" spans="1:5" x14ac:dyDescent="0.25">
      <c r="A442" t="s">
        <v>66</v>
      </c>
      <c r="B442" s="189">
        <v>43890</v>
      </c>
      <c r="C442">
        <v>4</v>
      </c>
      <c r="D442" t="s">
        <v>56</v>
      </c>
      <c r="E442">
        <v>6</v>
      </c>
    </row>
    <row r="443" spans="1:5" x14ac:dyDescent="0.25">
      <c r="A443" t="s">
        <v>66</v>
      </c>
      <c r="B443" s="189">
        <v>43890</v>
      </c>
      <c r="C443">
        <v>5</v>
      </c>
      <c r="D443" t="s">
        <v>100</v>
      </c>
      <c r="E443">
        <v>90706</v>
      </c>
    </row>
    <row r="444" spans="1:5" x14ac:dyDescent="0.25">
      <c r="A444" t="s">
        <v>66</v>
      </c>
      <c r="B444" s="189">
        <v>43890</v>
      </c>
      <c r="C444">
        <v>5</v>
      </c>
      <c r="D444" t="s">
        <v>101</v>
      </c>
      <c r="E444">
        <v>12711</v>
      </c>
    </row>
    <row r="445" spans="1:5" x14ac:dyDescent="0.25">
      <c r="A445" t="s">
        <v>66</v>
      </c>
      <c r="B445" s="189">
        <v>43890</v>
      </c>
      <c r="C445">
        <v>5</v>
      </c>
      <c r="D445" t="s">
        <v>54</v>
      </c>
      <c r="E445">
        <v>14550</v>
      </c>
    </row>
    <row r="446" spans="1:5" x14ac:dyDescent="0.25">
      <c r="A446" t="s">
        <v>66</v>
      </c>
      <c r="B446" s="189">
        <v>43890</v>
      </c>
      <c r="C446">
        <v>5</v>
      </c>
      <c r="D446" t="s">
        <v>55</v>
      </c>
      <c r="E446">
        <v>1076</v>
      </c>
    </row>
    <row r="447" spans="1:5" x14ac:dyDescent="0.25">
      <c r="A447" t="s">
        <v>66</v>
      </c>
      <c r="B447" s="189">
        <v>43890</v>
      </c>
      <c r="C447">
        <v>5</v>
      </c>
      <c r="D447" t="s">
        <v>56</v>
      </c>
      <c r="E447">
        <v>281</v>
      </c>
    </row>
    <row r="448" spans="1:5" x14ac:dyDescent="0.25">
      <c r="A448" t="s">
        <v>66</v>
      </c>
      <c r="B448" s="189">
        <v>43890</v>
      </c>
      <c r="C448">
        <v>5</v>
      </c>
      <c r="D448" t="s">
        <v>57</v>
      </c>
      <c r="E448">
        <v>846</v>
      </c>
    </row>
    <row r="449" spans="1:5" x14ac:dyDescent="0.25">
      <c r="A449" t="s">
        <v>66</v>
      </c>
      <c r="B449" s="189">
        <v>43918</v>
      </c>
      <c r="C449">
        <v>4</v>
      </c>
      <c r="D449" t="s">
        <v>100</v>
      </c>
      <c r="E449">
        <v>742</v>
      </c>
    </row>
    <row r="450" spans="1:5" x14ac:dyDescent="0.25">
      <c r="A450" t="s">
        <v>66</v>
      </c>
      <c r="B450" s="189">
        <v>43918</v>
      </c>
      <c r="C450">
        <v>4</v>
      </c>
      <c r="D450" t="s">
        <v>101</v>
      </c>
      <c r="E450">
        <v>18</v>
      </c>
    </row>
    <row r="451" spans="1:5" x14ac:dyDescent="0.25">
      <c r="A451" t="s">
        <v>66</v>
      </c>
      <c r="B451" s="189">
        <v>43918</v>
      </c>
      <c r="C451">
        <v>4</v>
      </c>
      <c r="D451" t="s">
        <v>54</v>
      </c>
      <c r="E451">
        <v>168</v>
      </c>
    </row>
    <row r="452" spans="1:5" x14ac:dyDescent="0.25">
      <c r="A452" t="s">
        <v>66</v>
      </c>
      <c r="B452" s="189">
        <v>43918</v>
      </c>
      <c r="C452">
        <v>4</v>
      </c>
      <c r="D452" t="s">
        <v>55</v>
      </c>
      <c r="E452">
        <v>23</v>
      </c>
    </row>
    <row r="453" spans="1:5" x14ac:dyDescent="0.25">
      <c r="A453" t="s">
        <v>66</v>
      </c>
      <c r="B453" s="189">
        <v>43918</v>
      </c>
      <c r="C453">
        <v>5</v>
      </c>
      <c r="D453" t="s">
        <v>100</v>
      </c>
      <c r="E453">
        <v>89760</v>
      </c>
    </row>
    <row r="454" spans="1:5" x14ac:dyDescent="0.25">
      <c r="A454" t="s">
        <v>66</v>
      </c>
      <c r="B454" s="189">
        <v>43918</v>
      </c>
      <c r="C454">
        <v>5</v>
      </c>
      <c r="D454" t="s">
        <v>101</v>
      </c>
      <c r="E454">
        <v>11830</v>
      </c>
    </row>
    <row r="455" spans="1:5" x14ac:dyDescent="0.25">
      <c r="A455" t="s">
        <v>66</v>
      </c>
      <c r="B455" s="189">
        <v>43918</v>
      </c>
      <c r="C455">
        <v>5</v>
      </c>
      <c r="D455" t="s">
        <v>54</v>
      </c>
      <c r="E455">
        <v>18862</v>
      </c>
    </row>
    <row r="456" spans="1:5" x14ac:dyDescent="0.25">
      <c r="A456" t="s">
        <v>66</v>
      </c>
      <c r="B456" s="189">
        <v>43918</v>
      </c>
      <c r="C456">
        <v>5</v>
      </c>
      <c r="D456" t="s">
        <v>55</v>
      </c>
      <c r="E456">
        <v>1274</v>
      </c>
    </row>
    <row r="457" spans="1:5" x14ac:dyDescent="0.25">
      <c r="A457" t="s">
        <v>66</v>
      </c>
      <c r="B457" s="189">
        <v>43918</v>
      </c>
      <c r="C457">
        <v>5</v>
      </c>
      <c r="D457" t="s">
        <v>56</v>
      </c>
      <c r="E457">
        <v>320</v>
      </c>
    </row>
    <row r="458" spans="1:5" x14ac:dyDescent="0.25">
      <c r="A458" t="s">
        <v>66</v>
      </c>
      <c r="B458" s="189">
        <v>43918</v>
      </c>
      <c r="C458">
        <v>5</v>
      </c>
      <c r="D458" t="s">
        <v>57</v>
      </c>
      <c r="E458">
        <v>625</v>
      </c>
    </row>
    <row r="459" spans="1:5" x14ac:dyDescent="0.25">
      <c r="A459" t="s">
        <v>51</v>
      </c>
      <c r="B459" s="189">
        <v>43554</v>
      </c>
      <c r="C459">
        <v>4</v>
      </c>
      <c r="D459" t="s">
        <v>100</v>
      </c>
      <c r="E459">
        <v>162</v>
      </c>
    </row>
    <row r="460" spans="1:5" x14ac:dyDescent="0.25">
      <c r="A460" t="s">
        <v>51</v>
      </c>
      <c r="B460" s="189">
        <v>43554</v>
      </c>
      <c r="C460">
        <v>4</v>
      </c>
      <c r="D460" t="s">
        <v>101</v>
      </c>
      <c r="E460">
        <v>7</v>
      </c>
    </row>
    <row r="461" spans="1:5" x14ac:dyDescent="0.25">
      <c r="A461" t="s">
        <v>51</v>
      </c>
      <c r="B461" s="189">
        <v>43554</v>
      </c>
      <c r="C461">
        <v>4</v>
      </c>
      <c r="D461" t="s">
        <v>54</v>
      </c>
      <c r="E461">
        <v>55</v>
      </c>
    </row>
    <row r="462" spans="1:5" x14ac:dyDescent="0.25">
      <c r="A462" t="s">
        <v>51</v>
      </c>
      <c r="B462" s="189">
        <v>43554</v>
      </c>
      <c r="C462">
        <v>4</v>
      </c>
      <c r="D462" t="s">
        <v>55</v>
      </c>
      <c r="E462">
        <v>4</v>
      </c>
    </row>
    <row r="463" spans="1:5" x14ac:dyDescent="0.25">
      <c r="A463" t="s">
        <v>51</v>
      </c>
      <c r="B463" s="189">
        <v>43554</v>
      </c>
      <c r="C463">
        <v>5</v>
      </c>
      <c r="D463" t="s">
        <v>100</v>
      </c>
      <c r="E463">
        <v>26299</v>
      </c>
    </row>
    <row r="464" spans="1:5" x14ac:dyDescent="0.25">
      <c r="A464" t="s">
        <v>51</v>
      </c>
      <c r="B464" s="189">
        <v>43554</v>
      </c>
      <c r="C464">
        <v>5</v>
      </c>
      <c r="D464" t="s">
        <v>101</v>
      </c>
      <c r="E464">
        <v>6377</v>
      </c>
    </row>
    <row r="465" spans="1:5" x14ac:dyDescent="0.25">
      <c r="A465" t="s">
        <v>51</v>
      </c>
      <c r="B465" s="189">
        <v>43554</v>
      </c>
      <c r="C465">
        <v>5</v>
      </c>
      <c r="D465" t="s">
        <v>54</v>
      </c>
      <c r="E465">
        <v>4299</v>
      </c>
    </row>
    <row r="466" spans="1:5" x14ac:dyDescent="0.25">
      <c r="A466" t="s">
        <v>51</v>
      </c>
      <c r="B466" s="189">
        <v>43554</v>
      </c>
      <c r="C466">
        <v>5</v>
      </c>
      <c r="D466" t="s">
        <v>55</v>
      </c>
      <c r="E466">
        <v>259</v>
      </c>
    </row>
    <row r="467" spans="1:5" x14ac:dyDescent="0.25">
      <c r="A467" t="s">
        <v>51</v>
      </c>
      <c r="B467" s="189">
        <v>43554</v>
      </c>
      <c r="C467">
        <v>5</v>
      </c>
      <c r="D467" t="s">
        <v>56</v>
      </c>
      <c r="E467">
        <v>69</v>
      </c>
    </row>
    <row r="468" spans="1:5" x14ac:dyDescent="0.25">
      <c r="A468" t="s">
        <v>51</v>
      </c>
      <c r="B468" s="189">
        <v>43554</v>
      </c>
      <c r="C468">
        <v>5</v>
      </c>
      <c r="D468" t="s">
        <v>57</v>
      </c>
      <c r="E468">
        <v>228</v>
      </c>
    </row>
    <row r="469" spans="1:5" x14ac:dyDescent="0.25">
      <c r="A469" t="s">
        <v>51</v>
      </c>
      <c r="B469" s="189">
        <v>43582</v>
      </c>
      <c r="C469">
        <v>4</v>
      </c>
      <c r="D469" t="s">
        <v>100</v>
      </c>
      <c r="E469">
        <v>167</v>
      </c>
    </row>
    <row r="470" spans="1:5" x14ac:dyDescent="0.25">
      <c r="A470" t="s">
        <v>51</v>
      </c>
      <c r="B470" s="189">
        <v>43582</v>
      </c>
      <c r="C470">
        <v>4</v>
      </c>
      <c r="D470" t="s">
        <v>101</v>
      </c>
      <c r="E470">
        <v>6</v>
      </c>
    </row>
    <row r="471" spans="1:5" x14ac:dyDescent="0.25">
      <c r="A471" t="s">
        <v>51</v>
      </c>
      <c r="B471" s="189">
        <v>43582</v>
      </c>
      <c r="C471">
        <v>4</v>
      </c>
      <c r="D471" t="s">
        <v>54</v>
      </c>
      <c r="E471">
        <v>31</v>
      </c>
    </row>
    <row r="472" spans="1:5" x14ac:dyDescent="0.25">
      <c r="A472" t="s">
        <v>51</v>
      </c>
      <c r="B472" s="189">
        <v>43582</v>
      </c>
      <c r="C472">
        <v>4</v>
      </c>
      <c r="D472" t="s">
        <v>57</v>
      </c>
      <c r="E472">
        <v>2</v>
      </c>
    </row>
    <row r="473" spans="1:5" x14ac:dyDescent="0.25">
      <c r="A473" t="s">
        <v>51</v>
      </c>
      <c r="B473" s="189">
        <v>43582</v>
      </c>
      <c r="C473">
        <v>5</v>
      </c>
      <c r="D473" t="s">
        <v>100</v>
      </c>
      <c r="E473">
        <v>27624</v>
      </c>
    </row>
    <row r="474" spans="1:5" x14ac:dyDescent="0.25">
      <c r="A474" t="s">
        <v>51</v>
      </c>
      <c r="B474" s="189">
        <v>43582</v>
      </c>
      <c r="C474">
        <v>5</v>
      </c>
      <c r="D474" t="s">
        <v>101</v>
      </c>
      <c r="E474">
        <v>6215</v>
      </c>
    </row>
    <row r="475" spans="1:5" x14ac:dyDescent="0.25">
      <c r="A475" t="s">
        <v>51</v>
      </c>
      <c r="B475" s="189">
        <v>43582</v>
      </c>
      <c r="C475">
        <v>5</v>
      </c>
      <c r="D475" t="s">
        <v>54</v>
      </c>
      <c r="E475">
        <v>5887</v>
      </c>
    </row>
    <row r="476" spans="1:5" x14ac:dyDescent="0.25">
      <c r="A476" t="s">
        <v>51</v>
      </c>
      <c r="B476" s="189">
        <v>43582</v>
      </c>
      <c r="C476">
        <v>5</v>
      </c>
      <c r="D476" t="s">
        <v>55</v>
      </c>
      <c r="E476">
        <v>339</v>
      </c>
    </row>
    <row r="477" spans="1:5" x14ac:dyDescent="0.25">
      <c r="A477" t="s">
        <v>51</v>
      </c>
      <c r="B477" s="189">
        <v>43582</v>
      </c>
      <c r="C477">
        <v>5</v>
      </c>
      <c r="D477" t="s">
        <v>56</v>
      </c>
      <c r="E477">
        <v>90</v>
      </c>
    </row>
    <row r="478" spans="1:5" x14ac:dyDescent="0.25">
      <c r="A478" t="s">
        <v>51</v>
      </c>
      <c r="B478" s="189">
        <v>43582</v>
      </c>
      <c r="C478">
        <v>5</v>
      </c>
      <c r="D478" t="s">
        <v>57</v>
      </c>
      <c r="E478">
        <v>216</v>
      </c>
    </row>
    <row r="479" spans="1:5" x14ac:dyDescent="0.25">
      <c r="A479" t="s">
        <v>51</v>
      </c>
      <c r="B479" s="189">
        <v>43610</v>
      </c>
      <c r="C479">
        <v>4</v>
      </c>
      <c r="D479" t="s">
        <v>100</v>
      </c>
      <c r="E479">
        <v>198</v>
      </c>
    </row>
    <row r="480" spans="1:5" x14ac:dyDescent="0.25">
      <c r="A480" t="s">
        <v>51</v>
      </c>
      <c r="B480" s="189">
        <v>43610</v>
      </c>
      <c r="C480">
        <v>4</v>
      </c>
      <c r="D480" t="s">
        <v>101</v>
      </c>
      <c r="E480">
        <v>5</v>
      </c>
    </row>
    <row r="481" spans="1:5" x14ac:dyDescent="0.25">
      <c r="A481" t="s">
        <v>51</v>
      </c>
      <c r="B481" s="189">
        <v>43610</v>
      </c>
      <c r="C481">
        <v>4</v>
      </c>
      <c r="D481" t="s">
        <v>54</v>
      </c>
      <c r="E481">
        <v>34</v>
      </c>
    </row>
    <row r="482" spans="1:5" x14ac:dyDescent="0.25">
      <c r="A482" t="s">
        <v>51</v>
      </c>
      <c r="B482" s="189">
        <v>43610</v>
      </c>
      <c r="C482">
        <v>4</v>
      </c>
      <c r="D482" t="s">
        <v>55</v>
      </c>
      <c r="E482">
        <v>2</v>
      </c>
    </row>
    <row r="483" spans="1:5" x14ac:dyDescent="0.25">
      <c r="A483" t="s">
        <v>51</v>
      </c>
      <c r="B483" s="189">
        <v>43610</v>
      </c>
      <c r="C483">
        <v>5</v>
      </c>
      <c r="D483" t="s">
        <v>100</v>
      </c>
      <c r="E483">
        <v>30010</v>
      </c>
    </row>
    <row r="484" spans="1:5" x14ac:dyDescent="0.25">
      <c r="A484" t="s">
        <v>51</v>
      </c>
      <c r="B484" s="189">
        <v>43610</v>
      </c>
      <c r="C484">
        <v>5</v>
      </c>
      <c r="D484" t="s">
        <v>101</v>
      </c>
      <c r="E484">
        <v>6435</v>
      </c>
    </row>
    <row r="485" spans="1:5" x14ac:dyDescent="0.25">
      <c r="A485" t="s">
        <v>51</v>
      </c>
      <c r="B485" s="189">
        <v>43610</v>
      </c>
      <c r="C485">
        <v>5</v>
      </c>
      <c r="D485" t="s">
        <v>54</v>
      </c>
      <c r="E485">
        <v>5210</v>
      </c>
    </row>
    <row r="486" spans="1:5" x14ac:dyDescent="0.25">
      <c r="A486" t="s">
        <v>51</v>
      </c>
      <c r="B486" s="189">
        <v>43610</v>
      </c>
      <c r="C486">
        <v>5</v>
      </c>
      <c r="D486" t="s">
        <v>55</v>
      </c>
      <c r="E486">
        <v>277</v>
      </c>
    </row>
    <row r="487" spans="1:5" x14ac:dyDescent="0.25">
      <c r="A487" t="s">
        <v>51</v>
      </c>
      <c r="B487" s="189">
        <v>43610</v>
      </c>
      <c r="C487">
        <v>5</v>
      </c>
      <c r="D487" t="s">
        <v>56</v>
      </c>
      <c r="E487">
        <v>67</v>
      </c>
    </row>
    <row r="488" spans="1:5" x14ac:dyDescent="0.25">
      <c r="A488" t="s">
        <v>51</v>
      </c>
      <c r="B488" s="189">
        <v>43610</v>
      </c>
      <c r="C488">
        <v>5</v>
      </c>
      <c r="D488" t="s">
        <v>57</v>
      </c>
      <c r="E488">
        <v>233</v>
      </c>
    </row>
    <row r="489" spans="1:5" x14ac:dyDescent="0.25">
      <c r="A489" t="s">
        <v>51</v>
      </c>
      <c r="B489" s="189">
        <v>43645</v>
      </c>
      <c r="C489">
        <v>4</v>
      </c>
      <c r="D489" t="s">
        <v>100</v>
      </c>
      <c r="E489">
        <v>157</v>
      </c>
    </row>
    <row r="490" spans="1:5" x14ac:dyDescent="0.25">
      <c r="A490" t="s">
        <v>51</v>
      </c>
      <c r="B490" s="189">
        <v>43645</v>
      </c>
      <c r="C490">
        <v>4</v>
      </c>
      <c r="D490" t="s">
        <v>101</v>
      </c>
      <c r="E490">
        <v>5</v>
      </c>
    </row>
    <row r="491" spans="1:5" x14ac:dyDescent="0.25">
      <c r="A491" t="s">
        <v>51</v>
      </c>
      <c r="B491" s="189">
        <v>43645</v>
      </c>
      <c r="C491">
        <v>4</v>
      </c>
      <c r="D491" t="s">
        <v>54</v>
      </c>
      <c r="E491">
        <v>38</v>
      </c>
    </row>
    <row r="492" spans="1:5" x14ac:dyDescent="0.25">
      <c r="A492" t="s">
        <v>51</v>
      </c>
      <c r="B492" s="189">
        <v>43645</v>
      </c>
      <c r="C492">
        <v>4</v>
      </c>
      <c r="D492" t="s">
        <v>55</v>
      </c>
      <c r="E492">
        <v>1</v>
      </c>
    </row>
    <row r="493" spans="1:5" x14ac:dyDescent="0.25">
      <c r="A493" t="s">
        <v>51</v>
      </c>
      <c r="B493" s="189">
        <v>43645</v>
      </c>
      <c r="C493">
        <v>5</v>
      </c>
      <c r="D493" t="s">
        <v>100</v>
      </c>
      <c r="E493">
        <v>27891</v>
      </c>
    </row>
    <row r="494" spans="1:5" x14ac:dyDescent="0.25">
      <c r="A494" t="s">
        <v>51</v>
      </c>
      <c r="B494" s="189">
        <v>43645</v>
      </c>
      <c r="C494">
        <v>5</v>
      </c>
      <c r="D494" t="s">
        <v>101</v>
      </c>
      <c r="E494">
        <v>6384</v>
      </c>
    </row>
    <row r="495" spans="1:5" x14ac:dyDescent="0.25">
      <c r="A495" t="s">
        <v>51</v>
      </c>
      <c r="B495" s="189">
        <v>43645</v>
      </c>
      <c r="C495">
        <v>5</v>
      </c>
      <c r="D495" t="s">
        <v>54</v>
      </c>
      <c r="E495">
        <v>4939</v>
      </c>
    </row>
    <row r="496" spans="1:5" x14ac:dyDescent="0.25">
      <c r="A496" t="s">
        <v>51</v>
      </c>
      <c r="B496" s="189">
        <v>43645</v>
      </c>
      <c r="C496">
        <v>5</v>
      </c>
      <c r="D496" t="s">
        <v>55</v>
      </c>
      <c r="E496">
        <v>258</v>
      </c>
    </row>
    <row r="497" spans="1:5" x14ac:dyDescent="0.25">
      <c r="A497" t="s">
        <v>51</v>
      </c>
      <c r="B497" s="189">
        <v>43645</v>
      </c>
      <c r="C497">
        <v>5</v>
      </c>
      <c r="D497" t="s">
        <v>56</v>
      </c>
      <c r="E497">
        <v>72</v>
      </c>
    </row>
    <row r="498" spans="1:5" x14ac:dyDescent="0.25">
      <c r="A498" t="s">
        <v>51</v>
      </c>
      <c r="B498" s="189">
        <v>43645</v>
      </c>
      <c r="C498">
        <v>5</v>
      </c>
      <c r="D498" t="s">
        <v>57</v>
      </c>
      <c r="E498">
        <v>196</v>
      </c>
    </row>
    <row r="499" spans="1:5" x14ac:dyDescent="0.25">
      <c r="A499" t="s">
        <v>51</v>
      </c>
      <c r="B499" s="189">
        <v>43673</v>
      </c>
      <c r="C499">
        <v>4</v>
      </c>
      <c r="D499" t="s">
        <v>100</v>
      </c>
      <c r="E499">
        <v>166</v>
      </c>
    </row>
    <row r="500" spans="1:5" x14ac:dyDescent="0.25">
      <c r="A500" t="s">
        <v>51</v>
      </c>
      <c r="B500" s="189">
        <v>43673</v>
      </c>
      <c r="C500">
        <v>4</v>
      </c>
      <c r="D500" t="s">
        <v>101</v>
      </c>
      <c r="E500">
        <v>4</v>
      </c>
    </row>
    <row r="501" spans="1:5" x14ac:dyDescent="0.25">
      <c r="A501" t="s">
        <v>51</v>
      </c>
      <c r="B501" s="189">
        <v>43673</v>
      </c>
      <c r="C501">
        <v>4</v>
      </c>
      <c r="D501" t="s">
        <v>54</v>
      </c>
      <c r="E501">
        <v>20</v>
      </c>
    </row>
    <row r="502" spans="1:5" x14ac:dyDescent="0.25">
      <c r="A502" t="s">
        <v>51</v>
      </c>
      <c r="B502" s="189">
        <v>43673</v>
      </c>
      <c r="C502">
        <v>4</v>
      </c>
      <c r="D502" t="s">
        <v>55</v>
      </c>
      <c r="E502">
        <v>2</v>
      </c>
    </row>
    <row r="503" spans="1:5" x14ac:dyDescent="0.25">
      <c r="A503" t="s">
        <v>51</v>
      </c>
      <c r="B503" s="189">
        <v>43673</v>
      </c>
      <c r="C503">
        <v>4</v>
      </c>
      <c r="D503" t="s">
        <v>56</v>
      </c>
      <c r="E503">
        <v>1</v>
      </c>
    </row>
    <row r="504" spans="1:5" x14ac:dyDescent="0.25">
      <c r="A504" t="s">
        <v>51</v>
      </c>
      <c r="B504" s="189">
        <v>43673</v>
      </c>
      <c r="C504">
        <v>5</v>
      </c>
      <c r="D504" t="s">
        <v>100</v>
      </c>
      <c r="E504">
        <v>24752</v>
      </c>
    </row>
    <row r="505" spans="1:5" x14ac:dyDescent="0.25">
      <c r="A505" t="s">
        <v>51</v>
      </c>
      <c r="B505" s="189">
        <v>43673</v>
      </c>
      <c r="C505">
        <v>5</v>
      </c>
      <c r="D505" t="s">
        <v>101</v>
      </c>
      <c r="E505">
        <v>5711</v>
      </c>
    </row>
    <row r="506" spans="1:5" x14ac:dyDescent="0.25">
      <c r="A506" t="s">
        <v>51</v>
      </c>
      <c r="B506" s="189">
        <v>43673</v>
      </c>
      <c r="C506">
        <v>5</v>
      </c>
      <c r="D506" t="s">
        <v>54</v>
      </c>
      <c r="E506">
        <v>3940</v>
      </c>
    </row>
    <row r="507" spans="1:5" x14ac:dyDescent="0.25">
      <c r="A507" t="s">
        <v>51</v>
      </c>
      <c r="B507" s="189">
        <v>43673</v>
      </c>
      <c r="C507">
        <v>5</v>
      </c>
      <c r="D507" t="s">
        <v>55</v>
      </c>
      <c r="E507">
        <v>216</v>
      </c>
    </row>
    <row r="508" spans="1:5" x14ac:dyDescent="0.25">
      <c r="A508" t="s">
        <v>51</v>
      </c>
      <c r="B508" s="189">
        <v>43673</v>
      </c>
      <c r="C508">
        <v>5</v>
      </c>
      <c r="D508" t="s">
        <v>56</v>
      </c>
      <c r="E508">
        <v>68</v>
      </c>
    </row>
    <row r="509" spans="1:5" x14ac:dyDescent="0.25">
      <c r="A509" t="s">
        <v>51</v>
      </c>
      <c r="B509" s="189">
        <v>43673</v>
      </c>
      <c r="C509">
        <v>5</v>
      </c>
      <c r="D509" t="s">
        <v>57</v>
      </c>
      <c r="E509">
        <v>177</v>
      </c>
    </row>
    <row r="510" spans="1:5" x14ac:dyDescent="0.25">
      <c r="A510" t="s">
        <v>51</v>
      </c>
      <c r="B510" s="189">
        <v>43708</v>
      </c>
      <c r="C510">
        <v>4</v>
      </c>
      <c r="D510" t="s">
        <v>100</v>
      </c>
      <c r="E510">
        <v>192</v>
      </c>
    </row>
    <row r="511" spans="1:5" x14ac:dyDescent="0.25">
      <c r="A511" t="s">
        <v>51</v>
      </c>
      <c r="B511" s="189">
        <v>43708</v>
      </c>
      <c r="C511">
        <v>4</v>
      </c>
      <c r="D511" t="s">
        <v>101</v>
      </c>
      <c r="E511">
        <v>4</v>
      </c>
    </row>
    <row r="512" spans="1:5" x14ac:dyDescent="0.25">
      <c r="A512" t="s">
        <v>51</v>
      </c>
      <c r="B512" s="189">
        <v>43708</v>
      </c>
      <c r="C512">
        <v>4</v>
      </c>
      <c r="D512" t="s">
        <v>54</v>
      </c>
      <c r="E512">
        <v>52</v>
      </c>
    </row>
    <row r="513" spans="1:5" x14ac:dyDescent="0.25">
      <c r="A513" t="s">
        <v>51</v>
      </c>
      <c r="B513" s="189">
        <v>43708</v>
      </c>
      <c r="C513">
        <v>4</v>
      </c>
      <c r="D513" t="s">
        <v>55</v>
      </c>
      <c r="E513">
        <v>3</v>
      </c>
    </row>
    <row r="514" spans="1:5" x14ac:dyDescent="0.25">
      <c r="A514" t="s">
        <v>51</v>
      </c>
      <c r="B514" s="189">
        <v>43708</v>
      </c>
      <c r="C514">
        <v>5</v>
      </c>
      <c r="D514" t="s">
        <v>100</v>
      </c>
      <c r="E514">
        <v>26854</v>
      </c>
    </row>
    <row r="515" spans="1:5" x14ac:dyDescent="0.25">
      <c r="A515" t="s">
        <v>51</v>
      </c>
      <c r="B515" s="189">
        <v>43708</v>
      </c>
      <c r="C515">
        <v>5</v>
      </c>
      <c r="D515" t="s">
        <v>101</v>
      </c>
      <c r="E515">
        <v>6215</v>
      </c>
    </row>
    <row r="516" spans="1:5" x14ac:dyDescent="0.25">
      <c r="A516" t="s">
        <v>51</v>
      </c>
      <c r="B516" s="189">
        <v>43708</v>
      </c>
      <c r="C516">
        <v>5</v>
      </c>
      <c r="D516" t="s">
        <v>54</v>
      </c>
      <c r="E516">
        <v>5373</v>
      </c>
    </row>
    <row r="517" spans="1:5" x14ac:dyDescent="0.25">
      <c r="A517" t="s">
        <v>51</v>
      </c>
      <c r="B517" s="189">
        <v>43708</v>
      </c>
      <c r="C517">
        <v>5</v>
      </c>
      <c r="D517" t="s">
        <v>55</v>
      </c>
      <c r="E517">
        <v>317</v>
      </c>
    </row>
    <row r="518" spans="1:5" x14ac:dyDescent="0.25">
      <c r="A518" t="s">
        <v>51</v>
      </c>
      <c r="B518" s="189">
        <v>43708</v>
      </c>
      <c r="C518">
        <v>5</v>
      </c>
      <c r="D518" t="s">
        <v>56</v>
      </c>
      <c r="E518">
        <v>79</v>
      </c>
    </row>
    <row r="519" spans="1:5" x14ac:dyDescent="0.25">
      <c r="A519" t="s">
        <v>51</v>
      </c>
      <c r="B519" s="189">
        <v>43708</v>
      </c>
      <c r="C519">
        <v>5</v>
      </c>
      <c r="D519" t="s">
        <v>57</v>
      </c>
      <c r="E519">
        <v>180</v>
      </c>
    </row>
    <row r="520" spans="1:5" x14ac:dyDescent="0.25">
      <c r="A520" t="s">
        <v>51</v>
      </c>
      <c r="B520" s="189">
        <v>43736</v>
      </c>
      <c r="C520">
        <v>4</v>
      </c>
      <c r="D520" t="s">
        <v>100</v>
      </c>
      <c r="E520">
        <v>162</v>
      </c>
    </row>
    <row r="521" spans="1:5" x14ac:dyDescent="0.25">
      <c r="A521" t="s">
        <v>51</v>
      </c>
      <c r="B521" s="189">
        <v>43736</v>
      </c>
      <c r="C521">
        <v>4</v>
      </c>
      <c r="D521" t="s">
        <v>101</v>
      </c>
      <c r="E521">
        <v>4</v>
      </c>
    </row>
    <row r="522" spans="1:5" x14ac:dyDescent="0.25">
      <c r="A522" t="s">
        <v>51</v>
      </c>
      <c r="B522" s="189">
        <v>43736</v>
      </c>
      <c r="C522">
        <v>4</v>
      </c>
      <c r="D522" t="s">
        <v>54</v>
      </c>
      <c r="E522">
        <v>31</v>
      </c>
    </row>
    <row r="523" spans="1:5" x14ac:dyDescent="0.25">
      <c r="A523" t="s">
        <v>51</v>
      </c>
      <c r="B523" s="189">
        <v>43736</v>
      </c>
      <c r="C523">
        <v>4</v>
      </c>
      <c r="D523" t="s">
        <v>55</v>
      </c>
      <c r="E523">
        <v>1</v>
      </c>
    </row>
    <row r="524" spans="1:5" x14ac:dyDescent="0.25">
      <c r="A524" t="s">
        <v>51</v>
      </c>
      <c r="B524" s="189">
        <v>43736</v>
      </c>
      <c r="C524">
        <v>4</v>
      </c>
      <c r="D524" t="s">
        <v>57</v>
      </c>
      <c r="E524">
        <v>1</v>
      </c>
    </row>
    <row r="525" spans="1:5" x14ac:dyDescent="0.25">
      <c r="A525" t="s">
        <v>51</v>
      </c>
      <c r="B525" s="189">
        <v>43736</v>
      </c>
      <c r="C525">
        <v>5</v>
      </c>
      <c r="D525" t="s">
        <v>100</v>
      </c>
      <c r="E525">
        <v>29835</v>
      </c>
    </row>
    <row r="526" spans="1:5" x14ac:dyDescent="0.25">
      <c r="A526" t="s">
        <v>51</v>
      </c>
      <c r="B526" s="189">
        <v>43736</v>
      </c>
      <c r="C526">
        <v>5</v>
      </c>
      <c r="D526" t="s">
        <v>101</v>
      </c>
      <c r="E526">
        <v>6942</v>
      </c>
    </row>
    <row r="527" spans="1:5" x14ac:dyDescent="0.25">
      <c r="A527" t="s">
        <v>51</v>
      </c>
      <c r="B527" s="189">
        <v>43736</v>
      </c>
      <c r="C527">
        <v>5</v>
      </c>
      <c r="D527" t="s">
        <v>54</v>
      </c>
      <c r="E527">
        <v>4586</v>
      </c>
    </row>
    <row r="528" spans="1:5" x14ac:dyDescent="0.25">
      <c r="A528" t="s">
        <v>51</v>
      </c>
      <c r="B528" s="189">
        <v>43736</v>
      </c>
      <c r="C528">
        <v>5</v>
      </c>
      <c r="D528" t="s">
        <v>55</v>
      </c>
      <c r="E528">
        <v>247</v>
      </c>
    </row>
    <row r="529" spans="1:5" x14ac:dyDescent="0.25">
      <c r="A529" t="s">
        <v>51</v>
      </c>
      <c r="B529" s="189">
        <v>43736</v>
      </c>
      <c r="C529">
        <v>5</v>
      </c>
      <c r="D529" t="s">
        <v>56</v>
      </c>
      <c r="E529">
        <v>75</v>
      </c>
    </row>
    <row r="530" spans="1:5" x14ac:dyDescent="0.25">
      <c r="A530" t="s">
        <v>51</v>
      </c>
      <c r="B530" s="189">
        <v>43736</v>
      </c>
      <c r="C530">
        <v>5</v>
      </c>
      <c r="D530" t="s">
        <v>57</v>
      </c>
      <c r="E530">
        <v>199</v>
      </c>
    </row>
    <row r="531" spans="1:5" x14ac:dyDescent="0.25">
      <c r="A531" t="s">
        <v>51</v>
      </c>
      <c r="B531" s="189">
        <v>43764</v>
      </c>
      <c r="C531">
        <v>4</v>
      </c>
      <c r="D531" t="s">
        <v>100</v>
      </c>
      <c r="E531">
        <v>229</v>
      </c>
    </row>
    <row r="532" spans="1:5" x14ac:dyDescent="0.25">
      <c r="A532" t="s">
        <v>51</v>
      </c>
      <c r="B532" s="189">
        <v>43764</v>
      </c>
      <c r="C532">
        <v>4</v>
      </c>
      <c r="D532" t="s">
        <v>101</v>
      </c>
      <c r="E532">
        <v>10</v>
      </c>
    </row>
    <row r="533" spans="1:5" x14ac:dyDescent="0.25">
      <c r="A533" t="s">
        <v>51</v>
      </c>
      <c r="B533" s="189">
        <v>43764</v>
      </c>
      <c r="C533">
        <v>4</v>
      </c>
      <c r="D533" t="s">
        <v>54</v>
      </c>
      <c r="E533">
        <v>26</v>
      </c>
    </row>
    <row r="534" spans="1:5" x14ac:dyDescent="0.25">
      <c r="A534" t="s">
        <v>51</v>
      </c>
      <c r="B534" s="189">
        <v>43764</v>
      </c>
      <c r="C534">
        <v>5</v>
      </c>
      <c r="D534" t="s">
        <v>100</v>
      </c>
      <c r="E534">
        <v>35870</v>
      </c>
    </row>
    <row r="535" spans="1:5" x14ac:dyDescent="0.25">
      <c r="A535" t="s">
        <v>51</v>
      </c>
      <c r="B535" s="189">
        <v>43764</v>
      </c>
      <c r="C535">
        <v>5</v>
      </c>
      <c r="D535" t="s">
        <v>101</v>
      </c>
      <c r="E535">
        <v>7988</v>
      </c>
    </row>
    <row r="536" spans="1:5" x14ac:dyDescent="0.25">
      <c r="A536" t="s">
        <v>51</v>
      </c>
      <c r="B536" s="189">
        <v>43764</v>
      </c>
      <c r="C536">
        <v>5</v>
      </c>
      <c r="D536" t="s">
        <v>54</v>
      </c>
      <c r="E536">
        <v>4890</v>
      </c>
    </row>
    <row r="537" spans="1:5" x14ac:dyDescent="0.25">
      <c r="A537" t="s">
        <v>51</v>
      </c>
      <c r="B537" s="189">
        <v>43764</v>
      </c>
      <c r="C537">
        <v>5</v>
      </c>
      <c r="D537" t="s">
        <v>55</v>
      </c>
      <c r="E537">
        <v>276</v>
      </c>
    </row>
    <row r="538" spans="1:5" x14ac:dyDescent="0.25">
      <c r="A538" t="s">
        <v>51</v>
      </c>
      <c r="B538" s="189">
        <v>43764</v>
      </c>
      <c r="C538">
        <v>5</v>
      </c>
      <c r="D538" t="s">
        <v>56</v>
      </c>
      <c r="E538">
        <v>61</v>
      </c>
    </row>
    <row r="539" spans="1:5" x14ac:dyDescent="0.25">
      <c r="A539" t="s">
        <v>51</v>
      </c>
      <c r="B539" s="189">
        <v>43764</v>
      </c>
      <c r="C539">
        <v>5</v>
      </c>
      <c r="D539" t="s">
        <v>57</v>
      </c>
      <c r="E539">
        <v>225</v>
      </c>
    </row>
    <row r="540" spans="1:5" x14ac:dyDescent="0.25">
      <c r="A540" t="s">
        <v>51</v>
      </c>
      <c r="B540" s="189">
        <v>43799</v>
      </c>
      <c r="C540">
        <v>4</v>
      </c>
      <c r="D540" t="s">
        <v>100</v>
      </c>
      <c r="E540">
        <v>182</v>
      </c>
    </row>
    <row r="541" spans="1:5" x14ac:dyDescent="0.25">
      <c r="A541" t="s">
        <v>51</v>
      </c>
      <c r="B541" s="189">
        <v>43799</v>
      </c>
      <c r="C541">
        <v>4</v>
      </c>
      <c r="D541" t="s">
        <v>101</v>
      </c>
      <c r="E541">
        <v>3</v>
      </c>
    </row>
    <row r="542" spans="1:5" x14ac:dyDescent="0.25">
      <c r="A542" t="s">
        <v>51</v>
      </c>
      <c r="B542" s="189">
        <v>43799</v>
      </c>
      <c r="C542">
        <v>4</v>
      </c>
      <c r="D542" t="s">
        <v>54</v>
      </c>
      <c r="E542">
        <v>39</v>
      </c>
    </row>
    <row r="543" spans="1:5" x14ac:dyDescent="0.25">
      <c r="A543" t="s">
        <v>51</v>
      </c>
      <c r="B543" s="189">
        <v>43799</v>
      </c>
      <c r="C543">
        <v>4</v>
      </c>
      <c r="D543" t="s">
        <v>55</v>
      </c>
      <c r="E543">
        <v>3</v>
      </c>
    </row>
    <row r="544" spans="1:5" x14ac:dyDescent="0.25">
      <c r="A544" t="s">
        <v>51</v>
      </c>
      <c r="B544" s="189">
        <v>43799</v>
      </c>
      <c r="C544">
        <v>5</v>
      </c>
      <c r="D544" t="s">
        <v>100</v>
      </c>
      <c r="E544">
        <v>35917</v>
      </c>
    </row>
    <row r="545" spans="1:5" x14ac:dyDescent="0.25">
      <c r="A545" t="s">
        <v>51</v>
      </c>
      <c r="B545" s="189">
        <v>43799</v>
      </c>
      <c r="C545">
        <v>5</v>
      </c>
      <c r="D545" t="s">
        <v>101</v>
      </c>
      <c r="E545">
        <v>8029</v>
      </c>
    </row>
    <row r="546" spans="1:5" x14ac:dyDescent="0.25">
      <c r="A546" t="s">
        <v>51</v>
      </c>
      <c r="B546" s="189">
        <v>43799</v>
      </c>
      <c r="C546">
        <v>5</v>
      </c>
      <c r="D546" t="s">
        <v>54</v>
      </c>
      <c r="E546">
        <v>5398</v>
      </c>
    </row>
    <row r="547" spans="1:5" x14ac:dyDescent="0.25">
      <c r="A547" t="s">
        <v>51</v>
      </c>
      <c r="B547" s="189">
        <v>43799</v>
      </c>
      <c r="C547">
        <v>5</v>
      </c>
      <c r="D547" t="s">
        <v>55</v>
      </c>
      <c r="E547">
        <v>312</v>
      </c>
    </row>
    <row r="548" spans="1:5" x14ac:dyDescent="0.25">
      <c r="A548" t="s">
        <v>51</v>
      </c>
      <c r="B548" s="189">
        <v>43799</v>
      </c>
      <c r="C548">
        <v>5</v>
      </c>
      <c r="D548" t="s">
        <v>56</v>
      </c>
      <c r="E548">
        <v>95</v>
      </c>
    </row>
    <row r="549" spans="1:5" x14ac:dyDescent="0.25">
      <c r="A549" t="s">
        <v>51</v>
      </c>
      <c r="B549" s="189">
        <v>43799</v>
      </c>
      <c r="C549">
        <v>5</v>
      </c>
      <c r="D549" t="s">
        <v>57</v>
      </c>
      <c r="E549">
        <v>216</v>
      </c>
    </row>
    <row r="550" spans="1:5" x14ac:dyDescent="0.25">
      <c r="A550" t="s">
        <v>51</v>
      </c>
      <c r="B550" s="189">
        <v>43820</v>
      </c>
      <c r="C550">
        <v>4</v>
      </c>
      <c r="D550" t="s">
        <v>100</v>
      </c>
      <c r="E550">
        <v>263</v>
      </c>
    </row>
    <row r="551" spans="1:5" x14ac:dyDescent="0.25">
      <c r="A551" t="s">
        <v>51</v>
      </c>
      <c r="B551" s="189">
        <v>43820</v>
      </c>
      <c r="C551">
        <v>4</v>
      </c>
      <c r="D551" t="s">
        <v>101</v>
      </c>
      <c r="E551">
        <v>8</v>
      </c>
    </row>
    <row r="552" spans="1:5" x14ac:dyDescent="0.25">
      <c r="A552" t="s">
        <v>51</v>
      </c>
      <c r="B552" s="189">
        <v>43820</v>
      </c>
      <c r="C552">
        <v>4</v>
      </c>
      <c r="D552" t="s">
        <v>54</v>
      </c>
      <c r="E552">
        <v>35</v>
      </c>
    </row>
    <row r="553" spans="1:5" x14ac:dyDescent="0.25">
      <c r="A553" t="s">
        <v>51</v>
      </c>
      <c r="B553" s="189">
        <v>43820</v>
      </c>
      <c r="C553">
        <v>4</v>
      </c>
      <c r="D553" t="s">
        <v>55</v>
      </c>
      <c r="E553">
        <v>3</v>
      </c>
    </row>
    <row r="554" spans="1:5" x14ac:dyDescent="0.25">
      <c r="A554" t="s">
        <v>51</v>
      </c>
      <c r="B554" s="189">
        <v>43820</v>
      </c>
      <c r="C554">
        <v>5</v>
      </c>
      <c r="D554" t="s">
        <v>100</v>
      </c>
      <c r="E554">
        <v>30421</v>
      </c>
    </row>
    <row r="555" spans="1:5" x14ac:dyDescent="0.25">
      <c r="A555" t="s">
        <v>51</v>
      </c>
      <c r="B555" s="189">
        <v>43820</v>
      </c>
      <c r="C555">
        <v>5</v>
      </c>
      <c r="D555" t="s">
        <v>101</v>
      </c>
      <c r="E555">
        <v>6929</v>
      </c>
    </row>
    <row r="556" spans="1:5" x14ac:dyDescent="0.25">
      <c r="A556" t="s">
        <v>51</v>
      </c>
      <c r="B556" s="189">
        <v>43820</v>
      </c>
      <c r="C556">
        <v>5</v>
      </c>
      <c r="D556" t="s">
        <v>54</v>
      </c>
      <c r="E556">
        <v>5652</v>
      </c>
    </row>
    <row r="557" spans="1:5" x14ac:dyDescent="0.25">
      <c r="A557" t="s">
        <v>51</v>
      </c>
      <c r="B557" s="189">
        <v>43820</v>
      </c>
      <c r="C557">
        <v>5</v>
      </c>
      <c r="D557" t="s">
        <v>55</v>
      </c>
      <c r="E557">
        <v>358</v>
      </c>
    </row>
    <row r="558" spans="1:5" x14ac:dyDescent="0.25">
      <c r="A558" t="s">
        <v>51</v>
      </c>
      <c r="B558" s="189">
        <v>43820</v>
      </c>
      <c r="C558">
        <v>5</v>
      </c>
      <c r="D558" t="s">
        <v>56</v>
      </c>
      <c r="E558">
        <v>101</v>
      </c>
    </row>
    <row r="559" spans="1:5" x14ac:dyDescent="0.25">
      <c r="A559" t="s">
        <v>51</v>
      </c>
      <c r="B559" s="189">
        <v>43820</v>
      </c>
      <c r="C559">
        <v>5</v>
      </c>
      <c r="D559" t="s">
        <v>57</v>
      </c>
      <c r="E559">
        <v>179</v>
      </c>
    </row>
    <row r="560" spans="1:5" x14ac:dyDescent="0.25">
      <c r="A560" t="s">
        <v>51</v>
      </c>
      <c r="B560" s="189">
        <v>43855</v>
      </c>
      <c r="C560">
        <v>4</v>
      </c>
      <c r="D560" t="s">
        <v>100</v>
      </c>
      <c r="E560">
        <v>243</v>
      </c>
    </row>
    <row r="561" spans="1:5" x14ac:dyDescent="0.25">
      <c r="A561" t="s">
        <v>51</v>
      </c>
      <c r="B561" s="189">
        <v>43855</v>
      </c>
      <c r="C561">
        <v>4</v>
      </c>
      <c r="D561" t="s">
        <v>101</v>
      </c>
      <c r="E561">
        <v>5</v>
      </c>
    </row>
    <row r="562" spans="1:5" x14ac:dyDescent="0.25">
      <c r="A562" t="s">
        <v>51</v>
      </c>
      <c r="B562" s="189">
        <v>43855</v>
      </c>
      <c r="C562">
        <v>4</v>
      </c>
      <c r="D562" t="s">
        <v>54</v>
      </c>
      <c r="E562">
        <v>38</v>
      </c>
    </row>
    <row r="563" spans="1:5" x14ac:dyDescent="0.25">
      <c r="A563" t="s">
        <v>51</v>
      </c>
      <c r="B563" s="189">
        <v>43855</v>
      </c>
      <c r="C563">
        <v>4</v>
      </c>
      <c r="D563" t="s">
        <v>55</v>
      </c>
      <c r="E563">
        <v>4</v>
      </c>
    </row>
    <row r="564" spans="1:5" x14ac:dyDescent="0.25">
      <c r="A564" t="s">
        <v>51</v>
      </c>
      <c r="B564" s="189">
        <v>43855</v>
      </c>
      <c r="C564">
        <v>5</v>
      </c>
      <c r="D564" t="s">
        <v>100</v>
      </c>
      <c r="E564">
        <v>31434</v>
      </c>
    </row>
    <row r="565" spans="1:5" x14ac:dyDescent="0.25">
      <c r="A565" t="s">
        <v>51</v>
      </c>
      <c r="B565" s="189">
        <v>43855</v>
      </c>
      <c r="C565">
        <v>5</v>
      </c>
      <c r="D565" t="s">
        <v>101</v>
      </c>
      <c r="E565">
        <v>6836</v>
      </c>
    </row>
    <row r="566" spans="1:5" x14ac:dyDescent="0.25">
      <c r="A566" t="s">
        <v>51</v>
      </c>
      <c r="B566" s="189">
        <v>43855</v>
      </c>
      <c r="C566">
        <v>5</v>
      </c>
      <c r="D566" t="s">
        <v>54</v>
      </c>
      <c r="E566">
        <v>5619</v>
      </c>
    </row>
    <row r="567" spans="1:5" x14ac:dyDescent="0.25">
      <c r="A567" t="s">
        <v>51</v>
      </c>
      <c r="B567" s="189">
        <v>43855</v>
      </c>
      <c r="C567">
        <v>5</v>
      </c>
      <c r="D567" t="s">
        <v>55</v>
      </c>
      <c r="E567">
        <v>366</v>
      </c>
    </row>
    <row r="568" spans="1:5" x14ac:dyDescent="0.25">
      <c r="A568" t="s">
        <v>51</v>
      </c>
      <c r="B568" s="189">
        <v>43855</v>
      </c>
      <c r="C568">
        <v>5</v>
      </c>
      <c r="D568" t="s">
        <v>56</v>
      </c>
      <c r="E568">
        <v>93</v>
      </c>
    </row>
    <row r="569" spans="1:5" x14ac:dyDescent="0.25">
      <c r="A569" t="s">
        <v>51</v>
      </c>
      <c r="B569" s="189">
        <v>43855</v>
      </c>
      <c r="C569">
        <v>5</v>
      </c>
      <c r="D569" t="s">
        <v>57</v>
      </c>
      <c r="E569">
        <v>219</v>
      </c>
    </row>
    <row r="570" spans="1:5" x14ac:dyDescent="0.25">
      <c r="A570" t="s">
        <v>51</v>
      </c>
      <c r="B570" s="189">
        <v>43890</v>
      </c>
      <c r="C570">
        <v>4</v>
      </c>
      <c r="D570" t="s">
        <v>100</v>
      </c>
      <c r="E570">
        <v>145</v>
      </c>
    </row>
    <row r="571" spans="1:5" x14ac:dyDescent="0.25">
      <c r="A571" t="s">
        <v>51</v>
      </c>
      <c r="B571" s="189">
        <v>43890</v>
      </c>
      <c r="C571">
        <v>4</v>
      </c>
      <c r="D571" t="s">
        <v>101</v>
      </c>
      <c r="E571">
        <v>7</v>
      </c>
    </row>
    <row r="572" spans="1:5" x14ac:dyDescent="0.25">
      <c r="A572" t="s">
        <v>51</v>
      </c>
      <c r="B572" s="189">
        <v>43890</v>
      </c>
      <c r="C572">
        <v>4</v>
      </c>
      <c r="D572" t="s">
        <v>54</v>
      </c>
      <c r="E572">
        <v>39</v>
      </c>
    </row>
    <row r="573" spans="1:5" x14ac:dyDescent="0.25">
      <c r="A573" t="s">
        <v>51</v>
      </c>
      <c r="B573" s="189">
        <v>43890</v>
      </c>
      <c r="C573">
        <v>4</v>
      </c>
      <c r="D573" t="s">
        <v>55</v>
      </c>
      <c r="E573">
        <v>2</v>
      </c>
    </row>
    <row r="574" spans="1:5" x14ac:dyDescent="0.25">
      <c r="A574" t="s">
        <v>51</v>
      </c>
      <c r="B574" s="189">
        <v>43890</v>
      </c>
      <c r="C574">
        <v>5</v>
      </c>
      <c r="D574" t="s">
        <v>100</v>
      </c>
      <c r="E574">
        <v>28679</v>
      </c>
    </row>
    <row r="575" spans="1:5" x14ac:dyDescent="0.25">
      <c r="A575" t="s">
        <v>51</v>
      </c>
      <c r="B575" s="189">
        <v>43890</v>
      </c>
      <c r="C575">
        <v>5</v>
      </c>
      <c r="D575" t="s">
        <v>101</v>
      </c>
      <c r="E575">
        <v>6482</v>
      </c>
    </row>
    <row r="576" spans="1:5" x14ac:dyDescent="0.25">
      <c r="A576" t="s">
        <v>51</v>
      </c>
      <c r="B576" s="189">
        <v>43890</v>
      </c>
      <c r="C576">
        <v>5</v>
      </c>
      <c r="D576" t="s">
        <v>54</v>
      </c>
      <c r="E576">
        <v>4620</v>
      </c>
    </row>
    <row r="577" spans="1:5" x14ac:dyDescent="0.25">
      <c r="A577" t="s">
        <v>51</v>
      </c>
      <c r="B577" s="189">
        <v>43890</v>
      </c>
      <c r="C577">
        <v>5</v>
      </c>
      <c r="D577" t="s">
        <v>55</v>
      </c>
      <c r="E577">
        <v>236</v>
      </c>
    </row>
    <row r="578" spans="1:5" x14ac:dyDescent="0.25">
      <c r="A578" t="s">
        <v>51</v>
      </c>
      <c r="B578" s="189">
        <v>43890</v>
      </c>
      <c r="C578">
        <v>5</v>
      </c>
      <c r="D578" t="s">
        <v>56</v>
      </c>
      <c r="E578">
        <v>70</v>
      </c>
    </row>
    <row r="579" spans="1:5" x14ac:dyDescent="0.25">
      <c r="A579" t="s">
        <v>51</v>
      </c>
      <c r="B579" s="189">
        <v>43890</v>
      </c>
      <c r="C579">
        <v>5</v>
      </c>
      <c r="D579" t="s">
        <v>57</v>
      </c>
      <c r="E579">
        <v>314</v>
      </c>
    </row>
    <row r="580" spans="1:5" x14ac:dyDescent="0.25">
      <c r="A580" t="s">
        <v>51</v>
      </c>
      <c r="B580" s="189">
        <v>43918</v>
      </c>
      <c r="C580">
        <v>4</v>
      </c>
      <c r="D580" t="s">
        <v>100</v>
      </c>
      <c r="E580">
        <v>260</v>
      </c>
    </row>
    <row r="581" spans="1:5" x14ac:dyDescent="0.25">
      <c r="A581" t="s">
        <v>51</v>
      </c>
      <c r="B581" s="189">
        <v>43918</v>
      </c>
      <c r="C581">
        <v>4</v>
      </c>
      <c r="D581" t="s">
        <v>101</v>
      </c>
      <c r="E581">
        <v>3</v>
      </c>
    </row>
    <row r="582" spans="1:5" x14ac:dyDescent="0.25">
      <c r="A582" t="s">
        <v>51</v>
      </c>
      <c r="B582" s="189">
        <v>43918</v>
      </c>
      <c r="C582">
        <v>4</v>
      </c>
      <c r="D582" t="s">
        <v>54</v>
      </c>
      <c r="E582">
        <v>35</v>
      </c>
    </row>
    <row r="583" spans="1:5" x14ac:dyDescent="0.25">
      <c r="A583" t="s">
        <v>51</v>
      </c>
      <c r="B583" s="189">
        <v>43918</v>
      </c>
      <c r="C583">
        <v>4</v>
      </c>
      <c r="D583" t="s">
        <v>56</v>
      </c>
      <c r="E583">
        <v>2</v>
      </c>
    </row>
    <row r="584" spans="1:5" x14ac:dyDescent="0.25">
      <c r="A584" t="s">
        <v>51</v>
      </c>
      <c r="B584" s="189">
        <v>43918</v>
      </c>
      <c r="C584">
        <v>5</v>
      </c>
      <c r="D584" t="s">
        <v>100</v>
      </c>
      <c r="E584">
        <v>38739</v>
      </c>
    </row>
    <row r="585" spans="1:5" x14ac:dyDescent="0.25">
      <c r="A585" t="s">
        <v>51</v>
      </c>
      <c r="B585" s="189">
        <v>43918</v>
      </c>
      <c r="C585">
        <v>5</v>
      </c>
      <c r="D585" t="s">
        <v>101</v>
      </c>
      <c r="E585">
        <v>6892</v>
      </c>
    </row>
    <row r="586" spans="1:5" x14ac:dyDescent="0.25">
      <c r="A586" t="s">
        <v>51</v>
      </c>
      <c r="B586" s="189">
        <v>43918</v>
      </c>
      <c r="C586">
        <v>5</v>
      </c>
      <c r="D586" t="s">
        <v>54</v>
      </c>
      <c r="E586">
        <v>5539</v>
      </c>
    </row>
    <row r="587" spans="1:5" x14ac:dyDescent="0.25">
      <c r="A587" t="s">
        <v>51</v>
      </c>
      <c r="B587" s="189">
        <v>43918</v>
      </c>
      <c r="C587">
        <v>5</v>
      </c>
      <c r="D587" t="s">
        <v>55</v>
      </c>
      <c r="E587">
        <v>305</v>
      </c>
    </row>
    <row r="588" spans="1:5" x14ac:dyDescent="0.25">
      <c r="A588" t="s">
        <v>51</v>
      </c>
      <c r="B588" s="189">
        <v>43918</v>
      </c>
      <c r="C588">
        <v>5</v>
      </c>
      <c r="D588" t="s">
        <v>56</v>
      </c>
      <c r="E588">
        <v>84</v>
      </c>
    </row>
    <row r="589" spans="1:5" x14ac:dyDescent="0.25">
      <c r="A589" t="s">
        <v>51</v>
      </c>
      <c r="B589" s="189">
        <v>43918</v>
      </c>
      <c r="C589">
        <v>5</v>
      </c>
      <c r="D589" t="s">
        <v>57</v>
      </c>
      <c r="E589">
        <v>404</v>
      </c>
    </row>
    <row r="590" spans="1:5" x14ac:dyDescent="0.25">
      <c r="A590" t="s">
        <v>60</v>
      </c>
      <c r="B590" s="189">
        <v>43554</v>
      </c>
      <c r="C590">
        <v>4</v>
      </c>
      <c r="D590" t="s">
        <v>100</v>
      </c>
      <c r="E590">
        <v>235</v>
      </c>
    </row>
    <row r="591" spans="1:5" x14ac:dyDescent="0.25">
      <c r="A591" t="s">
        <v>60</v>
      </c>
      <c r="B591" s="189">
        <v>43554</v>
      </c>
      <c r="C591">
        <v>4</v>
      </c>
      <c r="D591" t="s">
        <v>101</v>
      </c>
      <c r="E591">
        <v>22</v>
      </c>
    </row>
    <row r="592" spans="1:5" x14ac:dyDescent="0.25">
      <c r="A592" t="s">
        <v>60</v>
      </c>
      <c r="B592" s="189">
        <v>43554</v>
      </c>
      <c r="C592">
        <v>4</v>
      </c>
      <c r="D592" t="s">
        <v>54</v>
      </c>
      <c r="E592">
        <v>18</v>
      </c>
    </row>
    <row r="593" spans="1:5" x14ac:dyDescent="0.25">
      <c r="A593" t="s">
        <v>60</v>
      </c>
      <c r="B593" s="189">
        <v>43554</v>
      </c>
      <c r="C593">
        <v>4</v>
      </c>
      <c r="D593" t="s">
        <v>55</v>
      </c>
      <c r="E593">
        <v>1</v>
      </c>
    </row>
    <row r="594" spans="1:5" x14ac:dyDescent="0.25">
      <c r="A594" t="s">
        <v>60</v>
      </c>
      <c r="B594" s="189">
        <v>43554</v>
      </c>
      <c r="C594">
        <v>5</v>
      </c>
      <c r="D594" t="s">
        <v>100</v>
      </c>
      <c r="E594">
        <v>56403</v>
      </c>
    </row>
    <row r="595" spans="1:5" x14ac:dyDescent="0.25">
      <c r="A595" t="s">
        <v>60</v>
      </c>
      <c r="B595" s="189">
        <v>43554</v>
      </c>
      <c r="C595">
        <v>5</v>
      </c>
      <c r="D595" t="s">
        <v>101</v>
      </c>
      <c r="E595">
        <v>28182</v>
      </c>
    </row>
    <row r="596" spans="1:5" x14ac:dyDescent="0.25">
      <c r="A596" t="s">
        <v>60</v>
      </c>
      <c r="B596" s="189">
        <v>43554</v>
      </c>
      <c r="C596">
        <v>5</v>
      </c>
      <c r="D596" t="s">
        <v>54</v>
      </c>
      <c r="E596">
        <v>5632</v>
      </c>
    </row>
    <row r="597" spans="1:5" x14ac:dyDescent="0.25">
      <c r="A597" t="s">
        <v>60</v>
      </c>
      <c r="B597" s="189">
        <v>43554</v>
      </c>
      <c r="C597">
        <v>5</v>
      </c>
      <c r="D597" t="s">
        <v>55</v>
      </c>
      <c r="E597">
        <v>304</v>
      </c>
    </row>
    <row r="598" spans="1:5" x14ac:dyDescent="0.25">
      <c r="A598" t="s">
        <v>60</v>
      </c>
      <c r="B598" s="189">
        <v>43554</v>
      </c>
      <c r="C598">
        <v>5</v>
      </c>
      <c r="D598" t="s">
        <v>56</v>
      </c>
      <c r="E598">
        <v>83</v>
      </c>
    </row>
    <row r="599" spans="1:5" x14ac:dyDescent="0.25">
      <c r="A599" t="s">
        <v>60</v>
      </c>
      <c r="B599" s="189">
        <v>43554</v>
      </c>
      <c r="C599">
        <v>5</v>
      </c>
      <c r="D599" t="s">
        <v>57</v>
      </c>
      <c r="E599">
        <v>259</v>
      </c>
    </row>
    <row r="600" spans="1:5" x14ac:dyDescent="0.25">
      <c r="A600" t="s">
        <v>60</v>
      </c>
      <c r="B600" s="189">
        <v>43582</v>
      </c>
      <c r="C600">
        <v>4</v>
      </c>
      <c r="D600" t="s">
        <v>100</v>
      </c>
      <c r="E600">
        <v>268</v>
      </c>
    </row>
    <row r="601" spans="1:5" x14ac:dyDescent="0.25">
      <c r="A601" t="s">
        <v>60</v>
      </c>
      <c r="B601" s="189">
        <v>43582</v>
      </c>
      <c r="C601">
        <v>4</v>
      </c>
      <c r="D601" t="s">
        <v>101</v>
      </c>
      <c r="E601">
        <v>25</v>
      </c>
    </row>
    <row r="602" spans="1:5" x14ac:dyDescent="0.25">
      <c r="A602" t="s">
        <v>60</v>
      </c>
      <c r="B602" s="189">
        <v>43582</v>
      </c>
      <c r="C602">
        <v>4</v>
      </c>
      <c r="D602" t="s">
        <v>54</v>
      </c>
      <c r="E602">
        <v>23</v>
      </c>
    </row>
    <row r="603" spans="1:5" x14ac:dyDescent="0.25">
      <c r="A603" t="s">
        <v>60</v>
      </c>
      <c r="B603" s="189">
        <v>43582</v>
      </c>
      <c r="C603">
        <v>4</v>
      </c>
      <c r="D603" t="s">
        <v>55</v>
      </c>
      <c r="E603">
        <v>2</v>
      </c>
    </row>
    <row r="604" spans="1:5" x14ac:dyDescent="0.25">
      <c r="A604" t="s">
        <v>60</v>
      </c>
      <c r="B604" s="189">
        <v>43582</v>
      </c>
      <c r="C604">
        <v>5</v>
      </c>
      <c r="D604" t="s">
        <v>100</v>
      </c>
      <c r="E604">
        <v>56219</v>
      </c>
    </row>
    <row r="605" spans="1:5" x14ac:dyDescent="0.25">
      <c r="A605" t="s">
        <v>60</v>
      </c>
      <c r="B605" s="189">
        <v>43582</v>
      </c>
      <c r="C605">
        <v>5</v>
      </c>
      <c r="D605" t="s">
        <v>101</v>
      </c>
      <c r="E605">
        <v>28184</v>
      </c>
    </row>
    <row r="606" spans="1:5" x14ac:dyDescent="0.25">
      <c r="A606" t="s">
        <v>60</v>
      </c>
      <c r="B606" s="189">
        <v>43582</v>
      </c>
      <c r="C606">
        <v>5</v>
      </c>
      <c r="D606" t="s">
        <v>54</v>
      </c>
      <c r="E606">
        <v>5748</v>
      </c>
    </row>
    <row r="607" spans="1:5" x14ac:dyDescent="0.25">
      <c r="A607" t="s">
        <v>60</v>
      </c>
      <c r="B607" s="189">
        <v>43582</v>
      </c>
      <c r="C607">
        <v>5</v>
      </c>
      <c r="D607" t="s">
        <v>55</v>
      </c>
      <c r="E607">
        <v>303</v>
      </c>
    </row>
    <row r="608" spans="1:5" x14ac:dyDescent="0.25">
      <c r="A608" t="s">
        <v>60</v>
      </c>
      <c r="B608" s="189">
        <v>43582</v>
      </c>
      <c r="C608">
        <v>5</v>
      </c>
      <c r="D608" t="s">
        <v>56</v>
      </c>
      <c r="E608">
        <v>83</v>
      </c>
    </row>
    <row r="609" spans="1:5" x14ac:dyDescent="0.25">
      <c r="A609" t="s">
        <v>60</v>
      </c>
      <c r="B609" s="189">
        <v>43582</v>
      </c>
      <c r="C609">
        <v>5</v>
      </c>
      <c r="D609" t="s">
        <v>57</v>
      </c>
      <c r="E609">
        <v>254</v>
      </c>
    </row>
    <row r="610" spans="1:5" x14ac:dyDescent="0.25">
      <c r="A610" t="s">
        <v>60</v>
      </c>
      <c r="B610" s="189">
        <v>43610</v>
      </c>
      <c r="C610">
        <v>4</v>
      </c>
      <c r="D610" t="s">
        <v>100</v>
      </c>
      <c r="E610">
        <v>260</v>
      </c>
    </row>
    <row r="611" spans="1:5" x14ac:dyDescent="0.25">
      <c r="A611" t="s">
        <v>60</v>
      </c>
      <c r="B611" s="189">
        <v>43610</v>
      </c>
      <c r="C611">
        <v>4</v>
      </c>
      <c r="D611" t="s">
        <v>101</v>
      </c>
      <c r="E611">
        <v>26</v>
      </c>
    </row>
    <row r="612" spans="1:5" x14ac:dyDescent="0.25">
      <c r="A612" t="s">
        <v>60</v>
      </c>
      <c r="B612" s="189">
        <v>43610</v>
      </c>
      <c r="C612">
        <v>4</v>
      </c>
      <c r="D612" t="s">
        <v>54</v>
      </c>
      <c r="E612">
        <v>30</v>
      </c>
    </row>
    <row r="613" spans="1:5" x14ac:dyDescent="0.25">
      <c r="A613" t="s">
        <v>60</v>
      </c>
      <c r="B613" s="189">
        <v>43610</v>
      </c>
      <c r="C613">
        <v>4</v>
      </c>
      <c r="D613" t="s">
        <v>55</v>
      </c>
      <c r="E613">
        <v>1</v>
      </c>
    </row>
    <row r="614" spans="1:5" x14ac:dyDescent="0.25">
      <c r="A614" t="s">
        <v>60</v>
      </c>
      <c r="B614" s="189">
        <v>43610</v>
      </c>
      <c r="C614">
        <v>5</v>
      </c>
      <c r="D614" t="s">
        <v>100</v>
      </c>
      <c r="E614">
        <v>57228</v>
      </c>
    </row>
    <row r="615" spans="1:5" x14ac:dyDescent="0.25">
      <c r="A615" t="s">
        <v>60</v>
      </c>
      <c r="B615" s="189">
        <v>43610</v>
      </c>
      <c r="C615">
        <v>5</v>
      </c>
      <c r="D615" t="s">
        <v>101</v>
      </c>
      <c r="E615">
        <v>27562</v>
      </c>
    </row>
    <row r="616" spans="1:5" x14ac:dyDescent="0.25">
      <c r="A616" t="s">
        <v>60</v>
      </c>
      <c r="B616" s="189">
        <v>43610</v>
      </c>
      <c r="C616">
        <v>5</v>
      </c>
      <c r="D616" t="s">
        <v>54</v>
      </c>
      <c r="E616">
        <v>6474</v>
      </c>
    </row>
    <row r="617" spans="1:5" x14ac:dyDescent="0.25">
      <c r="A617" t="s">
        <v>60</v>
      </c>
      <c r="B617" s="189">
        <v>43610</v>
      </c>
      <c r="C617">
        <v>5</v>
      </c>
      <c r="D617" t="s">
        <v>55</v>
      </c>
      <c r="E617">
        <v>306</v>
      </c>
    </row>
    <row r="618" spans="1:5" x14ac:dyDescent="0.25">
      <c r="A618" t="s">
        <v>60</v>
      </c>
      <c r="B618" s="189">
        <v>43610</v>
      </c>
      <c r="C618">
        <v>5</v>
      </c>
      <c r="D618" t="s">
        <v>56</v>
      </c>
      <c r="E618">
        <v>84</v>
      </c>
    </row>
    <row r="619" spans="1:5" x14ac:dyDescent="0.25">
      <c r="A619" t="s">
        <v>60</v>
      </c>
      <c r="B619" s="189">
        <v>43610</v>
      </c>
      <c r="C619">
        <v>5</v>
      </c>
      <c r="D619" t="s">
        <v>57</v>
      </c>
      <c r="E619">
        <v>258</v>
      </c>
    </row>
    <row r="620" spans="1:5" x14ac:dyDescent="0.25">
      <c r="A620" t="s">
        <v>60</v>
      </c>
      <c r="B620" s="189">
        <v>43645</v>
      </c>
      <c r="C620">
        <v>4</v>
      </c>
      <c r="D620" t="s">
        <v>100</v>
      </c>
      <c r="E620">
        <v>249</v>
      </c>
    </row>
    <row r="621" spans="1:5" x14ac:dyDescent="0.25">
      <c r="A621" t="s">
        <v>60</v>
      </c>
      <c r="B621" s="189">
        <v>43645</v>
      </c>
      <c r="C621">
        <v>4</v>
      </c>
      <c r="D621" t="s">
        <v>101</v>
      </c>
      <c r="E621">
        <v>23</v>
      </c>
    </row>
    <row r="622" spans="1:5" x14ac:dyDescent="0.25">
      <c r="A622" t="s">
        <v>60</v>
      </c>
      <c r="B622" s="189">
        <v>43645</v>
      </c>
      <c r="C622">
        <v>4</v>
      </c>
      <c r="D622" t="s">
        <v>54</v>
      </c>
      <c r="E622">
        <v>31</v>
      </c>
    </row>
    <row r="623" spans="1:5" x14ac:dyDescent="0.25">
      <c r="A623" t="s">
        <v>60</v>
      </c>
      <c r="B623" s="189">
        <v>43645</v>
      </c>
      <c r="C623">
        <v>4</v>
      </c>
      <c r="D623" t="s">
        <v>55</v>
      </c>
      <c r="E623">
        <v>1</v>
      </c>
    </row>
    <row r="624" spans="1:5" x14ac:dyDescent="0.25">
      <c r="A624" t="s">
        <v>60</v>
      </c>
      <c r="B624" s="189">
        <v>43645</v>
      </c>
      <c r="C624">
        <v>5</v>
      </c>
      <c r="D624" t="s">
        <v>100</v>
      </c>
      <c r="E624">
        <v>59697</v>
      </c>
    </row>
    <row r="625" spans="1:5" x14ac:dyDescent="0.25">
      <c r="A625" t="s">
        <v>60</v>
      </c>
      <c r="B625" s="189">
        <v>43645</v>
      </c>
      <c r="C625">
        <v>5</v>
      </c>
      <c r="D625" t="s">
        <v>101</v>
      </c>
      <c r="E625">
        <v>28034</v>
      </c>
    </row>
    <row r="626" spans="1:5" x14ac:dyDescent="0.25">
      <c r="A626" t="s">
        <v>60</v>
      </c>
      <c r="B626" s="189">
        <v>43645</v>
      </c>
      <c r="C626">
        <v>5</v>
      </c>
      <c r="D626" t="s">
        <v>54</v>
      </c>
      <c r="E626">
        <v>6650</v>
      </c>
    </row>
    <row r="627" spans="1:5" x14ac:dyDescent="0.25">
      <c r="A627" t="s">
        <v>60</v>
      </c>
      <c r="B627" s="189">
        <v>43645</v>
      </c>
      <c r="C627">
        <v>5</v>
      </c>
      <c r="D627" t="s">
        <v>55</v>
      </c>
      <c r="E627">
        <v>315</v>
      </c>
    </row>
    <row r="628" spans="1:5" x14ac:dyDescent="0.25">
      <c r="A628" t="s">
        <v>60</v>
      </c>
      <c r="B628" s="189">
        <v>43645</v>
      </c>
      <c r="C628">
        <v>5</v>
      </c>
      <c r="D628" t="s">
        <v>56</v>
      </c>
      <c r="E628">
        <v>71</v>
      </c>
    </row>
    <row r="629" spans="1:5" x14ac:dyDescent="0.25">
      <c r="A629" t="s">
        <v>60</v>
      </c>
      <c r="B629" s="189">
        <v>43645</v>
      </c>
      <c r="C629">
        <v>5</v>
      </c>
      <c r="D629" t="s">
        <v>57</v>
      </c>
      <c r="E629">
        <v>288</v>
      </c>
    </row>
    <row r="630" spans="1:5" x14ac:dyDescent="0.25">
      <c r="A630" t="s">
        <v>60</v>
      </c>
      <c r="B630" s="189">
        <v>43673</v>
      </c>
      <c r="C630">
        <v>4</v>
      </c>
      <c r="D630" t="s">
        <v>100</v>
      </c>
      <c r="E630">
        <v>239</v>
      </c>
    </row>
    <row r="631" spans="1:5" x14ac:dyDescent="0.25">
      <c r="A631" t="s">
        <v>60</v>
      </c>
      <c r="B631" s="189">
        <v>43673</v>
      </c>
      <c r="C631">
        <v>4</v>
      </c>
      <c r="D631" t="s">
        <v>101</v>
      </c>
      <c r="E631">
        <v>24</v>
      </c>
    </row>
    <row r="632" spans="1:5" x14ac:dyDescent="0.25">
      <c r="A632" t="s">
        <v>60</v>
      </c>
      <c r="B632" s="189">
        <v>43673</v>
      </c>
      <c r="C632">
        <v>4</v>
      </c>
      <c r="D632" t="s">
        <v>54</v>
      </c>
      <c r="E632">
        <v>39</v>
      </c>
    </row>
    <row r="633" spans="1:5" x14ac:dyDescent="0.25">
      <c r="A633" t="s">
        <v>60</v>
      </c>
      <c r="B633" s="189">
        <v>43673</v>
      </c>
      <c r="C633">
        <v>5</v>
      </c>
      <c r="D633" t="s">
        <v>100</v>
      </c>
      <c r="E633">
        <v>60324</v>
      </c>
    </row>
    <row r="634" spans="1:5" x14ac:dyDescent="0.25">
      <c r="A634" t="s">
        <v>60</v>
      </c>
      <c r="B634" s="189">
        <v>43673</v>
      </c>
      <c r="C634">
        <v>5</v>
      </c>
      <c r="D634" t="s">
        <v>101</v>
      </c>
      <c r="E634">
        <v>28240</v>
      </c>
    </row>
    <row r="635" spans="1:5" x14ac:dyDescent="0.25">
      <c r="A635" t="s">
        <v>60</v>
      </c>
      <c r="B635" s="189">
        <v>43673</v>
      </c>
      <c r="C635">
        <v>5</v>
      </c>
      <c r="D635" t="s">
        <v>54</v>
      </c>
      <c r="E635">
        <v>6822</v>
      </c>
    </row>
    <row r="636" spans="1:5" x14ac:dyDescent="0.25">
      <c r="A636" t="s">
        <v>60</v>
      </c>
      <c r="B636" s="189">
        <v>43673</v>
      </c>
      <c r="C636">
        <v>5</v>
      </c>
      <c r="D636" t="s">
        <v>55</v>
      </c>
      <c r="E636">
        <v>305</v>
      </c>
    </row>
    <row r="637" spans="1:5" x14ac:dyDescent="0.25">
      <c r="A637" t="s">
        <v>60</v>
      </c>
      <c r="B637" s="189">
        <v>43673</v>
      </c>
      <c r="C637">
        <v>5</v>
      </c>
      <c r="D637" t="s">
        <v>56</v>
      </c>
      <c r="E637">
        <v>75</v>
      </c>
    </row>
    <row r="638" spans="1:5" x14ac:dyDescent="0.25">
      <c r="A638" t="s">
        <v>60</v>
      </c>
      <c r="B638" s="189">
        <v>43673</v>
      </c>
      <c r="C638">
        <v>5</v>
      </c>
      <c r="D638" t="s">
        <v>57</v>
      </c>
      <c r="E638">
        <v>299</v>
      </c>
    </row>
    <row r="639" spans="1:5" x14ac:dyDescent="0.25">
      <c r="A639" t="s">
        <v>60</v>
      </c>
      <c r="B639" s="189">
        <v>43708</v>
      </c>
      <c r="C639">
        <v>4</v>
      </c>
      <c r="D639" t="s">
        <v>100</v>
      </c>
      <c r="E639">
        <v>190</v>
      </c>
    </row>
    <row r="640" spans="1:5" x14ac:dyDescent="0.25">
      <c r="A640" t="s">
        <v>60</v>
      </c>
      <c r="B640" s="189">
        <v>43708</v>
      </c>
      <c r="C640">
        <v>4</v>
      </c>
      <c r="D640" t="s">
        <v>101</v>
      </c>
      <c r="E640">
        <v>17</v>
      </c>
    </row>
    <row r="641" spans="1:5" x14ac:dyDescent="0.25">
      <c r="A641" t="s">
        <v>60</v>
      </c>
      <c r="B641" s="189">
        <v>43708</v>
      </c>
      <c r="C641">
        <v>4</v>
      </c>
      <c r="D641" t="s">
        <v>54</v>
      </c>
      <c r="E641">
        <v>25</v>
      </c>
    </row>
    <row r="642" spans="1:5" x14ac:dyDescent="0.25">
      <c r="A642" t="s">
        <v>60</v>
      </c>
      <c r="B642" s="189">
        <v>43708</v>
      </c>
      <c r="C642">
        <v>4</v>
      </c>
      <c r="D642" t="s">
        <v>55</v>
      </c>
      <c r="E642">
        <v>1</v>
      </c>
    </row>
    <row r="643" spans="1:5" x14ac:dyDescent="0.25">
      <c r="A643" t="s">
        <v>60</v>
      </c>
      <c r="B643" s="189">
        <v>43708</v>
      </c>
      <c r="C643">
        <v>5</v>
      </c>
      <c r="D643" t="s">
        <v>100</v>
      </c>
      <c r="E643">
        <v>59224</v>
      </c>
    </row>
    <row r="644" spans="1:5" x14ac:dyDescent="0.25">
      <c r="A644" t="s">
        <v>60</v>
      </c>
      <c r="B644" s="189">
        <v>43708</v>
      </c>
      <c r="C644">
        <v>5</v>
      </c>
      <c r="D644" t="s">
        <v>101</v>
      </c>
      <c r="E644">
        <v>28234</v>
      </c>
    </row>
    <row r="645" spans="1:5" x14ac:dyDescent="0.25">
      <c r="A645" t="s">
        <v>60</v>
      </c>
      <c r="B645" s="189">
        <v>43708</v>
      </c>
      <c r="C645">
        <v>5</v>
      </c>
      <c r="D645" t="s">
        <v>54</v>
      </c>
      <c r="E645">
        <v>6624</v>
      </c>
    </row>
    <row r="646" spans="1:5" x14ac:dyDescent="0.25">
      <c r="A646" t="s">
        <v>60</v>
      </c>
      <c r="B646" s="189">
        <v>43708</v>
      </c>
      <c r="C646">
        <v>5</v>
      </c>
      <c r="D646" t="s">
        <v>55</v>
      </c>
      <c r="E646">
        <v>307</v>
      </c>
    </row>
    <row r="647" spans="1:5" x14ac:dyDescent="0.25">
      <c r="A647" t="s">
        <v>60</v>
      </c>
      <c r="B647" s="189">
        <v>43708</v>
      </c>
      <c r="C647">
        <v>5</v>
      </c>
      <c r="D647" t="s">
        <v>56</v>
      </c>
      <c r="E647">
        <v>80</v>
      </c>
    </row>
    <row r="648" spans="1:5" x14ac:dyDescent="0.25">
      <c r="A648" t="s">
        <v>60</v>
      </c>
      <c r="B648" s="189">
        <v>43708</v>
      </c>
      <c r="C648">
        <v>5</v>
      </c>
      <c r="D648" t="s">
        <v>57</v>
      </c>
      <c r="E648">
        <v>284</v>
      </c>
    </row>
    <row r="649" spans="1:5" x14ac:dyDescent="0.25">
      <c r="A649" t="s">
        <v>60</v>
      </c>
      <c r="B649" s="189">
        <v>43736</v>
      </c>
      <c r="C649">
        <v>4</v>
      </c>
      <c r="D649" t="s">
        <v>100</v>
      </c>
      <c r="E649">
        <v>198</v>
      </c>
    </row>
    <row r="650" spans="1:5" x14ac:dyDescent="0.25">
      <c r="A650" t="s">
        <v>60</v>
      </c>
      <c r="B650" s="189">
        <v>43736</v>
      </c>
      <c r="C650">
        <v>4</v>
      </c>
      <c r="D650" t="s">
        <v>101</v>
      </c>
      <c r="E650">
        <v>18</v>
      </c>
    </row>
    <row r="651" spans="1:5" x14ac:dyDescent="0.25">
      <c r="A651" t="s">
        <v>60</v>
      </c>
      <c r="B651" s="189">
        <v>43736</v>
      </c>
      <c r="C651">
        <v>4</v>
      </c>
      <c r="D651" t="s">
        <v>54</v>
      </c>
      <c r="E651">
        <v>17</v>
      </c>
    </row>
    <row r="652" spans="1:5" x14ac:dyDescent="0.25">
      <c r="A652" t="s">
        <v>60</v>
      </c>
      <c r="B652" s="189">
        <v>43736</v>
      </c>
      <c r="C652">
        <v>4</v>
      </c>
      <c r="D652" t="s">
        <v>55</v>
      </c>
      <c r="E652">
        <v>2</v>
      </c>
    </row>
    <row r="653" spans="1:5" x14ac:dyDescent="0.25">
      <c r="A653" t="s">
        <v>60</v>
      </c>
      <c r="B653" s="189">
        <v>43736</v>
      </c>
      <c r="C653">
        <v>5</v>
      </c>
      <c r="D653" t="s">
        <v>100</v>
      </c>
      <c r="E653">
        <v>59350</v>
      </c>
    </row>
    <row r="654" spans="1:5" x14ac:dyDescent="0.25">
      <c r="A654" t="s">
        <v>60</v>
      </c>
      <c r="B654" s="189">
        <v>43736</v>
      </c>
      <c r="C654">
        <v>5</v>
      </c>
      <c r="D654" t="s">
        <v>101</v>
      </c>
      <c r="E654">
        <v>28436</v>
      </c>
    </row>
    <row r="655" spans="1:5" x14ac:dyDescent="0.25">
      <c r="A655" t="s">
        <v>60</v>
      </c>
      <c r="B655" s="189">
        <v>43736</v>
      </c>
      <c r="C655">
        <v>5</v>
      </c>
      <c r="D655" t="s">
        <v>54</v>
      </c>
      <c r="E655">
        <v>6659</v>
      </c>
    </row>
    <row r="656" spans="1:5" x14ac:dyDescent="0.25">
      <c r="A656" t="s">
        <v>60</v>
      </c>
      <c r="B656" s="189">
        <v>43736</v>
      </c>
      <c r="C656">
        <v>5</v>
      </c>
      <c r="D656" t="s">
        <v>55</v>
      </c>
      <c r="E656">
        <v>320</v>
      </c>
    </row>
    <row r="657" spans="1:5" x14ac:dyDescent="0.25">
      <c r="A657" t="s">
        <v>60</v>
      </c>
      <c r="B657" s="189">
        <v>43736</v>
      </c>
      <c r="C657">
        <v>5</v>
      </c>
      <c r="D657" t="s">
        <v>56</v>
      </c>
      <c r="E657">
        <v>86</v>
      </c>
    </row>
    <row r="658" spans="1:5" x14ac:dyDescent="0.25">
      <c r="A658" t="s">
        <v>60</v>
      </c>
      <c r="B658" s="189">
        <v>43736</v>
      </c>
      <c r="C658">
        <v>5</v>
      </c>
      <c r="D658" t="s">
        <v>57</v>
      </c>
      <c r="E658">
        <v>294</v>
      </c>
    </row>
    <row r="659" spans="1:5" x14ac:dyDescent="0.25">
      <c r="A659" t="s">
        <v>60</v>
      </c>
      <c r="B659" s="189">
        <v>43764</v>
      </c>
      <c r="C659">
        <v>4</v>
      </c>
      <c r="D659" t="s">
        <v>100</v>
      </c>
      <c r="E659">
        <v>202</v>
      </c>
    </row>
    <row r="660" spans="1:5" x14ac:dyDescent="0.25">
      <c r="A660" t="s">
        <v>60</v>
      </c>
      <c r="B660" s="189">
        <v>43764</v>
      </c>
      <c r="C660">
        <v>4</v>
      </c>
      <c r="D660" t="s">
        <v>101</v>
      </c>
      <c r="E660">
        <v>18</v>
      </c>
    </row>
    <row r="661" spans="1:5" x14ac:dyDescent="0.25">
      <c r="A661" t="s">
        <v>60</v>
      </c>
      <c r="B661" s="189">
        <v>43764</v>
      </c>
      <c r="C661">
        <v>4</v>
      </c>
      <c r="D661" t="s">
        <v>54</v>
      </c>
      <c r="E661">
        <v>23</v>
      </c>
    </row>
    <row r="662" spans="1:5" x14ac:dyDescent="0.25">
      <c r="A662" t="s">
        <v>60</v>
      </c>
      <c r="B662" s="189">
        <v>43764</v>
      </c>
      <c r="C662">
        <v>4</v>
      </c>
      <c r="D662" t="s">
        <v>55</v>
      </c>
      <c r="E662">
        <v>1</v>
      </c>
    </row>
    <row r="663" spans="1:5" x14ac:dyDescent="0.25">
      <c r="A663" t="s">
        <v>60</v>
      </c>
      <c r="B663" s="189">
        <v>43764</v>
      </c>
      <c r="C663">
        <v>4</v>
      </c>
      <c r="D663" t="s">
        <v>57</v>
      </c>
      <c r="E663">
        <v>1</v>
      </c>
    </row>
    <row r="664" spans="1:5" x14ac:dyDescent="0.25">
      <c r="A664" t="s">
        <v>60</v>
      </c>
      <c r="B664" s="189">
        <v>43764</v>
      </c>
      <c r="C664">
        <v>5</v>
      </c>
      <c r="D664" t="s">
        <v>100</v>
      </c>
      <c r="E664">
        <v>61416</v>
      </c>
    </row>
    <row r="665" spans="1:5" x14ac:dyDescent="0.25">
      <c r="A665" t="s">
        <v>60</v>
      </c>
      <c r="B665" s="189">
        <v>43764</v>
      </c>
      <c r="C665">
        <v>5</v>
      </c>
      <c r="D665" t="s">
        <v>101</v>
      </c>
      <c r="E665">
        <v>29211</v>
      </c>
    </row>
    <row r="666" spans="1:5" x14ac:dyDescent="0.25">
      <c r="A666" t="s">
        <v>60</v>
      </c>
      <c r="B666" s="189">
        <v>43764</v>
      </c>
      <c r="C666">
        <v>5</v>
      </c>
      <c r="D666" t="s">
        <v>54</v>
      </c>
      <c r="E666">
        <v>6651</v>
      </c>
    </row>
    <row r="667" spans="1:5" x14ac:dyDescent="0.25">
      <c r="A667" t="s">
        <v>60</v>
      </c>
      <c r="B667" s="189">
        <v>43764</v>
      </c>
      <c r="C667">
        <v>5</v>
      </c>
      <c r="D667" t="s">
        <v>55</v>
      </c>
      <c r="E667">
        <v>310</v>
      </c>
    </row>
    <row r="668" spans="1:5" x14ac:dyDescent="0.25">
      <c r="A668" t="s">
        <v>60</v>
      </c>
      <c r="B668" s="189">
        <v>43764</v>
      </c>
      <c r="C668">
        <v>5</v>
      </c>
      <c r="D668" t="s">
        <v>56</v>
      </c>
      <c r="E668">
        <v>81</v>
      </c>
    </row>
    <row r="669" spans="1:5" x14ac:dyDescent="0.25">
      <c r="A669" t="s">
        <v>60</v>
      </c>
      <c r="B669" s="189">
        <v>43764</v>
      </c>
      <c r="C669">
        <v>5</v>
      </c>
      <c r="D669" t="s">
        <v>57</v>
      </c>
      <c r="E669">
        <v>323</v>
      </c>
    </row>
    <row r="670" spans="1:5" x14ac:dyDescent="0.25">
      <c r="A670" t="s">
        <v>60</v>
      </c>
      <c r="B670" s="189">
        <v>43799</v>
      </c>
      <c r="C670">
        <v>4</v>
      </c>
      <c r="D670" t="s">
        <v>100</v>
      </c>
      <c r="E670">
        <v>246</v>
      </c>
    </row>
    <row r="671" spans="1:5" x14ac:dyDescent="0.25">
      <c r="A671" t="s">
        <v>60</v>
      </c>
      <c r="B671" s="189">
        <v>43799</v>
      </c>
      <c r="C671">
        <v>4</v>
      </c>
      <c r="D671" t="s">
        <v>101</v>
      </c>
      <c r="E671">
        <v>23</v>
      </c>
    </row>
    <row r="672" spans="1:5" x14ac:dyDescent="0.25">
      <c r="A672" t="s">
        <v>60</v>
      </c>
      <c r="B672" s="189">
        <v>43799</v>
      </c>
      <c r="C672">
        <v>4</v>
      </c>
      <c r="D672" t="s">
        <v>54</v>
      </c>
      <c r="E672">
        <v>18</v>
      </c>
    </row>
    <row r="673" spans="1:5" x14ac:dyDescent="0.25">
      <c r="A673" t="s">
        <v>60</v>
      </c>
      <c r="B673" s="189">
        <v>43799</v>
      </c>
      <c r="C673">
        <v>4</v>
      </c>
      <c r="D673" t="s">
        <v>55</v>
      </c>
      <c r="E673">
        <v>1</v>
      </c>
    </row>
    <row r="674" spans="1:5" x14ac:dyDescent="0.25">
      <c r="A674" t="s">
        <v>60</v>
      </c>
      <c r="B674" s="189">
        <v>43799</v>
      </c>
      <c r="C674">
        <v>4</v>
      </c>
      <c r="D674" t="s">
        <v>57</v>
      </c>
      <c r="E674">
        <v>1</v>
      </c>
    </row>
    <row r="675" spans="1:5" x14ac:dyDescent="0.25">
      <c r="A675" t="s">
        <v>60</v>
      </c>
      <c r="B675" s="189">
        <v>43799</v>
      </c>
      <c r="C675">
        <v>5</v>
      </c>
      <c r="D675" t="s">
        <v>100</v>
      </c>
      <c r="E675">
        <v>69197</v>
      </c>
    </row>
    <row r="676" spans="1:5" x14ac:dyDescent="0.25">
      <c r="A676" t="s">
        <v>60</v>
      </c>
      <c r="B676" s="189">
        <v>43799</v>
      </c>
      <c r="C676">
        <v>5</v>
      </c>
      <c r="D676" t="s">
        <v>101</v>
      </c>
      <c r="E676">
        <v>31614</v>
      </c>
    </row>
    <row r="677" spans="1:5" x14ac:dyDescent="0.25">
      <c r="A677" t="s">
        <v>60</v>
      </c>
      <c r="B677" s="189">
        <v>43799</v>
      </c>
      <c r="C677">
        <v>5</v>
      </c>
      <c r="D677" t="s">
        <v>54</v>
      </c>
      <c r="E677">
        <v>6940</v>
      </c>
    </row>
    <row r="678" spans="1:5" x14ac:dyDescent="0.25">
      <c r="A678" t="s">
        <v>60</v>
      </c>
      <c r="B678" s="189">
        <v>43799</v>
      </c>
      <c r="C678">
        <v>5</v>
      </c>
      <c r="D678" t="s">
        <v>55</v>
      </c>
      <c r="E678">
        <v>328</v>
      </c>
    </row>
    <row r="679" spans="1:5" x14ac:dyDescent="0.25">
      <c r="A679" t="s">
        <v>60</v>
      </c>
      <c r="B679" s="189">
        <v>43799</v>
      </c>
      <c r="C679">
        <v>5</v>
      </c>
      <c r="D679" t="s">
        <v>56</v>
      </c>
      <c r="E679">
        <v>84</v>
      </c>
    </row>
    <row r="680" spans="1:5" x14ac:dyDescent="0.25">
      <c r="A680" t="s">
        <v>60</v>
      </c>
      <c r="B680" s="189">
        <v>43799</v>
      </c>
      <c r="C680">
        <v>5</v>
      </c>
      <c r="D680" t="s">
        <v>57</v>
      </c>
      <c r="E680">
        <v>395</v>
      </c>
    </row>
    <row r="681" spans="1:5" x14ac:dyDescent="0.25">
      <c r="A681" t="s">
        <v>60</v>
      </c>
      <c r="B681" s="189">
        <v>43820</v>
      </c>
      <c r="C681">
        <v>4</v>
      </c>
      <c r="D681" t="s">
        <v>100</v>
      </c>
      <c r="E681">
        <v>243</v>
      </c>
    </row>
    <row r="682" spans="1:5" x14ac:dyDescent="0.25">
      <c r="A682" t="s">
        <v>60</v>
      </c>
      <c r="B682" s="189">
        <v>43820</v>
      </c>
      <c r="C682">
        <v>4</v>
      </c>
      <c r="D682" t="s">
        <v>101</v>
      </c>
      <c r="E682">
        <v>23</v>
      </c>
    </row>
    <row r="683" spans="1:5" x14ac:dyDescent="0.25">
      <c r="A683" t="s">
        <v>60</v>
      </c>
      <c r="B683" s="189">
        <v>43820</v>
      </c>
      <c r="C683">
        <v>4</v>
      </c>
      <c r="D683" t="s">
        <v>54</v>
      </c>
      <c r="E683">
        <v>32</v>
      </c>
    </row>
    <row r="684" spans="1:5" x14ac:dyDescent="0.25">
      <c r="A684" t="s">
        <v>60</v>
      </c>
      <c r="B684" s="189">
        <v>43820</v>
      </c>
      <c r="C684">
        <v>4</v>
      </c>
      <c r="D684" t="s">
        <v>55</v>
      </c>
      <c r="E684">
        <v>1</v>
      </c>
    </row>
    <row r="685" spans="1:5" x14ac:dyDescent="0.25">
      <c r="A685" t="s">
        <v>60</v>
      </c>
      <c r="B685" s="189">
        <v>43820</v>
      </c>
      <c r="C685">
        <v>4</v>
      </c>
      <c r="D685" t="s">
        <v>57</v>
      </c>
      <c r="E685">
        <v>1</v>
      </c>
    </row>
    <row r="686" spans="1:5" x14ac:dyDescent="0.25">
      <c r="A686" t="s">
        <v>60</v>
      </c>
      <c r="B686" s="189">
        <v>43820</v>
      </c>
      <c r="C686">
        <v>5</v>
      </c>
      <c r="D686" t="s">
        <v>100</v>
      </c>
      <c r="E686">
        <v>73085</v>
      </c>
    </row>
    <row r="687" spans="1:5" x14ac:dyDescent="0.25">
      <c r="A687" t="s">
        <v>60</v>
      </c>
      <c r="B687" s="189">
        <v>43820</v>
      </c>
      <c r="C687">
        <v>5</v>
      </c>
      <c r="D687" t="s">
        <v>101</v>
      </c>
      <c r="E687">
        <v>33219</v>
      </c>
    </row>
    <row r="688" spans="1:5" x14ac:dyDescent="0.25">
      <c r="A688" t="s">
        <v>60</v>
      </c>
      <c r="B688" s="189">
        <v>43820</v>
      </c>
      <c r="C688">
        <v>5</v>
      </c>
      <c r="D688" t="s">
        <v>54</v>
      </c>
      <c r="E688">
        <v>7099</v>
      </c>
    </row>
    <row r="689" spans="1:5" x14ac:dyDescent="0.25">
      <c r="A689" t="s">
        <v>60</v>
      </c>
      <c r="B689" s="189">
        <v>43820</v>
      </c>
      <c r="C689">
        <v>5</v>
      </c>
      <c r="D689" t="s">
        <v>55</v>
      </c>
      <c r="E689">
        <v>335</v>
      </c>
    </row>
    <row r="690" spans="1:5" x14ac:dyDescent="0.25">
      <c r="A690" t="s">
        <v>60</v>
      </c>
      <c r="B690" s="189">
        <v>43820</v>
      </c>
      <c r="C690">
        <v>5</v>
      </c>
      <c r="D690" t="s">
        <v>56</v>
      </c>
      <c r="E690">
        <v>93</v>
      </c>
    </row>
    <row r="691" spans="1:5" x14ac:dyDescent="0.25">
      <c r="A691" t="s">
        <v>60</v>
      </c>
      <c r="B691" s="189">
        <v>43820</v>
      </c>
      <c r="C691">
        <v>5</v>
      </c>
      <c r="D691" t="s">
        <v>57</v>
      </c>
      <c r="E691">
        <v>426</v>
      </c>
    </row>
    <row r="692" spans="1:5" x14ac:dyDescent="0.25">
      <c r="A692" t="s">
        <v>60</v>
      </c>
      <c r="B692" s="189">
        <v>43855</v>
      </c>
      <c r="C692">
        <v>4</v>
      </c>
      <c r="D692" t="s">
        <v>100</v>
      </c>
      <c r="E692">
        <v>286</v>
      </c>
    </row>
    <row r="693" spans="1:5" x14ac:dyDescent="0.25">
      <c r="A693" t="s">
        <v>60</v>
      </c>
      <c r="B693" s="189">
        <v>43855</v>
      </c>
      <c r="C693">
        <v>4</v>
      </c>
      <c r="D693" t="s">
        <v>101</v>
      </c>
      <c r="E693">
        <v>23</v>
      </c>
    </row>
    <row r="694" spans="1:5" x14ac:dyDescent="0.25">
      <c r="A694" t="s">
        <v>60</v>
      </c>
      <c r="B694" s="189">
        <v>43855</v>
      </c>
      <c r="C694">
        <v>4</v>
      </c>
      <c r="D694" t="s">
        <v>54</v>
      </c>
      <c r="E694">
        <v>29</v>
      </c>
    </row>
    <row r="695" spans="1:5" x14ac:dyDescent="0.25">
      <c r="A695" t="s">
        <v>60</v>
      </c>
      <c r="B695" s="189">
        <v>43855</v>
      </c>
      <c r="C695">
        <v>4</v>
      </c>
      <c r="D695" t="s">
        <v>55</v>
      </c>
      <c r="E695">
        <v>1</v>
      </c>
    </row>
    <row r="696" spans="1:5" x14ac:dyDescent="0.25">
      <c r="A696" t="s">
        <v>60</v>
      </c>
      <c r="B696" s="189">
        <v>43855</v>
      </c>
      <c r="C696">
        <v>4</v>
      </c>
      <c r="D696" t="s">
        <v>57</v>
      </c>
      <c r="E696">
        <v>1</v>
      </c>
    </row>
    <row r="697" spans="1:5" x14ac:dyDescent="0.25">
      <c r="A697" t="s">
        <v>60</v>
      </c>
      <c r="B697" s="189">
        <v>43855</v>
      </c>
      <c r="C697">
        <v>5</v>
      </c>
      <c r="D697" t="s">
        <v>100</v>
      </c>
      <c r="E697">
        <v>75335</v>
      </c>
    </row>
    <row r="698" spans="1:5" x14ac:dyDescent="0.25">
      <c r="A698" t="s">
        <v>60</v>
      </c>
      <c r="B698" s="189">
        <v>43855</v>
      </c>
      <c r="C698">
        <v>5</v>
      </c>
      <c r="D698" t="s">
        <v>101</v>
      </c>
      <c r="E698">
        <v>34653</v>
      </c>
    </row>
    <row r="699" spans="1:5" x14ac:dyDescent="0.25">
      <c r="A699" t="s">
        <v>60</v>
      </c>
      <c r="B699" s="189">
        <v>43855</v>
      </c>
      <c r="C699">
        <v>5</v>
      </c>
      <c r="D699" t="s">
        <v>54</v>
      </c>
      <c r="E699">
        <v>7404</v>
      </c>
    </row>
    <row r="700" spans="1:5" x14ac:dyDescent="0.25">
      <c r="A700" t="s">
        <v>60</v>
      </c>
      <c r="B700" s="189">
        <v>43855</v>
      </c>
      <c r="C700">
        <v>5</v>
      </c>
      <c r="D700" t="s">
        <v>55</v>
      </c>
      <c r="E700">
        <v>334</v>
      </c>
    </row>
    <row r="701" spans="1:5" x14ac:dyDescent="0.25">
      <c r="A701" t="s">
        <v>60</v>
      </c>
      <c r="B701" s="189">
        <v>43855</v>
      </c>
      <c r="C701">
        <v>5</v>
      </c>
      <c r="D701" t="s">
        <v>56</v>
      </c>
      <c r="E701">
        <v>111</v>
      </c>
    </row>
    <row r="702" spans="1:5" x14ac:dyDescent="0.25">
      <c r="A702" t="s">
        <v>60</v>
      </c>
      <c r="B702" s="189">
        <v>43855</v>
      </c>
      <c r="C702">
        <v>5</v>
      </c>
      <c r="D702" t="s">
        <v>57</v>
      </c>
      <c r="E702">
        <v>415</v>
      </c>
    </row>
    <row r="703" spans="1:5" x14ac:dyDescent="0.25">
      <c r="A703" t="s">
        <v>60</v>
      </c>
      <c r="B703" s="189">
        <v>43890</v>
      </c>
      <c r="C703">
        <v>4</v>
      </c>
      <c r="D703" t="s">
        <v>100</v>
      </c>
      <c r="E703">
        <v>275</v>
      </c>
    </row>
    <row r="704" spans="1:5" x14ac:dyDescent="0.25">
      <c r="A704" t="s">
        <v>60</v>
      </c>
      <c r="B704" s="189">
        <v>43890</v>
      </c>
      <c r="C704">
        <v>4</v>
      </c>
      <c r="D704" t="s">
        <v>101</v>
      </c>
      <c r="E704">
        <v>21</v>
      </c>
    </row>
    <row r="705" spans="1:5" x14ac:dyDescent="0.25">
      <c r="A705" t="s">
        <v>60</v>
      </c>
      <c r="B705" s="189">
        <v>43890</v>
      </c>
      <c r="C705">
        <v>4</v>
      </c>
      <c r="D705" t="s">
        <v>54</v>
      </c>
      <c r="E705">
        <v>23</v>
      </c>
    </row>
    <row r="706" spans="1:5" x14ac:dyDescent="0.25">
      <c r="A706" t="s">
        <v>60</v>
      </c>
      <c r="B706" s="189">
        <v>43890</v>
      </c>
      <c r="C706">
        <v>4</v>
      </c>
      <c r="D706" t="s">
        <v>55</v>
      </c>
      <c r="E706">
        <v>2</v>
      </c>
    </row>
    <row r="707" spans="1:5" x14ac:dyDescent="0.25">
      <c r="A707" t="s">
        <v>60</v>
      </c>
      <c r="B707" s="189">
        <v>43890</v>
      </c>
      <c r="C707">
        <v>4</v>
      </c>
      <c r="D707" t="s">
        <v>57</v>
      </c>
      <c r="E707">
        <v>1</v>
      </c>
    </row>
    <row r="708" spans="1:5" x14ac:dyDescent="0.25">
      <c r="A708" t="s">
        <v>60</v>
      </c>
      <c r="B708" s="189">
        <v>43890</v>
      </c>
      <c r="C708">
        <v>5</v>
      </c>
      <c r="D708" t="s">
        <v>100</v>
      </c>
      <c r="E708">
        <v>73393</v>
      </c>
    </row>
    <row r="709" spans="1:5" x14ac:dyDescent="0.25">
      <c r="A709" t="s">
        <v>60</v>
      </c>
      <c r="B709" s="189">
        <v>43890</v>
      </c>
      <c r="C709">
        <v>5</v>
      </c>
      <c r="D709" t="s">
        <v>101</v>
      </c>
      <c r="E709">
        <v>34225</v>
      </c>
    </row>
    <row r="710" spans="1:5" x14ac:dyDescent="0.25">
      <c r="A710" t="s">
        <v>60</v>
      </c>
      <c r="B710" s="189">
        <v>43890</v>
      </c>
      <c r="C710">
        <v>5</v>
      </c>
      <c r="D710" t="s">
        <v>54</v>
      </c>
      <c r="E710">
        <v>6894</v>
      </c>
    </row>
    <row r="711" spans="1:5" x14ac:dyDescent="0.25">
      <c r="A711" t="s">
        <v>60</v>
      </c>
      <c r="B711" s="189">
        <v>43890</v>
      </c>
      <c r="C711">
        <v>5</v>
      </c>
      <c r="D711" t="s">
        <v>55</v>
      </c>
      <c r="E711">
        <v>356</v>
      </c>
    </row>
    <row r="712" spans="1:5" x14ac:dyDescent="0.25">
      <c r="A712" t="s">
        <v>60</v>
      </c>
      <c r="B712" s="189">
        <v>43890</v>
      </c>
      <c r="C712">
        <v>5</v>
      </c>
      <c r="D712" t="s">
        <v>56</v>
      </c>
      <c r="E712">
        <v>93</v>
      </c>
    </row>
    <row r="713" spans="1:5" x14ac:dyDescent="0.25">
      <c r="A713" t="s">
        <v>60</v>
      </c>
      <c r="B713" s="189">
        <v>43890</v>
      </c>
      <c r="C713">
        <v>5</v>
      </c>
      <c r="D713" t="s">
        <v>57</v>
      </c>
      <c r="E713">
        <v>378</v>
      </c>
    </row>
    <row r="714" spans="1:5" x14ac:dyDescent="0.25">
      <c r="A714" t="s">
        <v>60</v>
      </c>
      <c r="B714" s="189">
        <v>43918</v>
      </c>
      <c r="C714">
        <v>4</v>
      </c>
      <c r="D714" t="s">
        <v>100</v>
      </c>
      <c r="E714">
        <v>311</v>
      </c>
    </row>
    <row r="715" spans="1:5" x14ac:dyDescent="0.25">
      <c r="A715" t="s">
        <v>60</v>
      </c>
      <c r="B715" s="189">
        <v>43918</v>
      </c>
      <c r="C715">
        <v>4</v>
      </c>
      <c r="D715" t="s">
        <v>101</v>
      </c>
      <c r="E715">
        <v>25</v>
      </c>
    </row>
    <row r="716" spans="1:5" x14ac:dyDescent="0.25">
      <c r="A716" t="s">
        <v>60</v>
      </c>
      <c r="B716" s="189">
        <v>43918</v>
      </c>
      <c r="C716">
        <v>4</v>
      </c>
      <c r="D716" t="s">
        <v>54</v>
      </c>
      <c r="E716">
        <v>29</v>
      </c>
    </row>
    <row r="717" spans="1:5" x14ac:dyDescent="0.25">
      <c r="A717" t="s">
        <v>60</v>
      </c>
      <c r="B717" s="189">
        <v>43918</v>
      </c>
      <c r="C717">
        <v>4</v>
      </c>
      <c r="D717" t="s">
        <v>55</v>
      </c>
      <c r="E717">
        <v>4</v>
      </c>
    </row>
    <row r="718" spans="1:5" x14ac:dyDescent="0.25">
      <c r="A718" t="s">
        <v>60</v>
      </c>
      <c r="B718" s="189">
        <v>43918</v>
      </c>
      <c r="C718">
        <v>4</v>
      </c>
      <c r="D718" t="s">
        <v>57</v>
      </c>
      <c r="E718">
        <v>1</v>
      </c>
    </row>
    <row r="719" spans="1:5" x14ac:dyDescent="0.25">
      <c r="A719" t="s">
        <v>60</v>
      </c>
      <c r="B719" s="189">
        <v>43918</v>
      </c>
      <c r="C719">
        <v>5</v>
      </c>
      <c r="D719" t="s">
        <v>100</v>
      </c>
      <c r="E719">
        <v>76989</v>
      </c>
    </row>
    <row r="720" spans="1:5" x14ac:dyDescent="0.25">
      <c r="A720" t="s">
        <v>60</v>
      </c>
      <c r="B720" s="189">
        <v>43918</v>
      </c>
      <c r="C720">
        <v>5</v>
      </c>
      <c r="D720" t="s">
        <v>101</v>
      </c>
      <c r="E720">
        <v>34673</v>
      </c>
    </row>
    <row r="721" spans="1:5" x14ac:dyDescent="0.25">
      <c r="A721" t="s">
        <v>60</v>
      </c>
      <c r="B721" s="189">
        <v>43918</v>
      </c>
      <c r="C721">
        <v>5</v>
      </c>
      <c r="D721" t="s">
        <v>54</v>
      </c>
      <c r="E721">
        <v>7445</v>
      </c>
    </row>
    <row r="722" spans="1:5" x14ac:dyDescent="0.25">
      <c r="A722" t="s">
        <v>60</v>
      </c>
      <c r="B722" s="189">
        <v>43918</v>
      </c>
      <c r="C722">
        <v>5</v>
      </c>
      <c r="D722" t="s">
        <v>55</v>
      </c>
      <c r="E722">
        <v>370</v>
      </c>
    </row>
    <row r="723" spans="1:5" x14ac:dyDescent="0.25">
      <c r="A723" t="s">
        <v>60</v>
      </c>
      <c r="B723" s="189">
        <v>43918</v>
      </c>
      <c r="C723">
        <v>5</v>
      </c>
      <c r="D723" t="s">
        <v>56</v>
      </c>
      <c r="E723">
        <v>99</v>
      </c>
    </row>
    <row r="724" spans="1:5" x14ac:dyDescent="0.25">
      <c r="A724" t="s">
        <v>60</v>
      </c>
      <c r="B724" s="189">
        <v>43918</v>
      </c>
      <c r="C724">
        <v>5</v>
      </c>
      <c r="D724" t="s">
        <v>57</v>
      </c>
      <c r="E724">
        <v>457</v>
      </c>
    </row>
    <row r="725" spans="1:5" x14ac:dyDescent="0.25">
      <c r="A725" t="s">
        <v>61</v>
      </c>
      <c r="B725" s="189">
        <v>43554</v>
      </c>
      <c r="C725">
        <v>4</v>
      </c>
      <c r="D725" t="s">
        <v>100</v>
      </c>
      <c r="E725">
        <v>190641.79</v>
      </c>
    </row>
    <row r="726" spans="1:5" x14ac:dyDescent="0.25">
      <c r="A726" t="s">
        <v>61</v>
      </c>
      <c r="B726" s="189">
        <v>43554</v>
      </c>
      <c r="C726">
        <v>4</v>
      </c>
      <c r="D726" t="s">
        <v>101</v>
      </c>
      <c r="E726">
        <v>6254.66</v>
      </c>
    </row>
    <row r="727" spans="1:5" x14ac:dyDescent="0.25">
      <c r="A727" t="s">
        <v>61</v>
      </c>
      <c r="B727" s="189">
        <v>43554</v>
      </c>
      <c r="C727">
        <v>4</v>
      </c>
      <c r="D727" t="s">
        <v>54</v>
      </c>
      <c r="E727">
        <v>38269.46</v>
      </c>
    </row>
    <row r="728" spans="1:5" x14ac:dyDescent="0.25">
      <c r="A728" t="s">
        <v>61</v>
      </c>
      <c r="B728" s="189">
        <v>43554</v>
      </c>
      <c r="C728">
        <v>4</v>
      </c>
      <c r="D728" t="s">
        <v>55</v>
      </c>
      <c r="E728">
        <v>24372.95</v>
      </c>
    </row>
    <row r="729" spans="1:5" x14ac:dyDescent="0.25">
      <c r="A729" t="s">
        <v>61</v>
      </c>
      <c r="B729" s="189">
        <v>43554</v>
      </c>
      <c r="C729">
        <v>4</v>
      </c>
      <c r="D729" t="s">
        <v>56</v>
      </c>
      <c r="E729">
        <v>0.79</v>
      </c>
    </row>
    <row r="730" spans="1:5" x14ac:dyDescent="0.25">
      <c r="A730" t="s">
        <v>61</v>
      </c>
      <c r="B730" s="189">
        <v>43554</v>
      </c>
      <c r="C730">
        <v>4</v>
      </c>
      <c r="D730" t="s">
        <v>57</v>
      </c>
      <c r="E730">
        <v>678.99</v>
      </c>
    </row>
    <row r="731" spans="1:5" x14ac:dyDescent="0.25">
      <c r="A731" t="s">
        <v>61</v>
      </c>
      <c r="B731" s="189">
        <v>43554</v>
      </c>
      <c r="C731">
        <v>5</v>
      </c>
      <c r="D731" t="s">
        <v>100</v>
      </c>
      <c r="E731">
        <v>25303667.899999999</v>
      </c>
    </row>
    <row r="732" spans="1:5" x14ac:dyDescent="0.25">
      <c r="A732" t="s">
        <v>61</v>
      </c>
      <c r="B732" s="189">
        <v>43554</v>
      </c>
      <c r="C732">
        <v>5</v>
      </c>
      <c r="D732" t="s">
        <v>101</v>
      </c>
      <c r="E732">
        <v>6443851.6399999997</v>
      </c>
    </row>
    <row r="733" spans="1:5" x14ac:dyDescent="0.25">
      <c r="A733" t="s">
        <v>61</v>
      </c>
      <c r="B733" s="189">
        <v>43554</v>
      </c>
      <c r="C733">
        <v>5</v>
      </c>
      <c r="D733" t="s">
        <v>54</v>
      </c>
      <c r="E733">
        <v>5484835.1900000004</v>
      </c>
    </row>
    <row r="734" spans="1:5" x14ac:dyDescent="0.25">
      <c r="A734" t="s">
        <v>61</v>
      </c>
      <c r="B734" s="189">
        <v>43554</v>
      </c>
      <c r="C734">
        <v>5</v>
      </c>
      <c r="D734" t="s">
        <v>55</v>
      </c>
      <c r="E734">
        <v>3934612.62</v>
      </c>
    </row>
    <row r="735" spans="1:5" x14ac:dyDescent="0.25">
      <c r="A735" t="s">
        <v>61</v>
      </c>
      <c r="B735" s="189">
        <v>43554</v>
      </c>
      <c r="C735">
        <v>5</v>
      </c>
      <c r="D735" t="s">
        <v>56</v>
      </c>
      <c r="E735">
        <v>6287021.2300000004</v>
      </c>
    </row>
    <row r="736" spans="1:5" x14ac:dyDescent="0.25">
      <c r="A736" t="s">
        <v>61</v>
      </c>
      <c r="B736" s="189">
        <v>43554</v>
      </c>
      <c r="C736">
        <v>5</v>
      </c>
      <c r="D736" t="s">
        <v>57</v>
      </c>
      <c r="E736">
        <v>270107.71000000002</v>
      </c>
    </row>
    <row r="737" spans="1:5" x14ac:dyDescent="0.25">
      <c r="A737" t="s">
        <v>61</v>
      </c>
      <c r="B737" s="189">
        <v>43582</v>
      </c>
      <c r="C737">
        <v>4</v>
      </c>
      <c r="D737" t="s">
        <v>100</v>
      </c>
      <c r="E737">
        <v>189665.5</v>
      </c>
    </row>
    <row r="738" spans="1:5" x14ac:dyDescent="0.25">
      <c r="A738" t="s">
        <v>61</v>
      </c>
      <c r="B738" s="189">
        <v>43582</v>
      </c>
      <c r="C738">
        <v>4</v>
      </c>
      <c r="D738" t="s">
        <v>101</v>
      </c>
      <c r="E738">
        <v>6112.85</v>
      </c>
    </row>
    <row r="739" spans="1:5" x14ac:dyDescent="0.25">
      <c r="A739" t="s">
        <v>61</v>
      </c>
      <c r="B739" s="189">
        <v>43582</v>
      </c>
      <c r="C739">
        <v>4</v>
      </c>
      <c r="D739" t="s">
        <v>54</v>
      </c>
      <c r="E739">
        <v>33040.639999999999</v>
      </c>
    </row>
    <row r="740" spans="1:5" x14ac:dyDescent="0.25">
      <c r="A740" t="s">
        <v>61</v>
      </c>
      <c r="B740" s="189">
        <v>43582</v>
      </c>
      <c r="C740">
        <v>4</v>
      </c>
      <c r="D740" t="s">
        <v>55</v>
      </c>
      <c r="E740">
        <v>23262.58</v>
      </c>
    </row>
    <row r="741" spans="1:5" x14ac:dyDescent="0.25">
      <c r="A741" t="s">
        <v>61</v>
      </c>
      <c r="B741" s="189">
        <v>43582</v>
      </c>
      <c r="C741">
        <v>4</v>
      </c>
      <c r="D741" t="s">
        <v>56</v>
      </c>
      <c r="E741">
        <v>348.28</v>
      </c>
    </row>
    <row r="742" spans="1:5" x14ac:dyDescent="0.25">
      <c r="A742" t="s">
        <v>61</v>
      </c>
      <c r="B742" s="189">
        <v>43582</v>
      </c>
      <c r="C742">
        <v>4</v>
      </c>
      <c r="D742" t="s">
        <v>57</v>
      </c>
      <c r="E742">
        <v>626.29999999999995</v>
      </c>
    </row>
    <row r="743" spans="1:5" x14ac:dyDescent="0.25">
      <c r="A743" t="s">
        <v>61</v>
      </c>
      <c r="B743" s="189">
        <v>43582</v>
      </c>
      <c r="C743">
        <v>5</v>
      </c>
      <c r="D743" t="s">
        <v>100</v>
      </c>
      <c r="E743">
        <v>26196615.16</v>
      </c>
    </row>
    <row r="744" spans="1:5" x14ac:dyDescent="0.25">
      <c r="A744" t="s">
        <v>61</v>
      </c>
      <c r="B744" s="189">
        <v>43582</v>
      </c>
      <c r="C744">
        <v>5</v>
      </c>
      <c r="D744" t="s">
        <v>101</v>
      </c>
      <c r="E744">
        <v>6670589.9699999997</v>
      </c>
    </row>
    <row r="745" spans="1:5" x14ac:dyDescent="0.25">
      <c r="A745" t="s">
        <v>61</v>
      </c>
      <c r="B745" s="189">
        <v>43582</v>
      </c>
      <c r="C745">
        <v>5</v>
      </c>
      <c r="D745" t="s">
        <v>54</v>
      </c>
      <c r="E745">
        <v>5916444.7699999996</v>
      </c>
    </row>
    <row r="746" spans="1:5" x14ac:dyDescent="0.25">
      <c r="A746" t="s">
        <v>61</v>
      </c>
      <c r="B746" s="189">
        <v>43582</v>
      </c>
      <c r="C746">
        <v>5</v>
      </c>
      <c r="D746" t="s">
        <v>55</v>
      </c>
      <c r="E746">
        <v>4558763.97</v>
      </c>
    </row>
    <row r="747" spans="1:5" x14ac:dyDescent="0.25">
      <c r="A747" t="s">
        <v>61</v>
      </c>
      <c r="B747" s="189">
        <v>43582</v>
      </c>
      <c r="C747">
        <v>5</v>
      </c>
      <c r="D747" t="s">
        <v>56</v>
      </c>
      <c r="E747">
        <v>5570249.1600000001</v>
      </c>
    </row>
    <row r="748" spans="1:5" x14ac:dyDescent="0.25">
      <c r="A748" t="s">
        <v>61</v>
      </c>
      <c r="B748" s="189">
        <v>43582</v>
      </c>
      <c r="C748">
        <v>5</v>
      </c>
      <c r="D748" t="s">
        <v>57</v>
      </c>
      <c r="E748">
        <v>289119.33</v>
      </c>
    </row>
    <row r="749" spans="1:5" x14ac:dyDescent="0.25">
      <c r="A749" t="s">
        <v>61</v>
      </c>
      <c r="B749" s="189">
        <v>43610</v>
      </c>
      <c r="C749">
        <v>4</v>
      </c>
      <c r="D749" t="s">
        <v>100</v>
      </c>
      <c r="E749">
        <v>183086.38</v>
      </c>
    </row>
    <row r="750" spans="1:5" x14ac:dyDescent="0.25">
      <c r="A750" t="s">
        <v>61</v>
      </c>
      <c r="B750" s="189">
        <v>43610</v>
      </c>
      <c r="C750">
        <v>4</v>
      </c>
      <c r="D750" t="s">
        <v>101</v>
      </c>
      <c r="E750">
        <v>6570.76</v>
      </c>
    </row>
    <row r="751" spans="1:5" x14ac:dyDescent="0.25">
      <c r="A751" t="s">
        <v>61</v>
      </c>
      <c r="B751" s="189">
        <v>43610</v>
      </c>
      <c r="C751">
        <v>4</v>
      </c>
      <c r="D751" t="s">
        <v>54</v>
      </c>
      <c r="E751">
        <v>29542.81</v>
      </c>
    </row>
    <row r="752" spans="1:5" x14ac:dyDescent="0.25">
      <c r="A752" t="s">
        <v>61</v>
      </c>
      <c r="B752" s="189">
        <v>43610</v>
      </c>
      <c r="C752">
        <v>4</v>
      </c>
      <c r="D752" t="s">
        <v>55</v>
      </c>
      <c r="E752">
        <v>11562.19</v>
      </c>
    </row>
    <row r="753" spans="1:5" x14ac:dyDescent="0.25">
      <c r="A753" t="s">
        <v>61</v>
      </c>
      <c r="B753" s="189">
        <v>43610</v>
      </c>
      <c r="C753">
        <v>4</v>
      </c>
      <c r="D753" t="s">
        <v>56</v>
      </c>
      <c r="E753">
        <v>0</v>
      </c>
    </row>
    <row r="754" spans="1:5" x14ac:dyDescent="0.25">
      <c r="A754" t="s">
        <v>61</v>
      </c>
      <c r="B754" s="189">
        <v>43610</v>
      </c>
      <c r="C754">
        <v>4</v>
      </c>
      <c r="D754" t="s">
        <v>57</v>
      </c>
      <c r="E754">
        <v>0</v>
      </c>
    </row>
    <row r="755" spans="1:5" x14ac:dyDescent="0.25">
      <c r="A755" t="s">
        <v>61</v>
      </c>
      <c r="B755" s="189">
        <v>43610</v>
      </c>
      <c r="C755">
        <v>5</v>
      </c>
      <c r="D755" t="s">
        <v>100</v>
      </c>
      <c r="E755">
        <v>21368095.739999998</v>
      </c>
    </row>
    <row r="756" spans="1:5" x14ac:dyDescent="0.25">
      <c r="A756" t="s">
        <v>61</v>
      </c>
      <c r="B756" s="189">
        <v>43610</v>
      </c>
      <c r="C756">
        <v>5</v>
      </c>
      <c r="D756" t="s">
        <v>101</v>
      </c>
      <c r="E756">
        <v>5390816.1399999997</v>
      </c>
    </row>
    <row r="757" spans="1:5" x14ac:dyDescent="0.25">
      <c r="A757" t="s">
        <v>61</v>
      </c>
      <c r="B757" s="189">
        <v>43610</v>
      </c>
      <c r="C757">
        <v>5</v>
      </c>
      <c r="D757" t="s">
        <v>54</v>
      </c>
      <c r="E757">
        <v>4405563.51</v>
      </c>
    </row>
    <row r="758" spans="1:5" x14ac:dyDescent="0.25">
      <c r="A758" t="s">
        <v>61</v>
      </c>
      <c r="B758" s="189">
        <v>43610</v>
      </c>
      <c r="C758">
        <v>5</v>
      </c>
      <c r="D758" t="s">
        <v>55</v>
      </c>
      <c r="E758">
        <v>2964814.46</v>
      </c>
    </row>
    <row r="759" spans="1:5" x14ac:dyDescent="0.25">
      <c r="A759" t="s">
        <v>61</v>
      </c>
      <c r="B759" s="189">
        <v>43610</v>
      </c>
      <c r="C759">
        <v>5</v>
      </c>
      <c r="D759" t="s">
        <v>56</v>
      </c>
      <c r="E759">
        <v>5049946.22</v>
      </c>
    </row>
    <row r="760" spans="1:5" x14ac:dyDescent="0.25">
      <c r="A760" t="s">
        <v>61</v>
      </c>
      <c r="B760" s="189">
        <v>43610</v>
      </c>
      <c r="C760">
        <v>5</v>
      </c>
      <c r="D760" t="s">
        <v>57</v>
      </c>
      <c r="E760">
        <v>195578.03</v>
      </c>
    </row>
    <row r="761" spans="1:5" x14ac:dyDescent="0.25">
      <c r="A761" t="s">
        <v>61</v>
      </c>
      <c r="B761" s="189">
        <v>43645</v>
      </c>
      <c r="C761">
        <v>4</v>
      </c>
      <c r="D761" t="s">
        <v>100</v>
      </c>
      <c r="E761">
        <v>120907.28</v>
      </c>
    </row>
    <row r="762" spans="1:5" x14ac:dyDescent="0.25">
      <c r="A762" t="s">
        <v>61</v>
      </c>
      <c r="B762" s="189">
        <v>43645</v>
      </c>
      <c r="C762">
        <v>4</v>
      </c>
      <c r="D762" t="s">
        <v>101</v>
      </c>
      <c r="E762">
        <v>5029.84</v>
      </c>
    </row>
    <row r="763" spans="1:5" x14ac:dyDescent="0.25">
      <c r="A763" t="s">
        <v>61</v>
      </c>
      <c r="B763" s="189">
        <v>43645</v>
      </c>
      <c r="C763">
        <v>4</v>
      </c>
      <c r="D763" t="s">
        <v>54</v>
      </c>
      <c r="E763">
        <v>23310.91</v>
      </c>
    </row>
    <row r="764" spans="1:5" x14ac:dyDescent="0.25">
      <c r="A764" t="s">
        <v>61</v>
      </c>
      <c r="B764" s="189">
        <v>43645</v>
      </c>
      <c r="C764">
        <v>4</v>
      </c>
      <c r="D764" t="s">
        <v>55</v>
      </c>
      <c r="E764">
        <v>23927.84</v>
      </c>
    </row>
    <row r="765" spans="1:5" x14ac:dyDescent="0.25">
      <c r="A765" t="s">
        <v>61</v>
      </c>
      <c r="B765" s="189">
        <v>43645</v>
      </c>
      <c r="C765">
        <v>4</v>
      </c>
      <c r="D765" t="s">
        <v>56</v>
      </c>
      <c r="E765">
        <v>16546.490000000002</v>
      </c>
    </row>
    <row r="766" spans="1:5" x14ac:dyDescent="0.25">
      <c r="A766" t="s">
        <v>61</v>
      </c>
      <c r="B766" s="189">
        <v>43645</v>
      </c>
      <c r="C766">
        <v>4</v>
      </c>
      <c r="D766" t="s">
        <v>57</v>
      </c>
      <c r="E766">
        <v>60.2</v>
      </c>
    </row>
    <row r="767" spans="1:5" x14ac:dyDescent="0.25">
      <c r="A767" t="s">
        <v>61</v>
      </c>
      <c r="B767" s="189">
        <v>43645</v>
      </c>
      <c r="C767">
        <v>5</v>
      </c>
      <c r="D767" t="s">
        <v>100</v>
      </c>
      <c r="E767">
        <v>17123841.969999999</v>
      </c>
    </row>
    <row r="768" spans="1:5" x14ac:dyDescent="0.25">
      <c r="A768" t="s">
        <v>61</v>
      </c>
      <c r="B768" s="189">
        <v>43645</v>
      </c>
      <c r="C768">
        <v>5</v>
      </c>
      <c r="D768" t="s">
        <v>101</v>
      </c>
      <c r="E768">
        <v>4287980.8499999996</v>
      </c>
    </row>
    <row r="769" spans="1:5" x14ac:dyDescent="0.25">
      <c r="A769" t="s">
        <v>61</v>
      </c>
      <c r="B769" s="189">
        <v>43645</v>
      </c>
      <c r="C769">
        <v>5</v>
      </c>
      <c r="D769" t="s">
        <v>54</v>
      </c>
      <c r="E769">
        <v>3485349.76</v>
      </c>
    </row>
    <row r="770" spans="1:5" x14ac:dyDescent="0.25">
      <c r="A770" t="s">
        <v>61</v>
      </c>
      <c r="B770" s="189">
        <v>43645</v>
      </c>
      <c r="C770">
        <v>5</v>
      </c>
      <c r="D770" t="s">
        <v>55</v>
      </c>
      <c r="E770">
        <v>3075799.85</v>
      </c>
    </row>
    <row r="771" spans="1:5" x14ac:dyDescent="0.25">
      <c r="A771" t="s">
        <v>61</v>
      </c>
      <c r="B771" s="189">
        <v>43645</v>
      </c>
      <c r="C771">
        <v>5</v>
      </c>
      <c r="D771" t="s">
        <v>56</v>
      </c>
      <c r="E771">
        <v>3667950.39</v>
      </c>
    </row>
    <row r="772" spans="1:5" x14ac:dyDescent="0.25">
      <c r="A772" t="s">
        <v>61</v>
      </c>
      <c r="B772" s="189">
        <v>43645</v>
      </c>
      <c r="C772">
        <v>5</v>
      </c>
      <c r="D772" t="s">
        <v>57</v>
      </c>
      <c r="E772">
        <v>133617.13</v>
      </c>
    </row>
    <row r="773" spans="1:5" x14ac:dyDescent="0.25">
      <c r="A773" t="s">
        <v>61</v>
      </c>
      <c r="B773" s="189">
        <v>43673</v>
      </c>
      <c r="C773">
        <v>4</v>
      </c>
      <c r="D773" t="s">
        <v>100</v>
      </c>
      <c r="E773">
        <v>156496.85</v>
      </c>
    </row>
    <row r="774" spans="1:5" x14ac:dyDescent="0.25">
      <c r="A774" t="s">
        <v>61</v>
      </c>
      <c r="B774" s="189">
        <v>43673</v>
      </c>
      <c r="C774">
        <v>4</v>
      </c>
      <c r="D774" t="s">
        <v>101</v>
      </c>
      <c r="E774">
        <v>3995.71</v>
      </c>
    </row>
    <row r="775" spans="1:5" x14ac:dyDescent="0.25">
      <c r="A775" t="s">
        <v>61</v>
      </c>
      <c r="B775" s="189">
        <v>43673</v>
      </c>
      <c r="C775">
        <v>4</v>
      </c>
      <c r="D775" t="s">
        <v>54</v>
      </c>
      <c r="E775">
        <v>21232.06</v>
      </c>
    </row>
    <row r="776" spans="1:5" x14ac:dyDescent="0.25">
      <c r="A776" t="s">
        <v>61</v>
      </c>
      <c r="B776" s="189">
        <v>43673</v>
      </c>
      <c r="C776">
        <v>4</v>
      </c>
      <c r="D776" t="s">
        <v>55</v>
      </c>
      <c r="E776">
        <v>21871.52</v>
      </c>
    </row>
    <row r="777" spans="1:5" x14ac:dyDescent="0.25">
      <c r="A777" t="s">
        <v>61</v>
      </c>
      <c r="B777" s="189">
        <v>43673</v>
      </c>
      <c r="C777">
        <v>4</v>
      </c>
      <c r="D777" t="s">
        <v>56</v>
      </c>
      <c r="E777">
        <v>24862.12</v>
      </c>
    </row>
    <row r="778" spans="1:5" x14ac:dyDescent="0.25">
      <c r="A778" t="s">
        <v>61</v>
      </c>
      <c r="B778" s="189">
        <v>43673</v>
      </c>
      <c r="C778">
        <v>4</v>
      </c>
      <c r="D778" t="s">
        <v>57</v>
      </c>
      <c r="E778">
        <v>0</v>
      </c>
    </row>
    <row r="779" spans="1:5" x14ac:dyDescent="0.25">
      <c r="A779" t="s">
        <v>61</v>
      </c>
      <c r="B779" s="189">
        <v>43673</v>
      </c>
      <c r="C779">
        <v>5</v>
      </c>
      <c r="D779" t="s">
        <v>100</v>
      </c>
      <c r="E779">
        <v>18711939.34</v>
      </c>
    </row>
    <row r="780" spans="1:5" x14ac:dyDescent="0.25">
      <c r="A780" t="s">
        <v>61</v>
      </c>
      <c r="B780" s="189">
        <v>43673</v>
      </c>
      <c r="C780">
        <v>5</v>
      </c>
      <c r="D780" t="s">
        <v>101</v>
      </c>
      <c r="E780">
        <v>4510743.7699999996</v>
      </c>
    </row>
    <row r="781" spans="1:5" x14ac:dyDescent="0.25">
      <c r="A781" t="s">
        <v>61</v>
      </c>
      <c r="B781" s="189">
        <v>43673</v>
      </c>
      <c r="C781">
        <v>5</v>
      </c>
      <c r="D781" t="s">
        <v>54</v>
      </c>
      <c r="E781">
        <v>4034507.2</v>
      </c>
    </row>
    <row r="782" spans="1:5" x14ac:dyDescent="0.25">
      <c r="A782" t="s">
        <v>61</v>
      </c>
      <c r="B782" s="189">
        <v>43673</v>
      </c>
      <c r="C782">
        <v>5</v>
      </c>
      <c r="D782" t="s">
        <v>55</v>
      </c>
      <c r="E782">
        <v>3409922.11</v>
      </c>
    </row>
    <row r="783" spans="1:5" x14ac:dyDescent="0.25">
      <c r="A783" t="s">
        <v>61</v>
      </c>
      <c r="B783" s="189">
        <v>43673</v>
      </c>
      <c r="C783">
        <v>5</v>
      </c>
      <c r="D783" t="s">
        <v>56</v>
      </c>
      <c r="E783">
        <v>4717632.6500000004</v>
      </c>
    </row>
    <row r="784" spans="1:5" x14ac:dyDescent="0.25">
      <c r="A784" t="s">
        <v>61</v>
      </c>
      <c r="B784" s="189">
        <v>43673</v>
      </c>
      <c r="C784">
        <v>5</v>
      </c>
      <c r="D784" t="s">
        <v>57</v>
      </c>
      <c r="E784">
        <v>157865.60000000001</v>
      </c>
    </row>
    <row r="785" spans="1:5" x14ac:dyDescent="0.25">
      <c r="A785" t="s">
        <v>61</v>
      </c>
      <c r="B785" s="189">
        <v>43708</v>
      </c>
      <c r="C785">
        <v>4</v>
      </c>
      <c r="D785" t="s">
        <v>100</v>
      </c>
      <c r="E785">
        <v>139658.5</v>
      </c>
    </row>
    <row r="786" spans="1:5" x14ac:dyDescent="0.25">
      <c r="A786" t="s">
        <v>61</v>
      </c>
      <c r="B786" s="189">
        <v>43708</v>
      </c>
      <c r="C786">
        <v>4</v>
      </c>
      <c r="D786" t="s">
        <v>101</v>
      </c>
      <c r="E786">
        <v>5084.32</v>
      </c>
    </row>
    <row r="787" spans="1:5" x14ac:dyDescent="0.25">
      <c r="A787" t="s">
        <v>61</v>
      </c>
      <c r="B787" s="189">
        <v>43708</v>
      </c>
      <c r="C787">
        <v>4</v>
      </c>
      <c r="D787" t="s">
        <v>54</v>
      </c>
      <c r="E787">
        <v>12619.87</v>
      </c>
    </row>
    <row r="788" spans="1:5" x14ac:dyDescent="0.25">
      <c r="A788" t="s">
        <v>61</v>
      </c>
      <c r="B788" s="189">
        <v>43708</v>
      </c>
      <c r="C788">
        <v>4</v>
      </c>
      <c r="D788" t="s">
        <v>55</v>
      </c>
      <c r="E788">
        <v>15224.92</v>
      </c>
    </row>
    <row r="789" spans="1:5" x14ac:dyDescent="0.25">
      <c r="A789" t="s">
        <v>61</v>
      </c>
      <c r="B789" s="189">
        <v>43708</v>
      </c>
      <c r="C789">
        <v>4</v>
      </c>
      <c r="D789" t="s">
        <v>56</v>
      </c>
      <c r="E789">
        <v>31340.82</v>
      </c>
    </row>
    <row r="790" spans="1:5" x14ac:dyDescent="0.25">
      <c r="A790" t="s">
        <v>61</v>
      </c>
      <c r="B790" s="189">
        <v>43708</v>
      </c>
      <c r="C790">
        <v>4</v>
      </c>
      <c r="D790" t="s">
        <v>57</v>
      </c>
      <c r="E790">
        <v>47.25</v>
      </c>
    </row>
    <row r="791" spans="1:5" x14ac:dyDescent="0.25">
      <c r="A791" t="s">
        <v>61</v>
      </c>
      <c r="B791" s="189">
        <v>43708</v>
      </c>
      <c r="C791">
        <v>5</v>
      </c>
      <c r="D791" t="s">
        <v>100</v>
      </c>
      <c r="E791">
        <v>25260374.190000001</v>
      </c>
    </row>
    <row r="792" spans="1:5" x14ac:dyDescent="0.25">
      <c r="A792" t="s">
        <v>61</v>
      </c>
      <c r="B792" s="189">
        <v>43708</v>
      </c>
      <c r="C792">
        <v>5</v>
      </c>
      <c r="D792" t="s">
        <v>101</v>
      </c>
      <c r="E792">
        <v>5503747.7199999997</v>
      </c>
    </row>
    <row r="793" spans="1:5" x14ac:dyDescent="0.25">
      <c r="A793" t="s">
        <v>61</v>
      </c>
      <c r="B793" s="189">
        <v>43708</v>
      </c>
      <c r="C793">
        <v>5</v>
      </c>
      <c r="D793" t="s">
        <v>54</v>
      </c>
      <c r="E793">
        <v>4596649.46</v>
      </c>
    </row>
    <row r="794" spans="1:5" x14ac:dyDescent="0.25">
      <c r="A794" t="s">
        <v>61</v>
      </c>
      <c r="B794" s="189">
        <v>43708</v>
      </c>
      <c r="C794">
        <v>5</v>
      </c>
      <c r="D794" t="s">
        <v>55</v>
      </c>
      <c r="E794">
        <v>3674998.67</v>
      </c>
    </row>
    <row r="795" spans="1:5" x14ac:dyDescent="0.25">
      <c r="A795" t="s">
        <v>61</v>
      </c>
      <c r="B795" s="189">
        <v>43708</v>
      </c>
      <c r="C795">
        <v>5</v>
      </c>
      <c r="D795" t="s">
        <v>56</v>
      </c>
      <c r="E795">
        <v>4866231.42</v>
      </c>
    </row>
    <row r="796" spans="1:5" x14ac:dyDescent="0.25">
      <c r="A796" t="s">
        <v>61</v>
      </c>
      <c r="B796" s="189">
        <v>43708</v>
      </c>
      <c r="C796">
        <v>5</v>
      </c>
      <c r="D796" t="s">
        <v>57</v>
      </c>
      <c r="E796">
        <v>202183.66</v>
      </c>
    </row>
    <row r="797" spans="1:5" x14ac:dyDescent="0.25">
      <c r="A797" t="s">
        <v>61</v>
      </c>
      <c r="B797" s="189">
        <v>43736</v>
      </c>
      <c r="C797">
        <v>4</v>
      </c>
      <c r="D797" t="s">
        <v>100</v>
      </c>
      <c r="E797">
        <v>220721.65</v>
      </c>
    </row>
    <row r="798" spans="1:5" x14ac:dyDescent="0.25">
      <c r="A798" t="s">
        <v>61</v>
      </c>
      <c r="B798" s="189">
        <v>43736</v>
      </c>
      <c r="C798">
        <v>4</v>
      </c>
      <c r="D798" t="s">
        <v>101</v>
      </c>
      <c r="E798">
        <v>5015.87</v>
      </c>
    </row>
    <row r="799" spans="1:5" x14ac:dyDescent="0.25">
      <c r="A799" t="s">
        <v>61</v>
      </c>
      <c r="B799" s="189">
        <v>43736</v>
      </c>
      <c r="C799">
        <v>4</v>
      </c>
      <c r="D799" t="s">
        <v>54</v>
      </c>
      <c r="E799">
        <v>38121.919999999998</v>
      </c>
    </row>
    <row r="800" spans="1:5" x14ac:dyDescent="0.25">
      <c r="A800" t="s">
        <v>61</v>
      </c>
      <c r="B800" s="189">
        <v>43736</v>
      </c>
      <c r="C800">
        <v>4</v>
      </c>
      <c r="D800" t="s">
        <v>55</v>
      </c>
      <c r="E800">
        <v>17020.099999999999</v>
      </c>
    </row>
    <row r="801" spans="1:5" x14ac:dyDescent="0.25">
      <c r="A801" t="s">
        <v>61</v>
      </c>
      <c r="B801" s="189">
        <v>43736</v>
      </c>
      <c r="C801">
        <v>4</v>
      </c>
      <c r="D801" t="s">
        <v>56</v>
      </c>
      <c r="E801">
        <v>275.51</v>
      </c>
    </row>
    <row r="802" spans="1:5" x14ac:dyDescent="0.25">
      <c r="A802" t="s">
        <v>61</v>
      </c>
      <c r="B802" s="189">
        <v>43736</v>
      </c>
      <c r="C802">
        <v>4</v>
      </c>
      <c r="D802" t="s">
        <v>57</v>
      </c>
      <c r="E802">
        <v>0</v>
      </c>
    </row>
    <row r="803" spans="1:5" x14ac:dyDescent="0.25">
      <c r="A803" t="s">
        <v>61</v>
      </c>
      <c r="B803" s="189">
        <v>43736</v>
      </c>
      <c r="C803">
        <v>5</v>
      </c>
      <c r="D803" t="s">
        <v>100</v>
      </c>
      <c r="E803">
        <v>29476463.16</v>
      </c>
    </row>
    <row r="804" spans="1:5" x14ac:dyDescent="0.25">
      <c r="A804" t="s">
        <v>61</v>
      </c>
      <c r="B804" s="189">
        <v>43736</v>
      </c>
      <c r="C804">
        <v>5</v>
      </c>
      <c r="D804" t="s">
        <v>101</v>
      </c>
      <c r="E804">
        <v>6417080.46</v>
      </c>
    </row>
    <row r="805" spans="1:5" x14ac:dyDescent="0.25">
      <c r="A805" t="s">
        <v>61</v>
      </c>
      <c r="B805" s="189">
        <v>43736</v>
      </c>
      <c r="C805">
        <v>5</v>
      </c>
      <c r="D805" t="s">
        <v>54</v>
      </c>
      <c r="E805">
        <v>4918602.49</v>
      </c>
    </row>
    <row r="806" spans="1:5" x14ac:dyDescent="0.25">
      <c r="A806" t="s">
        <v>61</v>
      </c>
      <c r="B806" s="189">
        <v>43736</v>
      </c>
      <c r="C806">
        <v>5</v>
      </c>
      <c r="D806" t="s">
        <v>55</v>
      </c>
      <c r="E806">
        <v>3770911.19</v>
      </c>
    </row>
    <row r="807" spans="1:5" x14ac:dyDescent="0.25">
      <c r="A807" t="s">
        <v>61</v>
      </c>
      <c r="B807" s="189">
        <v>43736</v>
      </c>
      <c r="C807">
        <v>5</v>
      </c>
      <c r="D807" t="s">
        <v>56</v>
      </c>
      <c r="E807">
        <v>5319091.63</v>
      </c>
    </row>
    <row r="808" spans="1:5" x14ac:dyDescent="0.25">
      <c r="A808" t="s">
        <v>61</v>
      </c>
      <c r="B808" s="189">
        <v>43736</v>
      </c>
      <c r="C808">
        <v>5</v>
      </c>
      <c r="D808" t="s">
        <v>57</v>
      </c>
      <c r="E808">
        <v>205465.07</v>
      </c>
    </row>
    <row r="809" spans="1:5" x14ac:dyDescent="0.25">
      <c r="A809" t="s">
        <v>61</v>
      </c>
      <c r="B809" s="189">
        <v>43764</v>
      </c>
      <c r="C809">
        <v>4</v>
      </c>
      <c r="D809" t="s">
        <v>100</v>
      </c>
      <c r="E809">
        <v>203450.52</v>
      </c>
    </row>
    <row r="810" spans="1:5" x14ac:dyDescent="0.25">
      <c r="A810" t="s">
        <v>61</v>
      </c>
      <c r="B810" s="189">
        <v>43764</v>
      </c>
      <c r="C810">
        <v>4</v>
      </c>
      <c r="D810" t="s">
        <v>101</v>
      </c>
      <c r="E810">
        <v>4244.57</v>
      </c>
    </row>
    <row r="811" spans="1:5" x14ac:dyDescent="0.25">
      <c r="A811" t="s">
        <v>61</v>
      </c>
      <c r="B811" s="189">
        <v>43764</v>
      </c>
      <c r="C811">
        <v>4</v>
      </c>
      <c r="D811" t="s">
        <v>54</v>
      </c>
      <c r="E811">
        <v>43569.21</v>
      </c>
    </row>
    <row r="812" spans="1:5" x14ac:dyDescent="0.25">
      <c r="A812" t="s">
        <v>61</v>
      </c>
      <c r="B812" s="189">
        <v>43764</v>
      </c>
      <c r="C812">
        <v>4</v>
      </c>
      <c r="D812" t="s">
        <v>55</v>
      </c>
      <c r="E812">
        <v>16485.990000000002</v>
      </c>
    </row>
    <row r="813" spans="1:5" x14ac:dyDescent="0.25">
      <c r="A813" t="s">
        <v>61</v>
      </c>
      <c r="B813" s="189">
        <v>43764</v>
      </c>
      <c r="C813">
        <v>4</v>
      </c>
      <c r="D813" t="s">
        <v>56</v>
      </c>
      <c r="E813">
        <v>101.35</v>
      </c>
    </row>
    <row r="814" spans="1:5" x14ac:dyDescent="0.25">
      <c r="A814" t="s">
        <v>61</v>
      </c>
      <c r="B814" s="189">
        <v>43764</v>
      </c>
      <c r="C814">
        <v>4</v>
      </c>
      <c r="D814" t="s">
        <v>57</v>
      </c>
      <c r="E814">
        <v>310.82</v>
      </c>
    </row>
    <row r="815" spans="1:5" x14ac:dyDescent="0.25">
      <c r="A815" t="s">
        <v>61</v>
      </c>
      <c r="B815" s="189">
        <v>43764</v>
      </c>
      <c r="C815">
        <v>5</v>
      </c>
      <c r="D815" t="s">
        <v>100</v>
      </c>
      <c r="E815">
        <v>25096190.859999999</v>
      </c>
    </row>
    <row r="816" spans="1:5" x14ac:dyDescent="0.25">
      <c r="A816" t="s">
        <v>61</v>
      </c>
      <c r="B816" s="189">
        <v>43764</v>
      </c>
      <c r="C816">
        <v>5</v>
      </c>
      <c r="D816" t="s">
        <v>101</v>
      </c>
      <c r="E816">
        <v>5546976.4000000004</v>
      </c>
    </row>
    <row r="817" spans="1:5" x14ac:dyDescent="0.25">
      <c r="A817" t="s">
        <v>61</v>
      </c>
      <c r="B817" s="189">
        <v>43764</v>
      </c>
      <c r="C817">
        <v>5</v>
      </c>
      <c r="D817" t="s">
        <v>54</v>
      </c>
      <c r="E817">
        <v>4487943.6900000004</v>
      </c>
    </row>
    <row r="818" spans="1:5" x14ac:dyDescent="0.25">
      <c r="A818" t="s">
        <v>61</v>
      </c>
      <c r="B818" s="189">
        <v>43764</v>
      </c>
      <c r="C818">
        <v>5</v>
      </c>
      <c r="D818" t="s">
        <v>55</v>
      </c>
      <c r="E818">
        <v>3689064.58</v>
      </c>
    </row>
    <row r="819" spans="1:5" x14ac:dyDescent="0.25">
      <c r="A819" t="s">
        <v>61</v>
      </c>
      <c r="B819" s="189">
        <v>43764</v>
      </c>
      <c r="C819">
        <v>5</v>
      </c>
      <c r="D819" t="s">
        <v>56</v>
      </c>
      <c r="E819">
        <v>4082853.57</v>
      </c>
    </row>
    <row r="820" spans="1:5" x14ac:dyDescent="0.25">
      <c r="A820" t="s">
        <v>61</v>
      </c>
      <c r="B820" s="189">
        <v>43764</v>
      </c>
      <c r="C820">
        <v>5</v>
      </c>
      <c r="D820" t="s">
        <v>57</v>
      </c>
      <c r="E820">
        <v>187799.99</v>
      </c>
    </row>
    <row r="821" spans="1:5" x14ac:dyDescent="0.25">
      <c r="A821" t="s">
        <v>61</v>
      </c>
      <c r="B821" s="189">
        <v>43799</v>
      </c>
      <c r="C821">
        <v>4</v>
      </c>
      <c r="D821" t="s">
        <v>100</v>
      </c>
      <c r="E821">
        <v>191142.76</v>
      </c>
    </row>
    <row r="822" spans="1:5" x14ac:dyDescent="0.25">
      <c r="A822" t="s">
        <v>61</v>
      </c>
      <c r="B822" s="189">
        <v>43799</v>
      </c>
      <c r="C822">
        <v>4</v>
      </c>
      <c r="D822" t="s">
        <v>101</v>
      </c>
      <c r="E822">
        <v>4422.8100000000004</v>
      </c>
    </row>
    <row r="823" spans="1:5" x14ac:dyDescent="0.25">
      <c r="A823" t="s">
        <v>61</v>
      </c>
      <c r="B823" s="189">
        <v>43799</v>
      </c>
      <c r="C823">
        <v>4</v>
      </c>
      <c r="D823" t="s">
        <v>54</v>
      </c>
      <c r="E823">
        <v>72954.559999999998</v>
      </c>
    </row>
    <row r="824" spans="1:5" x14ac:dyDescent="0.25">
      <c r="A824" t="s">
        <v>61</v>
      </c>
      <c r="B824" s="189">
        <v>43799</v>
      </c>
      <c r="C824">
        <v>4</v>
      </c>
      <c r="D824" t="s">
        <v>55</v>
      </c>
      <c r="E824">
        <v>69899.710000000006</v>
      </c>
    </row>
    <row r="825" spans="1:5" x14ac:dyDescent="0.25">
      <c r="A825" t="s">
        <v>61</v>
      </c>
      <c r="B825" s="189">
        <v>43799</v>
      </c>
      <c r="C825">
        <v>4</v>
      </c>
      <c r="D825" t="s">
        <v>56</v>
      </c>
      <c r="E825">
        <v>106.05</v>
      </c>
    </row>
    <row r="826" spans="1:5" x14ac:dyDescent="0.25">
      <c r="A826" t="s">
        <v>61</v>
      </c>
      <c r="B826" s="189">
        <v>43799</v>
      </c>
      <c r="C826">
        <v>4</v>
      </c>
      <c r="D826" t="s">
        <v>57</v>
      </c>
      <c r="E826">
        <v>8.27</v>
      </c>
    </row>
    <row r="827" spans="1:5" x14ac:dyDescent="0.25">
      <c r="A827" t="s">
        <v>61</v>
      </c>
      <c r="B827" s="189">
        <v>43799</v>
      </c>
      <c r="C827">
        <v>5</v>
      </c>
      <c r="D827" t="s">
        <v>100</v>
      </c>
      <c r="E827">
        <v>21116790.949999999</v>
      </c>
    </row>
    <row r="828" spans="1:5" x14ac:dyDescent="0.25">
      <c r="A828" t="s">
        <v>61</v>
      </c>
      <c r="B828" s="189">
        <v>43799</v>
      </c>
      <c r="C828">
        <v>5</v>
      </c>
      <c r="D828" t="s">
        <v>101</v>
      </c>
      <c r="E828">
        <v>4577321.91</v>
      </c>
    </row>
    <row r="829" spans="1:5" x14ac:dyDescent="0.25">
      <c r="A829" t="s">
        <v>61</v>
      </c>
      <c r="B829" s="189">
        <v>43799</v>
      </c>
      <c r="C829">
        <v>5</v>
      </c>
      <c r="D829" t="s">
        <v>54</v>
      </c>
      <c r="E829">
        <v>4423403.8499999996</v>
      </c>
    </row>
    <row r="830" spans="1:5" x14ac:dyDescent="0.25">
      <c r="A830" t="s">
        <v>61</v>
      </c>
      <c r="B830" s="189">
        <v>43799</v>
      </c>
      <c r="C830">
        <v>5</v>
      </c>
      <c r="D830" t="s">
        <v>55</v>
      </c>
      <c r="E830">
        <v>3698723.04</v>
      </c>
    </row>
    <row r="831" spans="1:5" x14ac:dyDescent="0.25">
      <c r="A831" t="s">
        <v>61</v>
      </c>
      <c r="B831" s="189">
        <v>43799</v>
      </c>
      <c r="C831">
        <v>5</v>
      </c>
      <c r="D831" t="s">
        <v>56</v>
      </c>
      <c r="E831">
        <v>5879312.3899999997</v>
      </c>
    </row>
    <row r="832" spans="1:5" x14ac:dyDescent="0.25">
      <c r="A832" t="s">
        <v>61</v>
      </c>
      <c r="B832" s="189">
        <v>43799</v>
      </c>
      <c r="C832">
        <v>5</v>
      </c>
      <c r="D832" t="s">
        <v>57</v>
      </c>
      <c r="E832">
        <v>198825.06</v>
      </c>
    </row>
    <row r="833" spans="1:5" x14ac:dyDescent="0.25">
      <c r="A833" t="s">
        <v>61</v>
      </c>
      <c r="B833" s="189">
        <v>43820</v>
      </c>
      <c r="C833">
        <v>4</v>
      </c>
      <c r="D833" t="s">
        <v>100</v>
      </c>
      <c r="E833">
        <v>182494.58</v>
      </c>
    </row>
    <row r="834" spans="1:5" x14ac:dyDescent="0.25">
      <c r="A834" t="s">
        <v>61</v>
      </c>
      <c r="B834" s="189">
        <v>43820</v>
      </c>
      <c r="C834">
        <v>4</v>
      </c>
      <c r="D834" t="s">
        <v>101</v>
      </c>
      <c r="E834">
        <v>4861.2299999999996</v>
      </c>
    </row>
    <row r="835" spans="1:5" x14ac:dyDescent="0.25">
      <c r="A835" t="s">
        <v>61</v>
      </c>
      <c r="B835" s="189">
        <v>43820</v>
      </c>
      <c r="C835">
        <v>4</v>
      </c>
      <c r="D835" t="s">
        <v>54</v>
      </c>
      <c r="E835">
        <v>46571.67</v>
      </c>
    </row>
    <row r="836" spans="1:5" x14ac:dyDescent="0.25">
      <c r="A836" t="s">
        <v>61</v>
      </c>
      <c r="B836" s="189">
        <v>43820</v>
      </c>
      <c r="C836">
        <v>4</v>
      </c>
      <c r="D836" t="s">
        <v>55</v>
      </c>
      <c r="E836">
        <v>54675.44</v>
      </c>
    </row>
    <row r="837" spans="1:5" x14ac:dyDescent="0.25">
      <c r="A837" t="s">
        <v>61</v>
      </c>
      <c r="B837" s="189">
        <v>43820</v>
      </c>
      <c r="C837">
        <v>4</v>
      </c>
      <c r="D837" t="s">
        <v>56</v>
      </c>
      <c r="E837">
        <v>22714.720000000001</v>
      </c>
    </row>
    <row r="838" spans="1:5" x14ac:dyDescent="0.25">
      <c r="A838" t="s">
        <v>61</v>
      </c>
      <c r="B838" s="189">
        <v>43820</v>
      </c>
      <c r="C838">
        <v>4</v>
      </c>
      <c r="D838" t="s">
        <v>57</v>
      </c>
      <c r="E838">
        <v>94.23</v>
      </c>
    </row>
    <row r="839" spans="1:5" x14ac:dyDescent="0.25">
      <c r="A839" t="s">
        <v>61</v>
      </c>
      <c r="B839" s="189">
        <v>43820</v>
      </c>
      <c r="C839">
        <v>5</v>
      </c>
      <c r="D839" t="s">
        <v>100</v>
      </c>
      <c r="E839">
        <v>22462606.600000001</v>
      </c>
    </row>
    <row r="840" spans="1:5" x14ac:dyDescent="0.25">
      <c r="A840" t="s">
        <v>61</v>
      </c>
      <c r="B840" s="189">
        <v>43820</v>
      </c>
      <c r="C840">
        <v>5</v>
      </c>
      <c r="D840" t="s">
        <v>101</v>
      </c>
      <c r="E840">
        <v>5032201.0999999996</v>
      </c>
    </row>
    <row r="841" spans="1:5" x14ac:dyDescent="0.25">
      <c r="A841" t="s">
        <v>61</v>
      </c>
      <c r="B841" s="189">
        <v>43820</v>
      </c>
      <c r="C841">
        <v>5</v>
      </c>
      <c r="D841" t="s">
        <v>54</v>
      </c>
      <c r="E841">
        <v>4853840.08</v>
      </c>
    </row>
    <row r="842" spans="1:5" x14ac:dyDescent="0.25">
      <c r="A842" t="s">
        <v>61</v>
      </c>
      <c r="B842" s="189">
        <v>43820</v>
      </c>
      <c r="C842">
        <v>5</v>
      </c>
      <c r="D842" t="s">
        <v>55</v>
      </c>
      <c r="E842">
        <v>4122388.81</v>
      </c>
    </row>
    <row r="843" spans="1:5" x14ac:dyDescent="0.25">
      <c r="A843" t="s">
        <v>61</v>
      </c>
      <c r="B843" s="189">
        <v>43820</v>
      </c>
      <c r="C843">
        <v>5</v>
      </c>
      <c r="D843" t="s">
        <v>56</v>
      </c>
      <c r="E843">
        <v>5107647.34</v>
      </c>
    </row>
    <row r="844" spans="1:5" x14ac:dyDescent="0.25">
      <c r="A844" t="s">
        <v>61</v>
      </c>
      <c r="B844" s="189">
        <v>43820</v>
      </c>
      <c r="C844">
        <v>5</v>
      </c>
      <c r="D844" t="s">
        <v>57</v>
      </c>
      <c r="E844">
        <v>141187.26</v>
      </c>
    </row>
    <row r="845" spans="1:5" x14ac:dyDescent="0.25">
      <c r="A845" t="s">
        <v>61</v>
      </c>
      <c r="B845" s="189">
        <v>43855</v>
      </c>
      <c r="C845">
        <v>4</v>
      </c>
      <c r="D845" t="s">
        <v>100</v>
      </c>
      <c r="E845">
        <v>220675.66</v>
      </c>
    </row>
    <row r="846" spans="1:5" x14ac:dyDescent="0.25">
      <c r="A846" t="s">
        <v>61</v>
      </c>
      <c r="B846" s="189">
        <v>43855</v>
      </c>
      <c r="C846">
        <v>4</v>
      </c>
      <c r="D846" t="s">
        <v>101</v>
      </c>
      <c r="E846">
        <v>5734.61</v>
      </c>
    </row>
    <row r="847" spans="1:5" x14ac:dyDescent="0.25">
      <c r="A847" t="s">
        <v>61</v>
      </c>
      <c r="B847" s="189">
        <v>43855</v>
      </c>
      <c r="C847">
        <v>4</v>
      </c>
      <c r="D847" t="s">
        <v>54</v>
      </c>
      <c r="E847">
        <v>48000.61</v>
      </c>
    </row>
    <row r="848" spans="1:5" x14ac:dyDescent="0.25">
      <c r="A848" t="s">
        <v>61</v>
      </c>
      <c r="B848" s="189">
        <v>43855</v>
      </c>
      <c r="C848">
        <v>4</v>
      </c>
      <c r="D848" t="s">
        <v>55</v>
      </c>
      <c r="E848">
        <v>49977.919999999998</v>
      </c>
    </row>
    <row r="849" spans="1:5" x14ac:dyDescent="0.25">
      <c r="A849" t="s">
        <v>61</v>
      </c>
      <c r="B849" s="189">
        <v>43855</v>
      </c>
      <c r="C849">
        <v>4</v>
      </c>
      <c r="D849" t="s">
        <v>56</v>
      </c>
      <c r="E849">
        <v>0.54</v>
      </c>
    </row>
    <row r="850" spans="1:5" x14ac:dyDescent="0.25">
      <c r="A850" t="s">
        <v>61</v>
      </c>
      <c r="B850" s="189">
        <v>43855</v>
      </c>
      <c r="C850">
        <v>4</v>
      </c>
      <c r="D850" t="s">
        <v>57</v>
      </c>
      <c r="E850">
        <v>162.04</v>
      </c>
    </row>
    <row r="851" spans="1:5" x14ac:dyDescent="0.25">
      <c r="A851" t="s">
        <v>61</v>
      </c>
      <c r="B851" s="189">
        <v>43855</v>
      </c>
      <c r="C851">
        <v>5</v>
      </c>
      <c r="D851" t="s">
        <v>100</v>
      </c>
      <c r="E851">
        <v>26097362.129999999</v>
      </c>
    </row>
    <row r="852" spans="1:5" x14ac:dyDescent="0.25">
      <c r="A852" t="s">
        <v>61</v>
      </c>
      <c r="B852" s="189">
        <v>43855</v>
      </c>
      <c r="C852">
        <v>5</v>
      </c>
      <c r="D852" t="s">
        <v>101</v>
      </c>
      <c r="E852">
        <v>6000675.4699999997</v>
      </c>
    </row>
    <row r="853" spans="1:5" x14ac:dyDescent="0.25">
      <c r="A853" t="s">
        <v>61</v>
      </c>
      <c r="B853" s="189">
        <v>43855</v>
      </c>
      <c r="C853">
        <v>5</v>
      </c>
      <c r="D853" t="s">
        <v>54</v>
      </c>
      <c r="E853">
        <v>4783858.26</v>
      </c>
    </row>
    <row r="854" spans="1:5" x14ac:dyDescent="0.25">
      <c r="A854" t="s">
        <v>61</v>
      </c>
      <c r="B854" s="189">
        <v>43855</v>
      </c>
      <c r="C854">
        <v>5</v>
      </c>
      <c r="D854" t="s">
        <v>55</v>
      </c>
      <c r="E854">
        <v>3730890.57</v>
      </c>
    </row>
    <row r="855" spans="1:5" x14ac:dyDescent="0.25">
      <c r="A855" t="s">
        <v>61</v>
      </c>
      <c r="B855" s="189">
        <v>43855</v>
      </c>
      <c r="C855">
        <v>5</v>
      </c>
      <c r="D855" t="s">
        <v>56</v>
      </c>
      <c r="E855">
        <v>6458959.0199999996</v>
      </c>
    </row>
    <row r="856" spans="1:5" x14ac:dyDescent="0.25">
      <c r="A856" t="s">
        <v>61</v>
      </c>
      <c r="B856" s="189">
        <v>43855</v>
      </c>
      <c r="C856">
        <v>5</v>
      </c>
      <c r="D856" t="s">
        <v>57</v>
      </c>
      <c r="E856">
        <v>244357.7</v>
      </c>
    </row>
    <row r="857" spans="1:5" x14ac:dyDescent="0.25">
      <c r="A857" t="s">
        <v>61</v>
      </c>
      <c r="B857" s="189">
        <v>43890</v>
      </c>
      <c r="C857">
        <v>4</v>
      </c>
      <c r="D857" t="s">
        <v>100</v>
      </c>
      <c r="E857">
        <v>212554.99</v>
      </c>
    </row>
    <row r="858" spans="1:5" x14ac:dyDescent="0.25">
      <c r="A858" t="s">
        <v>61</v>
      </c>
      <c r="B858" s="189">
        <v>43890</v>
      </c>
      <c r="C858">
        <v>4</v>
      </c>
      <c r="D858" t="s">
        <v>101</v>
      </c>
      <c r="E858">
        <v>5784.46</v>
      </c>
    </row>
    <row r="859" spans="1:5" x14ac:dyDescent="0.25">
      <c r="A859" t="s">
        <v>61</v>
      </c>
      <c r="B859" s="189">
        <v>43890</v>
      </c>
      <c r="C859">
        <v>4</v>
      </c>
      <c r="D859" t="s">
        <v>54</v>
      </c>
      <c r="E859">
        <v>55701.95</v>
      </c>
    </row>
    <row r="860" spans="1:5" x14ac:dyDescent="0.25">
      <c r="A860" t="s">
        <v>61</v>
      </c>
      <c r="B860" s="189">
        <v>43890</v>
      </c>
      <c r="C860">
        <v>4</v>
      </c>
      <c r="D860" t="s">
        <v>55</v>
      </c>
      <c r="E860">
        <v>37990.82</v>
      </c>
    </row>
    <row r="861" spans="1:5" x14ac:dyDescent="0.25">
      <c r="A861" t="s">
        <v>61</v>
      </c>
      <c r="B861" s="189">
        <v>43890</v>
      </c>
      <c r="C861">
        <v>4</v>
      </c>
      <c r="D861" t="s">
        <v>56</v>
      </c>
      <c r="E861">
        <v>14791.05</v>
      </c>
    </row>
    <row r="862" spans="1:5" x14ac:dyDescent="0.25">
      <c r="A862" t="s">
        <v>61</v>
      </c>
      <c r="B862" s="189">
        <v>43890</v>
      </c>
      <c r="C862">
        <v>4</v>
      </c>
      <c r="D862" t="s">
        <v>57</v>
      </c>
      <c r="E862">
        <v>0</v>
      </c>
    </row>
    <row r="863" spans="1:5" x14ac:dyDescent="0.25">
      <c r="A863" t="s">
        <v>61</v>
      </c>
      <c r="B863" s="189">
        <v>43890</v>
      </c>
      <c r="C863">
        <v>5</v>
      </c>
      <c r="D863" t="s">
        <v>100</v>
      </c>
      <c r="E863">
        <v>34004679.590000004</v>
      </c>
    </row>
    <row r="864" spans="1:5" x14ac:dyDescent="0.25">
      <c r="A864" t="s">
        <v>61</v>
      </c>
      <c r="B864" s="189">
        <v>43890</v>
      </c>
      <c r="C864">
        <v>5</v>
      </c>
      <c r="D864" t="s">
        <v>101</v>
      </c>
      <c r="E864">
        <v>7492075.2300000004</v>
      </c>
    </row>
    <row r="865" spans="1:5" x14ac:dyDescent="0.25">
      <c r="A865" t="s">
        <v>61</v>
      </c>
      <c r="B865" s="189">
        <v>43890</v>
      </c>
      <c r="C865">
        <v>5</v>
      </c>
      <c r="D865" t="s">
        <v>54</v>
      </c>
      <c r="E865">
        <v>5668719.9100000001</v>
      </c>
    </row>
    <row r="866" spans="1:5" x14ac:dyDescent="0.25">
      <c r="A866" t="s">
        <v>61</v>
      </c>
      <c r="B866" s="189">
        <v>43890</v>
      </c>
      <c r="C866">
        <v>5</v>
      </c>
      <c r="D866" t="s">
        <v>55</v>
      </c>
      <c r="E866">
        <v>4486811.3099999996</v>
      </c>
    </row>
    <row r="867" spans="1:5" x14ac:dyDescent="0.25">
      <c r="A867" t="s">
        <v>61</v>
      </c>
      <c r="B867" s="189">
        <v>43890</v>
      </c>
      <c r="C867">
        <v>5</v>
      </c>
      <c r="D867" t="s">
        <v>56</v>
      </c>
      <c r="E867">
        <v>5591736.8099999996</v>
      </c>
    </row>
    <row r="868" spans="1:5" x14ac:dyDescent="0.25">
      <c r="A868" t="s">
        <v>61</v>
      </c>
      <c r="B868" s="189">
        <v>43890</v>
      </c>
      <c r="C868">
        <v>5</v>
      </c>
      <c r="D868" t="s">
        <v>57</v>
      </c>
      <c r="E868">
        <v>342063.11</v>
      </c>
    </row>
    <row r="869" spans="1:5" x14ac:dyDescent="0.25">
      <c r="A869" t="s">
        <v>61</v>
      </c>
      <c r="B869" s="189">
        <v>43918</v>
      </c>
      <c r="C869">
        <v>4</v>
      </c>
      <c r="D869" t="s">
        <v>100</v>
      </c>
      <c r="E869">
        <v>245435.69</v>
      </c>
    </row>
    <row r="870" spans="1:5" x14ac:dyDescent="0.25">
      <c r="A870" t="s">
        <v>61</v>
      </c>
      <c r="B870" s="189">
        <v>43918</v>
      </c>
      <c r="C870">
        <v>4</v>
      </c>
      <c r="D870" t="s">
        <v>101</v>
      </c>
      <c r="E870">
        <v>6963.42</v>
      </c>
    </row>
    <row r="871" spans="1:5" x14ac:dyDescent="0.25">
      <c r="A871" t="s">
        <v>61</v>
      </c>
      <c r="B871" s="189">
        <v>43918</v>
      </c>
      <c r="C871">
        <v>4</v>
      </c>
      <c r="D871" t="s">
        <v>54</v>
      </c>
      <c r="E871">
        <v>38541.82</v>
      </c>
    </row>
    <row r="872" spans="1:5" x14ac:dyDescent="0.25">
      <c r="A872" t="s">
        <v>61</v>
      </c>
      <c r="B872" s="189">
        <v>43918</v>
      </c>
      <c r="C872">
        <v>4</v>
      </c>
      <c r="D872" t="s">
        <v>55</v>
      </c>
      <c r="E872">
        <v>20374.759999999998</v>
      </c>
    </row>
    <row r="873" spans="1:5" x14ac:dyDescent="0.25">
      <c r="A873" t="s">
        <v>61</v>
      </c>
      <c r="B873" s="189">
        <v>43918</v>
      </c>
      <c r="C873">
        <v>4</v>
      </c>
      <c r="D873" t="s">
        <v>56</v>
      </c>
      <c r="E873">
        <v>44784.14</v>
      </c>
    </row>
    <row r="874" spans="1:5" x14ac:dyDescent="0.25">
      <c r="A874" t="s">
        <v>61</v>
      </c>
      <c r="B874" s="189">
        <v>43918</v>
      </c>
      <c r="C874">
        <v>4</v>
      </c>
      <c r="D874" t="s">
        <v>57</v>
      </c>
      <c r="E874">
        <v>0.45</v>
      </c>
    </row>
    <row r="875" spans="1:5" x14ac:dyDescent="0.25">
      <c r="A875" t="s">
        <v>61</v>
      </c>
      <c r="B875" s="189">
        <v>43918</v>
      </c>
      <c r="C875">
        <v>5</v>
      </c>
      <c r="D875" t="s">
        <v>100</v>
      </c>
      <c r="E875">
        <v>33314486.940000001</v>
      </c>
    </row>
    <row r="876" spans="1:5" x14ac:dyDescent="0.25">
      <c r="A876" t="s">
        <v>61</v>
      </c>
      <c r="B876" s="189">
        <v>43918</v>
      </c>
      <c r="C876">
        <v>5</v>
      </c>
      <c r="D876" t="s">
        <v>101</v>
      </c>
      <c r="E876">
        <v>6640117.0999999996</v>
      </c>
    </row>
    <row r="877" spans="1:5" x14ac:dyDescent="0.25">
      <c r="A877" t="s">
        <v>61</v>
      </c>
      <c r="B877" s="189">
        <v>43918</v>
      </c>
      <c r="C877">
        <v>5</v>
      </c>
      <c r="D877" t="s">
        <v>54</v>
      </c>
      <c r="E877">
        <v>6417122.9100000001</v>
      </c>
    </row>
    <row r="878" spans="1:5" x14ac:dyDescent="0.25">
      <c r="A878" t="s">
        <v>61</v>
      </c>
      <c r="B878" s="189">
        <v>43918</v>
      </c>
      <c r="C878">
        <v>5</v>
      </c>
      <c r="D878" t="s">
        <v>55</v>
      </c>
      <c r="E878">
        <v>4939674.43</v>
      </c>
    </row>
    <row r="879" spans="1:5" x14ac:dyDescent="0.25">
      <c r="A879" t="s">
        <v>61</v>
      </c>
      <c r="B879" s="189">
        <v>43918</v>
      </c>
      <c r="C879">
        <v>5</v>
      </c>
      <c r="D879" t="s">
        <v>56</v>
      </c>
      <c r="E879">
        <v>7518613.9000000004</v>
      </c>
    </row>
    <row r="880" spans="1:5" x14ac:dyDescent="0.25">
      <c r="A880" t="s">
        <v>61</v>
      </c>
      <c r="B880" s="189">
        <v>43918</v>
      </c>
      <c r="C880">
        <v>5</v>
      </c>
      <c r="D880" t="s">
        <v>57</v>
      </c>
      <c r="E880">
        <v>285908.23</v>
      </c>
    </row>
    <row r="881" spans="1:5" x14ac:dyDescent="0.25">
      <c r="A881" t="s">
        <v>62</v>
      </c>
      <c r="B881" s="189">
        <v>43554</v>
      </c>
      <c r="C881">
        <v>4</v>
      </c>
      <c r="D881" t="s">
        <v>100</v>
      </c>
      <c r="E881">
        <v>74756.33</v>
      </c>
    </row>
    <row r="882" spans="1:5" x14ac:dyDescent="0.25">
      <c r="A882" t="s">
        <v>62</v>
      </c>
      <c r="B882" s="189">
        <v>43554</v>
      </c>
      <c r="C882">
        <v>4</v>
      </c>
      <c r="D882" t="s">
        <v>101</v>
      </c>
      <c r="E882">
        <v>5690.41</v>
      </c>
    </row>
    <row r="883" spans="1:5" x14ac:dyDescent="0.25">
      <c r="A883" t="s">
        <v>62</v>
      </c>
      <c r="B883" s="189">
        <v>43554</v>
      </c>
      <c r="C883">
        <v>4</v>
      </c>
      <c r="D883" t="s">
        <v>54</v>
      </c>
      <c r="E883">
        <v>10764.54</v>
      </c>
    </row>
    <row r="884" spans="1:5" x14ac:dyDescent="0.25">
      <c r="A884" t="s">
        <v>62</v>
      </c>
      <c r="B884" s="189">
        <v>43554</v>
      </c>
      <c r="C884">
        <v>4</v>
      </c>
      <c r="D884" t="s">
        <v>55</v>
      </c>
      <c r="E884">
        <v>2031.24</v>
      </c>
    </row>
    <row r="885" spans="1:5" x14ac:dyDescent="0.25">
      <c r="A885" t="s">
        <v>62</v>
      </c>
      <c r="B885" s="189">
        <v>43554</v>
      </c>
      <c r="C885">
        <v>4</v>
      </c>
      <c r="D885" t="s">
        <v>56</v>
      </c>
      <c r="E885">
        <v>0</v>
      </c>
    </row>
    <row r="886" spans="1:5" x14ac:dyDescent="0.25">
      <c r="A886" t="s">
        <v>62</v>
      </c>
      <c r="B886" s="189">
        <v>43554</v>
      </c>
      <c r="C886">
        <v>4</v>
      </c>
      <c r="D886" t="s">
        <v>57</v>
      </c>
      <c r="E886">
        <v>0</v>
      </c>
    </row>
    <row r="887" spans="1:5" x14ac:dyDescent="0.25">
      <c r="A887" t="s">
        <v>62</v>
      </c>
      <c r="B887" s="189">
        <v>43554</v>
      </c>
      <c r="C887">
        <v>5</v>
      </c>
      <c r="D887" t="s">
        <v>100</v>
      </c>
      <c r="E887">
        <v>13529008.91</v>
      </c>
    </row>
    <row r="888" spans="1:5" x14ac:dyDescent="0.25">
      <c r="A888" t="s">
        <v>62</v>
      </c>
      <c r="B888" s="189">
        <v>43554</v>
      </c>
      <c r="C888">
        <v>5</v>
      </c>
      <c r="D888" t="s">
        <v>101</v>
      </c>
      <c r="E888">
        <v>5008351.6399999997</v>
      </c>
    </row>
    <row r="889" spans="1:5" x14ac:dyDescent="0.25">
      <c r="A889" t="s">
        <v>62</v>
      </c>
      <c r="B889" s="189">
        <v>43554</v>
      </c>
      <c r="C889">
        <v>5</v>
      </c>
      <c r="D889" t="s">
        <v>54</v>
      </c>
      <c r="E889">
        <v>1590580.14</v>
      </c>
    </row>
    <row r="890" spans="1:5" x14ac:dyDescent="0.25">
      <c r="A890" t="s">
        <v>62</v>
      </c>
      <c r="B890" s="189">
        <v>43554</v>
      </c>
      <c r="C890">
        <v>5</v>
      </c>
      <c r="D890" t="s">
        <v>55</v>
      </c>
      <c r="E890">
        <v>1008350.49</v>
      </c>
    </row>
    <row r="891" spans="1:5" x14ac:dyDescent="0.25">
      <c r="A891" t="s">
        <v>62</v>
      </c>
      <c r="B891" s="189">
        <v>43554</v>
      </c>
      <c r="C891">
        <v>5</v>
      </c>
      <c r="D891" t="s">
        <v>56</v>
      </c>
      <c r="E891">
        <v>1652771.46</v>
      </c>
    </row>
    <row r="892" spans="1:5" x14ac:dyDescent="0.25">
      <c r="A892" t="s">
        <v>62</v>
      </c>
      <c r="B892" s="189">
        <v>43554</v>
      </c>
      <c r="C892">
        <v>5</v>
      </c>
      <c r="D892" t="s">
        <v>57</v>
      </c>
      <c r="E892">
        <v>100667.96</v>
      </c>
    </row>
    <row r="893" spans="1:5" x14ac:dyDescent="0.25">
      <c r="A893" t="s">
        <v>62</v>
      </c>
      <c r="B893" s="189">
        <v>43582</v>
      </c>
      <c r="C893">
        <v>4</v>
      </c>
      <c r="D893" t="s">
        <v>100</v>
      </c>
      <c r="E893">
        <v>77226.009999999995</v>
      </c>
    </row>
    <row r="894" spans="1:5" x14ac:dyDescent="0.25">
      <c r="A894" t="s">
        <v>62</v>
      </c>
      <c r="B894" s="189">
        <v>43582</v>
      </c>
      <c r="C894">
        <v>4</v>
      </c>
      <c r="D894" t="s">
        <v>101</v>
      </c>
      <c r="E894">
        <v>5262.45</v>
      </c>
    </row>
    <row r="895" spans="1:5" x14ac:dyDescent="0.25">
      <c r="A895" t="s">
        <v>62</v>
      </c>
      <c r="B895" s="189">
        <v>43582</v>
      </c>
      <c r="C895">
        <v>4</v>
      </c>
      <c r="D895" t="s">
        <v>54</v>
      </c>
      <c r="E895">
        <v>7597.25</v>
      </c>
    </row>
    <row r="896" spans="1:5" x14ac:dyDescent="0.25">
      <c r="A896" t="s">
        <v>62</v>
      </c>
      <c r="B896" s="189">
        <v>43582</v>
      </c>
      <c r="C896">
        <v>4</v>
      </c>
      <c r="D896" t="s">
        <v>55</v>
      </c>
      <c r="E896">
        <v>2434.92</v>
      </c>
    </row>
    <row r="897" spans="1:5" x14ac:dyDescent="0.25">
      <c r="A897" t="s">
        <v>62</v>
      </c>
      <c r="B897" s="189">
        <v>43582</v>
      </c>
      <c r="C897">
        <v>4</v>
      </c>
      <c r="D897" t="s">
        <v>56</v>
      </c>
      <c r="E897">
        <v>0</v>
      </c>
    </row>
    <row r="898" spans="1:5" x14ac:dyDescent="0.25">
      <c r="A898" t="s">
        <v>62</v>
      </c>
      <c r="B898" s="189">
        <v>43582</v>
      </c>
      <c r="C898">
        <v>4</v>
      </c>
      <c r="D898" t="s">
        <v>57</v>
      </c>
      <c r="E898">
        <v>678.99</v>
      </c>
    </row>
    <row r="899" spans="1:5" x14ac:dyDescent="0.25">
      <c r="A899" t="s">
        <v>62</v>
      </c>
      <c r="B899" s="189">
        <v>43582</v>
      </c>
      <c r="C899">
        <v>5</v>
      </c>
      <c r="D899" t="s">
        <v>100</v>
      </c>
      <c r="E899">
        <v>14005236.9</v>
      </c>
    </row>
    <row r="900" spans="1:5" x14ac:dyDescent="0.25">
      <c r="A900" t="s">
        <v>62</v>
      </c>
      <c r="B900" s="189">
        <v>43582</v>
      </c>
      <c r="C900">
        <v>5</v>
      </c>
      <c r="D900" t="s">
        <v>101</v>
      </c>
      <c r="E900">
        <v>5173545.12</v>
      </c>
    </row>
    <row r="901" spans="1:5" x14ac:dyDescent="0.25">
      <c r="A901" t="s">
        <v>62</v>
      </c>
      <c r="B901" s="189">
        <v>43582</v>
      </c>
      <c r="C901">
        <v>5</v>
      </c>
      <c r="D901" t="s">
        <v>54</v>
      </c>
      <c r="E901">
        <v>1870235.11</v>
      </c>
    </row>
    <row r="902" spans="1:5" x14ac:dyDescent="0.25">
      <c r="A902" t="s">
        <v>62</v>
      </c>
      <c r="B902" s="189">
        <v>43582</v>
      </c>
      <c r="C902">
        <v>5</v>
      </c>
      <c r="D902" t="s">
        <v>55</v>
      </c>
      <c r="E902">
        <v>1045428.42</v>
      </c>
    </row>
    <row r="903" spans="1:5" x14ac:dyDescent="0.25">
      <c r="A903" t="s">
        <v>62</v>
      </c>
      <c r="B903" s="189">
        <v>43582</v>
      </c>
      <c r="C903">
        <v>5</v>
      </c>
      <c r="D903" t="s">
        <v>56</v>
      </c>
      <c r="E903">
        <v>2241081.04</v>
      </c>
    </row>
    <row r="904" spans="1:5" x14ac:dyDescent="0.25">
      <c r="A904" t="s">
        <v>62</v>
      </c>
      <c r="B904" s="189">
        <v>43582</v>
      </c>
      <c r="C904">
        <v>5</v>
      </c>
      <c r="D904" t="s">
        <v>57</v>
      </c>
      <c r="E904">
        <v>103061.54</v>
      </c>
    </row>
    <row r="905" spans="1:5" x14ac:dyDescent="0.25">
      <c r="A905" t="s">
        <v>62</v>
      </c>
      <c r="B905" s="189">
        <v>43610</v>
      </c>
      <c r="C905">
        <v>4</v>
      </c>
      <c r="D905" t="s">
        <v>100</v>
      </c>
      <c r="E905">
        <v>81916.66</v>
      </c>
    </row>
    <row r="906" spans="1:5" x14ac:dyDescent="0.25">
      <c r="A906" t="s">
        <v>62</v>
      </c>
      <c r="B906" s="189">
        <v>43610</v>
      </c>
      <c r="C906">
        <v>4</v>
      </c>
      <c r="D906" t="s">
        <v>101</v>
      </c>
      <c r="E906">
        <v>5053.75</v>
      </c>
    </row>
    <row r="907" spans="1:5" x14ac:dyDescent="0.25">
      <c r="A907" t="s">
        <v>62</v>
      </c>
      <c r="B907" s="189">
        <v>43610</v>
      </c>
      <c r="C907">
        <v>4</v>
      </c>
      <c r="D907" t="s">
        <v>54</v>
      </c>
      <c r="E907">
        <v>9939.75</v>
      </c>
    </row>
    <row r="908" spans="1:5" x14ac:dyDescent="0.25">
      <c r="A908" t="s">
        <v>62</v>
      </c>
      <c r="B908" s="189">
        <v>43610</v>
      </c>
      <c r="C908">
        <v>4</v>
      </c>
      <c r="D908" t="s">
        <v>55</v>
      </c>
      <c r="E908">
        <v>1527.58</v>
      </c>
    </row>
    <row r="909" spans="1:5" x14ac:dyDescent="0.25">
      <c r="A909" t="s">
        <v>62</v>
      </c>
      <c r="B909" s="189">
        <v>43610</v>
      </c>
      <c r="C909">
        <v>4</v>
      </c>
      <c r="D909" t="s">
        <v>56</v>
      </c>
      <c r="E909">
        <v>0</v>
      </c>
    </row>
    <row r="910" spans="1:5" x14ac:dyDescent="0.25">
      <c r="A910" t="s">
        <v>62</v>
      </c>
      <c r="B910" s="189">
        <v>43610</v>
      </c>
      <c r="C910">
        <v>4</v>
      </c>
      <c r="D910" t="s">
        <v>57</v>
      </c>
      <c r="E910">
        <v>0</v>
      </c>
    </row>
    <row r="911" spans="1:5" x14ac:dyDescent="0.25">
      <c r="A911" t="s">
        <v>62</v>
      </c>
      <c r="B911" s="189">
        <v>43610</v>
      </c>
      <c r="C911">
        <v>5</v>
      </c>
      <c r="D911" t="s">
        <v>100</v>
      </c>
      <c r="E911">
        <v>14062762.99</v>
      </c>
    </row>
    <row r="912" spans="1:5" x14ac:dyDescent="0.25">
      <c r="A912" t="s">
        <v>62</v>
      </c>
      <c r="B912" s="189">
        <v>43610</v>
      </c>
      <c r="C912">
        <v>5</v>
      </c>
      <c r="D912" t="s">
        <v>101</v>
      </c>
      <c r="E912">
        <v>5036751.9400000004</v>
      </c>
    </row>
    <row r="913" spans="1:5" x14ac:dyDescent="0.25">
      <c r="A913" t="s">
        <v>62</v>
      </c>
      <c r="B913" s="189">
        <v>43610</v>
      </c>
      <c r="C913">
        <v>5</v>
      </c>
      <c r="D913" t="s">
        <v>54</v>
      </c>
      <c r="E913">
        <v>1875923.79</v>
      </c>
    </row>
    <row r="914" spans="1:5" x14ac:dyDescent="0.25">
      <c r="A914" t="s">
        <v>62</v>
      </c>
      <c r="B914" s="189">
        <v>43610</v>
      </c>
      <c r="C914">
        <v>5</v>
      </c>
      <c r="D914" t="s">
        <v>55</v>
      </c>
      <c r="E914">
        <v>1095008.0900000001</v>
      </c>
    </row>
    <row r="915" spans="1:5" x14ac:dyDescent="0.25">
      <c r="A915" t="s">
        <v>62</v>
      </c>
      <c r="B915" s="189">
        <v>43610</v>
      </c>
      <c r="C915">
        <v>5</v>
      </c>
      <c r="D915" t="s">
        <v>56</v>
      </c>
      <c r="E915">
        <v>1208550.46</v>
      </c>
    </row>
    <row r="916" spans="1:5" x14ac:dyDescent="0.25">
      <c r="A916" t="s">
        <v>62</v>
      </c>
      <c r="B916" s="189">
        <v>43610</v>
      </c>
      <c r="C916">
        <v>5</v>
      </c>
      <c r="D916" t="s">
        <v>57</v>
      </c>
      <c r="E916">
        <v>97038.24</v>
      </c>
    </row>
    <row r="917" spans="1:5" x14ac:dyDescent="0.25">
      <c r="A917" t="s">
        <v>62</v>
      </c>
      <c r="B917" s="189">
        <v>43645</v>
      </c>
      <c r="C917">
        <v>4</v>
      </c>
      <c r="D917" t="s">
        <v>100</v>
      </c>
      <c r="E917">
        <v>65618.41</v>
      </c>
    </row>
    <row r="918" spans="1:5" x14ac:dyDescent="0.25">
      <c r="A918" t="s">
        <v>62</v>
      </c>
      <c r="B918" s="189">
        <v>43645</v>
      </c>
      <c r="C918">
        <v>4</v>
      </c>
      <c r="D918" t="s">
        <v>101</v>
      </c>
      <c r="E918">
        <v>4017.97</v>
      </c>
    </row>
    <row r="919" spans="1:5" x14ac:dyDescent="0.25">
      <c r="A919" t="s">
        <v>62</v>
      </c>
      <c r="B919" s="189">
        <v>43645</v>
      </c>
      <c r="C919">
        <v>4</v>
      </c>
      <c r="D919" t="s">
        <v>54</v>
      </c>
      <c r="E919">
        <v>6389.14</v>
      </c>
    </row>
    <row r="920" spans="1:5" x14ac:dyDescent="0.25">
      <c r="A920" t="s">
        <v>62</v>
      </c>
      <c r="B920" s="189">
        <v>43645</v>
      </c>
      <c r="C920">
        <v>4</v>
      </c>
      <c r="D920" t="s">
        <v>55</v>
      </c>
      <c r="E920">
        <v>57.87</v>
      </c>
    </row>
    <row r="921" spans="1:5" x14ac:dyDescent="0.25">
      <c r="A921" t="s">
        <v>62</v>
      </c>
      <c r="B921" s="189">
        <v>43645</v>
      </c>
      <c r="C921">
        <v>4</v>
      </c>
      <c r="D921" t="s">
        <v>56</v>
      </c>
      <c r="E921">
        <v>0</v>
      </c>
    </row>
    <row r="922" spans="1:5" x14ac:dyDescent="0.25">
      <c r="A922" t="s">
        <v>62</v>
      </c>
      <c r="B922" s="189">
        <v>43645</v>
      </c>
      <c r="C922">
        <v>4</v>
      </c>
      <c r="D922" t="s">
        <v>57</v>
      </c>
      <c r="E922">
        <v>0</v>
      </c>
    </row>
    <row r="923" spans="1:5" x14ac:dyDescent="0.25">
      <c r="A923" t="s">
        <v>62</v>
      </c>
      <c r="B923" s="189">
        <v>43645</v>
      </c>
      <c r="C923">
        <v>5</v>
      </c>
      <c r="D923" t="s">
        <v>100</v>
      </c>
      <c r="E923">
        <v>11575573.17</v>
      </c>
    </row>
    <row r="924" spans="1:5" x14ac:dyDescent="0.25">
      <c r="A924" t="s">
        <v>62</v>
      </c>
      <c r="B924" s="189">
        <v>43645</v>
      </c>
      <c r="C924">
        <v>5</v>
      </c>
      <c r="D924" t="s">
        <v>101</v>
      </c>
      <c r="E924">
        <v>4149411.88</v>
      </c>
    </row>
    <row r="925" spans="1:5" x14ac:dyDescent="0.25">
      <c r="A925" t="s">
        <v>62</v>
      </c>
      <c r="B925" s="189">
        <v>43645</v>
      </c>
      <c r="C925">
        <v>5</v>
      </c>
      <c r="D925" t="s">
        <v>54</v>
      </c>
      <c r="E925">
        <v>1661052.13</v>
      </c>
    </row>
    <row r="926" spans="1:5" x14ac:dyDescent="0.25">
      <c r="A926" t="s">
        <v>62</v>
      </c>
      <c r="B926" s="189">
        <v>43645</v>
      </c>
      <c r="C926">
        <v>5</v>
      </c>
      <c r="D926" t="s">
        <v>55</v>
      </c>
      <c r="E926">
        <v>1058928.1399999999</v>
      </c>
    </row>
    <row r="927" spans="1:5" x14ac:dyDescent="0.25">
      <c r="A927" t="s">
        <v>62</v>
      </c>
      <c r="B927" s="189">
        <v>43645</v>
      </c>
      <c r="C927">
        <v>5</v>
      </c>
      <c r="D927" t="s">
        <v>56</v>
      </c>
      <c r="E927">
        <v>1738157.34</v>
      </c>
    </row>
    <row r="928" spans="1:5" x14ac:dyDescent="0.25">
      <c r="A928" t="s">
        <v>62</v>
      </c>
      <c r="B928" s="189">
        <v>43645</v>
      </c>
      <c r="C928">
        <v>5</v>
      </c>
      <c r="D928" t="s">
        <v>57</v>
      </c>
      <c r="E928">
        <v>76550.11</v>
      </c>
    </row>
    <row r="929" spans="1:5" x14ac:dyDescent="0.25">
      <c r="A929" t="s">
        <v>62</v>
      </c>
      <c r="B929" s="189">
        <v>43673</v>
      </c>
      <c r="C929">
        <v>4</v>
      </c>
      <c r="D929" t="s">
        <v>100</v>
      </c>
      <c r="E929">
        <v>53128.1</v>
      </c>
    </row>
    <row r="930" spans="1:5" x14ac:dyDescent="0.25">
      <c r="A930" t="s">
        <v>62</v>
      </c>
      <c r="B930" s="189">
        <v>43673</v>
      </c>
      <c r="C930">
        <v>4</v>
      </c>
      <c r="D930" t="s">
        <v>101</v>
      </c>
      <c r="E930">
        <v>3471.44</v>
      </c>
    </row>
    <row r="931" spans="1:5" x14ac:dyDescent="0.25">
      <c r="A931" t="s">
        <v>62</v>
      </c>
      <c r="B931" s="189">
        <v>43673</v>
      </c>
      <c r="C931">
        <v>4</v>
      </c>
      <c r="D931" t="s">
        <v>54</v>
      </c>
      <c r="E931">
        <v>4005.85</v>
      </c>
    </row>
    <row r="932" spans="1:5" x14ac:dyDescent="0.25">
      <c r="A932" t="s">
        <v>62</v>
      </c>
      <c r="B932" s="189">
        <v>43673</v>
      </c>
      <c r="C932">
        <v>4</v>
      </c>
      <c r="D932" t="s">
        <v>55</v>
      </c>
      <c r="E932">
        <v>2894.1</v>
      </c>
    </row>
    <row r="933" spans="1:5" x14ac:dyDescent="0.25">
      <c r="A933" t="s">
        <v>62</v>
      </c>
      <c r="B933" s="189">
        <v>43673</v>
      </c>
      <c r="C933">
        <v>4</v>
      </c>
      <c r="D933" t="s">
        <v>56</v>
      </c>
      <c r="E933">
        <v>86.85</v>
      </c>
    </row>
    <row r="934" spans="1:5" x14ac:dyDescent="0.25">
      <c r="A934" t="s">
        <v>62</v>
      </c>
      <c r="B934" s="189">
        <v>43673</v>
      </c>
      <c r="C934">
        <v>4</v>
      </c>
      <c r="D934" t="s">
        <v>57</v>
      </c>
      <c r="E934">
        <v>0</v>
      </c>
    </row>
    <row r="935" spans="1:5" x14ac:dyDescent="0.25">
      <c r="A935" t="s">
        <v>62</v>
      </c>
      <c r="B935" s="189">
        <v>43673</v>
      </c>
      <c r="C935">
        <v>5</v>
      </c>
      <c r="D935" t="s">
        <v>100</v>
      </c>
      <c r="E935">
        <v>9621083.0899999999</v>
      </c>
    </row>
    <row r="936" spans="1:5" x14ac:dyDescent="0.25">
      <c r="A936" t="s">
        <v>62</v>
      </c>
      <c r="B936" s="189">
        <v>43673</v>
      </c>
      <c r="C936">
        <v>5</v>
      </c>
      <c r="D936" t="s">
        <v>101</v>
      </c>
      <c r="E936">
        <v>3426413.16</v>
      </c>
    </row>
    <row r="937" spans="1:5" x14ac:dyDescent="0.25">
      <c r="A937" t="s">
        <v>62</v>
      </c>
      <c r="B937" s="189">
        <v>43673</v>
      </c>
      <c r="C937">
        <v>5</v>
      </c>
      <c r="D937" t="s">
        <v>54</v>
      </c>
      <c r="E937">
        <v>1369157.34</v>
      </c>
    </row>
    <row r="938" spans="1:5" x14ac:dyDescent="0.25">
      <c r="A938" t="s">
        <v>62</v>
      </c>
      <c r="B938" s="189">
        <v>43673</v>
      </c>
      <c r="C938">
        <v>5</v>
      </c>
      <c r="D938" t="s">
        <v>55</v>
      </c>
      <c r="E938">
        <v>1018092.04</v>
      </c>
    </row>
    <row r="939" spans="1:5" x14ac:dyDescent="0.25">
      <c r="A939" t="s">
        <v>62</v>
      </c>
      <c r="B939" s="189">
        <v>43673</v>
      </c>
      <c r="C939">
        <v>5</v>
      </c>
      <c r="D939" t="s">
        <v>56</v>
      </c>
      <c r="E939">
        <v>1131917.3</v>
      </c>
    </row>
    <row r="940" spans="1:5" x14ac:dyDescent="0.25">
      <c r="A940" t="s">
        <v>62</v>
      </c>
      <c r="B940" s="189">
        <v>43673</v>
      </c>
      <c r="C940">
        <v>5</v>
      </c>
      <c r="D940" t="s">
        <v>57</v>
      </c>
      <c r="E940">
        <v>65882.77</v>
      </c>
    </row>
    <row r="941" spans="1:5" x14ac:dyDescent="0.25">
      <c r="A941" t="s">
        <v>62</v>
      </c>
      <c r="B941" s="189">
        <v>43708</v>
      </c>
      <c r="C941">
        <v>4</v>
      </c>
      <c r="D941" t="s">
        <v>100</v>
      </c>
      <c r="E941">
        <v>50910.77</v>
      </c>
    </row>
    <row r="942" spans="1:5" x14ac:dyDescent="0.25">
      <c r="A942" t="s">
        <v>62</v>
      </c>
      <c r="B942" s="189">
        <v>43708</v>
      </c>
      <c r="C942">
        <v>4</v>
      </c>
      <c r="D942" t="s">
        <v>101</v>
      </c>
      <c r="E942">
        <v>2701.25</v>
      </c>
    </row>
    <row r="943" spans="1:5" x14ac:dyDescent="0.25">
      <c r="A943" t="s">
        <v>62</v>
      </c>
      <c r="B943" s="189">
        <v>43708</v>
      </c>
      <c r="C943">
        <v>4</v>
      </c>
      <c r="D943" t="s">
        <v>54</v>
      </c>
      <c r="E943">
        <v>15238.49</v>
      </c>
    </row>
    <row r="944" spans="1:5" x14ac:dyDescent="0.25">
      <c r="A944" t="s">
        <v>62</v>
      </c>
      <c r="B944" s="189">
        <v>43708</v>
      </c>
      <c r="C944">
        <v>4</v>
      </c>
      <c r="D944" t="s">
        <v>55</v>
      </c>
      <c r="E944">
        <v>4566.1499999999996</v>
      </c>
    </row>
    <row r="945" spans="1:5" x14ac:dyDescent="0.25">
      <c r="A945" t="s">
        <v>62</v>
      </c>
      <c r="B945" s="189">
        <v>43708</v>
      </c>
      <c r="C945">
        <v>4</v>
      </c>
      <c r="D945" t="s">
        <v>56</v>
      </c>
      <c r="E945">
        <v>0</v>
      </c>
    </row>
    <row r="946" spans="1:5" x14ac:dyDescent="0.25">
      <c r="A946" t="s">
        <v>62</v>
      </c>
      <c r="B946" s="189">
        <v>43708</v>
      </c>
      <c r="C946">
        <v>4</v>
      </c>
      <c r="D946" t="s">
        <v>57</v>
      </c>
      <c r="E946">
        <v>0</v>
      </c>
    </row>
    <row r="947" spans="1:5" x14ac:dyDescent="0.25">
      <c r="A947" t="s">
        <v>62</v>
      </c>
      <c r="B947" s="189">
        <v>43708</v>
      </c>
      <c r="C947">
        <v>5</v>
      </c>
      <c r="D947" t="s">
        <v>100</v>
      </c>
      <c r="E947">
        <v>9752712.2400000002</v>
      </c>
    </row>
    <row r="948" spans="1:5" x14ac:dyDescent="0.25">
      <c r="A948" t="s">
        <v>62</v>
      </c>
      <c r="B948" s="189">
        <v>43708</v>
      </c>
      <c r="C948">
        <v>5</v>
      </c>
      <c r="D948" t="s">
        <v>101</v>
      </c>
      <c r="E948">
        <v>3438818.31</v>
      </c>
    </row>
    <row r="949" spans="1:5" x14ac:dyDescent="0.25">
      <c r="A949" t="s">
        <v>62</v>
      </c>
      <c r="B949" s="189">
        <v>43708</v>
      </c>
      <c r="C949">
        <v>5</v>
      </c>
      <c r="D949" t="s">
        <v>54</v>
      </c>
      <c r="E949">
        <v>1432198.37</v>
      </c>
    </row>
    <row r="950" spans="1:5" x14ac:dyDescent="0.25">
      <c r="A950" t="s">
        <v>62</v>
      </c>
      <c r="B950" s="189">
        <v>43708</v>
      </c>
      <c r="C950">
        <v>5</v>
      </c>
      <c r="D950" t="s">
        <v>55</v>
      </c>
      <c r="E950">
        <v>1096380.17</v>
      </c>
    </row>
    <row r="951" spans="1:5" x14ac:dyDescent="0.25">
      <c r="A951" t="s">
        <v>62</v>
      </c>
      <c r="B951" s="189">
        <v>43708</v>
      </c>
      <c r="C951">
        <v>5</v>
      </c>
      <c r="D951" t="s">
        <v>56</v>
      </c>
      <c r="E951">
        <v>1341349.0900000001</v>
      </c>
    </row>
    <row r="952" spans="1:5" x14ac:dyDescent="0.25">
      <c r="A952" t="s">
        <v>62</v>
      </c>
      <c r="B952" s="189">
        <v>43708</v>
      </c>
      <c r="C952">
        <v>5</v>
      </c>
      <c r="D952" t="s">
        <v>57</v>
      </c>
      <c r="E952">
        <v>88994.240000000005</v>
      </c>
    </row>
    <row r="953" spans="1:5" x14ac:dyDescent="0.25">
      <c r="A953" t="s">
        <v>62</v>
      </c>
      <c r="B953" s="189">
        <v>43736</v>
      </c>
      <c r="C953">
        <v>4</v>
      </c>
      <c r="D953" t="s">
        <v>100</v>
      </c>
      <c r="E953">
        <v>60106.73</v>
      </c>
    </row>
    <row r="954" spans="1:5" x14ac:dyDescent="0.25">
      <c r="A954" t="s">
        <v>62</v>
      </c>
      <c r="B954" s="189">
        <v>43736</v>
      </c>
      <c r="C954">
        <v>4</v>
      </c>
      <c r="D954" t="s">
        <v>101</v>
      </c>
      <c r="E954">
        <v>3208.94</v>
      </c>
    </row>
    <row r="955" spans="1:5" x14ac:dyDescent="0.25">
      <c r="A955" t="s">
        <v>62</v>
      </c>
      <c r="B955" s="189">
        <v>43736</v>
      </c>
      <c r="C955">
        <v>4</v>
      </c>
      <c r="D955" t="s">
        <v>54</v>
      </c>
      <c r="E955">
        <v>12254.65</v>
      </c>
    </row>
    <row r="956" spans="1:5" x14ac:dyDescent="0.25">
      <c r="A956" t="s">
        <v>62</v>
      </c>
      <c r="B956" s="189">
        <v>43736</v>
      </c>
      <c r="C956">
        <v>4</v>
      </c>
      <c r="D956" t="s">
        <v>55</v>
      </c>
      <c r="E956">
        <v>2517.09</v>
      </c>
    </row>
    <row r="957" spans="1:5" x14ac:dyDescent="0.25">
      <c r="A957" t="s">
        <v>62</v>
      </c>
      <c r="B957" s="189">
        <v>43736</v>
      </c>
      <c r="C957">
        <v>4</v>
      </c>
      <c r="D957" t="s">
        <v>56</v>
      </c>
      <c r="E957">
        <v>0</v>
      </c>
    </row>
    <row r="958" spans="1:5" x14ac:dyDescent="0.25">
      <c r="A958" t="s">
        <v>62</v>
      </c>
      <c r="B958" s="189">
        <v>43736</v>
      </c>
      <c r="C958">
        <v>4</v>
      </c>
      <c r="D958" t="s">
        <v>57</v>
      </c>
      <c r="E958">
        <v>47.25</v>
      </c>
    </row>
    <row r="959" spans="1:5" x14ac:dyDescent="0.25">
      <c r="A959" t="s">
        <v>62</v>
      </c>
      <c r="B959" s="189">
        <v>43736</v>
      </c>
      <c r="C959">
        <v>5</v>
      </c>
      <c r="D959" t="s">
        <v>100</v>
      </c>
      <c r="E959">
        <v>11848421.08</v>
      </c>
    </row>
    <row r="960" spans="1:5" x14ac:dyDescent="0.25">
      <c r="A960" t="s">
        <v>62</v>
      </c>
      <c r="B960" s="189">
        <v>43736</v>
      </c>
      <c r="C960">
        <v>5</v>
      </c>
      <c r="D960" t="s">
        <v>101</v>
      </c>
      <c r="E960">
        <v>3988327.72</v>
      </c>
    </row>
    <row r="961" spans="1:5" x14ac:dyDescent="0.25">
      <c r="A961" t="s">
        <v>62</v>
      </c>
      <c r="B961" s="189">
        <v>43736</v>
      </c>
      <c r="C961">
        <v>5</v>
      </c>
      <c r="D961" t="s">
        <v>54</v>
      </c>
      <c r="E961">
        <v>1567990.24</v>
      </c>
    </row>
    <row r="962" spans="1:5" x14ac:dyDescent="0.25">
      <c r="A962" t="s">
        <v>62</v>
      </c>
      <c r="B962" s="189">
        <v>43736</v>
      </c>
      <c r="C962">
        <v>5</v>
      </c>
      <c r="D962" t="s">
        <v>55</v>
      </c>
      <c r="E962">
        <v>1067408.19</v>
      </c>
    </row>
    <row r="963" spans="1:5" x14ac:dyDescent="0.25">
      <c r="A963" t="s">
        <v>62</v>
      </c>
      <c r="B963" s="189">
        <v>43736</v>
      </c>
      <c r="C963">
        <v>5</v>
      </c>
      <c r="D963" t="s">
        <v>56</v>
      </c>
      <c r="E963">
        <v>1337702.56</v>
      </c>
    </row>
    <row r="964" spans="1:5" x14ac:dyDescent="0.25">
      <c r="A964" t="s">
        <v>62</v>
      </c>
      <c r="B964" s="189">
        <v>43736</v>
      </c>
      <c r="C964">
        <v>5</v>
      </c>
      <c r="D964" t="s">
        <v>57</v>
      </c>
      <c r="E964">
        <v>77390.539999999994</v>
      </c>
    </row>
    <row r="965" spans="1:5" x14ac:dyDescent="0.25">
      <c r="A965" t="s">
        <v>62</v>
      </c>
      <c r="B965" s="189">
        <v>43764</v>
      </c>
      <c r="C965">
        <v>4</v>
      </c>
      <c r="D965" t="s">
        <v>100</v>
      </c>
      <c r="E965">
        <v>85656.45</v>
      </c>
    </row>
    <row r="966" spans="1:5" x14ac:dyDescent="0.25">
      <c r="A966" t="s">
        <v>62</v>
      </c>
      <c r="B966" s="189">
        <v>43764</v>
      </c>
      <c r="C966">
        <v>4</v>
      </c>
      <c r="D966" t="s">
        <v>101</v>
      </c>
      <c r="E966">
        <v>3860.3</v>
      </c>
    </row>
    <row r="967" spans="1:5" x14ac:dyDescent="0.25">
      <c r="A967" t="s">
        <v>62</v>
      </c>
      <c r="B967" s="189">
        <v>43764</v>
      </c>
      <c r="C967">
        <v>4</v>
      </c>
      <c r="D967" t="s">
        <v>54</v>
      </c>
      <c r="E967">
        <v>22333.93</v>
      </c>
    </row>
    <row r="968" spans="1:5" x14ac:dyDescent="0.25">
      <c r="A968" t="s">
        <v>62</v>
      </c>
      <c r="B968" s="189">
        <v>43764</v>
      </c>
      <c r="C968">
        <v>4</v>
      </c>
      <c r="D968" t="s">
        <v>55</v>
      </c>
      <c r="E968">
        <v>2617.2399999999998</v>
      </c>
    </row>
    <row r="969" spans="1:5" x14ac:dyDescent="0.25">
      <c r="A969" t="s">
        <v>62</v>
      </c>
      <c r="B969" s="189">
        <v>43764</v>
      </c>
      <c r="C969">
        <v>4</v>
      </c>
      <c r="D969" t="s">
        <v>56</v>
      </c>
      <c r="E969">
        <v>0</v>
      </c>
    </row>
    <row r="970" spans="1:5" x14ac:dyDescent="0.25">
      <c r="A970" t="s">
        <v>62</v>
      </c>
      <c r="B970" s="189">
        <v>43764</v>
      </c>
      <c r="C970">
        <v>4</v>
      </c>
      <c r="D970" t="s">
        <v>57</v>
      </c>
      <c r="E970">
        <v>0</v>
      </c>
    </row>
    <row r="971" spans="1:5" x14ac:dyDescent="0.25">
      <c r="A971" t="s">
        <v>62</v>
      </c>
      <c r="B971" s="189">
        <v>43764</v>
      </c>
      <c r="C971">
        <v>5</v>
      </c>
      <c r="D971" t="s">
        <v>100</v>
      </c>
      <c r="E971">
        <v>15099039.119999999</v>
      </c>
    </row>
    <row r="972" spans="1:5" x14ac:dyDescent="0.25">
      <c r="A972" t="s">
        <v>62</v>
      </c>
      <c r="B972" s="189">
        <v>43764</v>
      </c>
      <c r="C972">
        <v>5</v>
      </c>
      <c r="D972" t="s">
        <v>101</v>
      </c>
      <c r="E972">
        <v>4878670.92</v>
      </c>
    </row>
    <row r="973" spans="1:5" x14ac:dyDescent="0.25">
      <c r="A973" t="s">
        <v>62</v>
      </c>
      <c r="B973" s="189">
        <v>43764</v>
      </c>
      <c r="C973">
        <v>5</v>
      </c>
      <c r="D973" t="s">
        <v>54</v>
      </c>
      <c r="E973">
        <v>1628409.25</v>
      </c>
    </row>
    <row r="974" spans="1:5" x14ac:dyDescent="0.25">
      <c r="A974" t="s">
        <v>62</v>
      </c>
      <c r="B974" s="189">
        <v>43764</v>
      </c>
      <c r="C974">
        <v>5</v>
      </c>
      <c r="D974" t="s">
        <v>55</v>
      </c>
      <c r="E974">
        <v>1148538.2</v>
      </c>
    </row>
    <row r="975" spans="1:5" x14ac:dyDescent="0.25">
      <c r="A975" t="s">
        <v>62</v>
      </c>
      <c r="B975" s="189">
        <v>43764</v>
      </c>
      <c r="C975">
        <v>5</v>
      </c>
      <c r="D975" t="s">
        <v>56</v>
      </c>
      <c r="E975">
        <v>755845.08</v>
      </c>
    </row>
    <row r="976" spans="1:5" x14ac:dyDescent="0.25">
      <c r="A976" t="s">
        <v>62</v>
      </c>
      <c r="B976" s="189">
        <v>43764</v>
      </c>
      <c r="C976">
        <v>5</v>
      </c>
      <c r="D976" t="s">
        <v>57</v>
      </c>
      <c r="E976">
        <v>85772.91</v>
      </c>
    </row>
    <row r="977" spans="1:5" x14ac:dyDescent="0.25">
      <c r="A977" t="s">
        <v>62</v>
      </c>
      <c r="B977" s="189">
        <v>43799</v>
      </c>
      <c r="C977">
        <v>4</v>
      </c>
      <c r="D977" t="s">
        <v>100</v>
      </c>
      <c r="E977">
        <v>68293.850000000006</v>
      </c>
    </row>
    <row r="978" spans="1:5" x14ac:dyDescent="0.25">
      <c r="A978" t="s">
        <v>62</v>
      </c>
      <c r="B978" s="189">
        <v>43799</v>
      </c>
      <c r="C978">
        <v>4</v>
      </c>
      <c r="D978" t="s">
        <v>101</v>
      </c>
      <c r="E978">
        <v>3318.77</v>
      </c>
    </row>
    <row r="979" spans="1:5" x14ac:dyDescent="0.25">
      <c r="A979" t="s">
        <v>62</v>
      </c>
      <c r="B979" s="189">
        <v>43799</v>
      </c>
      <c r="C979">
        <v>4</v>
      </c>
      <c r="D979" t="s">
        <v>54</v>
      </c>
      <c r="E979">
        <v>8730.9599999999991</v>
      </c>
    </row>
    <row r="980" spans="1:5" x14ac:dyDescent="0.25">
      <c r="A980" t="s">
        <v>62</v>
      </c>
      <c r="B980" s="189">
        <v>43799</v>
      </c>
      <c r="C980">
        <v>4</v>
      </c>
      <c r="D980" t="s">
        <v>55</v>
      </c>
      <c r="E980">
        <v>4365.01</v>
      </c>
    </row>
    <row r="981" spans="1:5" x14ac:dyDescent="0.25">
      <c r="A981" t="s">
        <v>62</v>
      </c>
      <c r="B981" s="189">
        <v>43799</v>
      </c>
      <c r="C981">
        <v>4</v>
      </c>
      <c r="D981" t="s">
        <v>56</v>
      </c>
      <c r="E981">
        <v>0</v>
      </c>
    </row>
    <row r="982" spans="1:5" x14ac:dyDescent="0.25">
      <c r="A982" t="s">
        <v>62</v>
      </c>
      <c r="B982" s="189">
        <v>43799</v>
      </c>
      <c r="C982">
        <v>4</v>
      </c>
      <c r="D982" t="s">
        <v>57</v>
      </c>
      <c r="E982">
        <v>0.47</v>
      </c>
    </row>
    <row r="983" spans="1:5" x14ac:dyDescent="0.25">
      <c r="A983" t="s">
        <v>62</v>
      </c>
      <c r="B983" s="189">
        <v>43799</v>
      </c>
      <c r="C983">
        <v>5</v>
      </c>
      <c r="D983" t="s">
        <v>100</v>
      </c>
      <c r="E983">
        <v>13499429.720000001</v>
      </c>
    </row>
    <row r="984" spans="1:5" x14ac:dyDescent="0.25">
      <c r="A984" t="s">
        <v>62</v>
      </c>
      <c r="B984" s="189">
        <v>43799</v>
      </c>
      <c r="C984">
        <v>5</v>
      </c>
      <c r="D984" t="s">
        <v>101</v>
      </c>
      <c r="E984">
        <v>4288061.7</v>
      </c>
    </row>
    <row r="985" spans="1:5" x14ac:dyDescent="0.25">
      <c r="A985" t="s">
        <v>62</v>
      </c>
      <c r="B985" s="189">
        <v>43799</v>
      </c>
      <c r="C985">
        <v>5</v>
      </c>
      <c r="D985" t="s">
        <v>54</v>
      </c>
      <c r="E985">
        <v>1793519.47</v>
      </c>
    </row>
    <row r="986" spans="1:5" x14ac:dyDescent="0.25">
      <c r="A986" t="s">
        <v>62</v>
      </c>
      <c r="B986" s="189">
        <v>43799</v>
      </c>
      <c r="C986">
        <v>5</v>
      </c>
      <c r="D986" t="s">
        <v>55</v>
      </c>
      <c r="E986">
        <v>1222366.1599999999</v>
      </c>
    </row>
    <row r="987" spans="1:5" x14ac:dyDescent="0.25">
      <c r="A987" t="s">
        <v>62</v>
      </c>
      <c r="B987" s="189">
        <v>43799</v>
      </c>
      <c r="C987">
        <v>5</v>
      </c>
      <c r="D987" t="s">
        <v>56</v>
      </c>
      <c r="E987">
        <v>1149839.6200000001</v>
      </c>
    </row>
    <row r="988" spans="1:5" x14ac:dyDescent="0.25">
      <c r="A988" t="s">
        <v>62</v>
      </c>
      <c r="B988" s="189">
        <v>43799</v>
      </c>
      <c r="C988">
        <v>5</v>
      </c>
      <c r="D988" t="s">
        <v>57</v>
      </c>
      <c r="E988">
        <v>106503.43</v>
      </c>
    </row>
    <row r="989" spans="1:5" x14ac:dyDescent="0.25">
      <c r="A989" t="s">
        <v>62</v>
      </c>
      <c r="B989" s="189">
        <v>43820</v>
      </c>
      <c r="C989">
        <v>4</v>
      </c>
      <c r="D989" t="s">
        <v>100</v>
      </c>
      <c r="E989">
        <v>71220.66</v>
      </c>
    </row>
    <row r="990" spans="1:5" x14ac:dyDescent="0.25">
      <c r="A990" t="s">
        <v>62</v>
      </c>
      <c r="B990" s="189">
        <v>43820</v>
      </c>
      <c r="C990">
        <v>4</v>
      </c>
      <c r="D990" t="s">
        <v>101</v>
      </c>
      <c r="E990">
        <v>3576.83</v>
      </c>
    </row>
    <row r="991" spans="1:5" x14ac:dyDescent="0.25">
      <c r="A991" t="s">
        <v>62</v>
      </c>
      <c r="B991" s="189">
        <v>43820</v>
      </c>
      <c r="C991">
        <v>4</v>
      </c>
      <c r="D991" t="s">
        <v>54</v>
      </c>
      <c r="E991">
        <v>14076.17</v>
      </c>
    </row>
    <row r="992" spans="1:5" x14ac:dyDescent="0.25">
      <c r="A992" t="s">
        <v>62</v>
      </c>
      <c r="B992" s="189">
        <v>43820</v>
      </c>
      <c r="C992">
        <v>4</v>
      </c>
      <c r="D992" t="s">
        <v>55</v>
      </c>
      <c r="E992">
        <v>5176.7299999999996</v>
      </c>
    </row>
    <row r="993" spans="1:5" x14ac:dyDescent="0.25">
      <c r="A993" t="s">
        <v>62</v>
      </c>
      <c r="B993" s="189">
        <v>43820</v>
      </c>
      <c r="C993">
        <v>4</v>
      </c>
      <c r="D993" t="s">
        <v>56</v>
      </c>
      <c r="E993">
        <v>0</v>
      </c>
    </row>
    <row r="994" spans="1:5" x14ac:dyDescent="0.25">
      <c r="A994" t="s">
        <v>62</v>
      </c>
      <c r="B994" s="189">
        <v>43820</v>
      </c>
      <c r="C994">
        <v>4</v>
      </c>
      <c r="D994" t="s">
        <v>57</v>
      </c>
      <c r="E994">
        <v>0.47</v>
      </c>
    </row>
    <row r="995" spans="1:5" x14ac:dyDescent="0.25">
      <c r="A995" t="s">
        <v>62</v>
      </c>
      <c r="B995" s="189">
        <v>43820</v>
      </c>
      <c r="C995">
        <v>5</v>
      </c>
      <c r="D995" t="s">
        <v>100</v>
      </c>
      <c r="E995">
        <v>11139592.24</v>
      </c>
    </row>
    <row r="996" spans="1:5" x14ac:dyDescent="0.25">
      <c r="A996" t="s">
        <v>62</v>
      </c>
      <c r="B996" s="189">
        <v>43820</v>
      </c>
      <c r="C996">
        <v>5</v>
      </c>
      <c r="D996" t="s">
        <v>101</v>
      </c>
      <c r="E996">
        <v>3559424.65</v>
      </c>
    </row>
    <row r="997" spans="1:5" x14ac:dyDescent="0.25">
      <c r="A997" t="s">
        <v>62</v>
      </c>
      <c r="B997" s="189">
        <v>43820</v>
      </c>
      <c r="C997">
        <v>5</v>
      </c>
      <c r="D997" t="s">
        <v>54</v>
      </c>
      <c r="E997">
        <v>1528789.72</v>
      </c>
    </row>
    <row r="998" spans="1:5" x14ac:dyDescent="0.25">
      <c r="A998" t="s">
        <v>62</v>
      </c>
      <c r="B998" s="189">
        <v>43820</v>
      </c>
      <c r="C998">
        <v>5</v>
      </c>
      <c r="D998" t="s">
        <v>55</v>
      </c>
      <c r="E998">
        <v>1095585.31</v>
      </c>
    </row>
    <row r="999" spans="1:5" x14ac:dyDescent="0.25">
      <c r="A999" t="s">
        <v>62</v>
      </c>
      <c r="B999" s="189">
        <v>43820</v>
      </c>
      <c r="C999">
        <v>5</v>
      </c>
      <c r="D999" t="s">
        <v>56</v>
      </c>
      <c r="E999">
        <v>1227444.95</v>
      </c>
    </row>
    <row r="1000" spans="1:5" x14ac:dyDescent="0.25">
      <c r="A1000" t="s">
        <v>62</v>
      </c>
      <c r="B1000" s="189">
        <v>43820</v>
      </c>
      <c r="C1000">
        <v>5</v>
      </c>
      <c r="D1000" t="s">
        <v>57</v>
      </c>
      <c r="E1000">
        <v>68962.25</v>
      </c>
    </row>
    <row r="1001" spans="1:5" x14ac:dyDescent="0.25">
      <c r="A1001" t="s">
        <v>62</v>
      </c>
      <c r="B1001" s="189">
        <v>43855</v>
      </c>
      <c r="C1001">
        <v>4</v>
      </c>
      <c r="D1001" t="s">
        <v>100</v>
      </c>
      <c r="E1001">
        <v>66928.44</v>
      </c>
    </row>
    <row r="1002" spans="1:5" x14ac:dyDescent="0.25">
      <c r="A1002" t="s">
        <v>62</v>
      </c>
      <c r="B1002" s="189">
        <v>43855</v>
      </c>
      <c r="C1002">
        <v>4</v>
      </c>
      <c r="D1002" t="s">
        <v>101</v>
      </c>
      <c r="E1002">
        <v>3197.83</v>
      </c>
    </row>
    <row r="1003" spans="1:5" x14ac:dyDescent="0.25">
      <c r="A1003" t="s">
        <v>62</v>
      </c>
      <c r="B1003" s="189">
        <v>43855</v>
      </c>
      <c r="C1003">
        <v>4</v>
      </c>
      <c r="D1003" t="s">
        <v>54</v>
      </c>
      <c r="E1003">
        <v>8824.98</v>
      </c>
    </row>
    <row r="1004" spans="1:5" x14ac:dyDescent="0.25">
      <c r="A1004" t="s">
        <v>62</v>
      </c>
      <c r="B1004" s="189">
        <v>43855</v>
      </c>
      <c r="C1004">
        <v>4</v>
      </c>
      <c r="D1004" t="s">
        <v>55</v>
      </c>
      <c r="E1004">
        <v>8875.11</v>
      </c>
    </row>
    <row r="1005" spans="1:5" x14ac:dyDescent="0.25">
      <c r="A1005" t="s">
        <v>62</v>
      </c>
      <c r="B1005" s="189">
        <v>43855</v>
      </c>
      <c r="C1005">
        <v>4</v>
      </c>
      <c r="D1005" t="s">
        <v>56</v>
      </c>
      <c r="E1005">
        <v>0</v>
      </c>
    </row>
    <row r="1006" spans="1:5" x14ac:dyDescent="0.25">
      <c r="A1006" t="s">
        <v>62</v>
      </c>
      <c r="B1006" s="189">
        <v>43855</v>
      </c>
      <c r="C1006">
        <v>4</v>
      </c>
      <c r="D1006" t="s">
        <v>57</v>
      </c>
      <c r="E1006">
        <v>0.47</v>
      </c>
    </row>
    <row r="1007" spans="1:5" x14ac:dyDescent="0.25">
      <c r="A1007" t="s">
        <v>62</v>
      </c>
      <c r="B1007" s="189">
        <v>43855</v>
      </c>
      <c r="C1007">
        <v>5</v>
      </c>
      <c r="D1007" t="s">
        <v>100</v>
      </c>
      <c r="E1007">
        <v>12567436.869999999</v>
      </c>
    </row>
    <row r="1008" spans="1:5" x14ac:dyDescent="0.25">
      <c r="A1008" t="s">
        <v>62</v>
      </c>
      <c r="B1008" s="189">
        <v>43855</v>
      </c>
      <c r="C1008">
        <v>5</v>
      </c>
      <c r="D1008" t="s">
        <v>101</v>
      </c>
      <c r="E1008">
        <v>4061255.34</v>
      </c>
    </row>
    <row r="1009" spans="1:5" x14ac:dyDescent="0.25">
      <c r="A1009" t="s">
        <v>62</v>
      </c>
      <c r="B1009" s="189">
        <v>43855</v>
      </c>
      <c r="C1009">
        <v>5</v>
      </c>
      <c r="D1009" t="s">
        <v>54</v>
      </c>
      <c r="E1009">
        <v>1645538.17</v>
      </c>
    </row>
    <row r="1010" spans="1:5" x14ac:dyDescent="0.25">
      <c r="A1010" t="s">
        <v>62</v>
      </c>
      <c r="B1010" s="189">
        <v>43855</v>
      </c>
      <c r="C1010">
        <v>5</v>
      </c>
      <c r="D1010" t="s">
        <v>55</v>
      </c>
      <c r="E1010">
        <v>1032662.73</v>
      </c>
    </row>
    <row r="1011" spans="1:5" x14ac:dyDescent="0.25">
      <c r="A1011" t="s">
        <v>62</v>
      </c>
      <c r="B1011" s="189">
        <v>43855</v>
      </c>
      <c r="C1011">
        <v>5</v>
      </c>
      <c r="D1011" t="s">
        <v>56</v>
      </c>
      <c r="E1011">
        <v>1522992.65</v>
      </c>
    </row>
    <row r="1012" spans="1:5" x14ac:dyDescent="0.25">
      <c r="A1012" t="s">
        <v>62</v>
      </c>
      <c r="B1012" s="189">
        <v>43855</v>
      </c>
      <c r="C1012">
        <v>5</v>
      </c>
      <c r="D1012" t="s">
        <v>57</v>
      </c>
      <c r="E1012">
        <v>78379.67</v>
      </c>
    </row>
    <row r="1013" spans="1:5" x14ac:dyDescent="0.25">
      <c r="A1013" t="s">
        <v>62</v>
      </c>
      <c r="B1013" s="189">
        <v>43890</v>
      </c>
      <c r="C1013">
        <v>4</v>
      </c>
      <c r="D1013" t="s">
        <v>100</v>
      </c>
      <c r="E1013">
        <v>68834.17</v>
      </c>
    </row>
    <row r="1014" spans="1:5" x14ac:dyDescent="0.25">
      <c r="A1014" t="s">
        <v>62</v>
      </c>
      <c r="B1014" s="189">
        <v>43890</v>
      </c>
      <c r="C1014">
        <v>4</v>
      </c>
      <c r="D1014" t="s">
        <v>101</v>
      </c>
      <c r="E1014">
        <v>4036.38</v>
      </c>
    </row>
    <row r="1015" spans="1:5" x14ac:dyDescent="0.25">
      <c r="A1015" t="s">
        <v>62</v>
      </c>
      <c r="B1015" s="189">
        <v>43890</v>
      </c>
      <c r="C1015">
        <v>4</v>
      </c>
      <c r="D1015" t="s">
        <v>54</v>
      </c>
      <c r="E1015">
        <v>5015.34</v>
      </c>
    </row>
    <row r="1016" spans="1:5" x14ac:dyDescent="0.25">
      <c r="A1016" t="s">
        <v>62</v>
      </c>
      <c r="B1016" s="189">
        <v>43890</v>
      </c>
      <c r="C1016">
        <v>4</v>
      </c>
      <c r="D1016" t="s">
        <v>55</v>
      </c>
      <c r="E1016">
        <v>4332.9799999999996</v>
      </c>
    </row>
    <row r="1017" spans="1:5" x14ac:dyDescent="0.25">
      <c r="A1017" t="s">
        <v>62</v>
      </c>
      <c r="B1017" s="189">
        <v>43890</v>
      </c>
      <c r="C1017">
        <v>4</v>
      </c>
      <c r="D1017" t="s">
        <v>56</v>
      </c>
      <c r="E1017">
        <v>0</v>
      </c>
    </row>
    <row r="1018" spans="1:5" x14ac:dyDescent="0.25">
      <c r="A1018" t="s">
        <v>62</v>
      </c>
      <c r="B1018" s="189">
        <v>43890</v>
      </c>
      <c r="C1018">
        <v>4</v>
      </c>
      <c r="D1018" t="s">
        <v>57</v>
      </c>
      <c r="E1018">
        <v>0.47</v>
      </c>
    </row>
    <row r="1019" spans="1:5" x14ac:dyDescent="0.25">
      <c r="A1019" t="s">
        <v>62</v>
      </c>
      <c r="B1019" s="189">
        <v>43890</v>
      </c>
      <c r="C1019">
        <v>5</v>
      </c>
      <c r="D1019" t="s">
        <v>100</v>
      </c>
      <c r="E1019">
        <v>15428529.49</v>
      </c>
    </row>
    <row r="1020" spans="1:5" x14ac:dyDescent="0.25">
      <c r="A1020" t="s">
        <v>62</v>
      </c>
      <c r="B1020" s="189">
        <v>43890</v>
      </c>
      <c r="C1020">
        <v>5</v>
      </c>
      <c r="D1020" t="s">
        <v>101</v>
      </c>
      <c r="E1020">
        <v>5007822.62</v>
      </c>
    </row>
    <row r="1021" spans="1:5" x14ac:dyDescent="0.25">
      <c r="A1021" t="s">
        <v>62</v>
      </c>
      <c r="B1021" s="189">
        <v>43890</v>
      </c>
      <c r="C1021">
        <v>5</v>
      </c>
      <c r="D1021" t="s">
        <v>54</v>
      </c>
      <c r="E1021">
        <v>1673377.11</v>
      </c>
    </row>
    <row r="1022" spans="1:5" x14ac:dyDescent="0.25">
      <c r="A1022" t="s">
        <v>62</v>
      </c>
      <c r="B1022" s="189">
        <v>43890</v>
      </c>
      <c r="C1022">
        <v>5</v>
      </c>
      <c r="D1022" t="s">
        <v>55</v>
      </c>
      <c r="E1022">
        <v>1115713.54</v>
      </c>
    </row>
    <row r="1023" spans="1:5" x14ac:dyDescent="0.25">
      <c r="A1023" t="s">
        <v>62</v>
      </c>
      <c r="B1023" s="189">
        <v>43890</v>
      </c>
      <c r="C1023">
        <v>5</v>
      </c>
      <c r="D1023" t="s">
        <v>56</v>
      </c>
      <c r="E1023">
        <v>2453700.75</v>
      </c>
    </row>
    <row r="1024" spans="1:5" x14ac:dyDescent="0.25">
      <c r="A1024" t="s">
        <v>62</v>
      </c>
      <c r="B1024" s="189">
        <v>43890</v>
      </c>
      <c r="C1024">
        <v>5</v>
      </c>
      <c r="D1024" t="s">
        <v>57</v>
      </c>
      <c r="E1024">
        <v>127127.59</v>
      </c>
    </row>
    <row r="1025" spans="1:5" x14ac:dyDescent="0.25">
      <c r="A1025" t="s">
        <v>62</v>
      </c>
      <c r="B1025" s="189">
        <v>43918</v>
      </c>
      <c r="C1025">
        <v>4</v>
      </c>
      <c r="D1025" t="s">
        <v>100</v>
      </c>
      <c r="E1025">
        <v>102855.05</v>
      </c>
    </row>
    <row r="1026" spans="1:5" x14ac:dyDescent="0.25">
      <c r="A1026" t="s">
        <v>62</v>
      </c>
      <c r="B1026" s="189">
        <v>43918</v>
      </c>
      <c r="C1026">
        <v>4</v>
      </c>
      <c r="D1026" t="s">
        <v>101</v>
      </c>
      <c r="E1026">
        <v>4602.68</v>
      </c>
    </row>
    <row r="1027" spans="1:5" x14ac:dyDescent="0.25">
      <c r="A1027" t="s">
        <v>62</v>
      </c>
      <c r="B1027" s="189">
        <v>43918</v>
      </c>
      <c r="C1027">
        <v>4</v>
      </c>
      <c r="D1027" t="s">
        <v>54</v>
      </c>
      <c r="E1027">
        <v>15015.96</v>
      </c>
    </row>
    <row r="1028" spans="1:5" x14ac:dyDescent="0.25">
      <c r="A1028" t="s">
        <v>62</v>
      </c>
      <c r="B1028" s="189">
        <v>43918</v>
      </c>
      <c r="C1028">
        <v>4</v>
      </c>
      <c r="D1028" t="s">
        <v>55</v>
      </c>
      <c r="E1028">
        <v>6203.42</v>
      </c>
    </row>
    <row r="1029" spans="1:5" x14ac:dyDescent="0.25">
      <c r="A1029" t="s">
        <v>62</v>
      </c>
      <c r="B1029" s="189">
        <v>43918</v>
      </c>
      <c r="C1029">
        <v>4</v>
      </c>
      <c r="D1029" t="s">
        <v>56</v>
      </c>
      <c r="E1029">
        <v>2779.98</v>
      </c>
    </row>
    <row r="1030" spans="1:5" x14ac:dyDescent="0.25">
      <c r="A1030" t="s">
        <v>62</v>
      </c>
      <c r="B1030" s="189">
        <v>43918</v>
      </c>
      <c r="C1030">
        <v>4</v>
      </c>
      <c r="D1030" t="s">
        <v>57</v>
      </c>
      <c r="E1030">
        <v>0</v>
      </c>
    </row>
    <row r="1031" spans="1:5" x14ac:dyDescent="0.25">
      <c r="A1031" t="s">
        <v>62</v>
      </c>
      <c r="B1031" s="189">
        <v>43918</v>
      </c>
      <c r="C1031">
        <v>5</v>
      </c>
      <c r="D1031" t="s">
        <v>100</v>
      </c>
      <c r="E1031">
        <v>19949321.850000001</v>
      </c>
    </row>
    <row r="1032" spans="1:5" x14ac:dyDescent="0.25">
      <c r="A1032" t="s">
        <v>62</v>
      </c>
      <c r="B1032" s="189">
        <v>43918</v>
      </c>
      <c r="C1032">
        <v>5</v>
      </c>
      <c r="D1032" t="s">
        <v>101</v>
      </c>
      <c r="E1032">
        <v>5738502.3200000003</v>
      </c>
    </row>
    <row r="1033" spans="1:5" x14ac:dyDescent="0.25">
      <c r="A1033" t="s">
        <v>62</v>
      </c>
      <c r="B1033" s="189">
        <v>43918</v>
      </c>
      <c r="C1033">
        <v>5</v>
      </c>
      <c r="D1033" t="s">
        <v>54</v>
      </c>
      <c r="E1033">
        <v>2353140.35</v>
      </c>
    </row>
    <row r="1034" spans="1:5" x14ac:dyDescent="0.25">
      <c r="A1034" t="s">
        <v>62</v>
      </c>
      <c r="B1034" s="189">
        <v>43918</v>
      </c>
      <c r="C1034">
        <v>5</v>
      </c>
      <c r="D1034" t="s">
        <v>55</v>
      </c>
      <c r="E1034">
        <v>1454146.51</v>
      </c>
    </row>
    <row r="1035" spans="1:5" x14ac:dyDescent="0.25">
      <c r="A1035" t="s">
        <v>62</v>
      </c>
      <c r="B1035" s="189">
        <v>43918</v>
      </c>
      <c r="C1035">
        <v>5</v>
      </c>
      <c r="D1035" t="s">
        <v>56</v>
      </c>
      <c r="E1035">
        <v>1417448.22</v>
      </c>
    </row>
    <row r="1036" spans="1:5" x14ac:dyDescent="0.25">
      <c r="A1036" t="s">
        <v>62</v>
      </c>
      <c r="B1036" s="189">
        <v>43918</v>
      </c>
      <c r="C1036">
        <v>5</v>
      </c>
      <c r="D1036" t="s">
        <v>57</v>
      </c>
      <c r="E1036">
        <v>184907.96</v>
      </c>
    </row>
    <row r="1037" spans="1:5" x14ac:dyDescent="0.25">
      <c r="A1037" t="s">
        <v>63</v>
      </c>
      <c r="B1037" s="189">
        <v>43554</v>
      </c>
      <c r="C1037">
        <v>4</v>
      </c>
      <c r="D1037" t="s">
        <v>100</v>
      </c>
      <c r="E1037">
        <v>227624.44</v>
      </c>
    </row>
    <row r="1038" spans="1:5" x14ac:dyDescent="0.25">
      <c r="A1038" t="s">
        <v>63</v>
      </c>
      <c r="B1038" s="189">
        <v>43554</v>
      </c>
      <c r="C1038">
        <v>4</v>
      </c>
      <c r="D1038" t="s">
        <v>101</v>
      </c>
      <c r="E1038">
        <v>60438.94</v>
      </c>
    </row>
    <row r="1039" spans="1:5" x14ac:dyDescent="0.25">
      <c r="A1039" t="s">
        <v>63</v>
      </c>
      <c r="B1039" s="189">
        <v>43554</v>
      </c>
      <c r="C1039">
        <v>4</v>
      </c>
      <c r="D1039" t="s">
        <v>54</v>
      </c>
      <c r="E1039">
        <v>7606.61</v>
      </c>
    </row>
    <row r="1040" spans="1:5" x14ac:dyDescent="0.25">
      <c r="A1040" t="s">
        <v>63</v>
      </c>
      <c r="B1040" s="189">
        <v>43554</v>
      </c>
      <c r="C1040">
        <v>4</v>
      </c>
      <c r="D1040" t="s">
        <v>55</v>
      </c>
      <c r="E1040">
        <v>89.63</v>
      </c>
    </row>
    <row r="1041" spans="1:5" x14ac:dyDescent="0.25">
      <c r="A1041" t="s">
        <v>63</v>
      </c>
      <c r="B1041" s="189">
        <v>43554</v>
      </c>
      <c r="C1041">
        <v>4</v>
      </c>
      <c r="D1041" t="s">
        <v>56</v>
      </c>
      <c r="E1041">
        <v>0</v>
      </c>
    </row>
    <row r="1042" spans="1:5" x14ac:dyDescent="0.25">
      <c r="A1042" t="s">
        <v>63</v>
      </c>
      <c r="B1042" s="189">
        <v>43554</v>
      </c>
      <c r="C1042">
        <v>4</v>
      </c>
      <c r="D1042" t="s">
        <v>57</v>
      </c>
      <c r="E1042">
        <v>0</v>
      </c>
    </row>
    <row r="1043" spans="1:5" x14ac:dyDescent="0.25">
      <c r="A1043" t="s">
        <v>63</v>
      </c>
      <c r="B1043" s="189">
        <v>43554</v>
      </c>
      <c r="C1043">
        <v>5</v>
      </c>
      <c r="D1043" t="s">
        <v>100</v>
      </c>
      <c r="E1043">
        <v>80571582.540000007</v>
      </c>
    </row>
    <row r="1044" spans="1:5" x14ac:dyDescent="0.25">
      <c r="A1044" t="s">
        <v>63</v>
      </c>
      <c r="B1044" s="189">
        <v>43554</v>
      </c>
      <c r="C1044">
        <v>5</v>
      </c>
      <c r="D1044" t="s">
        <v>101</v>
      </c>
      <c r="E1044">
        <v>44835864.729999997</v>
      </c>
    </row>
    <row r="1045" spans="1:5" x14ac:dyDescent="0.25">
      <c r="A1045" t="s">
        <v>63</v>
      </c>
      <c r="B1045" s="189">
        <v>43554</v>
      </c>
      <c r="C1045">
        <v>5</v>
      </c>
      <c r="D1045" t="s">
        <v>54</v>
      </c>
      <c r="E1045">
        <v>2463607.14</v>
      </c>
    </row>
    <row r="1046" spans="1:5" x14ac:dyDescent="0.25">
      <c r="A1046" t="s">
        <v>63</v>
      </c>
      <c r="B1046" s="189">
        <v>43554</v>
      </c>
      <c r="C1046">
        <v>5</v>
      </c>
      <c r="D1046" t="s">
        <v>55</v>
      </c>
      <c r="E1046">
        <v>1831658.12</v>
      </c>
    </row>
    <row r="1047" spans="1:5" x14ac:dyDescent="0.25">
      <c r="A1047" t="s">
        <v>63</v>
      </c>
      <c r="B1047" s="189">
        <v>43554</v>
      </c>
      <c r="C1047">
        <v>5</v>
      </c>
      <c r="D1047" t="s">
        <v>56</v>
      </c>
      <c r="E1047">
        <v>1307571.8400000001</v>
      </c>
    </row>
    <row r="1048" spans="1:5" x14ac:dyDescent="0.25">
      <c r="A1048" t="s">
        <v>63</v>
      </c>
      <c r="B1048" s="189">
        <v>43554</v>
      </c>
      <c r="C1048">
        <v>5</v>
      </c>
      <c r="D1048" t="s">
        <v>57</v>
      </c>
      <c r="E1048">
        <v>203919.74</v>
      </c>
    </row>
    <row r="1049" spans="1:5" x14ac:dyDescent="0.25">
      <c r="A1049" t="s">
        <v>63</v>
      </c>
      <c r="B1049" s="189">
        <v>43582</v>
      </c>
      <c r="C1049">
        <v>4</v>
      </c>
      <c r="D1049" t="s">
        <v>100</v>
      </c>
      <c r="E1049">
        <v>250429.81</v>
      </c>
    </row>
    <row r="1050" spans="1:5" x14ac:dyDescent="0.25">
      <c r="A1050" t="s">
        <v>63</v>
      </c>
      <c r="B1050" s="189">
        <v>43582</v>
      </c>
      <c r="C1050">
        <v>4</v>
      </c>
      <c r="D1050" t="s">
        <v>101</v>
      </c>
      <c r="E1050">
        <v>59650.67</v>
      </c>
    </row>
    <row r="1051" spans="1:5" x14ac:dyDescent="0.25">
      <c r="A1051" t="s">
        <v>63</v>
      </c>
      <c r="B1051" s="189">
        <v>43582</v>
      </c>
      <c r="C1051">
        <v>4</v>
      </c>
      <c r="D1051" t="s">
        <v>54</v>
      </c>
      <c r="E1051">
        <v>4384.2700000000004</v>
      </c>
    </row>
    <row r="1052" spans="1:5" x14ac:dyDescent="0.25">
      <c r="A1052" t="s">
        <v>63</v>
      </c>
      <c r="B1052" s="189">
        <v>43582</v>
      </c>
      <c r="C1052">
        <v>4</v>
      </c>
      <c r="D1052" t="s">
        <v>55</v>
      </c>
      <c r="E1052">
        <v>97.17</v>
      </c>
    </row>
    <row r="1053" spans="1:5" x14ac:dyDescent="0.25">
      <c r="A1053" t="s">
        <v>63</v>
      </c>
      <c r="B1053" s="189">
        <v>43582</v>
      </c>
      <c r="C1053">
        <v>4</v>
      </c>
      <c r="D1053" t="s">
        <v>56</v>
      </c>
      <c r="E1053">
        <v>0</v>
      </c>
    </row>
    <row r="1054" spans="1:5" x14ac:dyDescent="0.25">
      <c r="A1054" t="s">
        <v>63</v>
      </c>
      <c r="B1054" s="189">
        <v>43582</v>
      </c>
      <c r="C1054">
        <v>4</v>
      </c>
      <c r="D1054" t="s">
        <v>57</v>
      </c>
      <c r="E1054">
        <v>0</v>
      </c>
    </row>
    <row r="1055" spans="1:5" x14ac:dyDescent="0.25">
      <c r="A1055" t="s">
        <v>63</v>
      </c>
      <c r="B1055" s="189">
        <v>43582</v>
      </c>
      <c r="C1055">
        <v>5</v>
      </c>
      <c r="D1055" t="s">
        <v>100</v>
      </c>
      <c r="E1055">
        <v>82416163.75</v>
      </c>
    </row>
    <row r="1056" spans="1:5" x14ac:dyDescent="0.25">
      <c r="A1056" t="s">
        <v>63</v>
      </c>
      <c r="B1056" s="189">
        <v>43582</v>
      </c>
      <c r="C1056">
        <v>5</v>
      </c>
      <c r="D1056" t="s">
        <v>101</v>
      </c>
      <c r="E1056">
        <v>46436215.200000003</v>
      </c>
    </row>
    <row r="1057" spans="1:5" x14ac:dyDescent="0.25">
      <c r="A1057" t="s">
        <v>63</v>
      </c>
      <c r="B1057" s="189">
        <v>43582</v>
      </c>
      <c r="C1057">
        <v>5</v>
      </c>
      <c r="D1057" t="s">
        <v>54</v>
      </c>
      <c r="E1057">
        <v>2576416.54</v>
      </c>
    </row>
    <row r="1058" spans="1:5" x14ac:dyDescent="0.25">
      <c r="A1058" t="s">
        <v>63</v>
      </c>
      <c r="B1058" s="189">
        <v>43582</v>
      </c>
      <c r="C1058">
        <v>5</v>
      </c>
      <c r="D1058" t="s">
        <v>55</v>
      </c>
      <c r="E1058">
        <v>1844065.56</v>
      </c>
    </row>
    <row r="1059" spans="1:5" x14ac:dyDescent="0.25">
      <c r="A1059" t="s">
        <v>63</v>
      </c>
      <c r="B1059" s="189">
        <v>43582</v>
      </c>
      <c r="C1059">
        <v>5</v>
      </c>
      <c r="D1059" t="s">
        <v>56</v>
      </c>
      <c r="E1059">
        <v>1964987.26</v>
      </c>
    </row>
    <row r="1060" spans="1:5" x14ac:dyDescent="0.25">
      <c r="A1060" t="s">
        <v>63</v>
      </c>
      <c r="B1060" s="189">
        <v>43582</v>
      </c>
      <c r="C1060">
        <v>5</v>
      </c>
      <c r="D1060" t="s">
        <v>57</v>
      </c>
      <c r="E1060">
        <v>199994.01</v>
      </c>
    </row>
    <row r="1061" spans="1:5" x14ac:dyDescent="0.25">
      <c r="A1061" t="s">
        <v>63</v>
      </c>
      <c r="B1061" s="189">
        <v>43610</v>
      </c>
      <c r="C1061">
        <v>4</v>
      </c>
      <c r="D1061" t="s">
        <v>100</v>
      </c>
      <c r="E1061">
        <v>260399.11</v>
      </c>
    </row>
    <row r="1062" spans="1:5" x14ac:dyDescent="0.25">
      <c r="A1062" t="s">
        <v>63</v>
      </c>
      <c r="B1062" s="189">
        <v>43610</v>
      </c>
      <c r="C1062">
        <v>4</v>
      </c>
      <c r="D1062" t="s">
        <v>101</v>
      </c>
      <c r="E1062">
        <v>60263.72</v>
      </c>
    </row>
    <row r="1063" spans="1:5" x14ac:dyDescent="0.25">
      <c r="A1063" t="s">
        <v>63</v>
      </c>
      <c r="B1063" s="189">
        <v>43610</v>
      </c>
      <c r="C1063">
        <v>4</v>
      </c>
      <c r="D1063" t="s">
        <v>54</v>
      </c>
      <c r="E1063">
        <v>8892.92</v>
      </c>
    </row>
    <row r="1064" spans="1:5" x14ac:dyDescent="0.25">
      <c r="A1064" t="s">
        <v>63</v>
      </c>
      <c r="B1064" s="189">
        <v>43610</v>
      </c>
      <c r="C1064">
        <v>4</v>
      </c>
      <c r="D1064" t="s">
        <v>55</v>
      </c>
      <c r="E1064">
        <v>1559.46</v>
      </c>
    </row>
    <row r="1065" spans="1:5" x14ac:dyDescent="0.25">
      <c r="A1065" t="s">
        <v>63</v>
      </c>
      <c r="B1065" s="189">
        <v>43610</v>
      </c>
      <c r="C1065">
        <v>4</v>
      </c>
      <c r="D1065" t="s">
        <v>56</v>
      </c>
      <c r="E1065">
        <v>0</v>
      </c>
    </row>
    <row r="1066" spans="1:5" x14ac:dyDescent="0.25">
      <c r="A1066" t="s">
        <v>63</v>
      </c>
      <c r="B1066" s="189">
        <v>43610</v>
      </c>
      <c r="C1066">
        <v>4</v>
      </c>
      <c r="D1066" t="s">
        <v>57</v>
      </c>
      <c r="E1066">
        <v>0</v>
      </c>
    </row>
    <row r="1067" spans="1:5" x14ac:dyDescent="0.25">
      <c r="A1067" t="s">
        <v>63</v>
      </c>
      <c r="B1067" s="189">
        <v>43610</v>
      </c>
      <c r="C1067">
        <v>5</v>
      </c>
      <c r="D1067" t="s">
        <v>100</v>
      </c>
      <c r="E1067">
        <v>84747811.599999994</v>
      </c>
    </row>
    <row r="1068" spans="1:5" x14ac:dyDescent="0.25">
      <c r="A1068" t="s">
        <v>63</v>
      </c>
      <c r="B1068" s="189">
        <v>43610</v>
      </c>
      <c r="C1068">
        <v>5</v>
      </c>
      <c r="D1068" t="s">
        <v>101</v>
      </c>
      <c r="E1068">
        <v>47771367.880000003</v>
      </c>
    </row>
    <row r="1069" spans="1:5" x14ac:dyDescent="0.25">
      <c r="A1069" t="s">
        <v>63</v>
      </c>
      <c r="B1069" s="189">
        <v>43610</v>
      </c>
      <c r="C1069">
        <v>5</v>
      </c>
      <c r="D1069" t="s">
        <v>54</v>
      </c>
      <c r="E1069">
        <v>2723289.36</v>
      </c>
    </row>
    <row r="1070" spans="1:5" x14ac:dyDescent="0.25">
      <c r="A1070" t="s">
        <v>63</v>
      </c>
      <c r="B1070" s="189">
        <v>43610</v>
      </c>
      <c r="C1070">
        <v>5</v>
      </c>
      <c r="D1070" t="s">
        <v>55</v>
      </c>
      <c r="E1070">
        <v>1877161.6</v>
      </c>
    </row>
    <row r="1071" spans="1:5" x14ac:dyDescent="0.25">
      <c r="A1071" t="s">
        <v>63</v>
      </c>
      <c r="B1071" s="189">
        <v>43610</v>
      </c>
      <c r="C1071">
        <v>5</v>
      </c>
      <c r="D1071" t="s">
        <v>56</v>
      </c>
      <c r="E1071">
        <v>3316022.81</v>
      </c>
    </row>
    <row r="1072" spans="1:5" x14ac:dyDescent="0.25">
      <c r="A1072" t="s">
        <v>63</v>
      </c>
      <c r="B1072" s="189">
        <v>43610</v>
      </c>
      <c r="C1072">
        <v>5</v>
      </c>
      <c r="D1072" t="s">
        <v>57</v>
      </c>
      <c r="E1072">
        <v>225324.21</v>
      </c>
    </row>
    <row r="1073" spans="1:5" x14ac:dyDescent="0.25">
      <c r="A1073" t="s">
        <v>63</v>
      </c>
      <c r="B1073" s="189">
        <v>43645</v>
      </c>
      <c r="C1073">
        <v>4</v>
      </c>
      <c r="D1073" t="s">
        <v>100</v>
      </c>
      <c r="E1073">
        <v>262372.74</v>
      </c>
    </row>
    <row r="1074" spans="1:5" x14ac:dyDescent="0.25">
      <c r="A1074" t="s">
        <v>63</v>
      </c>
      <c r="B1074" s="189">
        <v>43645</v>
      </c>
      <c r="C1074">
        <v>4</v>
      </c>
      <c r="D1074" t="s">
        <v>101</v>
      </c>
      <c r="E1074">
        <v>59073.06</v>
      </c>
    </row>
    <row r="1075" spans="1:5" x14ac:dyDescent="0.25">
      <c r="A1075" t="s">
        <v>63</v>
      </c>
      <c r="B1075" s="189">
        <v>43645</v>
      </c>
      <c r="C1075">
        <v>4</v>
      </c>
      <c r="D1075" t="s">
        <v>54</v>
      </c>
      <c r="E1075">
        <v>6137.52</v>
      </c>
    </row>
    <row r="1076" spans="1:5" x14ac:dyDescent="0.25">
      <c r="A1076" t="s">
        <v>63</v>
      </c>
      <c r="B1076" s="189">
        <v>43645</v>
      </c>
      <c r="C1076">
        <v>4</v>
      </c>
      <c r="D1076" t="s">
        <v>55</v>
      </c>
      <c r="E1076">
        <v>0.08</v>
      </c>
    </row>
    <row r="1077" spans="1:5" x14ac:dyDescent="0.25">
      <c r="A1077" t="s">
        <v>63</v>
      </c>
      <c r="B1077" s="189">
        <v>43645</v>
      </c>
      <c r="C1077">
        <v>4</v>
      </c>
      <c r="D1077" t="s">
        <v>56</v>
      </c>
      <c r="E1077">
        <v>0</v>
      </c>
    </row>
    <row r="1078" spans="1:5" x14ac:dyDescent="0.25">
      <c r="A1078" t="s">
        <v>63</v>
      </c>
      <c r="B1078" s="189">
        <v>43645</v>
      </c>
      <c r="C1078">
        <v>4</v>
      </c>
      <c r="D1078" t="s">
        <v>57</v>
      </c>
      <c r="E1078">
        <v>0</v>
      </c>
    </row>
    <row r="1079" spans="1:5" x14ac:dyDescent="0.25">
      <c r="A1079" t="s">
        <v>63</v>
      </c>
      <c r="B1079" s="189">
        <v>43645</v>
      </c>
      <c r="C1079">
        <v>5</v>
      </c>
      <c r="D1079" t="s">
        <v>100</v>
      </c>
      <c r="E1079">
        <v>88320427</v>
      </c>
    </row>
    <row r="1080" spans="1:5" x14ac:dyDescent="0.25">
      <c r="A1080" t="s">
        <v>63</v>
      </c>
      <c r="B1080" s="189">
        <v>43645</v>
      </c>
      <c r="C1080">
        <v>5</v>
      </c>
      <c r="D1080" t="s">
        <v>101</v>
      </c>
      <c r="E1080">
        <v>49491358.770000003</v>
      </c>
    </row>
    <row r="1081" spans="1:5" x14ac:dyDescent="0.25">
      <c r="A1081" t="s">
        <v>63</v>
      </c>
      <c r="B1081" s="189">
        <v>43645</v>
      </c>
      <c r="C1081">
        <v>5</v>
      </c>
      <c r="D1081" t="s">
        <v>54</v>
      </c>
      <c r="E1081">
        <v>2877881.08</v>
      </c>
    </row>
    <row r="1082" spans="1:5" x14ac:dyDescent="0.25">
      <c r="A1082" t="s">
        <v>63</v>
      </c>
      <c r="B1082" s="189">
        <v>43645</v>
      </c>
      <c r="C1082">
        <v>5</v>
      </c>
      <c r="D1082" t="s">
        <v>55</v>
      </c>
      <c r="E1082">
        <v>2138998.19</v>
      </c>
    </row>
    <row r="1083" spans="1:5" x14ac:dyDescent="0.25">
      <c r="A1083" t="s">
        <v>63</v>
      </c>
      <c r="B1083" s="189">
        <v>43645</v>
      </c>
      <c r="C1083">
        <v>5</v>
      </c>
      <c r="D1083" t="s">
        <v>56</v>
      </c>
      <c r="E1083">
        <v>3728908.89</v>
      </c>
    </row>
    <row r="1084" spans="1:5" x14ac:dyDescent="0.25">
      <c r="A1084" t="s">
        <v>63</v>
      </c>
      <c r="B1084" s="189">
        <v>43645</v>
      </c>
      <c r="C1084">
        <v>5</v>
      </c>
      <c r="D1084" t="s">
        <v>57</v>
      </c>
      <c r="E1084">
        <v>236068.83</v>
      </c>
    </row>
    <row r="1085" spans="1:5" x14ac:dyDescent="0.25">
      <c r="A1085" t="s">
        <v>63</v>
      </c>
      <c r="B1085" s="189">
        <v>43673</v>
      </c>
      <c r="C1085">
        <v>4</v>
      </c>
      <c r="D1085" t="s">
        <v>100</v>
      </c>
      <c r="E1085">
        <v>270569.24</v>
      </c>
    </row>
    <row r="1086" spans="1:5" x14ac:dyDescent="0.25">
      <c r="A1086" t="s">
        <v>63</v>
      </c>
      <c r="B1086" s="189">
        <v>43673</v>
      </c>
      <c r="C1086">
        <v>4</v>
      </c>
      <c r="D1086" t="s">
        <v>101</v>
      </c>
      <c r="E1086">
        <v>59760.76</v>
      </c>
    </row>
    <row r="1087" spans="1:5" x14ac:dyDescent="0.25">
      <c r="A1087" t="s">
        <v>63</v>
      </c>
      <c r="B1087" s="189">
        <v>43673</v>
      </c>
      <c r="C1087">
        <v>4</v>
      </c>
      <c r="D1087" t="s">
        <v>54</v>
      </c>
      <c r="E1087">
        <v>6258.27</v>
      </c>
    </row>
    <row r="1088" spans="1:5" x14ac:dyDescent="0.25">
      <c r="A1088" t="s">
        <v>63</v>
      </c>
      <c r="B1088" s="189">
        <v>43673</v>
      </c>
      <c r="C1088">
        <v>4</v>
      </c>
      <c r="D1088" t="s">
        <v>55</v>
      </c>
      <c r="E1088">
        <v>0</v>
      </c>
    </row>
    <row r="1089" spans="1:5" x14ac:dyDescent="0.25">
      <c r="A1089" t="s">
        <v>63</v>
      </c>
      <c r="B1089" s="189">
        <v>43673</v>
      </c>
      <c r="C1089">
        <v>4</v>
      </c>
      <c r="D1089" t="s">
        <v>56</v>
      </c>
      <c r="E1089">
        <v>0</v>
      </c>
    </row>
    <row r="1090" spans="1:5" x14ac:dyDescent="0.25">
      <c r="A1090" t="s">
        <v>63</v>
      </c>
      <c r="B1090" s="189">
        <v>43673</v>
      </c>
      <c r="C1090">
        <v>4</v>
      </c>
      <c r="D1090" t="s">
        <v>57</v>
      </c>
      <c r="E1090">
        <v>0</v>
      </c>
    </row>
    <row r="1091" spans="1:5" x14ac:dyDescent="0.25">
      <c r="A1091" t="s">
        <v>63</v>
      </c>
      <c r="B1091" s="189">
        <v>43673</v>
      </c>
      <c r="C1091">
        <v>5</v>
      </c>
      <c r="D1091" t="s">
        <v>100</v>
      </c>
      <c r="E1091">
        <v>89683721.269999996</v>
      </c>
    </row>
    <row r="1092" spans="1:5" x14ac:dyDescent="0.25">
      <c r="A1092" t="s">
        <v>63</v>
      </c>
      <c r="B1092" s="189">
        <v>43673</v>
      </c>
      <c r="C1092">
        <v>5</v>
      </c>
      <c r="D1092" t="s">
        <v>101</v>
      </c>
      <c r="E1092">
        <v>50295339.609999999</v>
      </c>
    </row>
    <row r="1093" spans="1:5" x14ac:dyDescent="0.25">
      <c r="A1093" t="s">
        <v>63</v>
      </c>
      <c r="B1093" s="189">
        <v>43673</v>
      </c>
      <c r="C1093">
        <v>5</v>
      </c>
      <c r="D1093" t="s">
        <v>54</v>
      </c>
      <c r="E1093">
        <v>3015062.53</v>
      </c>
    </row>
    <row r="1094" spans="1:5" x14ac:dyDescent="0.25">
      <c r="A1094" t="s">
        <v>63</v>
      </c>
      <c r="B1094" s="189">
        <v>43673</v>
      </c>
      <c r="C1094">
        <v>5</v>
      </c>
      <c r="D1094" t="s">
        <v>55</v>
      </c>
      <c r="E1094">
        <v>2222817.33</v>
      </c>
    </row>
    <row r="1095" spans="1:5" x14ac:dyDescent="0.25">
      <c r="A1095" t="s">
        <v>63</v>
      </c>
      <c r="B1095" s="189">
        <v>43673</v>
      </c>
      <c r="C1095">
        <v>5</v>
      </c>
      <c r="D1095" t="s">
        <v>56</v>
      </c>
      <c r="E1095">
        <v>3718037.54</v>
      </c>
    </row>
    <row r="1096" spans="1:5" x14ac:dyDescent="0.25">
      <c r="A1096" t="s">
        <v>63</v>
      </c>
      <c r="B1096" s="189">
        <v>43673</v>
      </c>
      <c r="C1096">
        <v>5</v>
      </c>
      <c r="D1096" t="s">
        <v>57</v>
      </c>
      <c r="E1096">
        <v>238914.12</v>
      </c>
    </row>
    <row r="1097" spans="1:5" x14ac:dyDescent="0.25">
      <c r="A1097" t="s">
        <v>63</v>
      </c>
      <c r="B1097" s="189">
        <v>43708</v>
      </c>
      <c r="C1097">
        <v>4</v>
      </c>
      <c r="D1097" t="s">
        <v>100</v>
      </c>
      <c r="E1097">
        <v>245372.09</v>
      </c>
    </row>
    <row r="1098" spans="1:5" x14ac:dyDescent="0.25">
      <c r="A1098" t="s">
        <v>63</v>
      </c>
      <c r="B1098" s="189">
        <v>43708</v>
      </c>
      <c r="C1098">
        <v>4</v>
      </c>
      <c r="D1098" t="s">
        <v>101</v>
      </c>
      <c r="E1098">
        <v>58806.09</v>
      </c>
    </row>
    <row r="1099" spans="1:5" x14ac:dyDescent="0.25">
      <c r="A1099" t="s">
        <v>63</v>
      </c>
      <c r="B1099" s="189">
        <v>43708</v>
      </c>
      <c r="C1099">
        <v>4</v>
      </c>
      <c r="D1099" t="s">
        <v>54</v>
      </c>
      <c r="E1099">
        <v>5702.12</v>
      </c>
    </row>
    <row r="1100" spans="1:5" x14ac:dyDescent="0.25">
      <c r="A1100" t="s">
        <v>63</v>
      </c>
      <c r="B1100" s="189">
        <v>43708</v>
      </c>
      <c r="C1100">
        <v>4</v>
      </c>
      <c r="D1100" t="s">
        <v>55</v>
      </c>
      <c r="E1100">
        <v>1338.4</v>
      </c>
    </row>
    <row r="1101" spans="1:5" x14ac:dyDescent="0.25">
      <c r="A1101" t="s">
        <v>63</v>
      </c>
      <c r="B1101" s="189">
        <v>43708</v>
      </c>
      <c r="C1101">
        <v>4</v>
      </c>
      <c r="D1101" t="s">
        <v>56</v>
      </c>
      <c r="E1101">
        <v>0</v>
      </c>
    </row>
    <row r="1102" spans="1:5" x14ac:dyDescent="0.25">
      <c r="A1102" t="s">
        <v>63</v>
      </c>
      <c r="B1102" s="189">
        <v>43708</v>
      </c>
      <c r="C1102">
        <v>4</v>
      </c>
      <c r="D1102" t="s">
        <v>57</v>
      </c>
      <c r="E1102">
        <v>0</v>
      </c>
    </row>
    <row r="1103" spans="1:5" x14ac:dyDescent="0.25">
      <c r="A1103" t="s">
        <v>63</v>
      </c>
      <c r="B1103" s="189">
        <v>43708</v>
      </c>
      <c r="C1103">
        <v>5</v>
      </c>
      <c r="D1103" t="s">
        <v>100</v>
      </c>
      <c r="E1103">
        <v>89769945.739999995</v>
      </c>
    </row>
    <row r="1104" spans="1:5" x14ac:dyDescent="0.25">
      <c r="A1104" t="s">
        <v>63</v>
      </c>
      <c r="B1104" s="189">
        <v>43708</v>
      </c>
      <c r="C1104">
        <v>5</v>
      </c>
      <c r="D1104" t="s">
        <v>101</v>
      </c>
      <c r="E1104">
        <v>50740767.600000001</v>
      </c>
    </row>
    <row r="1105" spans="1:5" x14ac:dyDescent="0.25">
      <c r="A1105" t="s">
        <v>63</v>
      </c>
      <c r="B1105" s="189">
        <v>43708</v>
      </c>
      <c r="C1105">
        <v>5</v>
      </c>
      <c r="D1105" t="s">
        <v>54</v>
      </c>
      <c r="E1105">
        <v>2931648.2</v>
      </c>
    </row>
    <row r="1106" spans="1:5" x14ac:dyDescent="0.25">
      <c r="A1106" t="s">
        <v>63</v>
      </c>
      <c r="B1106" s="189">
        <v>43708</v>
      </c>
      <c r="C1106">
        <v>5</v>
      </c>
      <c r="D1106" t="s">
        <v>55</v>
      </c>
      <c r="E1106">
        <v>2335496.71</v>
      </c>
    </row>
    <row r="1107" spans="1:5" x14ac:dyDescent="0.25">
      <c r="A1107" t="s">
        <v>63</v>
      </c>
      <c r="B1107" s="189">
        <v>43708</v>
      </c>
      <c r="C1107">
        <v>5</v>
      </c>
      <c r="D1107" t="s">
        <v>56</v>
      </c>
      <c r="E1107">
        <v>4003186.67</v>
      </c>
    </row>
    <row r="1108" spans="1:5" x14ac:dyDescent="0.25">
      <c r="A1108" t="s">
        <v>63</v>
      </c>
      <c r="B1108" s="189">
        <v>43708</v>
      </c>
      <c r="C1108">
        <v>5</v>
      </c>
      <c r="D1108" t="s">
        <v>57</v>
      </c>
      <c r="E1108">
        <v>231730.99</v>
      </c>
    </row>
    <row r="1109" spans="1:5" x14ac:dyDescent="0.25">
      <c r="A1109" t="s">
        <v>63</v>
      </c>
      <c r="B1109" s="189">
        <v>43736</v>
      </c>
      <c r="C1109">
        <v>4</v>
      </c>
      <c r="D1109" t="s">
        <v>100</v>
      </c>
      <c r="E1109">
        <v>246401.37</v>
      </c>
    </row>
    <row r="1110" spans="1:5" x14ac:dyDescent="0.25">
      <c r="A1110" t="s">
        <v>63</v>
      </c>
      <c r="B1110" s="189">
        <v>43736</v>
      </c>
      <c r="C1110">
        <v>4</v>
      </c>
      <c r="D1110" t="s">
        <v>101</v>
      </c>
      <c r="E1110">
        <v>57428.84</v>
      </c>
    </row>
    <row r="1111" spans="1:5" x14ac:dyDescent="0.25">
      <c r="A1111" t="s">
        <v>63</v>
      </c>
      <c r="B1111" s="189">
        <v>43736</v>
      </c>
      <c r="C1111">
        <v>4</v>
      </c>
      <c r="D1111" t="s">
        <v>54</v>
      </c>
      <c r="E1111">
        <v>4291.7</v>
      </c>
    </row>
    <row r="1112" spans="1:5" x14ac:dyDescent="0.25">
      <c r="A1112" t="s">
        <v>63</v>
      </c>
      <c r="B1112" s="189">
        <v>43736</v>
      </c>
      <c r="C1112">
        <v>4</v>
      </c>
      <c r="D1112" t="s">
        <v>55</v>
      </c>
      <c r="E1112">
        <v>3479.8</v>
      </c>
    </row>
    <row r="1113" spans="1:5" x14ac:dyDescent="0.25">
      <c r="A1113" t="s">
        <v>63</v>
      </c>
      <c r="B1113" s="189">
        <v>43736</v>
      </c>
      <c r="C1113">
        <v>4</v>
      </c>
      <c r="D1113" t="s">
        <v>56</v>
      </c>
      <c r="E1113">
        <v>0</v>
      </c>
    </row>
    <row r="1114" spans="1:5" x14ac:dyDescent="0.25">
      <c r="A1114" t="s">
        <v>63</v>
      </c>
      <c r="B1114" s="189">
        <v>43736</v>
      </c>
      <c r="C1114">
        <v>4</v>
      </c>
      <c r="D1114" t="s">
        <v>57</v>
      </c>
      <c r="E1114">
        <v>0</v>
      </c>
    </row>
    <row r="1115" spans="1:5" x14ac:dyDescent="0.25">
      <c r="A1115" t="s">
        <v>63</v>
      </c>
      <c r="B1115" s="189">
        <v>43736</v>
      </c>
      <c r="C1115">
        <v>5</v>
      </c>
      <c r="D1115" t="s">
        <v>100</v>
      </c>
      <c r="E1115">
        <v>89966691.790000007</v>
      </c>
    </row>
    <row r="1116" spans="1:5" x14ac:dyDescent="0.25">
      <c r="A1116" t="s">
        <v>63</v>
      </c>
      <c r="B1116" s="189">
        <v>43736</v>
      </c>
      <c r="C1116">
        <v>5</v>
      </c>
      <c r="D1116" t="s">
        <v>101</v>
      </c>
      <c r="E1116">
        <v>51180413.359999999</v>
      </c>
    </row>
    <row r="1117" spans="1:5" x14ac:dyDescent="0.25">
      <c r="A1117" t="s">
        <v>63</v>
      </c>
      <c r="B1117" s="189">
        <v>43736</v>
      </c>
      <c r="C1117">
        <v>5</v>
      </c>
      <c r="D1117" t="s">
        <v>54</v>
      </c>
      <c r="E1117">
        <v>2904869.52</v>
      </c>
    </row>
    <row r="1118" spans="1:5" x14ac:dyDescent="0.25">
      <c r="A1118" t="s">
        <v>63</v>
      </c>
      <c r="B1118" s="189">
        <v>43736</v>
      </c>
      <c r="C1118">
        <v>5</v>
      </c>
      <c r="D1118" t="s">
        <v>55</v>
      </c>
      <c r="E1118">
        <v>2426775.84</v>
      </c>
    </row>
    <row r="1119" spans="1:5" x14ac:dyDescent="0.25">
      <c r="A1119" t="s">
        <v>63</v>
      </c>
      <c r="B1119" s="189">
        <v>43736</v>
      </c>
      <c r="C1119">
        <v>5</v>
      </c>
      <c r="D1119" t="s">
        <v>56</v>
      </c>
      <c r="E1119">
        <v>4360143.99</v>
      </c>
    </row>
    <row r="1120" spans="1:5" x14ac:dyDescent="0.25">
      <c r="A1120" t="s">
        <v>63</v>
      </c>
      <c r="B1120" s="189">
        <v>43736</v>
      </c>
      <c r="C1120">
        <v>5</v>
      </c>
      <c r="D1120" t="s">
        <v>57</v>
      </c>
      <c r="E1120">
        <v>242801.38</v>
      </c>
    </row>
    <row r="1121" spans="1:5" x14ac:dyDescent="0.25">
      <c r="A1121" t="s">
        <v>63</v>
      </c>
      <c r="B1121" s="189">
        <v>43764</v>
      </c>
      <c r="C1121">
        <v>4</v>
      </c>
      <c r="D1121" t="s">
        <v>100</v>
      </c>
      <c r="E1121">
        <v>250968.65</v>
      </c>
    </row>
    <row r="1122" spans="1:5" x14ac:dyDescent="0.25">
      <c r="A1122" t="s">
        <v>63</v>
      </c>
      <c r="B1122" s="189">
        <v>43764</v>
      </c>
      <c r="C1122">
        <v>4</v>
      </c>
      <c r="D1122" t="s">
        <v>101</v>
      </c>
      <c r="E1122">
        <v>55437.599999999999</v>
      </c>
    </row>
    <row r="1123" spans="1:5" x14ac:dyDescent="0.25">
      <c r="A1123" t="s">
        <v>63</v>
      </c>
      <c r="B1123" s="189">
        <v>43764</v>
      </c>
      <c r="C1123">
        <v>4</v>
      </c>
      <c r="D1123" t="s">
        <v>54</v>
      </c>
      <c r="E1123">
        <v>11216.27</v>
      </c>
    </row>
    <row r="1124" spans="1:5" x14ac:dyDescent="0.25">
      <c r="A1124" t="s">
        <v>63</v>
      </c>
      <c r="B1124" s="189">
        <v>43764</v>
      </c>
      <c r="C1124">
        <v>4</v>
      </c>
      <c r="D1124" t="s">
        <v>55</v>
      </c>
      <c r="E1124">
        <v>5055.1099999999997</v>
      </c>
    </row>
    <row r="1125" spans="1:5" x14ac:dyDescent="0.25">
      <c r="A1125" t="s">
        <v>63</v>
      </c>
      <c r="B1125" s="189">
        <v>43764</v>
      </c>
      <c r="C1125">
        <v>4</v>
      </c>
      <c r="D1125" t="s">
        <v>56</v>
      </c>
      <c r="E1125">
        <v>0</v>
      </c>
    </row>
    <row r="1126" spans="1:5" x14ac:dyDescent="0.25">
      <c r="A1126" t="s">
        <v>63</v>
      </c>
      <c r="B1126" s="189">
        <v>43764</v>
      </c>
      <c r="C1126">
        <v>4</v>
      </c>
      <c r="D1126" t="s">
        <v>57</v>
      </c>
      <c r="E1126">
        <v>47.25</v>
      </c>
    </row>
    <row r="1127" spans="1:5" x14ac:dyDescent="0.25">
      <c r="A1127" t="s">
        <v>63</v>
      </c>
      <c r="B1127" s="189">
        <v>43764</v>
      </c>
      <c r="C1127">
        <v>5</v>
      </c>
      <c r="D1127" t="s">
        <v>100</v>
      </c>
      <c r="E1127">
        <v>92144941.099999994</v>
      </c>
    </row>
    <row r="1128" spans="1:5" x14ac:dyDescent="0.25">
      <c r="A1128" t="s">
        <v>63</v>
      </c>
      <c r="B1128" s="189">
        <v>43764</v>
      </c>
      <c r="C1128">
        <v>5</v>
      </c>
      <c r="D1128" t="s">
        <v>101</v>
      </c>
      <c r="E1128">
        <v>52008906.840000004</v>
      </c>
    </row>
    <row r="1129" spans="1:5" x14ac:dyDescent="0.25">
      <c r="A1129" t="s">
        <v>63</v>
      </c>
      <c r="B1129" s="189">
        <v>43764</v>
      </c>
      <c r="C1129">
        <v>5</v>
      </c>
      <c r="D1129" t="s">
        <v>54</v>
      </c>
      <c r="E1129">
        <v>3008289.01</v>
      </c>
    </row>
    <row r="1130" spans="1:5" x14ac:dyDescent="0.25">
      <c r="A1130" t="s">
        <v>63</v>
      </c>
      <c r="B1130" s="189">
        <v>43764</v>
      </c>
      <c r="C1130">
        <v>5</v>
      </c>
      <c r="D1130" t="s">
        <v>55</v>
      </c>
      <c r="E1130">
        <v>2537272.2799999998</v>
      </c>
    </row>
    <row r="1131" spans="1:5" x14ac:dyDescent="0.25">
      <c r="A1131" t="s">
        <v>63</v>
      </c>
      <c r="B1131" s="189">
        <v>43764</v>
      </c>
      <c r="C1131">
        <v>5</v>
      </c>
      <c r="D1131" t="s">
        <v>56</v>
      </c>
      <c r="E1131">
        <v>4373359.72</v>
      </c>
    </row>
    <row r="1132" spans="1:5" x14ac:dyDescent="0.25">
      <c r="A1132" t="s">
        <v>63</v>
      </c>
      <c r="B1132" s="189">
        <v>43764</v>
      </c>
      <c r="C1132">
        <v>5</v>
      </c>
      <c r="D1132" t="s">
        <v>57</v>
      </c>
      <c r="E1132">
        <v>226378.42</v>
      </c>
    </row>
    <row r="1133" spans="1:5" x14ac:dyDescent="0.25">
      <c r="A1133" t="s">
        <v>63</v>
      </c>
      <c r="B1133" s="189">
        <v>43799</v>
      </c>
      <c r="C1133">
        <v>4</v>
      </c>
      <c r="D1133" t="s">
        <v>100</v>
      </c>
      <c r="E1133">
        <v>283286.64</v>
      </c>
    </row>
    <row r="1134" spans="1:5" x14ac:dyDescent="0.25">
      <c r="A1134" t="s">
        <v>63</v>
      </c>
      <c r="B1134" s="189">
        <v>43799</v>
      </c>
      <c r="C1134">
        <v>4</v>
      </c>
      <c r="D1134" t="s">
        <v>101</v>
      </c>
      <c r="E1134">
        <v>55041.02</v>
      </c>
    </row>
    <row r="1135" spans="1:5" x14ac:dyDescent="0.25">
      <c r="A1135" t="s">
        <v>63</v>
      </c>
      <c r="B1135" s="189">
        <v>43799</v>
      </c>
      <c r="C1135">
        <v>4</v>
      </c>
      <c r="D1135" t="s">
        <v>54</v>
      </c>
      <c r="E1135">
        <v>6245.94</v>
      </c>
    </row>
    <row r="1136" spans="1:5" x14ac:dyDescent="0.25">
      <c r="A1136" t="s">
        <v>63</v>
      </c>
      <c r="B1136" s="189">
        <v>43799</v>
      </c>
      <c r="C1136">
        <v>4</v>
      </c>
      <c r="D1136" t="s">
        <v>55</v>
      </c>
      <c r="E1136">
        <v>2617.2399999999998</v>
      </c>
    </row>
    <row r="1137" spans="1:5" x14ac:dyDescent="0.25">
      <c r="A1137" t="s">
        <v>63</v>
      </c>
      <c r="B1137" s="189">
        <v>43799</v>
      </c>
      <c r="C1137">
        <v>4</v>
      </c>
      <c r="D1137" t="s">
        <v>56</v>
      </c>
      <c r="E1137">
        <v>0</v>
      </c>
    </row>
    <row r="1138" spans="1:5" x14ac:dyDescent="0.25">
      <c r="A1138" t="s">
        <v>63</v>
      </c>
      <c r="B1138" s="189">
        <v>43799</v>
      </c>
      <c r="C1138">
        <v>4</v>
      </c>
      <c r="D1138" t="s">
        <v>57</v>
      </c>
      <c r="E1138">
        <v>47.25</v>
      </c>
    </row>
    <row r="1139" spans="1:5" x14ac:dyDescent="0.25">
      <c r="A1139" t="s">
        <v>63</v>
      </c>
      <c r="B1139" s="189">
        <v>43799</v>
      </c>
      <c r="C1139">
        <v>5</v>
      </c>
      <c r="D1139" t="s">
        <v>100</v>
      </c>
      <c r="E1139">
        <v>98414985.75</v>
      </c>
    </row>
    <row r="1140" spans="1:5" x14ac:dyDescent="0.25">
      <c r="A1140" t="s">
        <v>63</v>
      </c>
      <c r="B1140" s="189">
        <v>43799</v>
      </c>
      <c r="C1140">
        <v>5</v>
      </c>
      <c r="D1140" t="s">
        <v>101</v>
      </c>
      <c r="E1140">
        <v>54325832.18</v>
      </c>
    </row>
    <row r="1141" spans="1:5" x14ac:dyDescent="0.25">
      <c r="A1141" t="s">
        <v>63</v>
      </c>
      <c r="B1141" s="189">
        <v>43799</v>
      </c>
      <c r="C1141">
        <v>5</v>
      </c>
      <c r="D1141" t="s">
        <v>54</v>
      </c>
      <c r="E1141">
        <v>3421460.22</v>
      </c>
    </row>
    <row r="1142" spans="1:5" x14ac:dyDescent="0.25">
      <c r="A1142" t="s">
        <v>63</v>
      </c>
      <c r="B1142" s="189">
        <v>43799</v>
      </c>
      <c r="C1142">
        <v>5</v>
      </c>
      <c r="D1142" t="s">
        <v>55</v>
      </c>
      <c r="E1142">
        <v>2379180.92</v>
      </c>
    </row>
    <row r="1143" spans="1:5" x14ac:dyDescent="0.25">
      <c r="A1143" t="s">
        <v>63</v>
      </c>
      <c r="B1143" s="189">
        <v>43799</v>
      </c>
      <c r="C1143">
        <v>5</v>
      </c>
      <c r="D1143" t="s">
        <v>56</v>
      </c>
      <c r="E1143">
        <v>4150661.31</v>
      </c>
    </row>
    <row r="1144" spans="1:5" x14ac:dyDescent="0.25">
      <c r="A1144" t="s">
        <v>63</v>
      </c>
      <c r="B1144" s="189">
        <v>43799</v>
      </c>
      <c r="C1144">
        <v>5</v>
      </c>
      <c r="D1144" t="s">
        <v>57</v>
      </c>
      <c r="E1144">
        <v>238744.71</v>
      </c>
    </row>
    <row r="1145" spans="1:5" x14ac:dyDescent="0.25">
      <c r="A1145" t="s">
        <v>63</v>
      </c>
      <c r="B1145" s="189">
        <v>43820</v>
      </c>
      <c r="C1145">
        <v>4</v>
      </c>
      <c r="D1145" t="s">
        <v>100</v>
      </c>
      <c r="E1145">
        <v>294515.48</v>
      </c>
    </row>
    <row r="1146" spans="1:5" x14ac:dyDescent="0.25">
      <c r="A1146" t="s">
        <v>63</v>
      </c>
      <c r="B1146" s="189">
        <v>43820</v>
      </c>
      <c r="C1146">
        <v>4</v>
      </c>
      <c r="D1146" t="s">
        <v>101</v>
      </c>
      <c r="E1146">
        <v>55485.61</v>
      </c>
    </row>
    <row r="1147" spans="1:5" x14ac:dyDescent="0.25">
      <c r="A1147" t="s">
        <v>63</v>
      </c>
      <c r="B1147" s="189">
        <v>43820</v>
      </c>
      <c r="C1147">
        <v>4</v>
      </c>
      <c r="D1147" t="s">
        <v>54</v>
      </c>
      <c r="E1147">
        <v>6997.03</v>
      </c>
    </row>
    <row r="1148" spans="1:5" x14ac:dyDescent="0.25">
      <c r="A1148" t="s">
        <v>63</v>
      </c>
      <c r="B1148" s="189">
        <v>43820</v>
      </c>
      <c r="C1148">
        <v>4</v>
      </c>
      <c r="D1148" t="s">
        <v>55</v>
      </c>
      <c r="E1148">
        <v>5156.59</v>
      </c>
    </row>
    <row r="1149" spans="1:5" x14ac:dyDescent="0.25">
      <c r="A1149" t="s">
        <v>63</v>
      </c>
      <c r="B1149" s="189">
        <v>43820</v>
      </c>
      <c r="C1149">
        <v>4</v>
      </c>
      <c r="D1149" t="s">
        <v>56</v>
      </c>
      <c r="E1149">
        <v>0</v>
      </c>
    </row>
    <row r="1150" spans="1:5" x14ac:dyDescent="0.25">
      <c r="A1150" t="s">
        <v>63</v>
      </c>
      <c r="B1150" s="189">
        <v>43820</v>
      </c>
      <c r="C1150">
        <v>4</v>
      </c>
      <c r="D1150" t="s">
        <v>57</v>
      </c>
      <c r="E1150">
        <v>47.72</v>
      </c>
    </row>
    <row r="1151" spans="1:5" x14ac:dyDescent="0.25">
      <c r="A1151" t="s">
        <v>63</v>
      </c>
      <c r="B1151" s="189">
        <v>43820</v>
      </c>
      <c r="C1151">
        <v>5</v>
      </c>
      <c r="D1151" t="s">
        <v>100</v>
      </c>
      <c r="E1151">
        <v>101864981.69</v>
      </c>
    </row>
    <row r="1152" spans="1:5" x14ac:dyDescent="0.25">
      <c r="A1152" t="s">
        <v>63</v>
      </c>
      <c r="B1152" s="189">
        <v>43820</v>
      </c>
      <c r="C1152">
        <v>5</v>
      </c>
      <c r="D1152" t="s">
        <v>101</v>
      </c>
      <c r="E1152">
        <v>55567977.030000001</v>
      </c>
    </row>
    <row r="1153" spans="1:5" x14ac:dyDescent="0.25">
      <c r="A1153" t="s">
        <v>63</v>
      </c>
      <c r="B1153" s="189">
        <v>43820</v>
      </c>
      <c r="C1153">
        <v>5</v>
      </c>
      <c r="D1153" t="s">
        <v>54</v>
      </c>
      <c r="E1153">
        <v>3512786.97</v>
      </c>
    </row>
    <row r="1154" spans="1:5" x14ac:dyDescent="0.25">
      <c r="A1154" t="s">
        <v>63</v>
      </c>
      <c r="B1154" s="189">
        <v>43820</v>
      </c>
      <c r="C1154">
        <v>5</v>
      </c>
      <c r="D1154" t="s">
        <v>55</v>
      </c>
      <c r="E1154">
        <v>2616830.71</v>
      </c>
    </row>
    <row r="1155" spans="1:5" x14ac:dyDescent="0.25">
      <c r="A1155" t="s">
        <v>63</v>
      </c>
      <c r="B1155" s="189">
        <v>43820</v>
      </c>
      <c r="C1155">
        <v>5</v>
      </c>
      <c r="D1155" t="s">
        <v>56</v>
      </c>
      <c r="E1155">
        <v>4181575.06</v>
      </c>
    </row>
    <row r="1156" spans="1:5" x14ac:dyDescent="0.25">
      <c r="A1156" t="s">
        <v>63</v>
      </c>
      <c r="B1156" s="189">
        <v>43820</v>
      </c>
      <c r="C1156">
        <v>5</v>
      </c>
      <c r="D1156" t="s">
        <v>57</v>
      </c>
      <c r="E1156">
        <v>284135.40999999997</v>
      </c>
    </row>
    <row r="1157" spans="1:5" x14ac:dyDescent="0.25">
      <c r="A1157" t="s">
        <v>63</v>
      </c>
      <c r="B1157" s="189">
        <v>43855</v>
      </c>
      <c r="C1157">
        <v>4</v>
      </c>
      <c r="D1157" t="s">
        <v>100</v>
      </c>
      <c r="E1157">
        <v>313057.93</v>
      </c>
    </row>
    <row r="1158" spans="1:5" x14ac:dyDescent="0.25">
      <c r="A1158" t="s">
        <v>63</v>
      </c>
      <c r="B1158" s="189">
        <v>43855</v>
      </c>
      <c r="C1158">
        <v>4</v>
      </c>
      <c r="D1158" t="s">
        <v>101</v>
      </c>
      <c r="E1158">
        <v>55656.17</v>
      </c>
    </row>
    <row r="1159" spans="1:5" x14ac:dyDescent="0.25">
      <c r="A1159" t="s">
        <v>63</v>
      </c>
      <c r="B1159" s="189">
        <v>43855</v>
      </c>
      <c r="C1159">
        <v>4</v>
      </c>
      <c r="D1159" t="s">
        <v>54</v>
      </c>
      <c r="E1159">
        <v>10905.92</v>
      </c>
    </row>
    <row r="1160" spans="1:5" x14ac:dyDescent="0.25">
      <c r="A1160" t="s">
        <v>63</v>
      </c>
      <c r="B1160" s="189">
        <v>43855</v>
      </c>
      <c r="C1160">
        <v>4</v>
      </c>
      <c r="D1160" t="s">
        <v>55</v>
      </c>
      <c r="E1160">
        <v>2516.91</v>
      </c>
    </row>
    <row r="1161" spans="1:5" x14ac:dyDescent="0.25">
      <c r="A1161" t="s">
        <v>63</v>
      </c>
      <c r="B1161" s="189">
        <v>43855</v>
      </c>
      <c r="C1161">
        <v>4</v>
      </c>
      <c r="D1161" t="s">
        <v>56</v>
      </c>
      <c r="E1161">
        <v>0</v>
      </c>
    </row>
    <row r="1162" spans="1:5" x14ac:dyDescent="0.25">
      <c r="A1162" t="s">
        <v>63</v>
      </c>
      <c r="B1162" s="189">
        <v>43855</v>
      </c>
      <c r="C1162">
        <v>4</v>
      </c>
      <c r="D1162" t="s">
        <v>57</v>
      </c>
      <c r="E1162">
        <v>48.19</v>
      </c>
    </row>
    <row r="1163" spans="1:5" x14ac:dyDescent="0.25">
      <c r="A1163" t="s">
        <v>63</v>
      </c>
      <c r="B1163" s="189">
        <v>43855</v>
      </c>
      <c r="C1163">
        <v>5</v>
      </c>
      <c r="D1163" t="s">
        <v>100</v>
      </c>
      <c r="E1163">
        <v>105263605.42</v>
      </c>
    </row>
    <row r="1164" spans="1:5" x14ac:dyDescent="0.25">
      <c r="A1164" t="s">
        <v>63</v>
      </c>
      <c r="B1164" s="189">
        <v>43855</v>
      </c>
      <c r="C1164">
        <v>5</v>
      </c>
      <c r="D1164" t="s">
        <v>101</v>
      </c>
      <c r="E1164">
        <v>56842978.810000002</v>
      </c>
    </row>
    <row r="1165" spans="1:5" x14ac:dyDescent="0.25">
      <c r="A1165" t="s">
        <v>63</v>
      </c>
      <c r="B1165" s="189">
        <v>43855</v>
      </c>
      <c r="C1165">
        <v>5</v>
      </c>
      <c r="D1165" t="s">
        <v>54</v>
      </c>
      <c r="E1165">
        <v>3617163.18</v>
      </c>
    </row>
    <row r="1166" spans="1:5" x14ac:dyDescent="0.25">
      <c r="A1166" t="s">
        <v>63</v>
      </c>
      <c r="B1166" s="189">
        <v>43855</v>
      </c>
      <c r="C1166">
        <v>5</v>
      </c>
      <c r="D1166" t="s">
        <v>55</v>
      </c>
      <c r="E1166">
        <v>2537020.65</v>
      </c>
    </row>
    <row r="1167" spans="1:5" x14ac:dyDescent="0.25">
      <c r="A1167" t="s">
        <v>63</v>
      </c>
      <c r="B1167" s="189">
        <v>43855</v>
      </c>
      <c r="C1167">
        <v>5</v>
      </c>
      <c r="D1167" t="s">
        <v>56</v>
      </c>
      <c r="E1167">
        <v>4552157.82</v>
      </c>
    </row>
    <row r="1168" spans="1:5" x14ac:dyDescent="0.25">
      <c r="A1168" t="s">
        <v>63</v>
      </c>
      <c r="B1168" s="189">
        <v>43855</v>
      </c>
      <c r="C1168">
        <v>5</v>
      </c>
      <c r="D1168" t="s">
        <v>57</v>
      </c>
      <c r="E1168">
        <v>299423.5</v>
      </c>
    </row>
    <row r="1169" spans="1:5" x14ac:dyDescent="0.25">
      <c r="A1169" t="s">
        <v>63</v>
      </c>
      <c r="B1169" s="189">
        <v>43890</v>
      </c>
      <c r="C1169">
        <v>4</v>
      </c>
      <c r="D1169" t="s">
        <v>100</v>
      </c>
      <c r="E1169">
        <v>302182.02</v>
      </c>
    </row>
    <row r="1170" spans="1:5" x14ac:dyDescent="0.25">
      <c r="A1170" t="s">
        <v>63</v>
      </c>
      <c r="B1170" s="189">
        <v>43890</v>
      </c>
      <c r="C1170">
        <v>4</v>
      </c>
      <c r="D1170" t="s">
        <v>101</v>
      </c>
      <c r="E1170">
        <v>54911.02</v>
      </c>
    </row>
    <row r="1171" spans="1:5" x14ac:dyDescent="0.25">
      <c r="A1171" t="s">
        <v>63</v>
      </c>
      <c r="B1171" s="189">
        <v>43890</v>
      </c>
      <c r="C1171">
        <v>4</v>
      </c>
      <c r="D1171" t="s">
        <v>54</v>
      </c>
      <c r="E1171">
        <v>4101.26</v>
      </c>
    </row>
    <row r="1172" spans="1:5" x14ac:dyDescent="0.25">
      <c r="A1172" t="s">
        <v>63</v>
      </c>
      <c r="B1172" s="189">
        <v>43890</v>
      </c>
      <c r="C1172">
        <v>4</v>
      </c>
      <c r="D1172" t="s">
        <v>55</v>
      </c>
      <c r="E1172">
        <v>101.49</v>
      </c>
    </row>
    <row r="1173" spans="1:5" x14ac:dyDescent="0.25">
      <c r="A1173" t="s">
        <v>63</v>
      </c>
      <c r="B1173" s="189">
        <v>43890</v>
      </c>
      <c r="C1173">
        <v>4</v>
      </c>
      <c r="D1173" t="s">
        <v>56</v>
      </c>
      <c r="E1173">
        <v>0</v>
      </c>
    </row>
    <row r="1174" spans="1:5" x14ac:dyDescent="0.25">
      <c r="A1174" t="s">
        <v>63</v>
      </c>
      <c r="B1174" s="189">
        <v>43890</v>
      </c>
      <c r="C1174">
        <v>4</v>
      </c>
      <c r="D1174" t="s">
        <v>57</v>
      </c>
      <c r="E1174">
        <v>48.66</v>
      </c>
    </row>
    <row r="1175" spans="1:5" x14ac:dyDescent="0.25">
      <c r="A1175" t="s">
        <v>63</v>
      </c>
      <c r="B1175" s="189">
        <v>43890</v>
      </c>
      <c r="C1175">
        <v>5</v>
      </c>
      <c r="D1175" t="s">
        <v>100</v>
      </c>
      <c r="E1175">
        <v>107640835.63</v>
      </c>
    </row>
    <row r="1176" spans="1:5" x14ac:dyDescent="0.25">
      <c r="A1176" t="s">
        <v>63</v>
      </c>
      <c r="B1176" s="189">
        <v>43890</v>
      </c>
      <c r="C1176">
        <v>5</v>
      </c>
      <c r="D1176" t="s">
        <v>101</v>
      </c>
      <c r="E1176">
        <v>57756925.109999999</v>
      </c>
    </row>
    <row r="1177" spans="1:5" x14ac:dyDescent="0.25">
      <c r="A1177" t="s">
        <v>63</v>
      </c>
      <c r="B1177" s="189">
        <v>43890</v>
      </c>
      <c r="C1177">
        <v>5</v>
      </c>
      <c r="D1177" t="s">
        <v>54</v>
      </c>
      <c r="E1177">
        <v>3589768.18</v>
      </c>
    </row>
    <row r="1178" spans="1:5" x14ac:dyDescent="0.25">
      <c r="A1178" t="s">
        <v>63</v>
      </c>
      <c r="B1178" s="189">
        <v>43890</v>
      </c>
      <c r="C1178">
        <v>5</v>
      </c>
      <c r="D1178" t="s">
        <v>55</v>
      </c>
      <c r="E1178">
        <v>2471963.62</v>
      </c>
    </row>
    <row r="1179" spans="1:5" x14ac:dyDescent="0.25">
      <c r="A1179" t="s">
        <v>63</v>
      </c>
      <c r="B1179" s="189">
        <v>43890</v>
      </c>
      <c r="C1179">
        <v>5</v>
      </c>
      <c r="D1179" t="s">
        <v>56</v>
      </c>
      <c r="E1179">
        <v>4950308.12</v>
      </c>
    </row>
    <row r="1180" spans="1:5" x14ac:dyDescent="0.25">
      <c r="A1180" t="s">
        <v>63</v>
      </c>
      <c r="B1180" s="189">
        <v>43890</v>
      </c>
      <c r="C1180">
        <v>5</v>
      </c>
      <c r="D1180" t="s">
        <v>57</v>
      </c>
      <c r="E1180">
        <v>295946.2</v>
      </c>
    </row>
    <row r="1181" spans="1:5" x14ac:dyDescent="0.25">
      <c r="A1181" t="s">
        <v>63</v>
      </c>
      <c r="B1181" s="189">
        <v>43918</v>
      </c>
      <c r="C1181">
        <v>4</v>
      </c>
      <c r="D1181" t="s">
        <v>100</v>
      </c>
      <c r="E1181">
        <v>339460.96</v>
      </c>
    </row>
    <row r="1182" spans="1:5" x14ac:dyDescent="0.25">
      <c r="A1182" t="s">
        <v>63</v>
      </c>
      <c r="B1182" s="189">
        <v>43918</v>
      </c>
      <c r="C1182">
        <v>4</v>
      </c>
      <c r="D1182" t="s">
        <v>101</v>
      </c>
      <c r="E1182">
        <v>57010.82</v>
      </c>
    </row>
    <row r="1183" spans="1:5" x14ac:dyDescent="0.25">
      <c r="A1183" t="s">
        <v>63</v>
      </c>
      <c r="B1183" s="189">
        <v>43918</v>
      </c>
      <c r="C1183">
        <v>4</v>
      </c>
      <c r="D1183" t="s">
        <v>54</v>
      </c>
      <c r="E1183">
        <v>6466.59</v>
      </c>
    </row>
    <row r="1184" spans="1:5" x14ac:dyDescent="0.25">
      <c r="A1184" t="s">
        <v>63</v>
      </c>
      <c r="B1184" s="189">
        <v>43918</v>
      </c>
      <c r="C1184">
        <v>4</v>
      </c>
      <c r="D1184" t="s">
        <v>55</v>
      </c>
      <c r="E1184">
        <v>3278.95</v>
      </c>
    </row>
    <row r="1185" spans="1:5" x14ac:dyDescent="0.25">
      <c r="A1185" t="s">
        <v>63</v>
      </c>
      <c r="B1185" s="189">
        <v>43918</v>
      </c>
      <c r="C1185">
        <v>4</v>
      </c>
      <c r="D1185" t="s">
        <v>56</v>
      </c>
      <c r="E1185">
        <v>0</v>
      </c>
    </row>
    <row r="1186" spans="1:5" x14ac:dyDescent="0.25">
      <c r="A1186" t="s">
        <v>63</v>
      </c>
      <c r="B1186" s="189">
        <v>43918</v>
      </c>
      <c r="C1186">
        <v>4</v>
      </c>
      <c r="D1186" t="s">
        <v>57</v>
      </c>
      <c r="E1186">
        <v>49.13</v>
      </c>
    </row>
    <row r="1187" spans="1:5" x14ac:dyDescent="0.25">
      <c r="A1187" t="s">
        <v>63</v>
      </c>
      <c r="B1187" s="189">
        <v>43918</v>
      </c>
      <c r="C1187">
        <v>5</v>
      </c>
      <c r="D1187" t="s">
        <v>100</v>
      </c>
      <c r="E1187">
        <v>113976785.5</v>
      </c>
    </row>
    <row r="1188" spans="1:5" x14ac:dyDescent="0.25">
      <c r="A1188" t="s">
        <v>63</v>
      </c>
      <c r="B1188" s="189">
        <v>43918</v>
      </c>
      <c r="C1188">
        <v>5</v>
      </c>
      <c r="D1188" t="s">
        <v>101</v>
      </c>
      <c r="E1188">
        <v>59661631.729999997</v>
      </c>
    </row>
    <row r="1189" spans="1:5" x14ac:dyDescent="0.25">
      <c r="A1189" t="s">
        <v>63</v>
      </c>
      <c r="B1189" s="189">
        <v>43918</v>
      </c>
      <c r="C1189">
        <v>5</v>
      </c>
      <c r="D1189" t="s">
        <v>54</v>
      </c>
      <c r="E1189">
        <v>3928977.94</v>
      </c>
    </row>
    <row r="1190" spans="1:5" x14ac:dyDescent="0.25">
      <c r="A1190" t="s">
        <v>63</v>
      </c>
      <c r="B1190" s="189">
        <v>43918</v>
      </c>
      <c r="C1190">
        <v>5</v>
      </c>
      <c r="D1190" t="s">
        <v>55</v>
      </c>
      <c r="E1190">
        <v>2732323.03</v>
      </c>
    </row>
    <row r="1191" spans="1:5" x14ac:dyDescent="0.25">
      <c r="A1191" t="s">
        <v>63</v>
      </c>
      <c r="B1191" s="189">
        <v>43918</v>
      </c>
      <c r="C1191">
        <v>5</v>
      </c>
      <c r="D1191" t="s">
        <v>56</v>
      </c>
      <c r="E1191">
        <v>6478131.04</v>
      </c>
    </row>
    <row r="1192" spans="1:5" x14ac:dyDescent="0.25">
      <c r="A1192" t="s">
        <v>63</v>
      </c>
      <c r="B1192" s="189">
        <v>43918</v>
      </c>
      <c r="C1192">
        <v>5</v>
      </c>
      <c r="D1192" t="s">
        <v>57</v>
      </c>
      <c r="E1192">
        <v>332692</v>
      </c>
    </row>
    <row r="1193" spans="1:5" x14ac:dyDescent="0.25">
      <c r="A1193" t="s">
        <v>69</v>
      </c>
      <c r="B1193" s="189">
        <v>43554</v>
      </c>
      <c r="C1193">
        <v>4</v>
      </c>
      <c r="D1193" t="s">
        <v>100</v>
      </c>
      <c r="E1193">
        <v>493022.56</v>
      </c>
    </row>
    <row r="1194" spans="1:5" x14ac:dyDescent="0.25">
      <c r="A1194" t="s">
        <v>69</v>
      </c>
      <c r="B1194" s="189">
        <v>43554</v>
      </c>
      <c r="C1194">
        <v>4</v>
      </c>
      <c r="D1194" t="s">
        <v>101</v>
      </c>
      <c r="E1194">
        <v>72384.009999999995</v>
      </c>
    </row>
    <row r="1195" spans="1:5" x14ac:dyDescent="0.25">
      <c r="A1195" t="s">
        <v>69</v>
      </c>
      <c r="B1195" s="189">
        <v>43554</v>
      </c>
      <c r="C1195">
        <v>4</v>
      </c>
      <c r="D1195" t="s">
        <v>54</v>
      </c>
      <c r="E1195">
        <v>56640.61</v>
      </c>
    </row>
    <row r="1196" spans="1:5" x14ac:dyDescent="0.25">
      <c r="A1196" t="s">
        <v>69</v>
      </c>
      <c r="B1196" s="189">
        <v>43554</v>
      </c>
      <c r="C1196">
        <v>4</v>
      </c>
      <c r="D1196" t="s">
        <v>55</v>
      </c>
      <c r="E1196">
        <v>26493.82</v>
      </c>
    </row>
    <row r="1197" spans="1:5" x14ac:dyDescent="0.25">
      <c r="A1197" t="s">
        <v>69</v>
      </c>
      <c r="B1197" s="189">
        <v>43554</v>
      </c>
      <c r="C1197">
        <v>4</v>
      </c>
      <c r="D1197" t="s">
        <v>56</v>
      </c>
      <c r="E1197">
        <v>0.79</v>
      </c>
    </row>
    <row r="1198" spans="1:5" x14ac:dyDescent="0.25">
      <c r="A1198" t="s">
        <v>69</v>
      </c>
      <c r="B1198" s="189">
        <v>43554</v>
      </c>
      <c r="C1198">
        <v>4</v>
      </c>
      <c r="D1198" t="s">
        <v>57</v>
      </c>
      <c r="E1198">
        <v>678.99</v>
      </c>
    </row>
    <row r="1199" spans="1:5" x14ac:dyDescent="0.25">
      <c r="A1199" t="s">
        <v>69</v>
      </c>
      <c r="B1199" s="189">
        <v>43554</v>
      </c>
      <c r="C1199">
        <v>5</v>
      </c>
      <c r="D1199" t="s">
        <v>100</v>
      </c>
      <c r="E1199">
        <v>119404259.34999999</v>
      </c>
    </row>
    <row r="1200" spans="1:5" x14ac:dyDescent="0.25">
      <c r="A1200" t="s">
        <v>69</v>
      </c>
      <c r="B1200" s="189">
        <v>43554</v>
      </c>
      <c r="C1200">
        <v>5</v>
      </c>
      <c r="D1200" t="s">
        <v>101</v>
      </c>
      <c r="E1200">
        <v>56288068.009999998</v>
      </c>
    </row>
    <row r="1201" spans="1:5" x14ac:dyDescent="0.25">
      <c r="A1201" t="s">
        <v>69</v>
      </c>
      <c r="B1201" s="189">
        <v>43554</v>
      </c>
      <c r="C1201">
        <v>5</v>
      </c>
      <c r="D1201" t="s">
        <v>54</v>
      </c>
      <c r="E1201">
        <v>9539022.4700000007</v>
      </c>
    </row>
    <row r="1202" spans="1:5" x14ac:dyDescent="0.25">
      <c r="A1202" t="s">
        <v>69</v>
      </c>
      <c r="B1202" s="189">
        <v>43554</v>
      </c>
      <c r="C1202">
        <v>5</v>
      </c>
      <c r="D1202" t="s">
        <v>55</v>
      </c>
      <c r="E1202">
        <v>6774621.2300000004</v>
      </c>
    </row>
    <row r="1203" spans="1:5" x14ac:dyDescent="0.25">
      <c r="A1203" t="s">
        <v>69</v>
      </c>
      <c r="B1203" s="189">
        <v>43554</v>
      </c>
      <c r="C1203">
        <v>5</v>
      </c>
      <c r="D1203" t="s">
        <v>56</v>
      </c>
      <c r="E1203">
        <v>9247364.5299999993</v>
      </c>
    </row>
    <row r="1204" spans="1:5" x14ac:dyDescent="0.25">
      <c r="A1204" t="s">
        <v>69</v>
      </c>
      <c r="B1204" s="189">
        <v>43554</v>
      </c>
      <c r="C1204">
        <v>5</v>
      </c>
      <c r="D1204" t="s">
        <v>57</v>
      </c>
      <c r="E1204">
        <v>574695.41</v>
      </c>
    </row>
    <row r="1205" spans="1:5" x14ac:dyDescent="0.25">
      <c r="A1205" t="s">
        <v>69</v>
      </c>
      <c r="B1205" s="189">
        <v>43582</v>
      </c>
      <c r="C1205">
        <v>4</v>
      </c>
      <c r="D1205" t="s">
        <v>100</v>
      </c>
      <c r="E1205">
        <v>517321.32</v>
      </c>
    </row>
    <row r="1206" spans="1:5" x14ac:dyDescent="0.25">
      <c r="A1206" t="s">
        <v>69</v>
      </c>
      <c r="B1206" s="189">
        <v>43582</v>
      </c>
      <c r="C1206">
        <v>4</v>
      </c>
      <c r="D1206" t="s">
        <v>101</v>
      </c>
      <c r="E1206">
        <v>71025.97</v>
      </c>
    </row>
    <row r="1207" spans="1:5" x14ac:dyDescent="0.25">
      <c r="A1207" t="s">
        <v>69</v>
      </c>
      <c r="B1207" s="189">
        <v>43582</v>
      </c>
      <c r="C1207">
        <v>4</v>
      </c>
      <c r="D1207" t="s">
        <v>54</v>
      </c>
      <c r="E1207">
        <v>45022.16</v>
      </c>
    </row>
    <row r="1208" spans="1:5" x14ac:dyDescent="0.25">
      <c r="A1208" t="s">
        <v>69</v>
      </c>
      <c r="B1208" s="189">
        <v>43582</v>
      </c>
      <c r="C1208">
        <v>4</v>
      </c>
      <c r="D1208" t="s">
        <v>55</v>
      </c>
      <c r="E1208">
        <v>25794.67</v>
      </c>
    </row>
    <row r="1209" spans="1:5" x14ac:dyDescent="0.25">
      <c r="A1209" t="s">
        <v>69</v>
      </c>
      <c r="B1209" s="189">
        <v>43582</v>
      </c>
      <c r="C1209">
        <v>4</v>
      </c>
      <c r="D1209" t="s">
        <v>56</v>
      </c>
      <c r="E1209">
        <v>348.28</v>
      </c>
    </row>
    <row r="1210" spans="1:5" x14ac:dyDescent="0.25">
      <c r="A1210" t="s">
        <v>69</v>
      </c>
      <c r="B1210" s="189">
        <v>43582</v>
      </c>
      <c r="C1210">
        <v>4</v>
      </c>
      <c r="D1210" t="s">
        <v>57</v>
      </c>
      <c r="E1210">
        <v>1305.29</v>
      </c>
    </row>
    <row r="1211" spans="1:5" x14ac:dyDescent="0.25">
      <c r="A1211" t="s">
        <v>69</v>
      </c>
      <c r="B1211" s="189">
        <v>43582</v>
      </c>
      <c r="C1211">
        <v>5</v>
      </c>
      <c r="D1211" t="s">
        <v>100</v>
      </c>
      <c r="E1211">
        <v>122618015.81</v>
      </c>
    </row>
    <row r="1212" spans="1:5" x14ac:dyDescent="0.25">
      <c r="A1212" t="s">
        <v>69</v>
      </c>
      <c r="B1212" s="189">
        <v>43582</v>
      </c>
      <c r="C1212">
        <v>5</v>
      </c>
      <c r="D1212" t="s">
        <v>101</v>
      </c>
      <c r="E1212">
        <v>58280350.289999999</v>
      </c>
    </row>
    <row r="1213" spans="1:5" x14ac:dyDescent="0.25">
      <c r="A1213" t="s">
        <v>69</v>
      </c>
      <c r="B1213" s="189">
        <v>43582</v>
      </c>
      <c r="C1213">
        <v>5</v>
      </c>
      <c r="D1213" t="s">
        <v>54</v>
      </c>
      <c r="E1213">
        <v>10363096.42</v>
      </c>
    </row>
    <row r="1214" spans="1:5" x14ac:dyDescent="0.25">
      <c r="A1214" t="s">
        <v>69</v>
      </c>
      <c r="B1214" s="189">
        <v>43582</v>
      </c>
      <c r="C1214">
        <v>5</v>
      </c>
      <c r="D1214" t="s">
        <v>55</v>
      </c>
      <c r="E1214">
        <v>7448257.9500000002</v>
      </c>
    </row>
    <row r="1215" spans="1:5" x14ac:dyDescent="0.25">
      <c r="A1215" t="s">
        <v>69</v>
      </c>
      <c r="B1215" s="189">
        <v>43582</v>
      </c>
      <c r="C1215">
        <v>5</v>
      </c>
      <c r="D1215" t="s">
        <v>56</v>
      </c>
      <c r="E1215">
        <v>9776317.4600000009</v>
      </c>
    </row>
    <row r="1216" spans="1:5" x14ac:dyDescent="0.25">
      <c r="A1216" t="s">
        <v>69</v>
      </c>
      <c r="B1216" s="189">
        <v>43582</v>
      </c>
      <c r="C1216">
        <v>5</v>
      </c>
      <c r="D1216" t="s">
        <v>57</v>
      </c>
      <c r="E1216">
        <v>592174.88</v>
      </c>
    </row>
    <row r="1217" spans="1:5" x14ac:dyDescent="0.25">
      <c r="A1217" t="s">
        <v>69</v>
      </c>
      <c r="B1217" s="189">
        <v>43610</v>
      </c>
      <c r="C1217">
        <v>4</v>
      </c>
      <c r="D1217" t="s">
        <v>100</v>
      </c>
      <c r="E1217">
        <v>525402.15</v>
      </c>
    </row>
    <row r="1218" spans="1:5" x14ac:dyDescent="0.25">
      <c r="A1218" t="s">
        <v>69</v>
      </c>
      <c r="B1218" s="189">
        <v>43610</v>
      </c>
      <c r="C1218">
        <v>4</v>
      </c>
      <c r="D1218" t="s">
        <v>101</v>
      </c>
      <c r="E1218">
        <v>71888.23</v>
      </c>
    </row>
    <row r="1219" spans="1:5" x14ac:dyDescent="0.25">
      <c r="A1219" t="s">
        <v>69</v>
      </c>
      <c r="B1219" s="189">
        <v>43610</v>
      </c>
      <c r="C1219">
        <v>4</v>
      </c>
      <c r="D1219" t="s">
        <v>54</v>
      </c>
      <c r="E1219">
        <v>48375.48</v>
      </c>
    </row>
    <row r="1220" spans="1:5" x14ac:dyDescent="0.25">
      <c r="A1220" t="s">
        <v>69</v>
      </c>
      <c r="B1220" s="189">
        <v>43610</v>
      </c>
      <c r="C1220">
        <v>4</v>
      </c>
      <c r="D1220" t="s">
        <v>55</v>
      </c>
      <c r="E1220">
        <v>14649.23</v>
      </c>
    </row>
    <row r="1221" spans="1:5" x14ac:dyDescent="0.25">
      <c r="A1221" t="s">
        <v>69</v>
      </c>
      <c r="B1221" s="189">
        <v>43610</v>
      </c>
      <c r="C1221">
        <v>4</v>
      </c>
      <c r="D1221" t="s">
        <v>56</v>
      </c>
      <c r="E1221">
        <v>0</v>
      </c>
    </row>
    <row r="1222" spans="1:5" x14ac:dyDescent="0.25">
      <c r="A1222" t="s">
        <v>69</v>
      </c>
      <c r="B1222" s="189">
        <v>43610</v>
      </c>
      <c r="C1222">
        <v>4</v>
      </c>
      <c r="D1222" t="s">
        <v>57</v>
      </c>
      <c r="E1222">
        <v>0</v>
      </c>
    </row>
    <row r="1223" spans="1:5" x14ac:dyDescent="0.25">
      <c r="A1223" t="s">
        <v>69</v>
      </c>
      <c r="B1223" s="189">
        <v>43610</v>
      </c>
      <c r="C1223">
        <v>5</v>
      </c>
      <c r="D1223" t="s">
        <v>100</v>
      </c>
      <c r="E1223">
        <v>120178670.33</v>
      </c>
    </row>
    <row r="1224" spans="1:5" x14ac:dyDescent="0.25">
      <c r="A1224" t="s">
        <v>69</v>
      </c>
      <c r="B1224" s="189">
        <v>43610</v>
      </c>
      <c r="C1224">
        <v>5</v>
      </c>
      <c r="D1224" t="s">
        <v>101</v>
      </c>
      <c r="E1224">
        <v>58198935.960000001</v>
      </c>
    </row>
    <row r="1225" spans="1:5" x14ac:dyDescent="0.25">
      <c r="A1225" t="s">
        <v>69</v>
      </c>
      <c r="B1225" s="189">
        <v>43610</v>
      </c>
      <c r="C1225">
        <v>5</v>
      </c>
      <c r="D1225" t="s">
        <v>54</v>
      </c>
      <c r="E1225">
        <v>9004776.6600000001</v>
      </c>
    </row>
    <row r="1226" spans="1:5" x14ac:dyDescent="0.25">
      <c r="A1226" t="s">
        <v>69</v>
      </c>
      <c r="B1226" s="189">
        <v>43610</v>
      </c>
      <c r="C1226">
        <v>5</v>
      </c>
      <c r="D1226" t="s">
        <v>55</v>
      </c>
      <c r="E1226">
        <v>5936984.1500000004</v>
      </c>
    </row>
    <row r="1227" spans="1:5" x14ac:dyDescent="0.25">
      <c r="A1227" t="s">
        <v>69</v>
      </c>
      <c r="B1227" s="189">
        <v>43610</v>
      </c>
      <c r="C1227">
        <v>5</v>
      </c>
      <c r="D1227" t="s">
        <v>56</v>
      </c>
      <c r="E1227">
        <v>9574519.4900000002</v>
      </c>
    </row>
    <row r="1228" spans="1:5" x14ac:dyDescent="0.25">
      <c r="A1228" t="s">
        <v>69</v>
      </c>
      <c r="B1228" s="189">
        <v>43610</v>
      </c>
      <c r="C1228">
        <v>5</v>
      </c>
      <c r="D1228" t="s">
        <v>57</v>
      </c>
      <c r="E1228">
        <v>517940.47999999998</v>
      </c>
    </row>
    <row r="1229" spans="1:5" x14ac:dyDescent="0.25">
      <c r="A1229" t="s">
        <v>69</v>
      </c>
      <c r="B1229" s="189">
        <v>43645</v>
      </c>
      <c r="C1229">
        <v>4</v>
      </c>
      <c r="D1229" t="s">
        <v>100</v>
      </c>
      <c r="E1229">
        <v>448898.43</v>
      </c>
    </row>
    <row r="1230" spans="1:5" x14ac:dyDescent="0.25">
      <c r="A1230" t="s">
        <v>69</v>
      </c>
      <c r="B1230" s="189">
        <v>43645</v>
      </c>
      <c r="C1230">
        <v>4</v>
      </c>
      <c r="D1230" t="s">
        <v>101</v>
      </c>
      <c r="E1230">
        <v>68120.87</v>
      </c>
    </row>
    <row r="1231" spans="1:5" x14ac:dyDescent="0.25">
      <c r="A1231" t="s">
        <v>69</v>
      </c>
      <c r="B1231" s="189">
        <v>43645</v>
      </c>
      <c r="C1231">
        <v>4</v>
      </c>
      <c r="D1231" t="s">
        <v>54</v>
      </c>
      <c r="E1231">
        <v>35837.57</v>
      </c>
    </row>
    <row r="1232" spans="1:5" x14ac:dyDescent="0.25">
      <c r="A1232" t="s">
        <v>69</v>
      </c>
      <c r="B1232" s="189">
        <v>43645</v>
      </c>
      <c r="C1232">
        <v>4</v>
      </c>
      <c r="D1232" t="s">
        <v>55</v>
      </c>
      <c r="E1232">
        <v>23985.79</v>
      </c>
    </row>
    <row r="1233" spans="1:5" x14ac:dyDescent="0.25">
      <c r="A1233" t="s">
        <v>69</v>
      </c>
      <c r="B1233" s="189">
        <v>43645</v>
      </c>
      <c r="C1233">
        <v>4</v>
      </c>
      <c r="D1233" t="s">
        <v>56</v>
      </c>
      <c r="E1233">
        <v>16546.490000000002</v>
      </c>
    </row>
    <row r="1234" spans="1:5" x14ac:dyDescent="0.25">
      <c r="A1234" t="s">
        <v>69</v>
      </c>
      <c r="B1234" s="189">
        <v>43645</v>
      </c>
      <c r="C1234">
        <v>4</v>
      </c>
      <c r="D1234" t="s">
        <v>57</v>
      </c>
      <c r="E1234">
        <v>60.2</v>
      </c>
    </row>
    <row r="1235" spans="1:5" x14ac:dyDescent="0.25">
      <c r="A1235" t="s">
        <v>69</v>
      </c>
      <c r="B1235" s="189">
        <v>43645</v>
      </c>
      <c r="C1235">
        <v>5</v>
      </c>
      <c r="D1235" t="s">
        <v>100</v>
      </c>
      <c r="E1235">
        <v>117019842.14</v>
      </c>
    </row>
    <row r="1236" spans="1:5" x14ac:dyDescent="0.25">
      <c r="A1236" t="s">
        <v>69</v>
      </c>
      <c r="B1236" s="189">
        <v>43645</v>
      </c>
      <c r="C1236">
        <v>5</v>
      </c>
      <c r="D1236" t="s">
        <v>101</v>
      </c>
      <c r="E1236">
        <v>57928751.5</v>
      </c>
    </row>
    <row r="1237" spans="1:5" x14ac:dyDescent="0.25">
      <c r="A1237" t="s">
        <v>69</v>
      </c>
      <c r="B1237" s="189">
        <v>43645</v>
      </c>
      <c r="C1237">
        <v>5</v>
      </c>
      <c r="D1237" t="s">
        <v>54</v>
      </c>
      <c r="E1237">
        <v>8024282.9699999997</v>
      </c>
    </row>
    <row r="1238" spans="1:5" x14ac:dyDescent="0.25">
      <c r="A1238" t="s">
        <v>69</v>
      </c>
      <c r="B1238" s="189">
        <v>43645</v>
      </c>
      <c r="C1238">
        <v>5</v>
      </c>
      <c r="D1238" t="s">
        <v>55</v>
      </c>
      <c r="E1238">
        <v>6273726.1799999997</v>
      </c>
    </row>
    <row r="1239" spans="1:5" x14ac:dyDescent="0.25">
      <c r="A1239" t="s">
        <v>69</v>
      </c>
      <c r="B1239" s="189">
        <v>43645</v>
      </c>
      <c r="C1239">
        <v>5</v>
      </c>
      <c r="D1239" t="s">
        <v>56</v>
      </c>
      <c r="E1239">
        <v>9135016.6199999992</v>
      </c>
    </row>
    <row r="1240" spans="1:5" x14ac:dyDescent="0.25">
      <c r="A1240" t="s">
        <v>69</v>
      </c>
      <c r="B1240" s="189">
        <v>43645</v>
      </c>
      <c r="C1240">
        <v>5</v>
      </c>
      <c r="D1240" t="s">
        <v>57</v>
      </c>
      <c r="E1240">
        <v>446236.07</v>
      </c>
    </row>
    <row r="1241" spans="1:5" x14ac:dyDescent="0.25">
      <c r="A1241" t="s">
        <v>69</v>
      </c>
      <c r="B1241" s="189">
        <v>43673</v>
      </c>
      <c r="C1241">
        <v>4</v>
      </c>
      <c r="D1241" t="s">
        <v>100</v>
      </c>
      <c r="E1241">
        <v>480194.19</v>
      </c>
    </row>
    <row r="1242" spans="1:5" x14ac:dyDescent="0.25">
      <c r="A1242" t="s">
        <v>69</v>
      </c>
      <c r="B1242" s="189">
        <v>43673</v>
      </c>
      <c r="C1242">
        <v>4</v>
      </c>
      <c r="D1242" t="s">
        <v>101</v>
      </c>
      <c r="E1242">
        <v>67227.91</v>
      </c>
    </row>
    <row r="1243" spans="1:5" x14ac:dyDescent="0.25">
      <c r="A1243" t="s">
        <v>69</v>
      </c>
      <c r="B1243" s="189">
        <v>43673</v>
      </c>
      <c r="C1243">
        <v>4</v>
      </c>
      <c r="D1243" t="s">
        <v>54</v>
      </c>
      <c r="E1243">
        <v>31496.18</v>
      </c>
    </row>
    <row r="1244" spans="1:5" x14ac:dyDescent="0.25">
      <c r="A1244" t="s">
        <v>69</v>
      </c>
      <c r="B1244" s="189">
        <v>43673</v>
      </c>
      <c r="C1244">
        <v>4</v>
      </c>
      <c r="D1244" t="s">
        <v>55</v>
      </c>
      <c r="E1244">
        <v>24765.62</v>
      </c>
    </row>
    <row r="1245" spans="1:5" x14ac:dyDescent="0.25">
      <c r="A1245" t="s">
        <v>69</v>
      </c>
      <c r="B1245" s="189">
        <v>43673</v>
      </c>
      <c r="C1245">
        <v>4</v>
      </c>
      <c r="D1245" t="s">
        <v>56</v>
      </c>
      <c r="E1245">
        <v>24948.97</v>
      </c>
    </row>
    <row r="1246" spans="1:5" x14ac:dyDescent="0.25">
      <c r="A1246" t="s">
        <v>69</v>
      </c>
      <c r="B1246" s="189">
        <v>43673</v>
      </c>
      <c r="C1246">
        <v>4</v>
      </c>
      <c r="D1246" t="s">
        <v>57</v>
      </c>
      <c r="E1246">
        <v>0</v>
      </c>
    </row>
    <row r="1247" spans="1:5" x14ac:dyDescent="0.25">
      <c r="A1247" t="s">
        <v>69</v>
      </c>
      <c r="B1247" s="189">
        <v>43673</v>
      </c>
      <c r="C1247">
        <v>5</v>
      </c>
      <c r="D1247" t="s">
        <v>100</v>
      </c>
      <c r="E1247">
        <v>118016743.7</v>
      </c>
    </row>
    <row r="1248" spans="1:5" x14ac:dyDescent="0.25">
      <c r="A1248" t="s">
        <v>69</v>
      </c>
      <c r="B1248" s="189">
        <v>43673</v>
      </c>
      <c r="C1248">
        <v>5</v>
      </c>
      <c r="D1248" t="s">
        <v>101</v>
      </c>
      <c r="E1248">
        <v>58232496.539999999</v>
      </c>
    </row>
    <row r="1249" spans="1:5" x14ac:dyDescent="0.25">
      <c r="A1249" t="s">
        <v>69</v>
      </c>
      <c r="B1249" s="189">
        <v>43673</v>
      </c>
      <c r="C1249">
        <v>5</v>
      </c>
      <c r="D1249" t="s">
        <v>54</v>
      </c>
      <c r="E1249">
        <v>8418727.0700000003</v>
      </c>
    </row>
    <row r="1250" spans="1:5" x14ac:dyDescent="0.25">
      <c r="A1250" t="s">
        <v>69</v>
      </c>
      <c r="B1250" s="189">
        <v>43673</v>
      </c>
      <c r="C1250">
        <v>5</v>
      </c>
      <c r="D1250" t="s">
        <v>55</v>
      </c>
      <c r="E1250">
        <v>6650831.4800000004</v>
      </c>
    </row>
    <row r="1251" spans="1:5" x14ac:dyDescent="0.25">
      <c r="A1251" t="s">
        <v>69</v>
      </c>
      <c r="B1251" s="189">
        <v>43673</v>
      </c>
      <c r="C1251">
        <v>5</v>
      </c>
      <c r="D1251" t="s">
        <v>56</v>
      </c>
      <c r="E1251">
        <v>9567587.4900000002</v>
      </c>
    </row>
    <row r="1252" spans="1:5" x14ac:dyDescent="0.25">
      <c r="A1252" t="s">
        <v>69</v>
      </c>
      <c r="B1252" s="189">
        <v>43673</v>
      </c>
      <c r="C1252">
        <v>5</v>
      </c>
      <c r="D1252" t="s">
        <v>57</v>
      </c>
      <c r="E1252">
        <v>462662.49</v>
      </c>
    </row>
    <row r="1253" spans="1:5" x14ac:dyDescent="0.25">
      <c r="A1253" t="s">
        <v>69</v>
      </c>
      <c r="B1253" s="189">
        <v>43708</v>
      </c>
      <c r="C1253">
        <v>4</v>
      </c>
      <c r="D1253" t="s">
        <v>100</v>
      </c>
      <c r="E1253">
        <v>435941.36</v>
      </c>
    </row>
    <row r="1254" spans="1:5" x14ac:dyDescent="0.25">
      <c r="A1254" t="s">
        <v>69</v>
      </c>
      <c r="B1254" s="189">
        <v>43708</v>
      </c>
      <c r="C1254">
        <v>4</v>
      </c>
      <c r="D1254" t="s">
        <v>101</v>
      </c>
      <c r="E1254">
        <v>66591.66</v>
      </c>
    </row>
    <row r="1255" spans="1:5" x14ac:dyDescent="0.25">
      <c r="A1255" t="s">
        <v>69</v>
      </c>
      <c r="B1255" s="189">
        <v>43708</v>
      </c>
      <c r="C1255">
        <v>4</v>
      </c>
      <c r="D1255" t="s">
        <v>54</v>
      </c>
      <c r="E1255">
        <v>33560.480000000003</v>
      </c>
    </row>
    <row r="1256" spans="1:5" x14ac:dyDescent="0.25">
      <c r="A1256" t="s">
        <v>69</v>
      </c>
      <c r="B1256" s="189">
        <v>43708</v>
      </c>
      <c r="C1256">
        <v>4</v>
      </c>
      <c r="D1256" t="s">
        <v>55</v>
      </c>
      <c r="E1256">
        <v>21129.47</v>
      </c>
    </row>
    <row r="1257" spans="1:5" x14ac:dyDescent="0.25">
      <c r="A1257" t="s">
        <v>69</v>
      </c>
      <c r="B1257" s="189">
        <v>43708</v>
      </c>
      <c r="C1257">
        <v>4</v>
      </c>
      <c r="D1257" t="s">
        <v>56</v>
      </c>
      <c r="E1257">
        <v>31340.82</v>
      </c>
    </row>
    <row r="1258" spans="1:5" x14ac:dyDescent="0.25">
      <c r="A1258" t="s">
        <v>69</v>
      </c>
      <c r="B1258" s="189">
        <v>43708</v>
      </c>
      <c r="C1258">
        <v>4</v>
      </c>
      <c r="D1258" t="s">
        <v>57</v>
      </c>
      <c r="E1258">
        <v>47.25</v>
      </c>
    </row>
    <row r="1259" spans="1:5" x14ac:dyDescent="0.25">
      <c r="A1259" t="s">
        <v>69</v>
      </c>
      <c r="B1259" s="189">
        <v>43708</v>
      </c>
      <c r="C1259">
        <v>5</v>
      </c>
      <c r="D1259" t="s">
        <v>100</v>
      </c>
      <c r="E1259">
        <v>124783032.17</v>
      </c>
    </row>
    <row r="1260" spans="1:5" x14ac:dyDescent="0.25">
      <c r="A1260" t="s">
        <v>69</v>
      </c>
      <c r="B1260" s="189">
        <v>43708</v>
      </c>
      <c r="C1260">
        <v>5</v>
      </c>
      <c r="D1260" t="s">
        <v>101</v>
      </c>
      <c r="E1260">
        <v>59683333.630000003</v>
      </c>
    </row>
    <row r="1261" spans="1:5" x14ac:dyDescent="0.25">
      <c r="A1261" t="s">
        <v>69</v>
      </c>
      <c r="B1261" s="189">
        <v>43708</v>
      </c>
      <c r="C1261">
        <v>5</v>
      </c>
      <c r="D1261" t="s">
        <v>54</v>
      </c>
      <c r="E1261">
        <v>8960496.0299999993</v>
      </c>
    </row>
    <row r="1262" spans="1:5" x14ac:dyDescent="0.25">
      <c r="A1262" t="s">
        <v>69</v>
      </c>
      <c r="B1262" s="189">
        <v>43708</v>
      </c>
      <c r="C1262">
        <v>5</v>
      </c>
      <c r="D1262" t="s">
        <v>55</v>
      </c>
      <c r="E1262">
        <v>7106875.5499999998</v>
      </c>
    </row>
    <row r="1263" spans="1:5" x14ac:dyDescent="0.25">
      <c r="A1263" t="s">
        <v>69</v>
      </c>
      <c r="B1263" s="189">
        <v>43708</v>
      </c>
      <c r="C1263">
        <v>5</v>
      </c>
      <c r="D1263" t="s">
        <v>56</v>
      </c>
      <c r="E1263">
        <v>10210767.18</v>
      </c>
    </row>
    <row r="1264" spans="1:5" x14ac:dyDescent="0.25">
      <c r="A1264" t="s">
        <v>69</v>
      </c>
      <c r="B1264" s="189">
        <v>43708</v>
      </c>
      <c r="C1264">
        <v>5</v>
      </c>
      <c r="D1264" t="s">
        <v>57</v>
      </c>
      <c r="E1264">
        <v>522908.89</v>
      </c>
    </row>
    <row r="1265" spans="1:5" x14ac:dyDescent="0.25">
      <c r="A1265" t="s">
        <v>69</v>
      </c>
      <c r="B1265" s="189">
        <v>43736</v>
      </c>
      <c r="C1265">
        <v>4</v>
      </c>
      <c r="D1265" t="s">
        <v>100</v>
      </c>
      <c r="E1265">
        <v>527229.75</v>
      </c>
    </row>
    <row r="1266" spans="1:5" x14ac:dyDescent="0.25">
      <c r="A1266" t="s">
        <v>69</v>
      </c>
      <c r="B1266" s="189">
        <v>43736</v>
      </c>
      <c r="C1266">
        <v>4</v>
      </c>
      <c r="D1266" t="s">
        <v>101</v>
      </c>
      <c r="E1266">
        <v>65653.649999999994</v>
      </c>
    </row>
    <row r="1267" spans="1:5" x14ac:dyDescent="0.25">
      <c r="A1267" t="s">
        <v>69</v>
      </c>
      <c r="B1267" s="189">
        <v>43736</v>
      </c>
      <c r="C1267">
        <v>4</v>
      </c>
      <c r="D1267" t="s">
        <v>54</v>
      </c>
      <c r="E1267">
        <v>54668.27</v>
      </c>
    </row>
    <row r="1268" spans="1:5" x14ac:dyDescent="0.25">
      <c r="A1268" t="s">
        <v>69</v>
      </c>
      <c r="B1268" s="189">
        <v>43736</v>
      </c>
      <c r="C1268">
        <v>4</v>
      </c>
      <c r="D1268" t="s">
        <v>55</v>
      </c>
      <c r="E1268">
        <v>23016.99</v>
      </c>
    </row>
    <row r="1269" spans="1:5" x14ac:dyDescent="0.25">
      <c r="A1269" t="s">
        <v>69</v>
      </c>
      <c r="B1269" s="189">
        <v>43736</v>
      </c>
      <c r="C1269">
        <v>4</v>
      </c>
      <c r="D1269" t="s">
        <v>56</v>
      </c>
      <c r="E1269">
        <v>275.51</v>
      </c>
    </row>
    <row r="1270" spans="1:5" x14ac:dyDescent="0.25">
      <c r="A1270" t="s">
        <v>69</v>
      </c>
      <c r="B1270" s="189">
        <v>43736</v>
      </c>
      <c r="C1270">
        <v>4</v>
      </c>
      <c r="D1270" t="s">
        <v>57</v>
      </c>
      <c r="E1270">
        <v>47.25</v>
      </c>
    </row>
    <row r="1271" spans="1:5" x14ac:dyDescent="0.25">
      <c r="A1271" t="s">
        <v>69</v>
      </c>
      <c r="B1271" s="189">
        <v>43736</v>
      </c>
      <c r="C1271">
        <v>5</v>
      </c>
      <c r="D1271" t="s">
        <v>100</v>
      </c>
      <c r="E1271">
        <v>131291576.03</v>
      </c>
    </row>
    <row r="1272" spans="1:5" x14ac:dyDescent="0.25">
      <c r="A1272" t="s">
        <v>69</v>
      </c>
      <c r="B1272" s="189">
        <v>43736</v>
      </c>
      <c r="C1272">
        <v>5</v>
      </c>
      <c r="D1272" t="s">
        <v>101</v>
      </c>
      <c r="E1272">
        <v>61585821.539999999</v>
      </c>
    </row>
    <row r="1273" spans="1:5" x14ac:dyDescent="0.25">
      <c r="A1273" t="s">
        <v>69</v>
      </c>
      <c r="B1273" s="189">
        <v>43736</v>
      </c>
      <c r="C1273">
        <v>5</v>
      </c>
      <c r="D1273" t="s">
        <v>54</v>
      </c>
      <c r="E1273">
        <v>9391462.25</v>
      </c>
    </row>
    <row r="1274" spans="1:5" x14ac:dyDescent="0.25">
      <c r="A1274" t="s">
        <v>69</v>
      </c>
      <c r="B1274" s="189">
        <v>43736</v>
      </c>
      <c r="C1274">
        <v>5</v>
      </c>
      <c r="D1274" t="s">
        <v>55</v>
      </c>
      <c r="E1274">
        <v>7265095.2199999997</v>
      </c>
    </row>
    <row r="1275" spans="1:5" x14ac:dyDescent="0.25">
      <c r="A1275" t="s">
        <v>69</v>
      </c>
      <c r="B1275" s="189">
        <v>43736</v>
      </c>
      <c r="C1275">
        <v>5</v>
      </c>
      <c r="D1275" t="s">
        <v>56</v>
      </c>
      <c r="E1275">
        <v>11016938.18</v>
      </c>
    </row>
    <row r="1276" spans="1:5" x14ac:dyDescent="0.25">
      <c r="A1276" t="s">
        <v>69</v>
      </c>
      <c r="B1276" s="189">
        <v>43736</v>
      </c>
      <c r="C1276">
        <v>5</v>
      </c>
      <c r="D1276" t="s">
        <v>57</v>
      </c>
      <c r="E1276">
        <v>525656.99</v>
      </c>
    </row>
    <row r="1277" spans="1:5" x14ac:dyDescent="0.25">
      <c r="A1277" t="s">
        <v>69</v>
      </c>
      <c r="B1277" s="189">
        <v>43764</v>
      </c>
      <c r="C1277">
        <v>4</v>
      </c>
      <c r="D1277" t="s">
        <v>100</v>
      </c>
      <c r="E1277">
        <v>540075.62</v>
      </c>
    </row>
    <row r="1278" spans="1:5" x14ac:dyDescent="0.25">
      <c r="A1278" t="s">
        <v>69</v>
      </c>
      <c r="B1278" s="189">
        <v>43764</v>
      </c>
      <c r="C1278">
        <v>4</v>
      </c>
      <c r="D1278" t="s">
        <v>101</v>
      </c>
      <c r="E1278">
        <v>63542.47</v>
      </c>
    </row>
    <row r="1279" spans="1:5" x14ac:dyDescent="0.25">
      <c r="A1279" t="s">
        <v>69</v>
      </c>
      <c r="B1279" s="189">
        <v>43764</v>
      </c>
      <c r="C1279">
        <v>4</v>
      </c>
      <c r="D1279" t="s">
        <v>54</v>
      </c>
      <c r="E1279">
        <v>77119.41</v>
      </c>
    </row>
    <row r="1280" spans="1:5" x14ac:dyDescent="0.25">
      <c r="A1280" t="s">
        <v>69</v>
      </c>
      <c r="B1280" s="189">
        <v>43764</v>
      </c>
      <c r="C1280">
        <v>4</v>
      </c>
      <c r="D1280" t="s">
        <v>55</v>
      </c>
      <c r="E1280">
        <v>24158.34</v>
      </c>
    </row>
    <row r="1281" spans="1:5" x14ac:dyDescent="0.25">
      <c r="A1281" t="s">
        <v>69</v>
      </c>
      <c r="B1281" s="189">
        <v>43764</v>
      </c>
      <c r="C1281">
        <v>4</v>
      </c>
      <c r="D1281" t="s">
        <v>56</v>
      </c>
      <c r="E1281">
        <v>101.35</v>
      </c>
    </row>
    <row r="1282" spans="1:5" x14ac:dyDescent="0.25">
      <c r="A1282" t="s">
        <v>69</v>
      </c>
      <c r="B1282" s="189">
        <v>43764</v>
      </c>
      <c r="C1282">
        <v>4</v>
      </c>
      <c r="D1282" t="s">
        <v>57</v>
      </c>
      <c r="E1282">
        <v>358.07</v>
      </c>
    </row>
    <row r="1283" spans="1:5" x14ac:dyDescent="0.25">
      <c r="A1283" t="s">
        <v>69</v>
      </c>
      <c r="B1283" s="189">
        <v>43764</v>
      </c>
      <c r="C1283">
        <v>5</v>
      </c>
      <c r="D1283" t="s">
        <v>100</v>
      </c>
      <c r="E1283">
        <v>132340171.08</v>
      </c>
    </row>
    <row r="1284" spans="1:5" x14ac:dyDescent="0.25">
      <c r="A1284" t="s">
        <v>69</v>
      </c>
      <c r="B1284" s="189">
        <v>43764</v>
      </c>
      <c r="C1284">
        <v>5</v>
      </c>
      <c r="D1284" t="s">
        <v>101</v>
      </c>
      <c r="E1284">
        <v>62434554.159999996</v>
      </c>
    </row>
    <row r="1285" spans="1:5" x14ac:dyDescent="0.25">
      <c r="A1285" t="s">
        <v>69</v>
      </c>
      <c r="B1285" s="189">
        <v>43764</v>
      </c>
      <c r="C1285">
        <v>5</v>
      </c>
      <c r="D1285" t="s">
        <v>54</v>
      </c>
      <c r="E1285">
        <v>9124641.9499999993</v>
      </c>
    </row>
    <row r="1286" spans="1:5" x14ac:dyDescent="0.25">
      <c r="A1286" t="s">
        <v>69</v>
      </c>
      <c r="B1286" s="189">
        <v>43764</v>
      </c>
      <c r="C1286">
        <v>5</v>
      </c>
      <c r="D1286" t="s">
        <v>55</v>
      </c>
      <c r="E1286">
        <v>7374875.0599999996</v>
      </c>
    </row>
    <row r="1287" spans="1:5" x14ac:dyDescent="0.25">
      <c r="A1287" t="s">
        <v>69</v>
      </c>
      <c r="B1287" s="189">
        <v>43764</v>
      </c>
      <c r="C1287">
        <v>5</v>
      </c>
      <c r="D1287" t="s">
        <v>56</v>
      </c>
      <c r="E1287">
        <v>9212058.3699999992</v>
      </c>
    </row>
    <row r="1288" spans="1:5" x14ac:dyDescent="0.25">
      <c r="A1288" t="s">
        <v>69</v>
      </c>
      <c r="B1288" s="189">
        <v>43764</v>
      </c>
      <c r="C1288">
        <v>5</v>
      </c>
      <c r="D1288" t="s">
        <v>57</v>
      </c>
      <c r="E1288">
        <v>499951.32</v>
      </c>
    </row>
    <row r="1289" spans="1:5" x14ac:dyDescent="0.25">
      <c r="A1289" t="s">
        <v>69</v>
      </c>
      <c r="B1289" s="189">
        <v>43799</v>
      </c>
      <c r="C1289">
        <v>4</v>
      </c>
      <c r="D1289" t="s">
        <v>100</v>
      </c>
      <c r="E1289">
        <v>542723.25</v>
      </c>
    </row>
    <row r="1290" spans="1:5" x14ac:dyDescent="0.25">
      <c r="A1290" t="s">
        <v>69</v>
      </c>
      <c r="B1290" s="189">
        <v>43799</v>
      </c>
      <c r="C1290">
        <v>4</v>
      </c>
      <c r="D1290" t="s">
        <v>101</v>
      </c>
      <c r="E1290">
        <v>62782.6</v>
      </c>
    </row>
    <row r="1291" spans="1:5" x14ac:dyDescent="0.25">
      <c r="A1291" t="s">
        <v>69</v>
      </c>
      <c r="B1291" s="189">
        <v>43799</v>
      </c>
      <c r="C1291">
        <v>4</v>
      </c>
      <c r="D1291" t="s">
        <v>54</v>
      </c>
      <c r="E1291">
        <v>87931.46</v>
      </c>
    </row>
    <row r="1292" spans="1:5" x14ac:dyDescent="0.25">
      <c r="A1292" t="s">
        <v>69</v>
      </c>
      <c r="B1292" s="189">
        <v>43799</v>
      </c>
      <c r="C1292">
        <v>4</v>
      </c>
      <c r="D1292" t="s">
        <v>55</v>
      </c>
      <c r="E1292">
        <v>76881.960000000006</v>
      </c>
    </row>
    <row r="1293" spans="1:5" x14ac:dyDescent="0.25">
      <c r="A1293" t="s">
        <v>69</v>
      </c>
      <c r="B1293" s="189">
        <v>43799</v>
      </c>
      <c r="C1293">
        <v>4</v>
      </c>
      <c r="D1293" t="s">
        <v>56</v>
      </c>
      <c r="E1293">
        <v>106.05</v>
      </c>
    </row>
    <row r="1294" spans="1:5" x14ac:dyDescent="0.25">
      <c r="A1294" t="s">
        <v>69</v>
      </c>
      <c r="B1294" s="189">
        <v>43799</v>
      </c>
      <c r="C1294">
        <v>4</v>
      </c>
      <c r="D1294" t="s">
        <v>57</v>
      </c>
      <c r="E1294">
        <v>55.99</v>
      </c>
    </row>
    <row r="1295" spans="1:5" x14ac:dyDescent="0.25">
      <c r="A1295" t="s">
        <v>69</v>
      </c>
      <c r="B1295" s="189">
        <v>43799</v>
      </c>
      <c r="C1295">
        <v>5</v>
      </c>
      <c r="D1295" t="s">
        <v>100</v>
      </c>
      <c r="E1295">
        <v>133031206.42</v>
      </c>
    </row>
    <row r="1296" spans="1:5" x14ac:dyDescent="0.25">
      <c r="A1296" t="s">
        <v>69</v>
      </c>
      <c r="B1296" s="189">
        <v>43799</v>
      </c>
      <c r="C1296">
        <v>5</v>
      </c>
      <c r="D1296" t="s">
        <v>101</v>
      </c>
      <c r="E1296">
        <v>63191215.789999999</v>
      </c>
    </row>
    <row r="1297" spans="1:5" x14ac:dyDescent="0.25">
      <c r="A1297" t="s">
        <v>69</v>
      </c>
      <c r="B1297" s="189">
        <v>43799</v>
      </c>
      <c r="C1297">
        <v>5</v>
      </c>
      <c r="D1297" t="s">
        <v>54</v>
      </c>
      <c r="E1297">
        <v>9638383.5399999991</v>
      </c>
    </row>
    <row r="1298" spans="1:5" x14ac:dyDescent="0.25">
      <c r="A1298" t="s">
        <v>69</v>
      </c>
      <c r="B1298" s="189">
        <v>43799</v>
      </c>
      <c r="C1298">
        <v>5</v>
      </c>
      <c r="D1298" t="s">
        <v>55</v>
      </c>
      <c r="E1298">
        <v>7300270.1200000001</v>
      </c>
    </row>
    <row r="1299" spans="1:5" x14ac:dyDescent="0.25">
      <c r="A1299" t="s">
        <v>69</v>
      </c>
      <c r="B1299" s="189">
        <v>43799</v>
      </c>
      <c r="C1299">
        <v>5</v>
      </c>
      <c r="D1299" t="s">
        <v>56</v>
      </c>
      <c r="E1299">
        <v>11179813.32</v>
      </c>
    </row>
    <row r="1300" spans="1:5" x14ac:dyDescent="0.25">
      <c r="A1300" t="s">
        <v>69</v>
      </c>
      <c r="B1300" s="189">
        <v>43799</v>
      </c>
      <c r="C1300">
        <v>5</v>
      </c>
      <c r="D1300" t="s">
        <v>57</v>
      </c>
      <c r="E1300">
        <v>544073.19999999995</v>
      </c>
    </row>
    <row r="1301" spans="1:5" x14ac:dyDescent="0.25">
      <c r="A1301" t="s">
        <v>69</v>
      </c>
      <c r="B1301" s="189">
        <v>43820</v>
      </c>
      <c r="C1301">
        <v>4</v>
      </c>
      <c r="D1301" t="s">
        <v>100</v>
      </c>
      <c r="E1301">
        <v>548230.72</v>
      </c>
    </row>
    <row r="1302" spans="1:5" x14ac:dyDescent="0.25">
      <c r="A1302" t="s">
        <v>69</v>
      </c>
      <c r="B1302" s="189">
        <v>43820</v>
      </c>
      <c r="C1302">
        <v>4</v>
      </c>
      <c r="D1302" t="s">
        <v>101</v>
      </c>
      <c r="E1302">
        <v>63923.67</v>
      </c>
    </row>
    <row r="1303" spans="1:5" x14ac:dyDescent="0.25">
      <c r="A1303" t="s">
        <v>69</v>
      </c>
      <c r="B1303" s="189">
        <v>43820</v>
      </c>
      <c r="C1303">
        <v>4</v>
      </c>
      <c r="D1303" t="s">
        <v>54</v>
      </c>
      <c r="E1303">
        <v>67644.87</v>
      </c>
    </row>
    <row r="1304" spans="1:5" x14ac:dyDescent="0.25">
      <c r="A1304" t="s">
        <v>69</v>
      </c>
      <c r="B1304" s="189">
        <v>43820</v>
      </c>
      <c r="C1304">
        <v>4</v>
      </c>
      <c r="D1304" t="s">
        <v>55</v>
      </c>
      <c r="E1304">
        <v>65008.76</v>
      </c>
    </row>
    <row r="1305" spans="1:5" x14ac:dyDescent="0.25">
      <c r="A1305" t="s">
        <v>69</v>
      </c>
      <c r="B1305" s="189">
        <v>43820</v>
      </c>
      <c r="C1305">
        <v>4</v>
      </c>
      <c r="D1305" t="s">
        <v>56</v>
      </c>
      <c r="E1305">
        <v>22714.720000000001</v>
      </c>
    </row>
    <row r="1306" spans="1:5" x14ac:dyDescent="0.25">
      <c r="A1306" t="s">
        <v>69</v>
      </c>
      <c r="B1306" s="189">
        <v>43820</v>
      </c>
      <c r="C1306">
        <v>4</v>
      </c>
      <c r="D1306" t="s">
        <v>57</v>
      </c>
      <c r="E1306">
        <v>142.41999999999999</v>
      </c>
    </row>
    <row r="1307" spans="1:5" x14ac:dyDescent="0.25">
      <c r="A1307" t="s">
        <v>69</v>
      </c>
      <c r="B1307" s="189">
        <v>43820</v>
      </c>
      <c r="C1307">
        <v>5</v>
      </c>
      <c r="D1307" t="s">
        <v>100</v>
      </c>
      <c r="E1307">
        <v>135467180.53</v>
      </c>
    </row>
    <row r="1308" spans="1:5" x14ac:dyDescent="0.25">
      <c r="A1308" t="s">
        <v>69</v>
      </c>
      <c r="B1308" s="189">
        <v>43820</v>
      </c>
      <c r="C1308">
        <v>5</v>
      </c>
      <c r="D1308" t="s">
        <v>101</v>
      </c>
      <c r="E1308">
        <v>64159602.780000001</v>
      </c>
    </row>
    <row r="1309" spans="1:5" x14ac:dyDescent="0.25">
      <c r="A1309" t="s">
        <v>69</v>
      </c>
      <c r="B1309" s="189">
        <v>43820</v>
      </c>
      <c r="C1309">
        <v>5</v>
      </c>
      <c r="D1309" t="s">
        <v>54</v>
      </c>
      <c r="E1309">
        <v>9895416.7699999996</v>
      </c>
    </row>
    <row r="1310" spans="1:5" x14ac:dyDescent="0.25">
      <c r="A1310" t="s">
        <v>69</v>
      </c>
      <c r="B1310" s="189">
        <v>43820</v>
      </c>
      <c r="C1310">
        <v>5</v>
      </c>
      <c r="D1310" t="s">
        <v>55</v>
      </c>
      <c r="E1310">
        <v>7834804.8300000001</v>
      </c>
    </row>
    <row r="1311" spans="1:5" x14ac:dyDescent="0.25">
      <c r="A1311" t="s">
        <v>69</v>
      </c>
      <c r="B1311" s="189">
        <v>43820</v>
      </c>
      <c r="C1311">
        <v>5</v>
      </c>
      <c r="D1311" t="s">
        <v>56</v>
      </c>
      <c r="E1311">
        <v>10516667.35</v>
      </c>
    </row>
    <row r="1312" spans="1:5" x14ac:dyDescent="0.25">
      <c r="A1312" t="s">
        <v>69</v>
      </c>
      <c r="B1312" s="189">
        <v>43820</v>
      </c>
      <c r="C1312">
        <v>5</v>
      </c>
      <c r="D1312" t="s">
        <v>57</v>
      </c>
      <c r="E1312">
        <v>494284.92</v>
      </c>
    </row>
    <row r="1313" spans="1:5" x14ac:dyDescent="0.25">
      <c r="A1313" t="s">
        <v>69</v>
      </c>
      <c r="B1313" s="189">
        <v>43855</v>
      </c>
      <c r="C1313">
        <v>4</v>
      </c>
      <c r="D1313" t="s">
        <v>100</v>
      </c>
      <c r="E1313">
        <v>600662.03</v>
      </c>
    </row>
    <row r="1314" spans="1:5" x14ac:dyDescent="0.25">
      <c r="A1314" t="s">
        <v>69</v>
      </c>
      <c r="B1314" s="189">
        <v>43855</v>
      </c>
      <c r="C1314">
        <v>4</v>
      </c>
      <c r="D1314" t="s">
        <v>101</v>
      </c>
      <c r="E1314">
        <v>64588.61</v>
      </c>
    </row>
    <row r="1315" spans="1:5" x14ac:dyDescent="0.25">
      <c r="A1315" t="s">
        <v>69</v>
      </c>
      <c r="B1315" s="189">
        <v>43855</v>
      </c>
      <c r="C1315">
        <v>4</v>
      </c>
      <c r="D1315" t="s">
        <v>54</v>
      </c>
      <c r="E1315">
        <v>67731.509999999995</v>
      </c>
    </row>
    <row r="1316" spans="1:5" x14ac:dyDescent="0.25">
      <c r="A1316" t="s">
        <v>69</v>
      </c>
      <c r="B1316" s="189">
        <v>43855</v>
      </c>
      <c r="C1316">
        <v>4</v>
      </c>
      <c r="D1316" t="s">
        <v>55</v>
      </c>
      <c r="E1316">
        <v>61369.94</v>
      </c>
    </row>
    <row r="1317" spans="1:5" x14ac:dyDescent="0.25">
      <c r="A1317" t="s">
        <v>69</v>
      </c>
      <c r="B1317" s="189">
        <v>43855</v>
      </c>
      <c r="C1317">
        <v>4</v>
      </c>
      <c r="D1317" t="s">
        <v>56</v>
      </c>
      <c r="E1317">
        <v>0.54</v>
      </c>
    </row>
    <row r="1318" spans="1:5" x14ac:dyDescent="0.25">
      <c r="A1318" t="s">
        <v>69</v>
      </c>
      <c r="B1318" s="189">
        <v>43855</v>
      </c>
      <c r="C1318">
        <v>4</v>
      </c>
      <c r="D1318" t="s">
        <v>57</v>
      </c>
      <c r="E1318">
        <v>210.7</v>
      </c>
    </row>
    <row r="1319" spans="1:5" x14ac:dyDescent="0.25">
      <c r="A1319" t="s">
        <v>69</v>
      </c>
      <c r="B1319" s="189">
        <v>43855</v>
      </c>
      <c r="C1319">
        <v>5</v>
      </c>
      <c r="D1319" t="s">
        <v>100</v>
      </c>
      <c r="E1319">
        <v>143928404.41999999</v>
      </c>
    </row>
    <row r="1320" spans="1:5" x14ac:dyDescent="0.25">
      <c r="A1320" t="s">
        <v>69</v>
      </c>
      <c r="B1320" s="189">
        <v>43855</v>
      </c>
      <c r="C1320">
        <v>5</v>
      </c>
      <c r="D1320" t="s">
        <v>101</v>
      </c>
      <c r="E1320">
        <v>66904909.619999997</v>
      </c>
    </row>
    <row r="1321" spans="1:5" x14ac:dyDescent="0.25">
      <c r="A1321" t="s">
        <v>69</v>
      </c>
      <c r="B1321" s="189">
        <v>43855</v>
      </c>
      <c r="C1321">
        <v>5</v>
      </c>
      <c r="D1321" t="s">
        <v>54</v>
      </c>
      <c r="E1321">
        <v>10046559.609999999</v>
      </c>
    </row>
    <row r="1322" spans="1:5" x14ac:dyDescent="0.25">
      <c r="A1322" t="s">
        <v>69</v>
      </c>
      <c r="B1322" s="189">
        <v>43855</v>
      </c>
      <c r="C1322">
        <v>5</v>
      </c>
      <c r="D1322" t="s">
        <v>55</v>
      </c>
      <c r="E1322">
        <v>7300573.9500000002</v>
      </c>
    </row>
    <row r="1323" spans="1:5" x14ac:dyDescent="0.25">
      <c r="A1323" t="s">
        <v>69</v>
      </c>
      <c r="B1323" s="189">
        <v>43855</v>
      </c>
      <c r="C1323">
        <v>5</v>
      </c>
      <c r="D1323" t="s">
        <v>56</v>
      </c>
      <c r="E1323">
        <v>12534109.49</v>
      </c>
    </row>
    <row r="1324" spans="1:5" x14ac:dyDescent="0.25">
      <c r="A1324" t="s">
        <v>69</v>
      </c>
      <c r="B1324" s="189">
        <v>43855</v>
      </c>
      <c r="C1324">
        <v>5</v>
      </c>
      <c r="D1324" t="s">
        <v>57</v>
      </c>
      <c r="E1324">
        <v>622160.87</v>
      </c>
    </row>
    <row r="1325" spans="1:5" x14ac:dyDescent="0.25">
      <c r="A1325" t="s">
        <v>69</v>
      </c>
      <c r="B1325" s="189">
        <v>43890</v>
      </c>
      <c r="C1325">
        <v>4</v>
      </c>
      <c r="D1325" t="s">
        <v>100</v>
      </c>
      <c r="E1325">
        <v>583571.18000000005</v>
      </c>
    </row>
    <row r="1326" spans="1:5" x14ac:dyDescent="0.25">
      <c r="A1326" t="s">
        <v>69</v>
      </c>
      <c r="B1326" s="189">
        <v>43890</v>
      </c>
      <c r="C1326">
        <v>4</v>
      </c>
      <c r="D1326" t="s">
        <v>101</v>
      </c>
      <c r="E1326">
        <v>64731.86</v>
      </c>
    </row>
    <row r="1327" spans="1:5" x14ac:dyDescent="0.25">
      <c r="A1327" t="s">
        <v>69</v>
      </c>
      <c r="B1327" s="189">
        <v>43890</v>
      </c>
      <c r="C1327">
        <v>4</v>
      </c>
      <c r="D1327" t="s">
        <v>54</v>
      </c>
      <c r="E1327">
        <v>64818.55</v>
      </c>
    </row>
    <row r="1328" spans="1:5" x14ac:dyDescent="0.25">
      <c r="A1328" t="s">
        <v>69</v>
      </c>
      <c r="B1328" s="189">
        <v>43890</v>
      </c>
      <c r="C1328">
        <v>4</v>
      </c>
      <c r="D1328" t="s">
        <v>55</v>
      </c>
      <c r="E1328">
        <v>42425.29</v>
      </c>
    </row>
    <row r="1329" spans="1:5" x14ac:dyDescent="0.25">
      <c r="A1329" t="s">
        <v>69</v>
      </c>
      <c r="B1329" s="189">
        <v>43890</v>
      </c>
      <c r="C1329">
        <v>4</v>
      </c>
      <c r="D1329" t="s">
        <v>56</v>
      </c>
      <c r="E1329">
        <v>14791.05</v>
      </c>
    </row>
    <row r="1330" spans="1:5" x14ac:dyDescent="0.25">
      <c r="A1330" t="s">
        <v>69</v>
      </c>
      <c r="B1330" s="189">
        <v>43890</v>
      </c>
      <c r="C1330">
        <v>4</v>
      </c>
      <c r="D1330" t="s">
        <v>57</v>
      </c>
      <c r="E1330">
        <v>49.13</v>
      </c>
    </row>
    <row r="1331" spans="1:5" x14ac:dyDescent="0.25">
      <c r="A1331" t="s">
        <v>69</v>
      </c>
      <c r="B1331" s="189">
        <v>43890</v>
      </c>
      <c r="C1331">
        <v>5</v>
      </c>
      <c r="D1331" t="s">
        <v>100</v>
      </c>
      <c r="E1331">
        <v>157074044.71000001</v>
      </c>
    </row>
    <row r="1332" spans="1:5" x14ac:dyDescent="0.25">
      <c r="A1332" t="s">
        <v>69</v>
      </c>
      <c r="B1332" s="189">
        <v>43890</v>
      </c>
      <c r="C1332">
        <v>5</v>
      </c>
      <c r="D1332" t="s">
        <v>101</v>
      </c>
      <c r="E1332">
        <v>70256822.959999993</v>
      </c>
    </row>
    <row r="1333" spans="1:5" x14ac:dyDescent="0.25">
      <c r="A1333" t="s">
        <v>69</v>
      </c>
      <c r="B1333" s="189">
        <v>43890</v>
      </c>
      <c r="C1333">
        <v>5</v>
      </c>
      <c r="D1333" t="s">
        <v>54</v>
      </c>
      <c r="E1333">
        <v>10931865.199999999</v>
      </c>
    </row>
    <row r="1334" spans="1:5" x14ac:dyDescent="0.25">
      <c r="A1334" t="s">
        <v>69</v>
      </c>
      <c r="B1334" s="189">
        <v>43890</v>
      </c>
      <c r="C1334">
        <v>5</v>
      </c>
      <c r="D1334" t="s">
        <v>55</v>
      </c>
      <c r="E1334">
        <v>8074488.4699999997</v>
      </c>
    </row>
    <row r="1335" spans="1:5" x14ac:dyDescent="0.25">
      <c r="A1335" t="s">
        <v>69</v>
      </c>
      <c r="B1335" s="189">
        <v>43890</v>
      </c>
      <c r="C1335">
        <v>5</v>
      </c>
      <c r="D1335" t="s">
        <v>56</v>
      </c>
      <c r="E1335">
        <v>12995745.68</v>
      </c>
    </row>
    <row r="1336" spans="1:5" x14ac:dyDescent="0.25">
      <c r="A1336" t="s">
        <v>69</v>
      </c>
      <c r="B1336" s="189">
        <v>43890</v>
      </c>
      <c r="C1336">
        <v>5</v>
      </c>
      <c r="D1336" t="s">
        <v>57</v>
      </c>
      <c r="E1336">
        <v>765136.9</v>
      </c>
    </row>
    <row r="1337" spans="1:5" x14ac:dyDescent="0.25">
      <c r="A1337" t="s">
        <v>69</v>
      </c>
      <c r="B1337" s="189">
        <v>43918</v>
      </c>
      <c r="C1337">
        <v>4</v>
      </c>
      <c r="D1337" t="s">
        <v>100</v>
      </c>
      <c r="E1337">
        <v>687751.7</v>
      </c>
    </row>
    <row r="1338" spans="1:5" x14ac:dyDescent="0.25">
      <c r="A1338" t="s">
        <v>69</v>
      </c>
      <c r="B1338" s="189">
        <v>43918</v>
      </c>
      <c r="C1338">
        <v>4</v>
      </c>
      <c r="D1338" t="s">
        <v>101</v>
      </c>
      <c r="E1338">
        <v>68576.92</v>
      </c>
    </row>
    <row r="1339" spans="1:5" x14ac:dyDescent="0.25">
      <c r="A1339" t="s">
        <v>69</v>
      </c>
      <c r="B1339" s="189">
        <v>43918</v>
      </c>
      <c r="C1339">
        <v>4</v>
      </c>
      <c r="D1339" t="s">
        <v>54</v>
      </c>
      <c r="E1339">
        <v>60024.37</v>
      </c>
    </row>
    <row r="1340" spans="1:5" x14ac:dyDescent="0.25">
      <c r="A1340" t="s">
        <v>69</v>
      </c>
      <c r="B1340" s="189">
        <v>43918</v>
      </c>
      <c r="C1340">
        <v>4</v>
      </c>
      <c r="D1340" t="s">
        <v>55</v>
      </c>
      <c r="E1340">
        <v>29857.13</v>
      </c>
    </row>
    <row r="1341" spans="1:5" x14ac:dyDescent="0.25">
      <c r="A1341" t="s">
        <v>69</v>
      </c>
      <c r="B1341" s="189">
        <v>43918</v>
      </c>
      <c r="C1341">
        <v>4</v>
      </c>
      <c r="D1341" t="s">
        <v>56</v>
      </c>
      <c r="E1341">
        <v>47564.12</v>
      </c>
    </row>
    <row r="1342" spans="1:5" x14ac:dyDescent="0.25">
      <c r="A1342" t="s">
        <v>69</v>
      </c>
      <c r="B1342" s="189">
        <v>43918</v>
      </c>
      <c r="C1342">
        <v>4</v>
      </c>
      <c r="D1342" t="s">
        <v>57</v>
      </c>
      <c r="E1342">
        <v>49.58</v>
      </c>
    </row>
    <row r="1343" spans="1:5" x14ac:dyDescent="0.25">
      <c r="A1343" t="s">
        <v>69</v>
      </c>
      <c r="B1343" s="189">
        <v>43918</v>
      </c>
      <c r="C1343">
        <v>5</v>
      </c>
      <c r="D1343" t="s">
        <v>100</v>
      </c>
      <c r="E1343">
        <v>167240594.28999999</v>
      </c>
    </row>
    <row r="1344" spans="1:5" x14ac:dyDescent="0.25">
      <c r="A1344" t="s">
        <v>69</v>
      </c>
      <c r="B1344" s="189">
        <v>43918</v>
      </c>
      <c r="C1344">
        <v>5</v>
      </c>
      <c r="D1344" t="s">
        <v>101</v>
      </c>
      <c r="E1344">
        <v>72040251.150000006</v>
      </c>
    </row>
    <row r="1345" spans="1:5" x14ac:dyDescent="0.25">
      <c r="A1345" t="s">
        <v>69</v>
      </c>
      <c r="B1345" s="189">
        <v>43918</v>
      </c>
      <c r="C1345">
        <v>5</v>
      </c>
      <c r="D1345" t="s">
        <v>54</v>
      </c>
      <c r="E1345">
        <v>12699241.199999999</v>
      </c>
    </row>
    <row r="1346" spans="1:5" x14ac:dyDescent="0.25">
      <c r="A1346" t="s">
        <v>69</v>
      </c>
      <c r="B1346" s="189">
        <v>43918</v>
      </c>
      <c r="C1346">
        <v>5</v>
      </c>
      <c r="D1346" t="s">
        <v>55</v>
      </c>
      <c r="E1346">
        <v>9126143.9700000007</v>
      </c>
    </row>
    <row r="1347" spans="1:5" x14ac:dyDescent="0.25">
      <c r="A1347" t="s">
        <v>69</v>
      </c>
      <c r="B1347" s="189">
        <v>43918</v>
      </c>
      <c r="C1347">
        <v>5</v>
      </c>
      <c r="D1347" t="s">
        <v>56</v>
      </c>
      <c r="E1347">
        <v>15414193.16</v>
      </c>
    </row>
    <row r="1348" spans="1:5" x14ac:dyDescent="0.25">
      <c r="A1348" t="s">
        <v>69</v>
      </c>
      <c r="B1348" s="189">
        <v>43918</v>
      </c>
      <c r="C1348">
        <v>5</v>
      </c>
      <c r="D1348" t="s">
        <v>57</v>
      </c>
      <c r="E1348">
        <v>803508.19</v>
      </c>
    </row>
    <row r="1349" spans="1:5" x14ac:dyDescent="0.25">
      <c r="A1349" t="s">
        <v>74</v>
      </c>
      <c r="B1349" s="189">
        <v>43554</v>
      </c>
      <c r="C1349">
        <v>4</v>
      </c>
      <c r="D1349" t="s">
        <v>100</v>
      </c>
      <c r="E1349">
        <v>1690803.45</v>
      </c>
    </row>
    <row r="1350" spans="1:5" x14ac:dyDescent="0.25">
      <c r="A1350" t="s">
        <v>74</v>
      </c>
      <c r="B1350" s="189">
        <v>43554</v>
      </c>
      <c r="C1350">
        <v>4</v>
      </c>
      <c r="D1350" t="s">
        <v>101</v>
      </c>
      <c r="E1350">
        <v>17054.59</v>
      </c>
    </row>
    <row r="1351" spans="1:5" x14ac:dyDescent="0.25">
      <c r="A1351" t="s">
        <v>74</v>
      </c>
      <c r="B1351" s="189">
        <v>43554</v>
      </c>
      <c r="C1351">
        <v>4</v>
      </c>
      <c r="D1351" t="s">
        <v>54</v>
      </c>
      <c r="E1351">
        <v>307883.51</v>
      </c>
    </row>
    <row r="1352" spans="1:5" x14ac:dyDescent="0.25">
      <c r="A1352" t="s">
        <v>74</v>
      </c>
      <c r="B1352" s="189">
        <v>43554</v>
      </c>
      <c r="C1352">
        <v>4</v>
      </c>
      <c r="D1352" t="s">
        <v>55</v>
      </c>
      <c r="E1352">
        <v>141555.18</v>
      </c>
    </row>
    <row r="1353" spans="1:5" x14ac:dyDescent="0.25">
      <c r="A1353" t="s">
        <v>74</v>
      </c>
      <c r="B1353" s="189">
        <v>43554</v>
      </c>
      <c r="C1353">
        <v>4</v>
      </c>
      <c r="D1353" t="s">
        <v>56</v>
      </c>
      <c r="E1353">
        <v>135616.41</v>
      </c>
    </row>
    <row r="1354" spans="1:5" x14ac:dyDescent="0.25">
      <c r="A1354" t="s">
        <v>74</v>
      </c>
      <c r="B1354" s="189">
        <v>43554</v>
      </c>
      <c r="C1354">
        <v>4</v>
      </c>
      <c r="D1354" t="s">
        <v>57</v>
      </c>
      <c r="E1354">
        <v>4990.1400000000003</v>
      </c>
    </row>
    <row r="1355" spans="1:5" x14ac:dyDescent="0.25">
      <c r="A1355" t="s">
        <v>74</v>
      </c>
      <c r="B1355" s="189">
        <v>43554</v>
      </c>
      <c r="C1355">
        <v>5</v>
      </c>
      <c r="D1355" t="s">
        <v>100</v>
      </c>
      <c r="E1355">
        <v>135743509.41999999</v>
      </c>
    </row>
    <row r="1356" spans="1:5" x14ac:dyDescent="0.25">
      <c r="A1356" t="s">
        <v>74</v>
      </c>
      <c r="B1356" s="189">
        <v>43554</v>
      </c>
      <c r="C1356">
        <v>5</v>
      </c>
      <c r="D1356" t="s">
        <v>101</v>
      </c>
      <c r="E1356">
        <v>11230582.41</v>
      </c>
    </row>
    <row r="1357" spans="1:5" x14ac:dyDescent="0.25">
      <c r="A1357" t="s">
        <v>74</v>
      </c>
      <c r="B1357" s="189">
        <v>43554</v>
      </c>
      <c r="C1357">
        <v>5</v>
      </c>
      <c r="D1357" t="s">
        <v>54</v>
      </c>
      <c r="E1357">
        <v>35663721.990000002</v>
      </c>
    </row>
    <row r="1358" spans="1:5" x14ac:dyDescent="0.25">
      <c r="A1358" t="s">
        <v>74</v>
      </c>
      <c r="B1358" s="189">
        <v>43554</v>
      </c>
      <c r="C1358">
        <v>5</v>
      </c>
      <c r="D1358" t="s">
        <v>55</v>
      </c>
      <c r="E1358">
        <v>33276171.23</v>
      </c>
    </row>
    <row r="1359" spans="1:5" x14ac:dyDescent="0.25">
      <c r="A1359" t="s">
        <v>74</v>
      </c>
      <c r="B1359" s="189">
        <v>43554</v>
      </c>
      <c r="C1359">
        <v>5</v>
      </c>
      <c r="D1359" t="s">
        <v>56</v>
      </c>
      <c r="E1359">
        <v>47902288.700000003</v>
      </c>
    </row>
    <row r="1360" spans="1:5" x14ac:dyDescent="0.25">
      <c r="A1360" t="s">
        <v>74</v>
      </c>
      <c r="B1360" s="189">
        <v>43554</v>
      </c>
      <c r="C1360">
        <v>5</v>
      </c>
      <c r="D1360" t="s">
        <v>57</v>
      </c>
      <c r="E1360">
        <v>2122608.2999999998</v>
      </c>
    </row>
    <row r="1361" spans="1:5" x14ac:dyDescent="0.25">
      <c r="A1361" t="s">
        <v>74</v>
      </c>
      <c r="B1361" s="189">
        <v>43582</v>
      </c>
      <c r="C1361">
        <v>4</v>
      </c>
      <c r="D1361" t="s">
        <v>100</v>
      </c>
      <c r="E1361">
        <v>1689026.17</v>
      </c>
    </row>
    <row r="1362" spans="1:5" x14ac:dyDescent="0.25">
      <c r="A1362" t="s">
        <v>74</v>
      </c>
      <c r="B1362" s="189">
        <v>43582</v>
      </c>
      <c r="C1362">
        <v>4</v>
      </c>
      <c r="D1362" t="s">
        <v>101</v>
      </c>
      <c r="E1362">
        <v>17918.48</v>
      </c>
    </row>
    <row r="1363" spans="1:5" x14ac:dyDescent="0.25">
      <c r="A1363" t="s">
        <v>74</v>
      </c>
      <c r="B1363" s="189">
        <v>43582</v>
      </c>
      <c r="C1363">
        <v>4</v>
      </c>
      <c r="D1363" t="s">
        <v>54</v>
      </c>
      <c r="E1363">
        <v>365731.34</v>
      </c>
    </row>
    <row r="1364" spans="1:5" x14ac:dyDescent="0.25">
      <c r="A1364" t="s">
        <v>74</v>
      </c>
      <c r="B1364" s="189">
        <v>43582</v>
      </c>
      <c r="C1364">
        <v>4</v>
      </c>
      <c r="D1364" t="s">
        <v>55</v>
      </c>
      <c r="E1364">
        <v>233657.28</v>
      </c>
    </row>
    <row r="1365" spans="1:5" x14ac:dyDescent="0.25">
      <c r="A1365" t="s">
        <v>74</v>
      </c>
      <c r="B1365" s="189">
        <v>43582</v>
      </c>
      <c r="C1365">
        <v>4</v>
      </c>
      <c r="D1365" t="s">
        <v>56</v>
      </c>
      <c r="E1365">
        <v>163867.32</v>
      </c>
    </row>
    <row r="1366" spans="1:5" x14ac:dyDescent="0.25">
      <c r="A1366" t="s">
        <v>74</v>
      </c>
      <c r="B1366" s="189">
        <v>43582</v>
      </c>
      <c r="C1366">
        <v>4</v>
      </c>
      <c r="D1366" t="s">
        <v>57</v>
      </c>
      <c r="E1366">
        <v>3998.42</v>
      </c>
    </row>
    <row r="1367" spans="1:5" x14ac:dyDescent="0.25">
      <c r="A1367" t="s">
        <v>74</v>
      </c>
      <c r="B1367" s="189">
        <v>43582</v>
      </c>
      <c r="C1367">
        <v>5</v>
      </c>
      <c r="D1367" t="s">
        <v>100</v>
      </c>
      <c r="E1367">
        <v>130879713.16</v>
      </c>
    </row>
    <row r="1368" spans="1:5" x14ac:dyDescent="0.25">
      <c r="A1368" t="s">
        <v>74</v>
      </c>
      <c r="B1368" s="189">
        <v>43582</v>
      </c>
      <c r="C1368">
        <v>5</v>
      </c>
      <c r="D1368" t="s">
        <v>101</v>
      </c>
      <c r="E1368">
        <v>11258929.449999999</v>
      </c>
    </row>
    <row r="1369" spans="1:5" x14ac:dyDescent="0.25">
      <c r="A1369" t="s">
        <v>74</v>
      </c>
      <c r="B1369" s="189">
        <v>43582</v>
      </c>
      <c r="C1369">
        <v>5</v>
      </c>
      <c r="D1369" t="s">
        <v>54</v>
      </c>
      <c r="E1369">
        <v>35162478.68</v>
      </c>
    </row>
    <row r="1370" spans="1:5" x14ac:dyDescent="0.25">
      <c r="A1370" t="s">
        <v>74</v>
      </c>
      <c r="B1370" s="189">
        <v>43582</v>
      </c>
      <c r="C1370">
        <v>5</v>
      </c>
      <c r="D1370" t="s">
        <v>55</v>
      </c>
      <c r="E1370">
        <v>32432596.920000002</v>
      </c>
    </row>
    <row r="1371" spans="1:5" x14ac:dyDescent="0.25">
      <c r="A1371" t="s">
        <v>74</v>
      </c>
      <c r="B1371" s="189">
        <v>43582</v>
      </c>
      <c r="C1371">
        <v>5</v>
      </c>
      <c r="D1371" t="s">
        <v>56</v>
      </c>
      <c r="E1371">
        <v>46814914.359999999</v>
      </c>
    </row>
    <row r="1372" spans="1:5" x14ac:dyDescent="0.25">
      <c r="A1372" t="s">
        <v>74</v>
      </c>
      <c r="B1372" s="189">
        <v>43582</v>
      </c>
      <c r="C1372">
        <v>5</v>
      </c>
      <c r="D1372" t="s">
        <v>57</v>
      </c>
      <c r="E1372">
        <v>1845360.11</v>
      </c>
    </row>
    <row r="1373" spans="1:5" x14ac:dyDescent="0.25">
      <c r="A1373" t="s">
        <v>74</v>
      </c>
      <c r="B1373" s="189">
        <v>43610</v>
      </c>
      <c r="C1373">
        <v>4</v>
      </c>
      <c r="D1373" t="s">
        <v>100</v>
      </c>
      <c r="E1373">
        <v>1605228.15</v>
      </c>
    </row>
    <row r="1374" spans="1:5" x14ac:dyDescent="0.25">
      <c r="A1374" t="s">
        <v>74</v>
      </c>
      <c r="B1374" s="189">
        <v>43610</v>
      </c>
      <c r="C1374">
        <v>4</v>
      </c>
      <c r="D1374" t="s">
        <v>101</v>
      </c>
      <c r="E1374">
        <v>16852.509999999998</v>
      </c>
    </row>
    <row r="1375" spans="1:5" x14ac:dyDescent="0.25">
      <c r="A1375" t="s">
        <v>74</v>
      </c>
      <c r="B1375" s="189">
        <v>43610</v>
      </c>
      <c r="C1375">
        <v>4</v>
      </c>
      <c r="D1375" t="s">
        <v>54</v>
      </c>
      <c r="E1375">
        <v>330580.01</v>
      </c>
    </row>
    <row r="1376" spans="1:5" x14ac:dyDescent="0.25">
      <c r="A1376" t="s">
        <v>74</v>
      </c>
      <c r="B1376" s="189">
        <v>43610</v>
      </c>
      <c r="C1376">
        <v>4</v>
      </c>
      <c r="D1376" t="s">
        <v>55</v>
      </c>
      <c r="E1376">
        <v>243291.21</v>
      </c>
    </row>
    <row r="1377" spans="1:5" x14ac:dyDescent="0.25">
      <c r="A1377" t="s">
        <v>74</v>
      </c>
      <c r="B1377" s="189">
        <v>43610</v>
      </c>
      <c r="C1377">
        <v>4</v>
      </c>
      <c r="D1377" t="s">
        <v>56</v>
      </c>
      <c r="E1377">
        <v>130816.56</v>
      </c>
    </row>
    <row r="1378" spans="1:5" x14ac:dyDescent="0.25">
      <c r="A1378" t="s">
        <v>74</v>
      </c>
      <c r="B1378" s="189">
        <v>43610</v>
      </c>
      <c r="C1378">
        <v>4</v>
      </c>
      <c r="D1378" t="s">
        <v>57</v>
      </c>
      <c r="E1378">
        <v>7268.71</v>
      </c>
    </row>
    <row r="1379" spans="1:5" x14ac:dyDescent="0.25">
      <c r="A1379" t="s">
        <v>74</v>
      </c>
      <c r="B1379" s="189">
        <v>43610</v>
      </c>
      <c r="C1379">
        <v>5</v>
      </c>
      <c r="D1379" t="s">
        <v>100</v>
      </c>
      <c r="E1379">
        <v>119871791.08</v>
      </c>
    </row>
    <row r="1380" spans="1:5" x14ac:dyDescent="0.25">
      <c r="A1380" t="s">
        <v>74</v>
      </c>
      <c r="B1380" s="189">
        <v>43610</v>
      </c>
      <c r="C1380">
        <v>5</v>
      </c>
      <c r="D1380" t="s">
        <v>101</v>
      </c>
      <c r="E1380">
        <v>11078342</v>
      </c>
    </row>
    <row r="1381" spans="1:5" x14ac:dyDescent="0.25">
      <c r="A1381" t="s">
        <v>74</v>
      </c>
      <c r="B1381" s="189">
        <v>43610</v>
      </c>
      <c r="C1381">
        <v>5</v>
      </c>
      <c r="D1381" t="s">
        <v>54</v>
      </c>
      <c r="E1381">
        <v>37114444.579999998</v>
      </c>
    </row>
    <row r="1382" spans="1:5" x14ac:dyDescent="0.25">
      <c r="A1382" t="s">
        <v>74</v>
      </c>
      <c r="B1382" s="189">
        <v>43610</v>
      </c>
      <c r="C1382">
        <v>5</v>
      </c>
      <c r="D1382" t="s">
        <v>55</v>
      </c>
      <c r="E1382">
        <v>34026878.259999998</v>
      </c>
    </row>
    <row r="1383" spans="1:5" x14ac:dyDescent="0.25">
      <c r="A1383" t="s">
        <v>74</v>
      </c>
      <c r="B1383" s="189">
        <v>43610</v>
      </c>
      <c r="C1383">
        <v>5</v>
      </c>
      <c r="D1383" t="s">
        <v>56</v>
      </c>
      <c r="E1383">
        <v>55483943.700000003</v>
      </c>
    </row>
    <row r="1384" spans="1:5" x14ac:dyDescent="0.25">
      <c r="A1384" t="s">
        <v>74</v>
      </c>
      <c r="B1384" s="189">
        <v>43610</v>
      </c>
      <c r="C1384">
        <v>5</v>
      </c>
      <c r="D1384" t="s">
        <v>57</v>
      </c>
      <c r="E1384">
        <v>1655856.28</v>
      </c>
    </row>
    <row r="1385" spans="1:5" x14ac:dyDescent="0.25">
      <c r="A1385" t="s">
        <v>74</v>
      </c>
      <c r="B1385" s="189">
        <v>43645</v>
      </c>
      <c r="C1385">
        <v>4</v>
      </c>
      <c r="D1385" t="s">
        <v>100</v>
      </c>
      <c r="E1385">
        <v>1530229.52</v>
      </c>
    </row>
    <row r="1386" spans="1:5" x14ac:dyDescent="0.25">
      <c r="A1386" t="s">
        <v>74</v>
      </c>
      <c r="B1386" s="189">
        <v>43645</v>
      </c>
      <c r="C1386">
        <v>4</v>
      </c>
      <c r="D1386" t="s">
        <v>101</v>
      </c>
      <c r="E1386">
        <v>13943.23</v>
      </c>
    </row>
    <row r="1387" spans="1:5" x14ac:dyDescent="0.25">
      <c r="A1387" t="s">
        <v>74</v>
      </c>
      <c r="B1387" s="189">
        <v>43645</v>
      </c>
      <c r="C1387">
        <v>4</v>
      </c>
      <c r="D1387" t="s">
        <v>54</v>
      </c>
      <c r="E1387">
        <v>351091.39</v>
      </c>
    </row>
    <row r="1388" spans="1:5" x14ac:dyDescent="0.25">
      <c r="A1388" t="s">
        <v>74</v>
      </c>
      <c r="B1388" s="189">
        <v>43645</v>
      </c>
      <c r="C1388">
        <v>4</v>
      </c>
      <c r="D1388" t="s">
        <v>55</v>
      </c>
      <c r="E1388">
        <v>230385.31</v>
      </c>
    </row>
    <row r="1389" spans="1:5" x14ac:dyDescent="0.25">
      <c r="A1389" t="s">
        <v>74</v>
      </c>
      <c r="B1389" s="189">
        <v>43645</v>
      </c>
      <c r="C1389">
        <v>4</v>
      </c>
      <c r="D1389" t="s">
        <v>56</v>
      </c>
      <c r="E1389">
        <v>172463.82</v>
      </c>
    </row>
    <row r="1390" spans="1:5" x14ac:dyDescent="0.25">
      <c r="A1390" t="s">
        <v>74</v>
      </c>
      <c r="B1390" s="189">
        <v>43645</v>
      </c>
      <c r="C1390">
        <v>4</v>
      </c>
      <c r="D1390" t="s">
        <v>57</v>
      </c>
      <c r="E1390">
        <v>2941.52</v>
      </c>
    </row>
    <row r="1391" spans="1:5" x14ac:dyDescent="0.25">
      <c r="A1391" t="s">
        <v>74</v>
      </c>
      <c r="B1391" s="189">
        <v>43645</v>
      </c>
      <c r="C1391">
        <v>5</v>
      </c>
      <c r="D1391" t="s">
        <v>100</v>
      </c>
      <c r="E1391">
        <v>99902837.030000001</v>
      </c>
    </row>
    <row r="1392" spans="1:5" x14ac:dyDescent="0.25">
      <c r="A1392" t="s">
        <v>74</v>
      </c>
      <c r="B1392" s="189">
        <v>43645</v>
      </c>
      <c r="C1392">
        <v>5</v>
      </c>
      <c r="D1392" t="s">
        <v>101</v>
      </c>
      <c r="E1392">
        <v>9155754.8300000001</v>
      </c>
    </row>
    <row r="1393" spans="1:5" x14ac:dyDescent="0.25">
      <c r="A1393" t="s">
        <v>74</v>
      </c>
      <c r="B1393" s="189">
        <v>43645</v>
      </c>
      <c r="C1393">
        <v>5</v>
      </c>
      <c r="D1393" t="s">
        <v>54</v>
      </c>
      <c r="E1393">
        <v>27056013.02</v>
      </c>
    </row>
    <row r="1394" spans="1:5" x14ac:dyDescent="0.25">
      <c r="A1394" t="s">
        <v>74</v>
      </c>
      <c r="B1394" s="189">
        <v>43645</v>
      </c>
      <c r="C1394">
        <v>5</v>
      </c>
      <c r="D1394" t="s">
        <v>55</v>
      </c>
      <c r="E1394">
        <v>25686825.329999998</v>
      </c>
    </row>
    <row r="1395" spans="1:5" x14ac:dyDescent="0.25">
      <c r="A1395" t="s">
        <v>74</v>
      </c>
      <c r="B1395" s="189">
        <v>43645</v>
      </c>
      <c r="C1395">
        <v>5</v>
      </c>
      <c r="D1395" t="s">
        <v>56</v>
      </c>
      <c r="E1395">
        <v>41021953.090000004</v>
      </c>
    </row>
    <row r="1396" spans="1:5" x14ac:dyDescent="0.25">
      <c r="A1396" t="s">
        <v>74</v>
      </c>
      <c r="B1396" s="189">
        <v>43645</v>
      </c>
      <c r="C1396">
        <v>5</v>
      </c>
      <c r="D1396" t="s">
        <v>57</v>
      </c>
      <c r="E1396">
        <v>1324292.6299999999</v>
      </c>
    </row>
    <row r="1397" spans="1:5" x14ac:dyDescent="0.25">
      <c r="A1397" t="s">
        <v>74</v>
      </c>
      <c r="B1397" s="189">
        <v>43673</v>
      </c>
      <c r="C1397">
        <v>4</v>
      </c>
      <c r="D1397" t="s">
        <v>100</v>
      </c>
      <c r="E1397">
        <v>1973071.29</v>
      </c>
    </row>
    <row r="1398" spans="1:5" x14ac:dyDescent="0.25">
      <c r="A1398" t="s">
        <v>74</v>
      </c>
      <c r="B1398" s="189">
        <v>43673</v>
      </c>
      <c r="C1398">
        <v>4</v>
      </c>
      <c r="D1398" t="s">
        <v>101</v>
      </c>
      <c r="E1398">
        <v>14148.19</v>
      </c>
    </row>
    <row r="1399" spans="1:5" x14ac:dyDescent="0.25">
      <c r="A1399" t="s">
        <v>74</v>
      </c>
      <c r="B1399" s="189">
        <v>43673</v>
      </c>
      <c r="C1399">
        <v>4</v>
      </c>
      <c r="D1399" t="s">
        <v>54</v>
      </c>
      <c r="E1399">
        <v>454514.27</v>
      </c>
    </row>
    <row r="1400" spans="1:5" x14ac:dyDescent="0.25">
      <c r="A1400" t="s">
        <v>74</v>
      </c>
      <c r="B1400" s="189">
        <v>43673</v>
      </c>
      <c r="C1400">
        <v>4</v>
      </c>
      <c r="D1400" t="s">
        <v>55</v>
      </c>
      <c r="E1400">
        <v>277880.61</v>
      </c>
    </row>
    <row r="1401" spans="1:5" x14ac:dyDescent="0.25">
      <c r="A1401" t="s">
        <v>74</v>
      </c>
      <c r="B1401" s="189">
        <v>43673</v>
      </c>
      <c r="C1401">
        <v>4</v>
      </c>
      <c r="D1401" t="s">
        <v>56</v>
      </c>
      <c r="E1401">
        <v>222150.61</v>
      </c>
    </row>
    <row r="1402" spans="1:5" x14ac:dyDescent="0.25">
      <c r="A1402" t="s">
        <v>74</v>
      </c>
      <c r="B1402" s="189">
        <v>43673</v>
      </c>
      <c r="C1402">
        <v>4</v>
      </c>
      <c r="D1402" t="s">
        <v>57</v>
      </c>
      <c r="E1402">
        <v>2674.62</v>
      </c>
    </row>
    <row r="1403" spans="1:5" x14ac:dyDescent="0.25">
      <c r="A1403" t="s">
        <v>74</v>
      </c>
      <c r="B1403" s="189">
        <v>43673</v>
      </c>
      <c r="C1403">
        <v>5</v>
      </c>
      <c r="D1403" t="s">
        <v>100</v>
      </c>
      <c r="E1403">
        <v>122330318.61</v>
      </c>
    </row>
    <row r="1404" spans="1:5" x14ac:dyDescent="0.25">
      <c r="A1404" t="s">
        <v>74</v>
      </c>
      <c r="B1404" s="189">
        <v>43673</v>
      </c>
      <c r="C1404">
        <v>5</v>
      </c>
      <c r="D1404" t="s">
        <v>101</v>
      </c>
      <c r="E1404">
        <v>10080339.789999999</v>
      </c>
    </row>
    <row r="1405" spans="1:5" x14ac:dyDescent="0.25">
      <c r="A1405" t="s">
        <v>74</v>
      </c>
      <c r="B1405" s="189">
        <v>43673</v>
      </c>
      <c r="C1405">
        <v>5</v>
      </c>
      <c r="D1405" t="s">
        <v>54</v>
      </c>
      <c r="E1405">
        <v>32052083.280000001</v>
      </c>
    </row>
    <row r="1406" spans="1:5" x14ac:dyDescent="0.25">
      <c r="A1406" t="s">
        <v>74</v>
      </c>
      <c r="B1406" s="189">
        <v>43673</v>
      </c>
      <c r="C1406">
        <v>5</v>
      </c>
      <c r="D1406" t="s">
        <v>55</v>
      </c>
      <c r="E1406">
        <v>32149563.449999999</v>
      </c>
    </row>
    <row r="1407" spans="1:5" x14ac:dyDescent="0.25">
      <c r="A1407" t="s">
        <v>74</v>
      </c>
      <c r="B1407" s="189">
        <v>43673</v>
      </c>
      <c r="C1407">
        <v>5</v>
      </c>
      <c r="D1407" t="s">
        <v>56</v>
      </c>
      <c r="E1407">
        <v>52617703.710000001</v>
      </c>
    </row>
    <row r="1408" spans="1:5" x14ac:dyDescent="0.25">
      <c r="A1408" t="s">
        <v>74</v>
      </c>
      <c r="B1408" s="189">
        <v>43673</v>
      </c>
      <c r="C1408">
        <v>5</v>
      </c>
      <c r="D1408" t="s">
        <v>57</v>
      </c>
      <c r="E1408">
        <v>1198004.6499999999</v>
      </c>
    </row>
    <row r="1409" spans="1:5" x14ac:dyDescent="0.25">
      <c r="A1409" t="s">
        <v>74</v>
      </c>
      <c r="B1409" s="189">
        <v>43708</v>
      </c>
      <c r="C1409">
        <v>4</v>
      </c>
      <c r="D1409" t="s">
        <v>100</v>
      </c>
      <c r="E1409">
        <v>3074757.82</v>
      </c>
    </row>
    <row r="1410" spans="1:5" x14ac:dyDescent="0.25">
      <c r="A1410" t="s">
        <v>74</v>
      </c>
      <c r="B1410" s="189">
        <v>43708</v>
      </c>
      <c r="C1410">
        <v>4</v>
      </c>
      <c r="D1410" t="s">
        <v>101</v>
      </c>
      <c r="E1410">
        <v>13307.94</v>
      </c>
    </row>
    <row r="1411" spans="1:5" x14ac:dyDescent="0.25">
      <c r="A1411" t="s">
        <v>74</v>
      </c>
      <c r="B1411" s="189">
        <v>43708</v>
      </c>
      <c r="C1411">
        <v>4</v>
      </c>
      <c r="D1411" t="s">
        <v>54</v>
      </c>
      <c r="E1411">
        <v>511012.78</v>
      </c>
    </row>
    <row r="1412" spans="1:5" x14ac:dyDescent="0.25">
      <c r="A1412" t="s">
        <v>74</v>
      </c>
      <c r="B1412" s="189">
        <v>43708</v>
      </c>
      <c r="C1412">
        <v>4</v>
      </c>
      <c r="D1412" t="s">
        <v>55</v>
      </c>
      <c r="E1412">
        <v>346947.95</v>
      </c>
    </row>
    <row r="1413" spans="1:5" x14ac:dyDescent="0.25">
      <c r="A1413" t="s">
        <v>74</v>
      </c>
      <c r="B1413" s="189">
        <v>43708</v>
      </c>
      <c r="C1413">
        <v>4</v>
      </c>
      <c r="D1413" t="s">
        <v>56</v>
      </c>
      <c r="E1413">
        <v>207858.91</v>
      </c>
    </row>
    <row r="1414" spans="1:5" x14ac:dyDescent="0.25">
      <c r="A1414" t="s">
        <v>74</v>
      </c>
      <c r="B1414" s="189">
        <v>43708</v>
      </c>
      <c r="C1414">
        <v>4</v>
      </c>
      <c r="D1414" t="s">
        <v>57</v>
      </c>
      <c r="E1414">
        <v>3711.7</v>
      </c>
    </row>
    <row r="1415" spans="1:5" x14ac:dyDescent="0.25">
      <c r="A1415" t="s">
        <v>74</v>
      </c>
      <c r="B1415" s="189">
        <v>43708</v>
      </c>
      <c r="C1415">
        <v>5</v>
      </c>
      <c r="D1415" t="s">
        <v>100</v>
      </c>
      <c r="E1415">
        <v>156366239.02000001</v>
      </c>
    </row>
    <row r="1416" spans="1:5" x14ac:dyDescent="0.25">
      <c r="A1416" t="s">
        <v>74</v>
      </c>
      <c r="B1416" s="189">
        <v>43708</v>
      </c>
      <c r="C1416">
        <v>5</v>
      </c>
      <c r="D1416" t="s">
        <v>101</v>
      </c>
      <c r="E1416">
        <v>10946282.960000001</v>
      </c>
    </row>
    <row r="1417" spans="1:5" x14ac:dyDescent="0.25">
      <c r="A1417" t="s">
        <v>74</v>
      </c>
      <c r="B1417" s="189">
        <v>43708</v>
      </c>
      <c r="C1417">
        <v>5</v>
      </c>
      <c r="D1417" t="s">
        <v>54</v>
      </c>
      <c r="E1417">
        <v>37120997.43</v>
      </c>
    </row>
    <row r="1418" spans="1:5" x14ac:dyDescent="0.25">
      <c r="A1418" t="s">
        <v>74</v>
      </c>
      <c r="B1418" s="189">
        <v>43708</v>
      </c>
      <c r="C1418">
        <v>5</v>
      </c>
      <c r="D1418" t="s">
        <v>55</v>
      </c>
      <c r="E1418">
        <v>34411800.200000003</v>
      </c>
    </row>
    <row r="1419" spans="1:5" x14ac:dyDescent="0.25">
      <c r="A1419" t="s">
        <v>74</v>
      </c>
      <c r="B1419" s="189">
        <v>43708</v>
      </c>
      <c r="C1419">
        <v>5</v>
      </c>
      <c r="D1419" t="s">
        <v>56</v>
      </c>
      <c r="E1419">
        <v>53507342.07</v>
      </c>
    </row>
    <row r="1420" spans="1:5" x14ac:dyDescent="0.25">
      <c r="A1420" t="s">
        <v>74</v>
      </c>
      <c r="B1420" s="189">
        <v>43708</v>
      </c>
      <c r="C1420">
        <v>5</v>
      </c>
      <c r="D1420" t="s">
        <v>57</v>
      </c>
      <c r="E1420">
        <v>1446907.88</v>
      </c>
    </row>
    <row r="1421" spans="1:5" x14ac:dyDescent="0.25">
      <c r="A1421" t="s">
        <v>74</v>
      </c>
      <c r="B1421" s="189">
        <v>43736</v>
      </c>
      <c r="C1421">
        <v>4</v>
      </c>
      <c r="D1421" t="s">
        <v>100</v>
      </c>
      <c r="E1421">
        <v>2972961.82</v>
      </c>
    </row>
    <row r="1422" spans="1:5" x14ac:dyDescent="0.25">
      <c r="A1422" t="s">
        <v>74</v>
      </c>
      <c r="B1422" s="189">
        <v>43736</v>
      </c>
      <c r="C1422">
        <v>4</v>
      </c>
      <c r="D1422" t="s">
        <v>101</v>
      </c>
      <c r="E1422">
        <v>14957.47</v>
      </c>
    </row>
    <row r="1423" spans="1:5" x14ac:dyDescent="0.25">
      <c r="A1423" t="s">
        <v>74</v>
      </c>
      <c r="B1423" s="189">
        <v>43736</v>
      </c>
      <c r="C1423">
        <v>4</v>
      </c>
      <c r="D1423" t="s">
        <v>54</v>
      </c>
      <c r="E1423">
        <v>573603.66</v>
      </c>
    </row>
    <row r="1424" spans="1:5" x14ac:dyDescent="0.25">
      <c r="A1424" t="s">
        <v>74</v>
      </c>
      <c r="B1424" s="189">
        <v>43736</v>
      </c>
      <c r="C1424">
        <v>4</v>
      </c>
      <c r="D1424" t="s">
        <v>55</v>
      </c>
      <c r="E1424">
        <v>280960.81</v>
      </c>
    </row>
    <row r="1425" spans="1:5" x14ac:dyDescent="0.25">
      <c r="A1425" t="s">
        <v>74</v>
      </c>
      <c r="B1425" s="189">
        <v>43736</v>
      </c>
      <c r="C1425">
        <v>4</v>
      </c>
      <c r="D1425" t="s">
        <v>56</v>
      </c>
      <c r="E1425">
        <v>260371.20000000001</v>
      </c>
    </row>
    <row r="1426" spans="1:5" x14ac:dyDescent="0.25">
      <c r="A1426" t="s">
        <v>74</v>
      </c>
      <c r="B1426" s="189">
        <v>43736</v>
      </c>
      <c r="C1426">
        <v>4</v>
      </c>
      <c r="D1426" t="s">
        <v>57</v>
      </c>
      <c r="E1426">
        <v>3397.89</v>
      </c>
    </row>
    <row r="1427" spans="1:5" x14ac:dyDescent="0.25">
      <c r="A1427" t="s">
        <v>74</v>
      </c>
      <c r="B1427" s="189">
        <v>43736</v>
      </c>
      <c r="C1427">
        <v>5</v>
      </c>
      <c r="D1427" t="s">
        <v>100</v>
      </c>
      <c r="E1427">
        <v>148163309.06</v>
      </c>
    </row>
    <row r="1428" spans="1:5" x14ac:dyDescent="0.25">
      <c r="A1428" t="s">
        <v>74</v>
      </c>
      <c r="B1428" s="189">
        <v>43736</v>
      </c>
      <c r="C1428">
        <v>5</v>
      </c>
      <c r="D1428" t="s">
        <v>101</v>
      </c>
      <c r="E1428">
        <v>10717433.07</v>
      </c>
    </row>
    <row r="1429" spans="1:5" x14ac:dyDescent="0.25">
      <c r="A1429" t="s">
        <v>74</v>
      </c>
      <c r="B1429" s="189">
        <v>43736</v>
      </c>
      <c r="C1429">
        <v>5</v>
      </c>
      <c r="D1429" t="s">
        <v>54</v>
      </c>
      <c r="E1429">
        <v>34913530.409999996</v>
      </c>
    </row>
    <row r="1430" spans="1:5" x14ac:dyDescent="0.25">
      <c r="A1430" t="s">
        <v>74</v>
      </c>
      <c r="B1430" s="189">
        <v>43736</v>
      </c>
      <c r="C1430">
        <v>5</v>
      </c>
      <c r="D1430" t="s">
        <v>55</v>
      </c>
      <c r="E1430">
        <v>32659998.629999999</v>
      </c>
    </row>
    <row r="1431" spans="1:5" x14ac:dyDescent="0.25">
      <c r="A1431" t="s">
        <v>74</v>
      </c>
      <c r="B1431" s="189">
        <v>43736</v>
      </c>
      <c r="C1431">
        <v>5</v>
      </c>
      <c r="D1431" t="s">
        <v>56</v>
      </c>
      <c r="E1431">
        <v>51000174.969999999</v>
      </c>
    </row>
    <row r="1432" spans="1:5" x14ac:dyDescent="0.25">
      <c r="A1432" t="s">
        <v>74</v>
      </c>
      <c r="B1432" s="189">
        <v>43736</v>
      </c>
      <c r="C1432">
        <v>5</v>
      </c>
      <c r="D1432" t="s">
        <v>57</v>
      </c>
      <c r="E1432">
        <v>1263115.3999999999</v>
      </c>
    </row>
    <row r="1433" spans="1:5" x14ac:dyDescent="0.25">
      <c r="A1433" t="s">
        <v>74</v>
      </c>
      <c r="B1433" s="189">
        <v>43764</v>
      </c>
      <c r="C1433">
        <v>4</v>
      </c>
      <c r="D1433" t="s">
        <v>100</v>
      </c>
      <c r="E1433">
        <v>2313167.86</v>
      </c>
    </row>
    <row r="1434" spans="1:5" x14ac:dyDescent="0.25">
      <c r="A1434" t="s">
        <v>74</v>
      </c>
      <c r="B1434" s="189">
        <v>43764</v>
      </c>
      <c r="C1434">
        <v>4</v>
      </c>
      <c r="D1434" t="s">
        <v>101</v>
      </c>
      <c r="E1434">
        <v>15501.36</v>
      </c>
    </row>
    <row r="1435" spans="1:5" x14ac:dyDescent="0.25">
      <c r="A1435" t="s">
        <v>74</v>
      </c>
      <c r="B1435" s="189">
        <v>43764</v>
      </c>
      <c r="C1435">
        <v>4</v>
      </c>
      <c r="D1435" t="s">
        <v>54</v>
      </c>
      <c r="E1435">
        <v>488810.53</v>
      </c>
    </row>
    <row r="1436" spans="1:5" x14ac:dyDescent="0.25">
      <c r="A1436" t="s">
        <v>74</v>
      </c>
      <c r="B1436" s="189">
        <v>43764</v>
      </c>
      <c r="C1436">
        <v>4</v>
      </c>
      <c r="D1436" t="s">
        <v>55</v>
      </c>
      <c r="E1436">
        <v>340224.77</v>
      </c>
    </row>
    <row r="1437" spans="1:5" x14ac:dyDescent="0.25">
      <c r="A1437" t="s">
        <v>74</v>
      </c>
      <c r="B1437" s="189">
        <v>43764</v>
      </c>
      <c r="C1437">
        <v>4</v>
      </c>
      <c r="D1437" t="s">
        <v>56</v>
      </c>
      <c r="E1437">
        <v>198609.54</v>
      </c>
    </row>
    <row r="1438" spans="1:5" x14ac:dyDescent="0.25">
      <c r="A1438" t="s">
        <v>74</v>
      </c>
      <c r="B1438" s="189">
        <v>43764</v>
      </c>
      <c r="C1438">
        <v>4</v>
      </c>
      <c r="D1438" t="s">
        <v>57</v>
      </c>
      <c r="E1438">
        <v>2925.95</v>
      </c>
    </row>
    <row r="1439" spans="1:5" x14ac:dyDescent="0.25">
      <c r="A1439" t="s">
        <v>74</v>
      </c>
      <c r="B1439" s="189">
        <v>43764</v>
      </c>
      <c r="C1439">
        <v>5</v>
      </c>
      <c r="D1439" t="s">
        <v>100</v>
      </c>
      <c r="E1439">
        <v>130556414.23</v>
      </c>
    </row>
    <row r="1440" spans="1:5" x14ac:dyDescent="0.25">
      <c r="A1440" t="s">
        <v>74</v>
      </c>
      <c r="B1440" s="189">
        <v>43764</v>
      </c>
      <c r="C1440">
        <v>5</v>
      </c>
      <c r="D1440" t="s">
        <v>101</v>
      </c>
      <c r="E1440">
        <v>10201478</v>
      </c>
    </row>
    <row r="1441" spans="1:5" x14ac:dyDescent="0.25">
      <c r="A1441" t="s">
        <v>74</v>
      </c>
      <c r="B1441" s="189">
        <v>43764</v>
      </c>
      <c r="C1441">
        <v>5</v>
      </c>
      <c r="D1441" t="s">
        <v>54</v>
      </c>
      <c r="E1441">
        <v>34040546.780000001</v>
      </c>
    </row>
    <row r="1442" spans="1:5" x14ac:dyDescent="0.25">
      <c r="A1442" t="s">
        <v>74</v>
      </c>
      <c r="B1442" s="189">
        <v>43764</v>
      </c>
      <c r="C1442">
        <v>5</v>
      </c>
      <c r="D1442" t="s">
        <v>55</v>
      </c>
      <c r="E1442">
        <v>33732331.5</v>
      </c>
    </row>
    <row r="1443" spans="1:5" x14ac:dyDescent="0.25">
      <c r="A1443" t="s">
        <v>74</v>
      </c>
      <c r="B1443" s="189">
        <v>43764</v>
      </c>
      <c r="C1443">
        <v>5</v>
      </c>
      <c r="D1443" t="s">
        <v>56</v>
      </c>
      <c r="E1443">
        <v>55884043.859999999</v>
      </c>
    </row>
    <row r="1444" spans="1:5" x14ac:dyDescent="0.25">
      <c r="A1444" t="s">
        <v>74</v>
      </c>
      <c r="B1444" s="189">
        <v>43764</v>
      </c>
      <c r="C1444">
        <v>5</v>
      </c>
      <c r="D1444" t="s">
        <v>57</v>
      </c>
      <c r="E1444">
        <v>1092329.55</v>
      </c>
    </row>
    <row r="1445" spans="1:5" x14ac:dyDescent="0.25">
      <c r="A1445" t="s">
        <v>74</v>
      </c>
      <c r="B1445" s="189">
        <v>43799</v>
      </c>
      <c r="C1445">
        <v>4</v>
      </c>
      <c r="D1445" t="s">
        <v>100</v>
      </c>
      <c r="E1445">
        <v>1542113.84</v>
      </c>
    </row>
    <row r="1446" spans="1:5" x14ac:dyDescent="0.25">
      <c r="A1446" t="s">
        <v>74</v>
      </c>
      <c r="B1446" s="189">
        <v>43799</v>
      </c>
      <c r="C1446">
        <v>4</v>
      </c>
      <c r="D1446" t="s">
        <v>101</v>
      </c>
      <c r="E1446">
        <v>10206.73</v>
      </c>
    </row>
    <row r="1447" spans="1:5" x14ac:dyDescent="0.25">
      <c r="A1447" t="s">
        <v>74</v>
      </c>
      <c r="B1447" s="189">
        <v>43799</v>
      </c>
      <c r="C1447">
        <v>4</v>
      </c>
      <c r="D1447" t="s">
        <v>54</v>
      </c>
      <c r="E1447">
        <v>369038.15</v>
      </c>
    </row>
    <row r="1448" spans="1:5" x14ac:dyDescent="0.25">
      <c r="A1448" t="s">
        <v>74</v>
      </c>
      <c r="B1448" s="189">
        <v>43799</v>
      </c>
      <c r="C1448">
        <v>4</v>
      </c>
      <c r="D1448" t="s">
        <v>55</v>
      </c>
      <c r="E1448">
        <v>270689.28999999998</v>
      </c>
    </row>
    <row r="1449" spans="1:5" x14ac:dyDescent="0.25">
      <c r="A1449" t="s">
        <v>74</v>
      </c>
      <c r="B1449" s="189">
        <v>43799</v>
      </c>
      <c r="C1449">
        <v>4</v>
      </c>
      <c r="D1449" t="s">
        <v>56</v>
      </c>
      <c r="E1449">
        <v>208002.35</v>
      </c>
    </row>
    <row r="1450" spans="1:5" x14ac:dyDescent="0.25">
      <c r="A1450" t="s">
        <v>74</v>
      </c>
      <c r="B1450" s="189">
        <v>43799</v>
      </c>
      <c r="C1450">
        <v>4</v>
      </c>
      <c r="D1450" t="s">
        <v>57</v>
      </c>
      <c r="E1450">
        <v>1788.97</v>
      </c>
    </row>
    <row r="1451" spans="1:5" x14ac:dyDescent="0.25">
      <c r="A1451" t="s">
        <v>74</v>
      </c>
      <c r="B1451" s="189">
        <v>43799</v>
      </c>
      <c r="C1451">
        <v>5</v>
      </c>
      <c r="D1451" t="s">
        <v>100</v>
      </c>
      <c r="E1451">
        <v>100450505.52</v>
      </c>
    </row>
    <row r="1452" spans="1:5" x14ac:dyDescent="0.25">
      <c r="A1452" t="s">
        <v>74</v>
      </c>
      <c r="B1452" s="189">
        <v>43799</v>
      </c>
      <c r="C1452">
        <v>5</v>
      </c>
      <c r="D1452" t="s">
        <v>101</v>
      </c>
      <c r="E1452">
        <v>7906288.9500000002</v>
      </c>
    </row>
    <row r="1453" spans="1:5" x14ac:dyDescent="0.25">
      <c r="A1453" t="s">
        <v>74</v>
      </c>
      <c r="B1453" s="189">
        <v>43799</v>
      </c>
      <c r="C1453">
        <v>5</v>
      </c>
      <c r="D1453" t="s">
        <v>54</v>
      </c>
      <c r="E1453">
        <v>25756203.23</v>
      </c>
    </row>
    <row r="1454" spans="1:5" x14ac:dyDescent="0.25">
      <c r="A1454" t="s">
        <v>74</v>
      </c>
      <c r="B1454" s="189">
        <v>43799</v>
      </c>
      <c r="C1454">
        <v>5</v>
      </c>
      <c r="D1454" t="s">
        <v>55</v>
      </c>
      <c r="E1454">
        <v>25089093.809999999</v>
      </c>
    </row>
    <row r="1455" spans="1:5" x14ac:dyDescent="0.25">
      <c r="A1455" t="s">
        <v>74</v>
      </c>
      <c r="B1455" s="189">
        <v>43799</v>
      </c>
      <c r="C1455">
        <v>5</v>
      </c>
      <c r="D1455" t="s">
        <v>56</v>
      </c>
      <c r="E1455">
        <v>42567522.659999996</v>
      </c>
    </row>
    <row r="1456" spans="1:5" x14ac:dyDescent="0.25">
      <c r="A1456" t="s">
        <v>74</v>
      </c>
      <c r="B1456" s="189">
        <v>43799</v>
      </c>
      <c r="C1456">
        <v>5</v>
      </c>
      <c r="D1456" t="s">
        <v>57</v>
      </c>
      <c r="E1456">
        <v>714211.96</v>
      </c>
    </row>
    <row r="1457" spans="1:5" x14ac:dyDescent="0.25">
      <c r="A1457" t="s">
        <v>74</v>
      </c>
      <c r="B1457" s="189">
        <v>43820</v>
      </c>
      <c r="C1457">
        <v>4</v>
      </c>
      <c r="D1457" t="s">
        <v>100</v>
      </c>
      <c r="E1457">
        <v>1613180.87</v>
      </c>
    </row>
    <row r="1458" spans="1:5" x14ac:dyDescent="0.25">
      <c r="A1458" t="s">
        <v>74</v>
      </c>
      <c r="B1458" s="189">
        <v>43820</v>
      </c>
      <c r="C1458">
        <v>4</v>
      </c>
      <c r="D1458" t="s">
        <v>101</v>
      </c>
      <c r="E1458">
        <v>13512.33</v>
      </c>
    </row>
    <row r="1459" spans="1:5" x14ac:dyDescent="0.25">
      <c r="A1459" t="s">
        <v>74</v>
      </c>
      <c r="B1459" s="189">
        <v>43820</v>
      </c>
      <c r="C1459">
        <v>4</v>
      </c>
      <c r="D1459" t="s">
        <v>54</v>
      </c>
      <c r="E1459">
        <v>265839.57</v>
      </c>
    </row>
    <row r="1460" spans="1:5" x14ac:dyDescent="0.25">
      <c r="A1460" t="s">
        <v>74</v>
      </c>
      <c r="B1460" s="189">
        <v>43820</v>
      </c>
      <c r="C1460">
        <v>4</v>
      </c>
      <c r="D1460" t="s">
        <v>55</v>
      </c>
      <c r="E1460">
        <v>132347.37</v>
      </c>
    </row>
    <row r="1461" spans="1:5" x14ac:dyDescent="0.25">
      <c r="A1461" t="s">
        <v>74</v>
      </c>
      <c r="B1461" s="189">
        <v>43820</v>
      </c>
      <c r="C1461">
        <v>4</v>
      </c>
      <c r="D1461" t="s">
        <v>56</v>
      </c>
      <c r="E1461">
        <v>132519.76</v>
      </c>
    </row>
    <row r="1462" spans="1:5" x14ac:dyDescent="0.25">
      <c r="A1462" t="s">
        <v>74</v>
      </c>
      <c r="B1462" s="189">
        <v>43820</v>
      </c>
      <c r="C1462">
        <v>4</v>
      </c>
      <c r="D1462" t="s">
        <v>57</v>
      </c>
      <c r="E1462">
        <v>3208.4</v>
      </c>
    </row>
    <row r="1463" spans="1:5" x14ac:dyDescent="0.25">
      <c r="A1463" t="s">
        <v>74</v>
      </c>
      <c r="B1463" s="189">
        <v>43820</v>
      </c>
      <c r="C1463">
        <v>5</v>
      </c>
      <c r="D1463" t="s">
        <v>100</v>
      </c>
      <c r="E1463">
        <v>130548195.3</v>
      </c>
    </row>
    <row r="1464" spans="1:5" x14ac:dyDescent="0.25">
      <c r="A1464" t="s">
        <v>74</v>
      </c>
      <c r="B1464" s="189">
        <v>43820</v>
      </c>
      <c r="C1464">
        <v>5</v>
      </c>
      <c r="D1464" t="s">
        <v>101</v>
      </c>
      <c r="E1464">
        <v>9008794.3000000007</v>
      </c>
    </row>
    <row r="1465" spans="1:5" x14ac:dyDescent="0.25">
      <c r="A1465" t="s">
        <v>74</v>
      </c>
      <c r="B1465" s="189">
        <v>43820</v>
      </c>
      <c r="C1465">
        <v>5</v>
      </c>
      <c r="D1465" t="s">
        <v>54</v>
      </c>
      <c r="E1465">
        <v>31646496.25</v>
      </c>
    </row>
    <row r="1466" spans="1:5" x14ac:dyDescent="0.25">
      <c r="A1466" t="s">
        <v>74</v>
      </c>
      <c r="B1466" s="189">
        <v>43820</v>
      </c>
      <c r="C1466">
        <v>5</v>
      </c>
      <c r="D1466" t="s">
        <v>55</v>
      </c>
      <c r="E1466">
        <v>29039983.699999999</v>
      </c>
    </row>
    <row r="1467" spans="1:5" x14ac:dyDescent="0.25">
      <c r="A1467" t="s">
        <v>74</v>
      </c>
      <c r="B1467" s="189">
        <v>43820</v>
      </c>
      <c r="C1467">
        <v>5</v>
      </c>
      <c r="D1467" t="s">
        <v>56</v>
      </c>
      <c r="E1467">
        <v>45950532.770000003</v>
      </c>
    </row>
    <row r="1468" spans="1:5" x14ac:dyDescent="0.25">
      <c r="A1468" t="s">
        <v>74</v>
      </c>
      <c r="B1468" s="189">
        <v>43820</v>
      </c>
      <c r="C1468">
        <v>5</v>
      </c>
      <c r="D1468" t="s">
        <v>57</v>
      </c>
      <c r="E1468">
        <v>1055883.1499999999</v>
      </c>
    </row>
    <row r="1469" spans="1:5" x14ac:dyDescent="0.25">
      <c r="A1469" t="s">
        <v>74</v>
      </c>
      <c r="B1469" s="189">
        <v>43855</v>
      </c>
      <c r="C1469">
        <v>4</v>
      </c>
      <c r="D1469" t="s">
        <v>100</v>
      </c>
      <c r="E1469">
        <v>2068155.71</v>
      </c>
    </row>
    <row r="1470" spans="1:5" x14ac:dyDescent="0.25">
      <c r="A1470" t="s">
        <v>74</v>
      </c>
      <c r="B1470" s="189">
        <v>43855</v>
      </c>
      <c r="C1470">
        <v>4</v>
      </c>
      <c r="D1470" t="s">
        <v>101</v>
      </c>
      <c r="E1470">
        <v>20268.78</v>
      </c>
    </row>
    <row r="1471" spans="1:5" x14ac:dyDescent="0.25">
      <c r="A1471" t="s">
        <v>74</v>
      </c>
      <c r="B1471" s="189">
        <v>43855</v>
      </c>
      <c r="C1471">
        <v>4</v>
      </c>
      <c r="D1471" t="s">
        <v>54</v>
      </c>
      <c r="E1471">
        <v>443979.37</v>
      </c>
    </row>
    <row r="1472" spans="1:5" x14ac:dyDescent="0.25">
      <c r="A1472" t="s">
        <v>74</v>
      </c>
      <c r="B1472" s="189">
        <v>43855</v>
      </c>
      <c r="C1472">
        <v>4</v>
      </c>
      <c r="D1472" t="s">
        <v>55</v>
      </c>
      <c r="E1472">
        <v>339502.92</v>
      </c>
    </row>
    <row r="1473" spans="1:5" x14ac:dyDescent="0.25">
      <c r="A1473" t="s">
        <v>74</v>
      </c>
      <c r="B1473" s="189">
        <v>43855</v>
      </c>
      <c r="C1473">
        <v>4</v>
      </c>
      <c r="D1473" t="s">
        <v>56</v>
      </c>
      <c r="E1473">
        <v>194699.68</v>
      </c>
    </row>
    <row r="1474" spans="1:5" x14ac:dyDescent="0.25">
      <c r="A1474" t="s">
        <v>74</v>
      </c>
      <c r="B1474" s="189">
        <v>43855</v>
      </c>
      <c r="C1474">
        <v>4</v>
      </c>
      <c r="D1474" t="s">
        <v>57</v>
      </c>
      <c r="E1474">
        <v>4206.17</v>
      </c>
    </row>
    <row r="1475" spans="1:5" x14ac:dyDescent="0.25">
      <c r="A1475" t="s">
        <v>74</v>
      </c>
      <c r="B1475" s="189">
        <v>43855</v>
      </c>
      <c r="C1475">
        <v>5</v>
      </c>
      <c r="D1475" t="s">
        <v>100</v>
      </c>
      <c r="E1475">
        <v>152211452.83000001</v>
      </c>
    </row>
    <row r="1476" spans="1:5" x14ac:dyDescent="0.25">
      <c r="A1476" t="s">
        <v>74</v>
      </c>
      <c r="B1476" s="189">
        <v>43855</v>
      </c>
      <c r="C1476">
        <v>5</v>
      </c>
      <c r="D1476" t="s">
        <v>101</v>
      </c>
      <c r="E1476">
        <v>11274876.17</v>
      </c>
    </row>
    <row r="1477" spans="1:5" x14ac:dyDescent="0.25">
      <c r="A1477" t="s">
        <v>74</v>
      </c>
      <c r="B1477" s="189">
        <v>43855</v>
      </c>
      <c r="C1477">
        <v>5</v>
      </c>
      <c r="D1477" t="s">
        <v>54</v>
      </c>
      <c r="E1477">
        <v>39207091.530000001</v>
      </c>
    </row>
    <row r="1478" spans="1:5" x14ac:dyDescent="0.25">
      <c r="A1478" t="s">
        <v>74</v>
      </c>
      <c r="B1478" s="189">
        <v>43855</v>
      </c>
      <c r="C1478">
        <v>5</v>
      </c>
      <c r="D1478" t="s">
        <v>55</v>
      </c>
      <c r="E1478">
        <v>36138603.299999997</v>
      </c>
    </row>
    <row r="1479" spans="1:5" x14ac:dyDescent="0.25">
      <c r="A1479" t="s">
        <v>74</v>
      </c>
      <c r="B1479" s="189">
        <v>43855</v>
      </c>
      <c r="C1479">
        <v>5</v>
      </c>
      <c r="D1479" t="s">
        <v>56</v>
      </c>
      <c r="E1479">
        <v>54943152.829999998</v>
      </c>
    </row>
    <row r="1480" spans="1:5" x14ac:dyDescent="0.25">
      <c r="A1480" t="s">
        <v>74</v>
      </c>
      <c r="B1480" s="189">
        <v>43855</v>
      </c>
      <c r="C1480">
        <v>5</v>
      </c>
      <c r="D1480" t="s">
        <v>57</v>
      </c>
      <c r="E1480">
        <v>1359186.77</v>
      </c>
    </row>
    <row r="1481" spans="1:5" x14ac:dyDescent="0.25">
      <c r="A1481" t="s">
        <v>74</v>
      </c>
      <c r="B1481" s="189">
        <v>43890</v>
      </c>
      <c r="C1481">
        <v>4</v>
      </c>
      <c r="D1481" t="s">
        <v>100</v>
      </c>
      <c r="E1481">
        <v>1916747.47</v>
      </c>
    </row>
    <row r="1482" spans="1:5" x14ac:dyDescent="0.25">
      <c r="A1482" t="s">
        <v>74</v>
      </c>
      <c r="B1482" s="189">
        <v>43890</v>
      </c>
      <c r="C1482">
        <v>4</v>
      </c>
      <c r="D1482" t="s">
        <v>101</v>
      </c>
      <c r="E1482">
        <v>17657.400000000001</v>
      </c>
    </row>
    <row r="1483" spans="1:5" x14ac:dyDescent="0.25">
      <c r="A1483" t="s">
        <v>74</v>
      </c>
      <c r="B1483" s="189">
        <v>43890</v>
      </c>
      <c r="C1483">
        <v>4</v>
      </c>
      <c r="D1483" t="s">
        <v>54</v>
      </c>
      <c r="E1483">
        <v>350541.43</v>
      </c>
    </row>
    <row r="1484" spans="1:5" x14ac:dyDescent="0.25">
      <c r="A1484" t="s">
        <v>74</v>
      </c>
      <c r="B1484" s="189">
        <v>43890</v>
      </c>
      <c r="C1484">
        <v>4</v>
      </c>
      <c r="D1484" t="s">
        <v>55</v>
      </c>
      <c r="E1484">
        <v>245303.22</v>
      </c>
    </row>
    <row r="1485" spans="1:5" x14ac:dyDescent="0.25">
      <c r="A1485" t="s">
        <v>74</v>
      </c>
      <c r="B1485" s="189">
        <v>43890</v>
      </c>
      <c r="C1485">
        <v>4</v>
      </c>
      <c r="D1485" t="s">
        <v>56</v>
      </c>
      <c r="E1485">
        <v>83122.13</v>
      </c>
    </row>
    <row r="1486" spans="1:5" x14ac:dyDescent="0.25">
      <c r="A1486" t="s">
        <v>74</v>
      </c>
      <c r="B1486" s="189">
        <v>43890</v>
      </c>
      <c r="C1486">
        <v>4</v>
      </c>
      <c r="D1486" t="s">
        <v>57</v>
      </c>
      <c r="E1486">
        <v>2303.34</v>
      </c>
    </row>
    <row r="1487" spans="1:5" x14ac:dyDescent="0.25">
      <c r="A1487" t="s">
        <v>74</v>
      </c>
      <c r="B1487" s="189">
        <v>43890</v>
      </c>
      <c r="C1487">
        <v>5</v>
      </c>
      <c r="D1487" t="s">
        <v>100</v>
      </c>
      <c r="E1487">
        <v>143575215.86000001</v>
      </c>
    </row>
    <row r="1488" spans="1:5" x14ac:dyDescent="0.25">
      <c r="A1488" t="s">
        <v>74</v>
      </c>
      <c r="B1488" s="189">
        <v>43890</v>
      </c>
      <c r="C1488">
        <v>5</v>
      </c>
      <c r="D1488" t="s">
        <v>101</v>
      </c>
      <c r="E1488">
        <v>10717257.789999999</v>
      </c>
    </row>
    <row r="1489" spans="1:5" x14ac:dyDescent="0.25">
      <c r="A1489" t="s">
        <v>74</v>
      </c>
      <c r="B1489" s="189">
        <v>43890</v>
      </c>
      <c r="C1489">
        <v>5</v>
      </c>
      <c r="D1489" t="s">
        <v>54</v>
      </c>
      <c r="E1489">
        <v>34952873.710000001</v>
      </c>
    </row>
    <row r="1490" spans="1:5" x14ac:dyDescent="0.25">
      <c r="A1490" t="s">
        <v>74</v>
      </c>
      <c r="B1490" s="189">
        <v>43890</v>
      </c>
      <c r="C1490">
        <v>5</v>
      </c>
      <c r="D1490" t="s">
        <v>55</v>
      </c>
      <c r="E1490">
        <v>32115275.57</v>
      </c>
    </row>
    <row r="1491" spans="1:5" x14ac:dyDescent="0.25">
      <c r="A1491" t="s">
        <v>74</v>
      </c>
      <c r="B1491" s="189">
        <v>43890</v>
      </c>
      <c r="C1491">
        <v>5</v>
      </c>
      <c r="D1491" t="s">
        <v>56</v>
      </c>
      <c r="E1491">
        <v>49887950.890000001</v>
      </c>
    </row>
    <row r="1492" spans="1:5" x14ac:dyDescent="0.25">
      <c r="A1492" t="s">
        <v>74</v>
      </c>
      <c r="B1492" s="189">
        <v>43890</v>
      </c>
      <c r="C1492">
        <v>5</v>
      </c>
      <c r="D1492" t="s">
        <v>57</v>
      </c>
      <c r="E1492">
        <v>1379358.69</v>
      </c>
    </row>
    <row r="1493" spans="1:5" x14ac:dyDescent="0.25">
      <c r="A1493" t="s">
        <v>74</v>
      </c>
      <c r="B1493" s="189">
        <v>43918</v>
      </c>
      <c r="C1493">
        <v>4</v>
      </c>
      <c r="D1493" t="s">
        <v>100</v>
      </c>
      <c r="E1493">
        <v>1820762.94</v>
      </c>
    </row>
    <row r="1494" spans="1:5" x14ac:dyDescent="0.25">
      <c r="A1494" t="s">
        <v>74</v>
      </c>
      <c r="B1494" s="189">
        <v>43918</v>
      </c>
      <c r="C1494">
        <v>4</v>
      </c>
      <c r="D1494" t="s">
        <v>101</v>
      </c>
      <c r="E1494">
        <v>14382.1</v>
      </c>
    </row>
    <row r="1495" spans="1:5" x14ac:dyDescent="0.25">
      <c r="A1495" t="s">
        <v>74</v>
      </c>
      <c r="B1495" s="189">
        <v>43918</v>
      </c>
      <c r="C1495">
        <v>4</v>
      </c>
      <c r="D1495" t="s">
        <v>54</v>
      </c>
      <c r="E1495">
        <v>326579.15999999997</v>
      </c>
    </row>
    <row r="1496" spans="1:5" x14ac:dyDescent="0.25">
      <c r="A1496" t="s">
        <v>74</v>
      </c>
      <c r="B1496" s="189">
        <v>43918</v>
      </c>
      <c r="C1496">
        <v>4</v>
      </c>
      <c r="D1496" t="s">
        <v>55</v>
      </c>
      <c r="E1496">
        <v>155322.65</v>
      </c>
    </row>
    <row r="1497" spans="1:5" x14ac:dyDescent="0.25">
      <c r="A1497" t="s">
        <v>74</v>
      </c>
      <c r="B1497" s="189">
        <v>43918</v>
      </c>
      <c r="C1497">
        <v>4</v>
      </c>
      <c r="D1497" t="s">
        <v>56</v>
      </c>
      <c r="E1497">
        <v>261700.89</v>
      </c>
    </row>
    <row r="1498" spans="1:5" x14ac:dyDescent="0.25">
      <c r="A1498" t="s">
        <v>74</v>
      </c>
      <c r="B1498" s="189">
        <v>43918</v>
      </c>
      <c r="C1498">
        <v>4</v>
      </c>
      <c r="D1498" t="s">
        <v>57</v>
      </c>
      <c r="E1498">
        <v>1719.6</v>
      </c>
    </row>
    <row r="1499" spans="1:5" x14ac:dyDescent="0.25">
      <c r="A1499" t="s">
        <v>74</v>
      </c>
      <c r="B1499" s="189">
        <v>43918</v>
      </c>
      <c r="C1499">
        <v>5</v>
      </c>
      <c r="D1499" t="s">
        <v>100</v>
      </c>
      <c r="E1499">
        <v>143048294.99000001</v>
      </c>
    </row>
    <row r="1500" spans="1:5" x14ac:dyDescent="0.25">
      <c r="A1500" t="s">
        <v>74</v>
      </c>
      <c r="B1500" s="189">
        <v>43918</v>
      </c>
      <c r="C1500">
        <v>5</v>
      </c>
      <c r="D1500" t="s">
        <v>101</v>
      </c>
      <c r="E1500">
        <v>10731391.25</v>
      </c>
    </row>
    <row r="1501" spans="1:5" x14ac:dyDescent="0.25">
      <c r="A1501" t="s">
        <v>74</v>
      </c>
      <c r="B1501" s="189">
        <v>43918</v>
      </c>
      <c r="C1501">
        <v>5</v>
      </c>
      <c r="D1501" t="s">
        <v>54</v>
      </c>
      <c r="E1501">
        <v>36861450.770000003</v>
      </c>
    </row>
    <row r="1502" spans="1:5" x14ac:dyDescent="0.25">
      <c r="A1502" t="s">
        <v>74</v>
      </c>
      <c r="B1502" s="189">
        <v>43918</v>
      </c>
      <c r="C1502">
        <v>5</v>
      </c>
      <c r="D1502" t="s">
        <v>55</v>
      </c>
      <c r="E1502">
        <v>34908563.619999997</v>
      </c>
    </row>
    <row r="1503" spans="1:5" x14ac:dyDescent="0.25">
      <c r="A1503" t="s">
        <v>74</v>
      </c>
      <c r="B1503" s="189">
        <v>43918</v>
      </c>
      <c r="C1503">
        <v>5</v>
      </c>
      <c r="D1503" t="s">
        <v>56</v>
      </c>
      <c r="E1503">
        <v>52925879.159999996</v>
      </c>
    </row>
    <row r="1504" spans="1:5" x14ac:dyDescent="0.25">
      <c r="A1504" t="s">
        <v>74</v>
      </c>
      <c r="B1504" s="189">
        <v>43918</v>
      </c>
      <c r="C1504">
        <v>5</v>
      </c>
      <c r="D1504" t="s">
        <v>57</v>
      </c>
      <c r="E1504">
        <v>1139360.25</v>
      </c>
    </row>
    <row r="1505" spans="1:5" x14ac:dyDescent="0.25">
      <c r="A1505" t="s">
        <v>75</v>
      </c>
      <c r="B1505" s="189">
        <v>43554</v>
      </c>
      <c r="C1505">
        <v>4</v>
      </c>
      <c r="D1505" t="s">
        <v>100</v>
      </c>
      <c r="E1505">
        <v>10613</v>
      </c>
    </row>
    <row r="1506" spans="1:5" x14ac:dyDescent="0.25">
      <c r="A1506" t="s">
        <v>75</v>
      </c>
      <c r="B1506" s="189">
        <v>43554</v>
      </c>
      <c r="C1506">
        <v>4</v>
      </c>
      <c r="D1506" t="s">
        <v>101</v>
      </c>
      <c r="E1506">
        <v>125</v>
      </c>
    </row>
    <row r="1507" spans="1:5" x14ac:dyDescent="0.25">
      <c r="A1507" t="s">
        <v>75</v>
      </c>
      <c r="B1507" s="189">
        <v>43554</v>
      </c>
      <c r="C1507">
        <v>4</v>
      </c>
      <c r="D1507" t="s">
        <v>54</v>
      </c>
      <c r="E1507">
        <v>1532</v>
      </c>
    </row>
    <row r="1508" spans="1:5" x14ac:dyDescent="0.25">
      <c r="A1508" t="s">
        <v>75</v>
      </c>
      <c r="B1508" s="189">
        <v>43554</v>
      </c>
      <c r="C1508">
        <v>4</v>
      </c>
      <c r="D1508" t="s">
        <v>55</v>
      </c>
      <c r="E1508">
        <v>147</v>
      </c>
    </row>
    <row r="1509" spans="1:5" x14ac:dyDescent="0.25">
      <c r="A1509" t="s">
        <v>75</v>
      </c>
      <c r="B1509" s="189">
        <v>43554</v>
      </c>
      <c r="C1509">
        <v>4</v>
      </c>
      <c r="D1509" t="s">
        <v>56</v>
      </c>
      <c r="E1509">
        <v>14</v>
      </c>
    </row>
    <row r="1510" spans="1:5" x14ac:dyDescent="0.25">
      <c r="A1510" t="s">
        <v>75</v>
      </c>
      <c r="B1510" s="189">
        <v>43554</v>
      </c>
      <c r="C1510">
        <v>4</v>
      </c>
      <c r="D1510" t="s">
        <v>57</v>
      </c>
      <c r="E1510">
        <v>20</v>
      </c>
    </row>
    <row r="1511" spans="1:5" x14ac:dyDescent="0.25">
      <c r="A1511" t="s">
        <v>75</v>
      </c>
      <c r="B1511" s="189">
        <v>43554</v>
      </c>
      <c r="C1511">
        <v>5</v>
      </c>
      <c r="D1511" t="s">
        <v>100</v>
      </c>
      <c r="E1511">
        <v>872197</v>
      </c>
    </row>
    <row r="1512" spans="1:5" x14ac:dyDescent="0.25">
      <c r="A1512" t="s">
        <v>75</v>
      </c>
      <c r="B1512" s="189">
        <v>43554</v>
      </c>
      <c r="C1512">
        <v>5</v>
      </c>
      <c r="D1512" t="s">
        <v>101</v>
      </c>
      <c r="E1512">
        <v>99747</v>
      </c>
    </row>
    <row r="1513" spans="1:5" x14ac:dyDescent="0.25">
      <c r="A1513" t="s">
        <v>75</v>
      </c>
      <c r="B1513" s="189">
        <v>43554</v>
      </c>
      <c r="C1513">
        <v>5</v>
      </c>
      <c r="D1513" t="s">
        <v>54</v>
      </c>
      <c r="E1513">
        <v>143829</v>
      </c>
    </row>
    <row r="1514" spans="1:5" x14ac:dyDescent="0.25">
      <c r="A1514" t="s">
        <v>75</v>
      </c>
      <c r="B1514" s="189">
        <v>43554</v>
      </c>
      <c r="C1514">
        <v>5</v>
      </c>
      <c r="D1514" t="s">
        <v>55</v>
      </c>
      <c r="E1514">
        <v>15281</v>
      </c>
    </row>
    <row r="1515" spans="1:5" x14ac:dyDescent="0.25">
      <c r="A1515" t="s">
        <v>75</v>
      </c>
      <c r="B1515" s="189">
        <v>43554</v>
      </c>
      <c r="C1515">
        <v>5</v>
      </c>
      <c r="D1515" t="s">
        <v>56</v>
      </c>
      <c r="E1515">
        <v>5020</v>
      </c>
    </row>
    <row r="1516" spans="1:5" x14ac:dyDescent="0.25">
      <c r="A1516" t="s">
        <v>75</v>
      </c>
      <c r="B1516" s="189">
        <v>43554</v>
      </c>
      <c r="C1516">
        <v>5</v>
      </c>
      <c r="D1516" t="s">
        <v>57</v>
      </c>
      <c r="E1516">
        <v>8034</v>
      </c>
    </row>
    <row r="1517" spans="1:5" x14ac:dyDescent="0.25">
      <c r="A1517" t="s">
        <v>75</v>
      </c>
      <c r="B1517" s="189">
        <v>43582</v>
      </c>
      <c r="C1517">
        <v>4</v>
      </c>
      <c r="D1517" t="s">
        <v>100</v>
      </c>
      <c r="E1517">
        <v>11257</v>
      </c>
    </row>
    <row r="1518" spans="1:5" x14ac:dyDescent="0.25">
      <c r="A1518" t="s">
        <v>75</v>
      </c>
      <c r="B1518" s="189">
        <v>43582</v>
      </c>
      <c r="C1518">
        <v>4</v>
      </c>
      <c r="D1518" t="s">
        <v>101</v>
      </c>
      <c r="E1518">
        <v>124</v>
      </c>
    </row>
    <row r="1519" spans="1:5" x14ac:dyDescent="0.25">
      <c r="A1519" t="s">
        <v>75</v>
      </c>
      <c r="B1519" s="189">
        <v>43582</v>
      </c>
      <c r="C1519">
        <v>4</v>
      </c>
      <c r="D1519" t="s">
        <v>54</v>
      </c>
      <c r="E1519">
        <v>1940</v>
      </c>
    </row>
    <row r="1520" spans="1:5" x14ac:dyDescent="0.25">
      <c r="A1520" t="s">
        <v>75</v>
      </c>
      <c r="B1520" s="189">
        <v>43582</v>
      </c>
      <c r="C1520">
        <v>4</v>
      </c>
      <c r="D1520" t="s">
        <v>55</v>
      </c>
      <c r="E1520">
        <v>136</v>
      </c>
    </row>
    <row r="1521" spans="1:5" x14ac:dyDescent="0.25">
      <c r="A1521" t="s">
        <v>75</v>
      </c>
      <c r="B1521" s="189">
        <v>43582</v>
      </c>
      <c r="C1521">
        <v>4</v>
      </c>
      <c r="D1521" t="s">
        <v>56</v>
      </c>
      <c r="E1521">
        <v>13</v>
      </c>
    </row>
    <row r="1522" spans="1:5" x14ac:dyDescent="0.25">
      <c r="A1522" t="s">
        <v>75</v>
      </c>
      <c r="B1522" s="189">
        <v>43582</v>
      </c>
      <c r="C1522">
        <v>4</v>
      </c>
      <c r="D1522" t="s">
        <v>57</v>
      </c>
      <c r="E1522">
        <v>22</v>
      </c>
    </row>
    <row r="1523" spans="1:5" x14ac:dyDescent="0.25">
      <c r="A1523" t="s">
        <v>75</v>
      </c>
      <c r="B1523" s="189">
        <v>43582</v>
      </c>
      <c r="C1523">
        <v>5</v>
      </c>
      <c r="D1523" t="s">
        <v>100</v>
      </c>
      <c r="E1523">
        <v>895520</v>
      </c>
    </row>
    <row r="1524" spans="1:5" x14ac:dyDescent="0.25">
      <c r="A1524" t="s">
        <v>75</v>
      </c>
      <c r="B1524" s="189">
        <v>43582</v>
      </c>
      <c r="C1524">
        <v>5</v>
      </c>
      <c r="D1524" t="s">
        <v>101</v>
      </c>
      <c r="E1524">
        <v>103975</v>
      </c>
    </row>
    <row r="1525" spans="1:5" x14ac:dyDescent="0.25">
      <c r="A1525" t="s">
        <v>75</v>
      </c>
      <c r="B1525" s="189">
        <v>43582</v>
      </c>
      <c r="C1525">
        <v>5</v>
      </c>
      <c r="D1525" t="s">
        <v>54</v>
      </c>
      <c r="E1525">
        <v>151989</v>
      </c>
    </row>
    <row r="1526" spans="1:5" x14ac:dyDescent="0.25">
      <c r="A1526" t="s">
        <v>75</v>
      </c>
      <c r="B1526" s="189">
        <v>43582</v>
      </c>
      <c r="C1526">
        <v>5</v>
      </c>
      <c r="D1526" t="s">
        <v>55</v>
      </c>
      <c r="E1526">
        <v>16191</v>
      </c>
    </row>
    <row r="1527" spans="1:5" x14ac:dyDescent="0.25">
      <c r="A1527" t="s">
        <v>75</v>
      </c>
      <c r="B1527" s="189">
        <v>43582</v>
      </c>
      <c r="C1527">
        <v>5</v>
      </c>
      <c r="D1527" t="s">
        <v>56</v>
      </c>
      <c r="E1527">
        <v>5291</v>
      </c>
    </row>
    <row r="1528" spans="1:5" x14ac:dyDescent="0.25">
      <c r="A1528" t="s">
        <v>75</v>
      </c>
      <c r="B1528" s="189">
        <v>43582</v>
      </c>
      <c r="C1528">
        <v>5</v>
      </c>
      <c r="D1528" t="s">
        <v>57</v>
      </c>
      <c r="E1528">
        <v>8488</v>
      </c>
    </row>
    <row r="1529" spans="1:5" x14ac:dyDescent="0.25">
      <c r="A1529" t="s">
        <v>75</v>
      </c>
      <c r="B1529" s="189">
        <v>43610</v>
      </c>
      <c r="C1529">
        <v>4</v>
      </c>
      <c r="D1529" t="s">
        <v>100</v>
      </c>
      <c r="E1529">
        <v>11629</v>
      </c>
    </row>
    <row r="1530" spans="1:5" x14ac:dyDescent="0.25">
      <c r="A1530" t="s">
        <v>75</v>
      </c>
      <c r="B1530" s="189">
        <v>43610</v>
      </c>
      <c r="C1530">
        <v>4</v>
      </c>
      <c r="D1530" t="s">
        <v>101</v>
      </c>
      <c r="E1530">
        <v>152</v>
      </c>
    </row>
    <row r="1531" spans="1:5" x14ac:dyDescent="0.25">
      <c r="A1531" t="s">
        <v>75</v>
      </c>
      <c r="B1531" s="189">
        <v>43610</v>
      </c>
      <c r="C1531">
        <v>4</v>
      </c>
      <c r="D1531" t="s">
        <v>54</v>
      </c>
      <c r="E1531">
        <v>1785</v>
      </c>
    </row>
    <row r="1532" spans="1:5" x14ac:dyDescent="0.25">
      <c r="A1532" t="s">
        <v>75</v>
      </c>
      <c r="B1532" s="189">
        <v>43610</v>
      </c>
      <c r="C1532">
        <v>4</v>
      </c>
      <c r="D1532" t="s">
        <v>55</v>
      </c>
      <c r="E1532">
        <v>169</v>
      </c>
    </row>
    <row r="1533" spans="1:5" x14ac:dyDescent="0.25">
      <c r="A1533" t="s">
        <v>75</v>
      </c>
      <c r="B1533" s="189">
        <v>43610</v>
      </c>
      <c r="C1533">
        <v>4</v>
      </c>
      <c r="D1533" t="s">
        <v>56</v>
      </c>
      <c r="E1533">
        <v>12</v>
      </c>
    </row>
    <row r="1534" spans="1:5" x14ac:dyDescent="0.25">
      <c r="A1534" t="s">
        <v>75</v>
      </c>
      <c r="B1534" s="189">
        <v>43610</v>
      </c>
      <c r="C1534">
        <v>4</v>
      </c>
      <c r="D1534" t="s">
        <v>57</v>
      </c>
      <c r="E1534">
        <v>25</v>
      </c>
    </row>
    <row r="1535" spans="1:5" x14ac:dyDescent="0.25">
      <c r="A1535" t="s">
        <v>75</v>
      </c>
      <c r="B1535" s="189">
        <v>43610</v>
      </c>
      <c r="C1535">
        <v>5</v>
      </c>
      <c r="D1535" t="s">
        <v>100</v>
      </c>
      <c r="E1535">
        <v>915677</v>
      </c>
    </row>
    <row r="1536" spans="1:5" x14ac:dyDescent="0.25">
      <c r="A1536" t="s">
        <v>75</v>
      </c>
      <c r="B1536" s="189">
        <v>43610</v>
      </c>
      <c r="C1536">
        <v>5</v>
      </c>
      <c r="D1536" t="s">
        <v>101</v>
      </c>
      <c r="E1536">
        <v>108127</v>
      </c>
    </row>
    <row r="1537" spans="1:5" x14ac:dyDescent="0.25">
      <c r="A1537" t="s">
        <v>75</v>
      </c>
      <c r="B1537" s="189">
        <v>43610</v>
      </c>
      <c r="C1537">
        <v>5</v>
      </c>
      <c r="D1537" t="s">
        <v>54</v>
      </c>
      <c r="E1537">
        <v>175787</v>
      </c>
    </row>
    <row r="1538" spans="1:5" x14ac:dyDescent="0.25">
      <c r="A1538" t="s">
        <v>75</v>
      </c>
      <c r="B1538" s="189">
        <v>43610</v>
      </c>
      <c r="C1538">
        <v>5</v>
      </c>
      <c r="D1538" t="s">
        <v>55</v>
      </c>
      <c r="E1538">
        <v>18577</v>
      </c>
    </row>
    <row r="1539" spans="1:5" x14ac:dyDescent="0.25">
      <c r="A1539" t="s">
        <v>75</v>
      </c>
      <c r="B1539" s="189">
        <v>43610</v>
      </c>
      <c r="C1539">
        <v>5</v>
      </c>
      <c r="D1539" t="s">
        <v>56</v>
      </c>
      <c r="E1539">
        <v>5878</v>
      </c>
    </row>
    <row r="1540" spans="1:5" x14ac:dyDescent="0.25">
      <c r="A1540" t="s">
        <v>75</v>
      </c>
      <c r="B1540" s="189">
        <v>43610</v>
      </c>
      <c r="C1540">
        <v>5</v>
      </c>
      <c r="D1540" t="s">
        <v>57</v>
      </c>
      <c r="E1540">
        <v>8982</v>
      </c>
    </row>
    <row r="1541" spans="1:5" x14ac:dyDescent="0.25">
      <c r="A1541" t="s">
        <v>75</v>
      </c>
      <c r="B1541" s="189">
        <v>43645</v>
      </c>
      <c r="C1541">
        <v>4</v>
      </c>
      <c r="D1541" t="s">
        <v>100</v>
      </c>
      <c r="E1541">
        <v>10705</v>
      </c>
    </row>
    <row r="1542" spans="1:5" x14ac:dyDescent="0.25">
      <c r="A1542" t="s">
        <v>75</v>
      </c>
      <c r="B1542" s="189">
        <v>43645</v>
      </c>
      <c r="C1542">
        <v>4</v>
      </c>
      <c r="D1542" t="s">
        <v>101</v>
      </c>
      <c r="E1542">
        <v>115</v>
      </c>
    </row>
    <row r="1543" spans="1:5" x14ac:dyDescent="0.25">
      <c r="A1543" t="s">
        <v>75</v>
      </c>
      <c r="B1543" s="189">
        <v>43645</v>
      </c>
      <c r="C1543">
        <v>4</v>
      </c>
      <c r="D1543" t="s">
        <v>54</v>
      </c>
      <c r="E1543">
        <v>1591</v>
      </c>
    </row>
    <row r="1544" spans="1:5" x14ac:dyDescent="0.25">
      <c r="A1544" t="s">
        <v>75</v>
      </c>
      <c r="B1544" s="189">
        <v>43645</v>
      </c>
      <c r="C1544">
        <v>4</v>
      </c>
      <c r="D1544" t="s">
        <v>55</v>
      </c>
      <c r="E1544">
        <v>194</v>
      </c>
    </row>
    <row r="1545" spans="1:5" x14ac:dyDescent="0.25">
      <c r="A1545" t="s">
        <v>75</v>
      </c>
      <c r="B1545" s="189">
        <v>43645</v>
      </c>
      <c r="C1545">
        <v>4</v>
      </c>
      <c r="D1545" t="s">
        <v>56</v>
      </c>
      <c r="E1545">
        <v>11</v>
      </c>
    </row>
    <row r="1546" spans="1:5" x14ac:dyDescent="0.25">
      <c r="A1546" t="s">
        <v>75</v>
      </c>
      <c r="B1546" s="189">
        <v>43645</v>
      </c>
      <c r="C1546">
        <v>4</v>
      </c>
      <c r="D1546" t="s">
        <v>57</v>
      </c>
      <c r="E1546">
        <v>28</v>
      </c>
    </row>
    <row r="1547" spans="1:5" x14ac:dyDescent="0.25">
      <c r="A1547" t="s">
        <v>75</v>
      </c>
      <c r="B1547" s="189">
        <v>43645</v>
      </c>
      <c r="C1547">
        <v>5</v>
      </c>
      <c r="D1547" t="s">
        <v>100</v>
      </c>
      <c r="E1547">
        <v>819407</v>
      </c>
    </row>
    <row r="1548" spans="1:5" x14ac:dyDescent="0.25">
      <c r="A1548" t="s">
        <v>75</v>
      </c>
      <c r="B1548" s="189">
        <v>43645</v>
      </c>
      <c r="C1548">
        <v>5</v>
      </c>
      <c r="D1548" t="s">
        <v>101</v>
      </c>
      <c r="E1548">
        <v>102568</v>
      </c>
    </row>
    <row r="1549" spans="1:5" x14ac:dyDescent="0.25">
      <c r="A1549" t="s">
        <v>75</v>
      </c>
      <c r="B1549" s="189">
        <v>43645</v>
      </c>
      <c r="C1549">
        <v>5</v>
      </c>
      <c r="D1549" t="s">
        <v>54</v>
      </c>
      <c r="E1549">
        <v>141813</v>
      </c>
    </row>
    <row r="1550" spans="1:5" x14ac:dyDescent="0.25">
      <c r="A1550" t="s">
        <v>75</v>
      </c>
      <c r="B1550" s="189">
        <v>43645</v>
      </c>
      <c r="C1550">
        <v>5</v>
      </c>
      <c r="D1550" t="s">
        <v>55</v>
      </c>
      <c r="E1550">
        <v>15231</v>
      </c>
    </row>
    <row r="1551" spans="1:5" x14ac:dyDescent="0.25">
      <c r="A1551" t="s">
        <v>75</v>
      </c>
      <c r="B1551" s="189">
        <v>43645</v>
      </c>
      <c r="C1551">
        <v>5</v>
      </c>
      <c r="D1551" t="s">
        <v>56</v>
      </c>
      <c r="E1551">
        <v>5042</v>
      </c>
    </row>
    <row r="1552" spans="1:5" x14ac:dyDescent="0.25">
      <c r="A1552" t="s">
        <v>75</v>
      </c>
      <c r="B1552" s="189">
        <v>43645</v>
      </c>
      <c r="C1552">
        <v>5</v>
      </c>
      <c r="D1552" t="s">
        <v>57</v>
      </c>
      <c r="E1552">
        <v>8241</v>
      </c>
    </row>
    <row r="1553" spans="1:5" x14ac:dyDescent="0.25">
      <c r="A1553" t="s">
        <v>75</v>
      </c>
      <c r="B1553" s="189">
        <v>43673</v>
      </c>
      <c r="C1553">
        <v>4</v>
      </c>
      <c r="D1553" t="s">
        <v>100</v>
      </c>
      <c r="E1553">
        <v>11358</v>
      </c>
    </row>
    <row r="1554" spans="1:5" x14ac:dyDescent="0.25">
      <c r="A1554" t="s">
        <v>75</v>
      </c>
      <c r="B1554" s="189">
        <v>43673</v>
      </c>
      <c r="C1554">
        <v>4</v>
      </c>
      <c r="D1554" t="s">
        <v>101</v>
      </c>
      <c r="E1554">
        <v>127</v>
      </c>
    </row>
    <row r="1555" spans="1:5" x14ac:dyDescent="0.25">
      <c r="A1555" t="s">
        <v>75</v>
      </c>
      <c r="B1555" s="189">
        <v>43673</v>
      </c>
      <c r="C1555">
        <v>4</v>
      </c>
      <c r="D1555" t="s">
        <v>54</v>
      </c>
      <c r="E1555">
        <v>1937</v>
      </c>
    </row>
    <row r="1556" spans="1:5" x14ac:dyDescent="0.25">
      <c r="A1556" t="s">
        <v>75</v>
      </c>
      <c r="B1556" s="189">
        <v>43673</v>
      </c>
      <c r="C1556">
        <v>4</v>
      </c>
      <c r="D1556" t="s">
        <v>55</v>
      </c>
      <c r="E1556">
        <v>163</v>
      </c>
    </row>
    <row r="1557" spans="1:5" x14ac:dyDescent="0.25">
      <c r="A1557" t="s">
        <v>75</v>
      </c>
      <c r="B1557" s="189">
        <v>43673</v>
      </c>
      <c r="C1557">
        <v>4</v>
      </c>
      <c r="D1557" t="s">
        <v>56</v>
      </c>
      <c r="E1557">
        <v>13</v>
      </c>
    </row>
    <row r="1558" spans="1:5" x14ac:dyDescent="0.25">
      <c r="A1558" t="s">
        <v>75</v>
      </c>
      <c r="B1558" s="189">
        <v>43673</v>
      </c>
      <c r="C1558">
        <v>4</v>
      </c>
      <c r="D1558" t="s">
        <v>57</v>
      </c>
      <c r="E1558">
        <v>25</v>
      </c>
    </row>
    <row r="1559" spans="1:5" x14ac:dyDescent="0.25">
      <c r="A1559" t="s">
        <v>75</v>
      </c>
      <c r="B1559" s="189">
        <v>43673</v>
      </c>
      <c r="C1559">
        <v>5</v>
      </c>
      <c r="D1559" t="s">
        <v>100</v>
      </c>
      <c r="E1559">
        <v>955952</v>
      </c>
    </row>
    <row r="1560" spans="1:5" x14ac:dyDescent="0.25">
      <c r="A1560" t="s">
        <v>75</v>
      </c>
      <c r="B1560" s="189">
        <v>43673</v>
      </c>
      <c r="C1560">
        <v>5</v>
      </c>
      <c r="D1560" t="s">
        <v>101</v>
      </c>
      <c r="E1560">
        <v>112559</v>
      </c>
    </row>
    <row r="1561" spans="1:5" x14ac:dyDescent="0.25">
      <c r="A1561" t="s">
        <v>75</v>
      </c>
      <c r="B1561" s="189">
        <v>43673</v>
      </c>
      <c r="C1561">
        <v>5</v>
      </c>
      <c r="D1561" t="s">
        <v>54</v>
      </c>
      <c r="E1561">
        <v>161243</v>
      </c>
    </row>
    <row r="1562" spans="1:5" x14ac:dyDescent="0.25">
      <c r="A1562" t="s">
        <v>75</v>
      </c>
      <c r="B1562" s="189">
        <v>43673</v>
      </c>
      <c r="C1562">
        <v>5</v>
      </c>
      <c r="D1562" t="s">
        <v>55</v>
      </c>
      <c r="E1562">
        <v>17427</v>
      </c>
    </row>
    <row r="1563" spans="1:5" x14ac:dyDescent="0.25">
      <c r="A1563" t="s">
        <v>75</v>
      </c>
      <c r="B1563" s="189">
        <v>43673</v>
      </c>
      <c r="C1563">
        <v>5</v>
      </c>
      <c r="D1563" t="s">
        <v>56</v>
      </c>
      <c r="E1563">
        <v>5620</v>
      </c>
    </row>
    <row r="1564" spans="1:5" x14ac:dyDescent="0.25">
      <c r="A1564" t="s">
        <v>75</v>
      </c>
      <c r="B1564" s="189">
        <v>43673</v>
      </c>
      <c r="C1564">
        <v>5</v>
      </c>
      <c r="D1564" t="s">
        <v>57</v>
      </c>
      <c r="E1564">
        <v>9295</v>
      </c>
    </row>
    <row r="1565" spans="1:5" x14ac:dyDescent="0.25">
      <c r="A1565" t="s">
        <v>75</v>
      </c>
      <c r="B1565" s="189">
        <v>43708</v>
      </c>
      <c r="C1565">
        <v>4</v>
      </c>
      <c r="D1565" t="s">
        <v>100</v>
      </c>
      <c r="E1565">
        <v>11536</v>
      </c>
    </row>
    <row r="1566" spans="1:5" x14ac:dyDescent="0.25">
      <c r="A1566" t="s">
        <v>75</v>
      </c>
      <c r="B1566" s="189">
        <v>43708</v>
      </c>
      <c r="C1566">
        <v>4</v>
      </c>
      <c r="D1566" t="s">
        <v>101</v>
      </c>
      <c r="E1566">
        <v>122</v>
      </c>
    </row>
    <row r="1567" spans="1:5" x14ac:dyDescent="0.25">
      <c r="A1567" t="s">
        <v>75</v>
      </c>
      <c r="B1567" s="189">
        <v>43708</v>
      </c>
      <c r="C1567">
        <v>4</v>
      </c>
      <c r="D1567" t="s">
        <v>54</v>
      </c>
      <c r="E1567">
        <v>1677</v>
      </c>
    </row>
    <row r="1568" spans="1:5" x14ac:dyDescent="0.25">
      <c r="A1568" t="s">
        <v>75</v>
      </c>
      <c r="B1568" s="189">
        <v>43708</v>
      </c>
      <c r="C1568">
        <v>4</v>
      </c>
      <c r="D1568" t="s">
        <v>55</v>
      </c>
      <c r="E1568">
        <v>157</v>
      </c>
    </row>
    <row r="1569" spans="1:5" x14ac:dyDescent="0.25">
      <c r="A1569" t="s">
        <v>75</v>
      </c>
      <c r="B1569" s="189">
        <v>43708</v>
      </c>
      <c r="C1569">
        <v>4</v>
      </c>
      <c r="D1569" t="s">
        <v>56</v>
      </c>
      <c r="E1569">
        <v>12</v>
      </c>
    </row>
    <row r="1570" spans="1:5" x14ac:dyDescent="0.25">
      <c r="A1570" t="s">
        <v>75</v>
      </c>
      <c r="B1570" s="189">
        <v>43708</v>
      </c>
      <c r="C1570">
        <v>4</v>
      </c>
      <c r="D1570" t="s">
        <v>57</v>
      </c>
      <c r="E1570">
        <v>28</v>
      </c>
    </row>
    <row r="1571" spans="1:5" x14ac:dyDescent="0.25">
      <c r="A1571" t="s">
        <v>75</v>
      </c>
      <c r="B1571" s="189">
        <v>43708</v>
      </c>
      <c r="C1571">
        <v>5</v>
      </c>
      <c r="D1571" t="s">
        <v>100</v>
      </c>
      <c r="E1571">
        <v>932360</v>
      </c>
    </row>
    <row r="1572" spans="1:5" x14ac:dyDescent="0.25">
      <c r="A1572" t="s">
        <v>75</v>
      </c>
      <c r="B1572" s="189">
        <v>43708</v>
      </c>
      <c r="C1572">
        <v>5</v>
      </c>
      <c r="D1572" t="s">
        <v>101</v>
      </c>
      <c r="E1572">
        <v>107634</v>
      </c>
    </row>
    <row r="1573" spans="1:5" x14ac:dyDescent="0.25">
      <c r="A1573" t="s">
        <v>75</v>
      </c>
      <c r="B1573" s="189">
        <v>43708</v>
      </c>
      <c r="C1573">
        <v>5</v>
      </c>
      <c r="D1573" t="s">
        <v>54</v>
      </c>
      <c r="E1573">
        <v>158825</v>
      </c>
    </row>
    <row r="1574" spans="1:5" x14ac:dyDescent="0.25">
      <c r="A1574" t="s">
        <v>75</v>
      </c>
      <c r="B1574" s="189">
        <v>43708</v>
      </c>
      <c r="C1574">
        <v>5</v>
      </c>
      <c r="D1574" t="s">
        <v>55</v>
      </c>
      <c r="E1574">
        <v>16687</v>
      </c>
    </row>
    <row r="1575" spans="1:5" x14ac:dyDescent="0.25">
      <c r="A1575" t="s">
        <v>75</v>
      </c>
      <c r="B1575" s="189">
        <v>43708</v>
      </c>
      <c r="C1575">
        <v>5</v>
      </c>
      <c r="D1575" t="s">
        <v>56</v>
      </c>
      <c r="E1575">
        <v>5504</v>
      </c>
    </row>
    <row r="1576" spans="1:5" x14ac:dyDescent="0.25">
      <c r="A1576" t="s">
        <v>75</v>
      </c>
      <c r="B1576" s="189">
        <v>43708</v>
      </c>
      <c r="C1576">
        <v>5</v>
      </c>
      <c r="D1576" t="s">
        <v>57</v>
      </c>
      <c r="E1576">
        <v>8878</v>
      </c>
    </row>
    <row r="1577" spans="1:5" x14ac:dyDescent="0.25">
      <c r="A1577" t="s">
        <v>75</v>
      </c>
      <c r="B1577" s="189">
        <v>43736</v>
      </c>
      <c r="C1577">
        <v>4</v>
      </c>
      <c r="D1577" t="s">
        <v>100</v>
      </c>
      <c r="E1577">
        <v>10763</v>
      </c>
    </row>
    <row r="1578" spans="1:5" x14ac:dyDescent="0.25">
      <c r="A1578" t="s">
        <v>75</v>
      </c>
      <c r="B1578" s="189">
        <v>43736</v>
      </c>
      <c r="C1578">
        <v>4</v>
      </c>
      <c r="D1578" t="s">
        <v>101</v>
      </c>
      <c r="E1578">
        <v>122</v>
      </c>
    </row>
    <row r="1579" spans="1:5" x14ac:dyDescent="0.25">
      <c r="A1579" t="s">
        <v>75</v>
      </c>
      <c r="B1579" s="189">
        <v>43736</v>
      </c>
      <c r="C1579">
        <v>4</v>
      </c>
      <c r="D1579" t="s">
        <v>54</v>
      </c>
      <c r="E1579">
        <v>1669</v>
      </c>
    </row>
    <row r="1580" spans="1:5" x14ac:dyDescent="0.25">
      <c r="A1580" t="s">
        <v>75</v>
      </c>
      <c r="B1580" s="189">
        <v>43736</v>
      </c>
      <c r="C1580">
        <v>4</v>
      </c>
      <c r="D1580" t="s">
        <v>55</v>
      </c>
      <c r="E1580">
        <v>164</v>
      </c>
    </row>
    <row r="1581" spans="1:5" x14ac:dyDescent="0.25">
      <c r="A1581" t="s">
        <v>75</v>
      </c>
      <c r="B1581" s="189">
        <v>43736</v>
      </c>
      <c r="C1581">
        <v>4</v>
      </c>
      <c r="D1581" t="s">
        <v>56</v>
      </c>
      <c r="E1581">
        <v>12</v>
      </c>
    </row>
    <row r="1582" spans="1:5" x14ac:dyDescent="0.25">
      <c r="A1582" t="s">
        <v>75</v>
      </c>
      <c r="B1582" s="189">
        <v>43736</v>
      </c>
      <c r="C1582">
        <v>4</v>
      </c>
      <c r="D1582" t="s">
        <v>57</v>
      </c>
      <c r="E1582">
        <v>22</v>
      </c>
    </row>
    <row r="1583" spans="1:5" x14ac:dyDescent="0.25">
      <c r="A1583" t="s">
        <v>75</v>
      </c>
      <c r="B1583" s="189">
        <v>43736</v>
      </c>
      <c r="C1583">
        <v>5</v>
      </c>
      <c r="D1583" t="s">
        <v>100</v>
      </c>
      <c r="E1583">
        <v>903380</v>
      </c>
    </row>
    <row r="1584" spans="1:5" x14ac:dyDescent="0.25">
      <c r="A1584" t="s">
        <v>75</v>
      </c>
      <c r="B1584" s="189">
        <v>43736</v>
      </c>
      <c r="C1584">
        <v>5</v>
      </c>
      <c r="D1584" t="s">
        <v>101</v>
      </c>
      <c r="E1584">
        <v>105656</v>
      </c>
    </row>
    <row r="1585" spans="1:5" x14ac:dyDescent="0.25">
      <c r="A1585" t="s">
        <v>75</v>
      </c>
      <c r="B1585" s="189">
        <v>43736</v>
      </c>
      <c r="C1585">
        <v>5</v>
      </c>
      <c r="D1585" t="s">
        <v>54</v>
      </c>
      <c r="E1585">
        <v>151042</v>
      </c>
    </row>
    <row r="1586" spans="1:5" x14ac:dyDescent="0.25">
      <c r="A1586" t="s">
        <v>75</v>
      </c>
      <c r="B1586" s="189">
        <v>43736</v>
      </c>
      <c r="C1586">
        <v>5</v>
      </c>
      <c r="D1586" t="s">
        <v>55</v>
      </c>
      <c r="E1586">
        <v>15793</v>
      </c>
    </row>
    <row r="1587" spans="1:5" x14ac:dyDescent="0.25">
      <c r="A1587" t="s">
        <v>75</v>
      </c>
      <c r="B1587" s="189">
        <v>43736</v>
      </c>
      <c r="C1587">
        <v>5</v>
      </c>
      <c r="D1587" t="s">
        <v>56</v>
      </c>
      <c r="E1587">
        <v>5253</v>
      </c>
    </row>
    <row r="1588" spans="1:5" x14ac:dyDescent="0.25">
      <c r="A1588" t="s">
        <v>75</v>
      </c>
      <c r="B1588" s="189">
        <v>43736</v>
      </c>
      <c r="C1588">
        <v>5</v>
      </c>
      <c r="D1588" t="s">
        <v>57</v>
      </c>
      <c r="E1588">
        <v>8725</v>
      </c>
    </row>
    <row r="1589" spans="1:5" x14ac:dyDescent="0.25">
      <c r="A1589" t="s">
        <v>75</v>
      </c>
      <c r="B1589" s="189">
        <v>43764</v>
      </c>
      <c r="C1589">
        <v>4</v>
      </c>
      <c r="D1589" t="s">
        <v>100</v>
      </c>
      <c r="E1589">
        <v>12500</v>
      </c>
    </row>
    <row r="1590" spans="1:5" x14ac:dyDescent="0.25">
      <c r="A1590" t="s">
        <v>75</v>
      </c>
      <c r="B1590" s="189">
        <v>43764</v>
      </c>
      <c r="C1590">
        <v>4</v>
      </c>
      <c r="D1590" t="s">
        <v>101</v>
      </c>
      <c r="E1590">
        <v>145</v>
      </c>
    </row>
    <row r="1591" spans="1:5" x14ac:dyDescent="0.25">
      <c r="A1591" t="s">
        <v>75</v>
      </c>
      <c r="B1591" s="189">
        <v>43764</v>
      </c>
      <c r="C1591">
        <v>4</v>
      </c>
      <c r="D1591" t="s">
        <v>54</v>
      </c>
      <c r="E1591">
        <v>1863</v>
      </c>
    </row>
    <row r="1592" spans="1:5" x14ac:dyDescent="0.25">
      <c r="A1592" t="s">
        <v>75</v>
      </c>
      <c r="B1592" s="189">
        <v>43764</v>
      </c>
      <c r="C1592">
        <v>4</v>
      </c>
      <c r="D1592" t="s">
        <v>55</v>
      </c>
      <c r="E1592">
        <v>145</v>
      </c>
    </row>
    <row r="1593" spans="1:5" x14ac:dyDescent="0.25">
      <c r="A1593" t="s">
        <v>75</v>
      </c>
      <c r="B1593" s="189">
        <v>43764</v>
      </c>
      <c r="C1593">
        <v>4</v>
      </c>
      <c r="D1593" t="s">
        <v>56</v>
      </c>
      <c r="E1593">
        <v>12</v>
      </c>
    </row>
    <row r="1594" spans="1:5" x14ac:dyDescent="0.25">
      <c r="A1594" t="s">
        <v>75</v>
      </c>
      <c r="B1594" s="189">
        <v>43764</v>
      </c>
      <c r="C1594">
        <v>4</v>
      </c>
      <c r="D1594" t="s">
        <v>57</v>
      </c>
      <c r="E1594">
        <v>31</v>
      </c>
    </row>
    <row r="1595" spans="1:5" x14ac:dyDescent="0.25">
      <c r="A1595" t="s">
        <v>75</v>
      </c>
      <c r="B1595" s="189">
        <v>43764</v>
      </c>
      <c r="C1595">
        <v>5</v>
      </c>
      <c r="D1595" t="s">
        <v>100</v>
      </c>
      <c r="E1595">
        <v>999596</v>
      </c>
    </row>
    <row r="1596" spans="1:5" x14ac:dyDescent="0.25">
      <c r="A1596" t="s">
        <v>75</v>
      </c>
      <c r="B1596" s="189">
        <v>43764</v>
      </c>
      <c r="C1596">
        <v>5</v>
      </c>
      <c r="D1596" t="s">
        <v>101</v>
      </c>
      <c r="E1596">
        <v>113556</v>
      </c>
    </row>
    <row r="1597" spans="1:5" x14ac:dyDescent="0.25">
      <c r="A1597" t="s">
        <v>75</v>
      </c>
      <c r="B1597" s="189">
        <v>43764</v>
      </c>
      <c r="C1597">
        <v>5</v>
      </c>
      <c r="D1597" t="s">
        <v>54</v>
      </c>
      <c r="E1597">
        <v>171224</v>
      </c>
    </row>
    <row r="1598" spans="1:5" x14ac:dyDescent="0.25">
      <c r="A1598" t="s">
        <v>75</v>
      </c>
      <c r="B1598" s="189">
        <v>43764</v>
      </c>
      <c r="C1598">
        <v>5</v>
      </c>
      <c r="D1598" t="s">
        <v>55</v>
      </c>
      <c r="E1598">
        <v>18273</v>
      </c>
    </row>
    <row r="1599" spans="1:5" x14ac:dyDescent="0.25">
      <c r="A1599" t="s">
        <v>75</v>
      </c>
      <c r="B1599" s="189">
        <v>43764</v>
      </c>
      <c r="C1599">
        <v>5</v>
      </c>
      <c r="D1599" t="s">
        <v>56</v>
      </c>
      <c r="E1599">
        <v>6149</v>
      </c>
    </row>
    <row r="1600" spans="1:5" x14ac:dyDescent="0.25">
      <c r="A1600" t="s">
        <v>75</v>
      </c>
      <c r="B1600" s="189">
        <v>43764</v>
      </c>
      <c r="C1600">
        <v>5</v>
      </c>
      <c r="D1600" t="s">
        <v>57</v>
      </c>
      <c r="E1600">
        <v>9742</v>
      </c>
    </row>
    <row r="1601" spans="1:5" x14ac:dyDescent="0.25">
      <c r="A1601" t="s">
        <v>75</v>
      </c>
      <c r="B1601" s="189">
        <v>43799</v>
      </c>
      <c r="C1601">
        <v>4</v>
      </c>
      <c r="D1601" t="s">
        <v>100</v>
      </c>
      <c r="E1601">
        <v>10712</v>
      </c>
    </row>
    <row r="1602" spans="1:5" x14ac:dyDescent="0.25">
      <c r="A1602" t="s">
        <v>75</v>
      </c>
      <c r="B1602" s="189">
        <v>43799</v>
      </c>
      <c r="C1602">
        <v>4</v>
      </c>
      <c r="D1602" t="s">
        <v>101</v>
      </c>
      <c r="E1602">
        <v>97</v>
      </c>
    </row>
    <row r="1603" spans="1:5" x14ac:dyDescent="0.25">
      <c r="A1603" t="s">
        <v>75</v>
      </c>
      <c r="B1603" s="189">
        <v>43799</v>
      </c>
      <c r="C1603">
        <v>4</v>
      </c>
      <c r="D1603" t="s">
        <v>54</v>
      </c>
      <c r="E1603">
        <v>1681</v>
      </c>
    </row>
    <row r="1604" spans="1:5" x14ac:dyDescent="0.25">
      <c r="A1604" t="s">
        <v>75</v>
      </c>
      <c r="B1604" s="189">
        <v>43799</v>
      </c>
      <c r="C1604">
        <v>4</v>
      </c>
      <c r="D1604" t="s">
        <v>55</v>
      </c>
      <c r="E1604">
        <v>179</v>
      </c>
    </row>
    <row r="1605" spans="1:5" x14ac:dyDescent="0.25">
      <c r="A1605" t="s">
        <v>75</v>
      </c>
      <c r="B1605" s="189">
        <v>43799</v>
      </c>
      <c r="C1605">
        <v>4</v>
      </c>
      <c r="D1605" t="s">
        <v>56</v>
      </c>
      <c r="E1605">
        <v>13</v>
      </c>
    </row>
    <row r="1606" spans="1:5" x14ac:dyDescent="0.25">
      <c r="A1606" t="s">
        <v>75</v>
      </c>
      <c r="B1606" s="189">
        <v>43799</v>
      </c>
      <c r="C1606">
        <v>4</v>
      </c>
      <c r="D1606" t="s">
        <v>57</v>
      </c>
      <c r="E1606">
        <v>25</v>
      </c>
    </row>
    <row r="1607" spans="1:5" x14ac:dyDescent="0.25">
      <c r="A1607" t="s">
        <v>75</v>
      </c>
      <c r="B1607" s="189">
        <v>43799</v>
      </c>
      <c r="C1607">
        <v>5</v>
      </c>
      <c r="D1607" t="s">
        <v>100</v>
      </c>
      <c r="E1607">
        <v>876094</v>
      </c>
    </row>
    <row r="1608" spans="1:5" x14ac:dyDescent="0.25">
      <c r="A1608" t="s">
        <v>75</v>
      </c>
      <c r="B1608" s="189">
        <v>43799</v>
      </c>
      <c r="C1608">
        <v>5</v>
      </c>
      <c r="D1608" t="s">
        <v>101</v>
      </c>
      <c r="E1608">
        <v>98292</v>
      </c>
    </row>
    <row r="1609" spans="1:5" x14ac:dyDescent="0.25">
      <c r="A1609" t="s">
        <v>75</v>
      </c>
      <c r="B1609" s="189">
        <v>43799</v>
      </c>
      <c r="C1609">
        <v>5</v>
      </c>
      <c r="D1609" t="s">
        <v>54</v>
      </c>
      <c r="E1609">
        <v>149493</v>
      </c>
    </row>
    <row r="1610" spans="1:5" x14ac:dyDescent="0.25">
      <c r="A1610" t="s">
        <v>75</v>
      </c>
      <c r="B1610" s="189">
        <v>43799</v>
      </c>
      <c r="C1610">
        <v>5</v>
      </c>
      <c r="D1610" t="s">
        <v>55</v>
      </c>
      <c r="E1610">
        <v>15096</v>
      </c>
    </row>
    <row r="1611" spans="1:5" x14ac:dyDescent="0.25">
      <c r="A1611" t="s">
        <v>75</v>
      </c>
      <c r="B1611" s="189">
        <v>43799</v>
      </c>
      <c r="C1611">
        <v>5</v>
      </c>
      <c r="D1611" t="s">
        <v>56</v>
      </c>
      <c r="E1611">
        <v>5072</v>
      </c>
    </row>
    <row r="1612" spans="1:5" x14ac:dyDescent="0.25">
      <c r="A1612" t="s">
        <v>75</v>
      </c>
      <c r="B1612" s="189">
        <v>43799</v>
      </c>
      <c r="C1612">
        <v>5</v>
      </c>
      <c r="D1612" t="s">
        <v>57</v>
      </c>
      <c r="E1612">
        <v>9036</v>
      </c>
    </row>
    <row r="1613" spans="1:5" x14ac:dyDescent="0.25">
      <c r="A1613" t="s">
        <v>75</v>
      </c>
      <c r="B1613" s="189">
        <v>43820</v>
      </c>
      <c r="C1613">
        <v>4</v>
      </c>
      <c r="D1613" t="s">
        <v>100</v>
      </c>
      <c r="E1613">
        <v>10994</v>
      </c>
    </row>
    <row r="1614" spans="1:5" x14ac:dyDescent="0.25">
      <c r="A1614" t="s">
        <v>75</v>
      </c>
      <c r="B1614" s="189">
        <v>43820</v>
      </c>
      <c r="C1614">
        <v>4</v>
      </c>
      <c r="D1614" t="s">
        <v>101</v>
      </c>
      <c r="E1614">
        <v>135</v>
      </c>
    </row>
    <row r="1615" spans="1:5" x14ac:dyDescent="0.25">
      <c r="A1615" t="s">
        <v>75</v>
      </c>
      <c r="B1615" s="189">
        <v>43820</v>
      </c>
      <c r="C1615">
        <v>4</v>
      </c>
      <c r="D1615" t="s">
        <v>54</v>
      </c>
      <c r="E1615">
        <v>1233</v>
      </c>
    </row>
    <row r="1616" spans="1:5" x14ac:dyDescent="0.25">
      <c r="A1616" t="s">
        <v>75</v>
      </c>
      <c r="B1616" s="189">
        <v>43820</v>
      </c>
      <c r="C1616">
        <v>4</v>
      </c>
      <c r="D1616" t="s">
        <v>55</v>
      </c>
      <c r="E1616">
        <v>53</v>
      </c>
    </row>
    <row r="1617" spans="1:5" x14ac:dyDescent="0.25">
      <c r="A1617" t="s">
        <v>75</v>
      </c>
      <c r="B1617" s="189">
        <v>43820</v>
      </c>
      <c r="C1617">
        <v>4</v>
      </c>
      <c r="D1617" t="s">
        <v>56</v>
      </c>
      <c r="E1617">
        <v>12</v>
      </c>
    </row>
    <row r="1618" spans="1:5" x14ac:dyDescent="0.25">
      <c r="A1618" t="s">
        <v>75</v>
      </c>
      <c r="B1618" s="189">
        <v>43820</v>
      </c>
      <c r="C1618">
        <v>4</v>
      </c>
      <c r="D1618" t="s">
        <v>57</v>
      </c>
      <c r="E1618">
        <v>39</v>
      </c>
    </row>
    <row r="1619" spans="1:5" x14ac:dyDescent="0.25">
      <c r="A1619" t="s">
        <v>75</v>
      </c>
      <c r="B1619" s="189">
        <v>43820</v>
      </c>
      <c r="C1619">
        <v>5</v>
      </c>
      <c r="D1619" t="s">
        <v>100</v>
      </c>
      <c r="E1619">
        <v>1019172</v>
      </c>
    </row>
    <row r="1620" spans="1:5" x14ac:dyDescent="0.25">
      <c r="A1620" t="s">
        <v>75</v>
      </c>
      <c r="B1620" s="189">
        <v>43820</v>
      </c>
      <c r="C1620">
        <v>5</v>
      </c>
      <c r="D1620" t="s">
        <v>101</v>
      </c>
      <c r="E1620">
        <v>107433</v>
      </c>
    </row>
    <row r="1621" spans="1:5" x14ac:dyDescent="0.25">
      <c r="A1621" t="s">
        <v>75</v>
      </c>
      <c r="B1621" s="189">
        <v>43820</v>
      </c>
      <c r="C1621">
        <v>5</v>
      </c>
      <c r="D1621" t="s">
        <v>54</v>
      </c>
      <c r="E1621">
        <v>163026</v>
      </c>
    </row>
    <row r="1622" spans="1:5" x14ac:dyDescent="0.25">
      <c r="A1622" t="s">
        <v>75</v>
      </c>
      <c r="B1622" s="189">
        <v>43820</v>
      </c>
      <c r="C1622">
        <v>5</v>
      </c>
      <c r="D1622" t="s">
        <v>55</v>
      </c>
      <c r="E1622">
        <v>16567</v>
      </c>
    </row>
    <row r="1623" spans="1:5" x14ac:dyDescent="0.25">
      <c r="A1623" t="s">
        <v>75</v>
      </c>
      <c r="B1623" s="189">
        <v>43820</v>
      </c>
      <c r="C1623">
        <v>5</v>
      </c>
      <c r="D1623" t="s">
        <v>56</v>
      </c>
      <c r="E1623">
        <v>5738</v>
      </c>
    </row>
    <row r="1624" spans="1:5" x14ac:dyDescent="0.25">
      <c r="A1624" t="s">
        <v>75</v>
      </c>
      <c r="B1624" s="189">
        <v>43820</v>
      </c>
      <c r="C1624">
        <v>5</v>
      </c>
      <c r="D1624" t="s">
        <v>57</v>
      </c>
      <c r="E1624">
        <v>11055</v>
      </c>
    </row>
    <row r="1625" spans="1:5" x14ac:dyDescent="0.25">
      <c r="A1625" t="s">
        <v>75</v>
      </c>
      <c r="B1625" s="189">
        <v>43855</v>
      </c>
      <c r="C1625">
        <v>4</v>
      </c>
      <c r="D1625" t="s">
        <v>100</v>
      </c>
      <c r="E1625">
        <v>12586</v>
      </c>
    </row>
    <row r="1626" spans="1:5" x14ac:dyDescent="0.25">
      <c r="A1626" t="s">
        <v>75</v>
      </c>
      <c r="B1626" s="189">
        <v>43855</v>
      </c>
      <c r="C1626">
        <v>4</v>
      </c>
      <c r="D1626" t="s">
        <v>101</v>
      </c>
      <c r="E1626">
        <v>162</v>
      </c>
    </row>
    <row r="1627" spans="1:5" x14ac:dyDescent="0.25">
      <c r="A1627" t="s">
        <v>75</v>
      </c>
      <c r="B1627" s="189">
        <v>43855</v>
      </c>
      <c r="C1627">
        <v>4</v>
      </c>
      <c r="D1627" t="s">
        <v>54</v>
      </c>
      <c r="E1627">
        <v>2480</v>
      </c>
    </row>
    <row r="1628" spans="1:5" x14ac:dyDescent="0.25">
      <c r="A1628" t="s">
        <v>75</v>
      </c>
      <c r="B1628" s="189">
        <v>43855</v>
      </c>
      <c r="C1628">
        <v>4</v>
      </c>
      <c r="D1628" t="s">
        <v>55</v>
      </c>
      <c r="E1628">
        <v>181</v>
      </c>
    </row>
    <row r="1629" spans="1:5" x14ac:dyDescent="0.25">
      <c r="A1629" t="s">
        <v>75</v>
      </c>
      <c r="B1629" s="189">
        <v>43855</v>
      </c>
      <c r="C1629">
        <v>4</v>
      </c>
      <c r="D1629" t="s">
        <v>56</v>
      </c>
      <c r="E1629">
        <v>17</v>
      </c>
    </row>
    <row r="1630" spans="1:5" x14ac:dyDescent="0.25">
      <c r="A1630" t="s">
        <v>75</v>
      </c>
      <c r="B1630" s="189">
        <v>43855</v>
      </c>
      <c r="C1630">
        <v>4</v>
      </c>
      <c r="D1630" t="s">
        <v>57</v>
      </c>
      <c r="E1630">
        <v>28</v>
      </c>
    </row>
    <row r="1631" spans="1:5" x14ac:dyDescent="0.25">
      <c r="A1631" t="s">
        <v>75</v>
      </c>
      <c r="B1631" s="189">
        <v>43855</v>
      </c>
      <c r="C1631">
        <v>5</v>
      </c>
      <c r="D1631" t="s">
        <v>100</v>
      </c>
      <c r="E1631">
        <v>1008881</v>
      </c>
    </row>
    <row r="1632" spans="1:5" x14ac:dyDescent="0.25">
      <c r="A1632" t="s">
        <v>75</v>
      </c>
      <c r="B1632" s="189">
        <v>43855</v>
      </c>
      <c r="C1632">
        <v>5</v>
      </c>
      <c r="D1632" t="s">
        <v>101</v>
      </c>
      <c r="E1632">
        <v>111039</v>
      </c>
    </row>
    <row r="1633" spans="1:5" x14ac:dyDescent="0.25">
      <c r="A1633" t="s">
        <v>75</v>
      </c>
      <c r="B1633" s="189">
        <v>43855</v>
      </c>
      <c r="C1633">
        <v>5</v>
      </c>
      <c r="D1633" t="s">
        <v>54</v>
      </c>
      <c r="E1633">
        <v>222351</v>
      </c>
    </row>
    <row r="1634" spans="1:5" x14ac:dyDescent="0.25">
      <c r="A1634" t="s">
        <v>75</v>
      </c>
      <c r="B1634" s="189">
        <v>43855</v>
      </c>
      <c r="C1634">
        <v>5</v>
      </c>
      <c r="D1634" t="s">
        <v>55</v>
      </c>
      <c r="E1634">
        <v>22185</v>
      </c>
    </row>
    <row r="1635" spans="1:5" x14ac:dyDescent="0.25">
      <c r="A1635" t="s">
        <v>75</v>
      </c>
      <c r="B1635" s="189">
        <v>43855</v>
      </c>
      <c r="C1635">
        <v>5</v>
      </c>
      <c r="D1635" t="s">
        <v>56</v>
      </c>
      <c r="E1635">
        <v>6580</v>
      </c>
    </row>
    <row r="1636" spans="1:5" x14ac:dyDescent="0.25">
      <c r="A1636" t="s">
        <v>75</v>
      </c>
      <c r="B1636" s="189">
        <v>43855</v>
      </c>
      <c r="C1636">
        <v>5</v>
      </c>
      <c r="D1636" t="s">
        <v>57</v>
      </c>
      <c r="E1636">
        <v>10203</v>
      </c>
    </row>
    <row r="1637" spans="1:5" x14ac:dyDescent="0.25">
      <c r="A1637" t="s">
        <v>75</v>
      </c>
      <c r="B1637" s="189">
        <v>43890</v>
      </c>
      <c r="C1637">
        <v>4</v>
      </c>
      <c r="D1637" t="s">
        <v>100</v>
      </c>
      <c r="E1637">
        <v>12028</v>
      </c>
    </row>
    <row r="1638" spans="1:5" x14ac:dyDescent="0.25">
      <c r="A1638" t="s">
        <v>75</v>
      </c>
      <c r="B1638" s="189">
        <v>43890</v>
      </c>
      <c r="C1638">
        <v>4</v>
      </c>
      <c r="D1638" t="s">
        <v>101</v>
      </c>
      <c r="E1638">
        <v>155</v>
      </c>
    </row>
    <row r="1639" spans="1:5" x14ac:dyDescent="0.25">
      <c r="A1639" t="s">
        <v>75</v>
      </c>
      <c r="B1639" s="189">
        <v>43890</v>
      </c>
      <c r="C1639">
        <v>4</v>
      </c>
      <c r="D1639" t="s">
        <v>54</v>
      </c>
      <c r="E1639">
        <v>1849</v>
      </c>
    </row>
    <row r="1640" spans="1:5" x14ac:dyDescent="0.25">
      <c r="A1640" t="s">
        <v>75</v>
      </c>
      <c r="B1640" s="189">
        <v>43890</v>
      </c>
      <c r="C1640">
        <v>4</v>
      </c>
      <c r="D1640" t="s">
        <v>55</v>
      </c>
      <c r="E1640">
        <v>245</v>
      </c>
    </row>
    <row r="1641" spans="1:5" x14ac:dyDescent="0.25">
      <c r="A1641" t="s">
        <v>75</v>
      </c>
      <c r="B1641" s="189">
        <v>43890</v>
      </c>
      <c r="C1641">
        <v>4</v>
      </c>
      <c r="D1641" t="s">
        <v>56</v>
      </c>
      <c r="E1641">
        <v>15</v>
      </c>
    </row>
    <row r="1642" spans="1:5" x14ac:dyDescent="0.25">
      <c r="A1642" t="s">
        <v>75</v>
      </c>
      <c r="B1642" s="189">
        <v>43890</v>
      </c>
      <c r="C1642">
        <v>4</v>
      </c>
      <c r="D1642" t="s">
        <v>57</v>
      </c>
      <c r="E1642">
        <v>31</v>
      </c>
    </row>
    <row r="1643" spans="1:5" x14ac:dyDescent="0.25">
      <c r="A1643" t="s">
        <v>75</v>
      </c>
      <c r="B1643" s="189">
        <v>43890</v>
      </c>
      <c r="C1643">
        <v>5</v>
      </c>
      <c r="D1643" t="s">
        <v>100</v>
      </c>
      <c r="E1643">
        <v>925340</v>
      </c>
    </row>
    <row r="1644" spans="1:5" x14ac:dyDescent="0.25">
      <c r="A1644" t="s">
        <v>75</v>
      </c>
      <c r="B1644" s="189">
        <v>43890</v>
      </c>
      <c r="C1644">
        <v>5</v>
      </c>
      <c r="D1644" t="s">
        <v>101</v>
      </c>
      <c r="E1644">
        <v>104453</v>
      </c>
    </row>
    <row r="1645" spans="1:5" x14ac:dyDescent="0.25">
      <c r="A1645" t="s">
        <v>75</v>
      </c>
      <c r="B1645" s="189">
        <v>43890</v>
      </c>
      <c r="C1645">
        <v>5</v>
      </c>
      <c r="D1645" t="s">
        <v>54</v>
      </c>
      <c r="E1645">
        <v>163900</v>
      </c>
    </row>
    <row r="1646" spans="1:5" x14ac:dyDescent="0.25">
      <c r="A1646" t="s">
        <v>75</v>
      </c>
      <c r="B1646" s="189">
        <v>43890</v>
      </c>
      <c r="C1646">
        <v>5</v>
      </c>
      <c r="D1646" t="s">
        <v>55</v>
      </c>
      <c r="E1646">
        <v>15936</v>
      </c>
    </row>
    <row r="1647" spans="1:5" x14ac:dyDescent="0.25">
      <c r="A1647" t="s">
        <v>75</v>
      </c>
      <c r="B1647" s="189">
        <v>43890</v>
      </c>
      <c r="C1647">
        <v>5</v>
      </c>
      <c r="D1647" t="s">
        <v>56</v>
      </c>
      <c r="E1647">
        <v>5088</v>
      </c>
    </row>
    <row r="1648" spans="1:5" x14ac:dyDescent="0.25">
      <c r="A1648" t="s">
        <v>75</v>
      </c>
      <c r="B1648" s="189">
        <v>43890</v>
      </c>
      <c r="C1648">
        <v>5</v>
      </c>
      <c r="D1648" t="s">
        <v>57</v>
      </c>
      <c r="E1648">
        <v>9213</v>
      </c>
    </row>
    <row r="1649" spans="1:5" x14ac:dyDescent="0.25">
      <c r="A1649" t="s">
        <v>75</v>
      </c>
      <c r="B1649" s="189">
        <v>43918</v>
      </c>
      <c r="C1649">
        <v>4</v>
      </c>
      <c r="D1649" t="s">
        <v>100</v>
      </c>
      <c r="E1649">
        <v>11694</v>
      </c>
    </row>
    <row r="1650" spans="1:5" x14ac:dyDescent="0.25">
      <c r="A1650" t="s">
        <v>75</v>
      </c>
      <c r="B1650" s="189">
        <v>43918</v>
      </c>
      <c r="C1650">
        <v>4</v>
      </c>
      <c r="D1650" t="s">
        <v>101</v>
      </c>
      <c r="E1650">
        <v>130</v>
      </c>
    </row>
    <row r="1651" spans="1:5" x14ac:dyDescent="0.25">
      <c r="A1651" t="s">
        <v>75</v>
      </c>
      <c r="B1651" s="189">
        <v>43918</v>
      </c>
      <c r="C1651">
        <v>4</v>
      </c>
      <c r="D1651" t="s">
        <v>54</v>
      </c>
      <c r="E1651">
        <v>1809</v>
      </c>
    </row>
    <row r="1652" spans="1:5" x14ac:dyDescent="0.25">
      <c r="A1652" t="s">
        <v>75</v>
      </c>
      <c r="B1652" s="189">
        <v>43918</v>
      </c>
      <c r="C1652">
        <v>4</v>
      </c>
      <c r="D1652" t="s">
        <v>55</v>
      </c>
      <c r="E1652">
        <v>169</v>
      </c>
    </row>
    <row r="1653" spans="1:5" x14ac:dyDescent="0.25">
      <c r="A1653" t="s">
        <v>75</v>
      </c>
      <c r="B1653" s="189">
        <v>43918</v>
      </c>
      <c r="C1653">
        <v>4</v>
      </c>
      <c r="D1653" t="s">
        <v>56</v>
      </c>
      <c r="E1653">
        <v>167</v>
      </c>
    </row>
    <row r="1654" spans="1:5" x14ac:dyDescent="0.25">
      <c r="A1654" t="s">
        <v>75</v>
      </c>
      <c r="B1654" s="189">
        <v>43918</v>
      </c>
      <c r="C1654">
        <v>4</v>
      </c>
      <c r="D1654" t="s">
        <v>57</v>
      </c>
      <c r="E1654">
        <v>21</v>
      </c>
    </row>
    <row r="1655" spans="1:5" x14ac:dyDescent="0.25">
      <c r="A1655" t="s">
        <v>75</v>
      </c>
      <c r="B1655" s="189">
        <v>43918</v>
      </c>
      <c r="C1655">
        <v>5</v>
      </c>
      <c r="D1655" t="s">
        <v>100</v>
      </c>
      <c r="E1655">
        <v>1000268</v>
      </c>
    </row>
    <row r="1656" spans="1:5" x14ac:dyDescent="0.25">
      <c r="A1656" t="s">
        <v>75</v>
      </c>
      <c r="B1656" s="189">
        <v>43918</v>
      </c>
      <c r="C1656">
        <v>5</v>
      </c>
      <c r="D1656" t="s">
        <v>101</v>
      </c>
      <c r="E1656">
        <v>110019</v>
      </c>
    </row>
    <row r="1657" spans="1:5" x14ac:dyDescent="0.25">
      <c r="A1657" t="s">
        <v>75</v>
      </c>
      <c r="B1657" s="189">
        <v>43918</v>
      </c>
      <c r="C1657">
        <v>5</v>
      </c>
      <c r="D1657" t="s">
        <v>54</v>
      </c>
      <c r="E1657">
        <v>162102</v>
      </c>
    </row>
    <row r="1658" spans="1:5" x14ac:dyDescent="0.25">
      <c r="A1658" t="s">
        <v>75</v>
      </c>
      <c r="B1658" s="189">
        <v>43918</v>
      </c>
      <c r="C1658">
        <v>5</v>
      </c>
      <c r="D1658" t="s">
        <v>55</v>
      </c>
      <c r="E1658">
        <v>17042</v>
      </c>
    </row>
    <row r="1659" spans="1:5" x14ac:dyDescent="0.25">
      <c r="A1659" t="s">
        <v>75</v>
      </c>
      <c r="B1659" s="189">
        <v>43918</v>
      </c>
      <c r="C1659">
        <v>5</v>
      </c>
      <c r="D1659" t="s">
        <v>56</v>
      </c>
      <c r="E1659">
        <v>5423</v>
      </c>
    </row>
    <row r="1660" spans="1:5" x14ac:dyDescent="0.25">
      <c r="A1660" t="s">
        <v>75</v>
      </c>
      <c r="B1660" s="189">
        <v>43918</v>
      </c>
      <c r="C1660">
        <v>5</v>
      </c>
      <c r="D1660" t="s">
        <v>57</v>
      </c>
      <c r="E1660">
        <v>10460</v>
      </c>
    </row>
    <row r="1661" spans="1:5" x14ac:dyDescent="0.25">
      <c r="A1661" t="s">
        <v>81</v>
      </c>
      <c r="B1661" s="189">
        <v>43491</v>
      </c>
      <c r="C1661">
        <v>4</v>
      </c>
      <c r="D1661" t="s">
        <v>54</v>
      </c>
      <c r="E1661">
        <v>2</v>
      </c>
    </row>
    <row r="1662" spans="1:5" x14ac:dyDescent="0.25">
      <c r="A1662" t="s">
        <v>81</v>
      </c>
      <c r="B1662" s="189">
        <v>43491</v>
      </c>
      <c r="C1662">
        <v>5</v>
      </c>
      <c r="D1662" t="s">
        <v>54</v>
      </c>
      <c r="E1662">
        <v>40</v>
      </c>
    </row>
    <row r="1663" spans="1:5" x14ac:dyDescent="0.25">
      <c r="A1663" t="s">
        <v>81</v>
      </c>
      <c r="B1663" s="189">
        <v>43491</v>
      </c>
      <c r="C1663">
        <v>5</v>
      </c>
      <c r="D1663" t="s">
        <v>55</v>
      </c>
      <c r="E1663">
        <v>1</v>
      </c>
    </row>
    <row r="1664" spans="1:5" x14ac:dyDescent="0.25">
      <c r="A1664" t="s">
        <v>81</v>
      </c>
      <c r="B1664" s="189">
        <v>43519</v>
      </c>
      <c r="C1664">
        <v>5</v>
      </c>
      <c r="D1664" t="s">
        <v>54</v>
      </c>
      <c r="E1664">
        <v>54</v>
      </c>
    </row>
    <row r="1665" spans="1:5" x14ac:dyDescent="0.25">
      <c r="A1665" t="s">
        <v>81</v>
      </c>
      <c r="B1665" s="189">
        <v>43554</v>
      </c>
      <c r="C1665">
        <v>4</v>
      </c>
      <c r="D1665" t="s">
        <v>54</v>
      </c>
      <c r="E1665">
        <v>2</v>
      </c>
    </row>
    <row r="1666" spans="1:5" x14ac:dyDescent="0.25">
      <c r="A1666" t="s">
        <v>81</v>
      </c>
      <c r="B1666" s="189">
        <v>43554</v>
      </c>
      <c r="C1666">
        <v>5</v>
      </c>
      <c r="D1666" t="s">
        <v>54</v>
      </c>
      <c r="E1666">
        <v>88</v>
      </c>
    </row>
    <row r="1667" spans="1:5" x14ac:dyDescent="0.25">
      <c r="A1667" t="s">
        <v>81</v>
      </c>
      <c r="B1667" s="189">
        <v>43582</v>
      </c>
      <c r="C1667">
        <v>4</v>
      </c>
      <c r="D1667" t="s">
        <v>100</v>
      </c>
      <c r="E1667">
        <v>1</v>
      </c>
    </row>
    <row r="1668" spans="1:5" x14ac:dyDescent="0.25">
      <c r="A1668" t="s">
        <v>81</v>
      </c>
      <c r="B1668" s="189">
        <v>43582</v>
      </c>
      <c r="C1668">
        <v>5</v>
      </c>
      <c r="D1668" t="s">
        <v>100</v>
      </c>
      <c r="E1668">
        <v>2277</v>
      </c>
    </row>
    <row r="1669" spans="1:5" x14ac:dyDescent="0.25">
      <c r="A1669" t="s">
        <v>81</v>
      </c>
      <c r="B1669" s="189">
        <v>43582</v>
      </c>
      <c r="C1669">
        <v>5</v>
      </c>
      <c r="D1669" t="s">
        <v>101</v>
      </c>
      <c r="E1669">
        <v>208</v>
      </c>
    </row>
    <row r="1670" spans="1:5" x14ac:dyDescent="0.25">
      <c r="A1670" t="s">
        <v>81</v>
      </c>
      <c r="B1670" s="189">
        <v>43582</v>
      </c>
      <c r="C1670">
        <v>5</v>
      </c>
      <c r="D1670" t="s">
        <v>54</v>
      </c>
      <c r="E1670">
        <v>64</v>
      </c>
    </row>
    <row r="1671" spans="1:5" x14ac:dyDescent="0.25">
      <c r="A1671" t="s">
        <v>81</v>
      </c>
      <c r="B1671" s="189">
        <v>43582</v>
      </c>
      <c r="C1671">
        <v>5</v>
      </c>
      <c r="D1671" t="s">
        <v>57</v>
      </c>
      <c r="E1671">
        <v>11</v>
      </c>
    </row>
    <row r="1672" spans="1:5" x14ac:dyDescent="0.25">
      <c r="A1672" t="s">
        <v>81</v>
      </c>
      <c r="B1672" s="189">
        <v>43610</v>
      </c>
      <c r="C1672">
        <v>4</v>
      </c>
      <c r="D1672" t="s">
        <v>100</v>
      </c>
      <c r="E1672">
        <v>1</v>
      </c>
    </row>
    <row r="1673" spans="1:5" x14ac:dyDescent="0.25">
      <c r="A1673" t="s">
        <v>81</v>
      </c>
      <c r="B1673" s="189">
        <v>43610</v>
      </c>
      <c r="C1673">
        <v>5</v>
      </c>
      <c r="D1673" t="s">
        <v>100</v>
      </c>
      <c r="E1673">
        <v>1914</v>
      </c>
    </row>
    <row r="1674" spans="1:5" x14ac:dyDescent="0.25">
      <c r="A1674" t="s">
        <v>81</v>
      </c>
      <c r="B1674" s="189">
        <v>43610</v>
      </c>
      <c r="C1674">
        <v>5</v>
      </c>
      <c r="D1674" t="s">
        <v>101</v>
      </c>
      <c r="E1674">
        <v>749</v>
      </c>
    </row>
    <row r="1675" spans="1:5" x14ac:dyDescent="0.25">
      <c r="A1675" t="s">
        <v>81</v>
      </c>
      <c r="B1675" s="189">
        <v>43610</v>
      </c>
      <c r="C1675">
        <v>5</v>
      </c>
      <c r="D1675" t="s">
        <v>54</v>
      </c>
      <c r="E1675">
        <v>61</v>
      </c>
    </row>
    <row r="1676" spans="1:5" x14ac:dyDescent="0.25">
      <c r="A1676" t="s">
        <v>81</v>
      </c>
      <c r="B1676" s="189">
        <v>43610</v>
      </c>
      <c r="C1676">
        <v>5</v>
      </c>
      <c r="D1676" t="s">
        <v>57</v>
      </c>
      <c r="E1676">
        <v>8</v>
      </c>
    </row>
    <row r="1677" spans="1:5" x14ac:dyDescent="0.25">
      <c r="A1677" t="s">
        <v>81</v>
      </c>
      <c r="B1677" s="189">
        <v>43645</v>
      </c>
      <c r="C1677">
        <v>4</v>
      </c>
      <c r="D1677" t="s">
        <v>100</v>
      </c>
      <c r="E1677">
        <v>4</v>
      </c>
    </row>
    <row r="1678" spans="1:5" x14ac:dyDescent="0.25">
      <c r="A1678" t="s">
        <v>81</v>
      </c>
      <c r="B1678" s="189">
        <v>43645</v>
      </c>
      <c r="C1678">
        <v>4</v>
      </c>
      <c r="D1678" t="s">
        <v>54</v>
      </c>
      <c r="E1678">
        <v>1</v>
      </c>
    </row>
    <row r="1679" spans="1:5" x14ac:dyDescent="0.25">
      <c r="A1679" t="s">
        <v>81</v>
      </c>
      <c r="B1679" s="189">
        <v>43645</v>
      </c>
      <c r="C1679">
        <v>5</v>
      </c>
      <c r="D1679" t="s">
        <v>100</v>
      </c>
      <c r="E1679">
        <v>1880</v>
      </c>
    </row>
    <row r="1680" spans="1:5" x14ac:dyDescent="0.25">
      <c r="A1680" t="s">
        <v>81</v>
      </c>
      <c r="B1680" s="189">
        <v>43645</v>
      </c>
      <c r="C1680">
        <v>5</v>
      </c>
      <c r="D1680" t="s">
        <v>101</v>
      </c>
      <c r="E1680">
        <v>585</v>
      </c>
    </row>
    <row r="1681" spans="1:5" x14ac:dyDescent="0.25">
      <c r="A1681" t="s">
        <v>81</v>
      </c>
      <c r="B1681" s="189">
        <v>43645</v>
      </c>
      <c r="C1681">
        <v>5</v>
      </c>
      <c r="D1681" t="s">
        <v>54</v>
      </c>
      <c r="E1681">
        <v>89</v>
      </c>
    </row>
    <row r="1682" spans="1:5" x14ac:dyDescent="0.25">
      <c r="A1682" t="s">
        <v>81</v>
      </c>
      <c r="B1682" s="189">
        <v>43645</v>
      </c>
      <c r="C1682">
        <v>5</v>
      </c>
      <c r="D1682" t="s">
        <v>55</v>
      </c>
      <c r="E1682">
        <v>2</v>
      </c>
    </row>
    <row r="1683" spans="1:5" x14ac:dyDescent="0.25">
      <c r="A1683" t="s">
        <v>81</v>
      </c>
      <c r="B1683" s="189">
        <v>43645</v>
      </c>
      <c r="C1683">
        <v>5</v>
      </c>
      <c r="D1683" t="s">
        <v>57</v>
      </c>
      <c r="E1683">
        <v>7</v>
      </c>
    </row>
    <row r="1684" spans="1:5" x14ac:dyDescent="0.25">
      <c r="A1684" t="s">
        <v>81</v>
      </c>
      <c r="B1684" s="189">
        <v>43673</v>
      </c>
      <c r="C1684">
        <v>4</v>
      </c>
      <c r="D1684" t="s">
        <v>57</v>
      </c>
      <c r="E1684">
        <v>1</v>
      </c>
    </row>
    <row r="1685" spans="1:5" x14ac:dyDescent="0.25">
      <c r="A1685" t="s">
        <v>81</v>
      </c>
      <c r="B1685" s="189">
        <v>43673</v>
      </c>
      <c r="C1685">
        <v>5</v>
      </c>
      <c r="D1685" t="s">
        <v>100</v>
      </c>
      <c r="E1685">
        <v>1015</v>
      </c>
    </row>
    <row r="1686" spans="1:5" x14ac:dyDescent="0.25">
      <c r="A1686" t="s">
        <v>81</v>
      </c>
      <c r="B1686" s="189">
        <v>43673</v>
      </c>
      <c r="C1686">
        <v>5</v>
      </c>
      <c r="D1686" t="s">
        <v>101</v>
      </c>
      <c r="E1686">
        <v>353</v>
      </c>
    </row>
    <row r="1687" spans="1:5" x14ac:dyDescent="0.25">
      <c r="A1687" t="s">
        <v>81</v>
      </c>
      <c r="B1687" s="189">
        <v>43673</v>
      </c>
      <c r="C1687">
        <v>5</v>
      </c>
      <c r="D1687" t="s">
        <v>54</v>
      </c>
      <c r="E1687">
        <v>32</v>
      </c>
    </row>
    <row r="1688" spans="1:5" x14ac:dyDescent="0.25">
      <c r="A1688" t="s">
        <v>81</v>
      </c>
      <c r="B1688" s="189">
        <v>43673</v>
      </c>
      <c r="C1688">
        <v>5</v>
      </c>
      <c r="D1688" t="s">
        <v>55</v>
      </c>
      <c r="E1688">
        <v>1</v>
      </c>
    </row>
    <row r="1689" spans="1:5" x14ac:dyDescent="0.25">
      <c r="A1689" t="s">
        <v>81</v>
      </c>
      <c r="B1689" s="189">
        <v>43673</v>
      </c>
      <c r="C1689">
        <v>5</v>
      </c>
      <c r="D1689" t="s">
        <v>57</v>
      </c>
      <c r="E1689">
        <v>4</v>
      </c>
    </row>
    <row r="1690" spans="1:5" x14ac:dyDescent="0.25">
      <c r="A1690" t="s">
        <v>81</v>
      </c>
      <c r="B1690" s="189">
        <v>43708</v>
      </c>
      <c r="C1690">
        <v>4</v>
      </c>
      <c r="D1690" t="s">
        <v>100</v>
      </c>
      <c r="E1690">
        <v>6</v>
      </c>
    </row>
    <row r="1691" spans="1:5" x14ac:dyDescent="0.25">
      <c r="A1691" t="s">
        <v>81</v>
      </c>
      <c r="B1691" s="189">
        <v>43708</v>
      </c>
      <c r="C1691">
        <v>5</v>
      </c>
      <c r="D1691" t="s">
        <v>100</v>
      </c>
      <c r="E1691">
        <v>2078</v>
      </c>
    </row>
    <row r="1692" spans="1:5" x14ac:dyDescent="0.25">
      <c r="A1692" t="s">
        <v>81</v>
      </c>
      <c r="B1692" s="189">
        <v>43708</v>
      </c>
      <c r="C1692">
        <v>5</v>
      </c>
      <c r="D1692" t="s">
        <v>101</v>
      </c>
      <c r="E1692">
        <v>730</v>
      </c>
    </row>
    <row r="1693" spans="1:5" x14ac:dyDescent="0.25">
      <c r="A1693" t="s">
        <v>81</v>
      </c>
      <c r="B1693" s="189">
        <v>43708</v>
      </c>
      <c r="C1693">
        <v>5</v>
      </c>
      <c r="D1693" t="s">
        <v>54</v>
      </c>
      <c r="E1693">
        <v>78</v>
      </c>
    </row>
    <row r="1694" spans="1:5" x14ac:dyDescent="0.25">
      <c r="A1694" t="s">
        <v>81</v>
      </c>
      <c r="B1694" s="189">
        <v>43708</v>
      </c>
      <c r="C1694">
        <v>5</v>
      </c>
      <c r="D1694" t="s">
        <v>55</v>
      </c>
      <c r="E1694">
        <v>3</v>
      </c>
    </row>
    <row r="1695" spans="1:5" x14ac:dyDescent="0.25">
      <c r="A1695" t="s">
        <v>81</v>
      </c>
      <c r="B1695" s="189">
        <v>43708</v>
      </c>
      <c r="C1695">
        <v>5</v>
      </c>
      <c r="D1695" t="s">
        <v>57</v>
      </c>
      <c r="E1695">
        <v>6</v>
      </c>
    </row>
    <row r="1696" spans="1:5" x14ac:dyDescent="0.25">
      <c r="A1696" t="s">
        <v>81</v>
      </c>
      <c r="B1696" s="189">
        <v>43736</v>
      </c>
      <c r="C1696">
        <v>4</v>
      </c>
      <c r="D1696" t="s">
        <v>100</v>
      </c>
      <c r="E1696">
        <v>6</v>
      </c>
    </row>
    <row r="1697" spans="1:5" x14ac:dyDescent="0.25">
      <c r="A1697" t="s">
        <v>81</v>
      </c>
      <c r="B1697" s="189">
        <v>43736</v>
      </c>
      <c r="C1697">
        <v>4</v>
      </c>
      <c r="D1697" t="s">
        <v>54</v>
      </c>
      <c r="E1697">
        <v>2</v>
      </c>
    </row>
    <row r="1698" spans="1:5" x14ac:dyDescent="0.25">
      <c r="A1698" t="s">
        <v>81</v>
      </c>
      <c r="B1698" s="189">
        <v>43736</v>
      </c>
      <c r="C1698">
        <v>5</v>
      </c>
      <c r="D1698" t="s">
        <v>100</v>
      </c>
      <c r="E1698">
        <v>2118</v>
      </c>
    </row>
    <row r="1699" spans="1:5" x14ac:dyDescent="0.25">
      <c r="A1699" t="s">
        <v>81</v>
      </c>
      <c r="B1699" s="189">
        <v>43736</v>
      </c>
      <c r="C1699">
        <v>5</v>
      </c>
      <c r="D1699" t="s">
        <v>101</v>
      </c>
      <c r="E1699">
        <v>673</v>
      </c>
    </row>
    <row r="1700" spans="1:5" x14ac:dyDescent="0.25">
      <c r="A1700" t="s">
        <v>81</v>
      </c>
      <c r="B1700" s="189">
        <v>43736</v>
      </c>
      <c r="C1700">
        <v>5</v>
      </c>
      <c r="D1700" t="s">
        <v>54</v>
      </c>
      <c r="E1700">
        <v>68</v>
      </c>
    </row>
    <row r="1701" spans="1:5" x14ac:dyDescent="0.25">
      <c r="A1701" t="s">
        <v>81</v>
      </c>
      <c r="B1701" s="189">
        <v>43736</v>
      </c>
      <c r="C1701">
        <v>5</v>
      </c>
      <c r="D1701" t="s">
        <v>57</v>
      </c>
      <c r="E1701">
        <v>6</v>
      </c>
    </row>
    <row r="1702" spans="1:5" x14ac:dyDescent="0.25">
      <c r="A1702" t="s">
        <v>81</v>
      </c>
      <c r="B1702" s="189">
        <v>43764</v>
      </c>
      <c r="C1702">
        <v>4</v>
      </c>
      <c r="D1702" t="s">
        <v>100</v>
      </c>
      <c r="E1702">
        <v>1</v>
      </c>
    </row>
    <row r="1703" spans="1:5" x14ac:dyDescent="0.25">
      <c r="A1703" t="s">
        <v>81</v>
      </c>
      <c r="B1703" s="189">
        <v>43764</v>
      </c>
      <c r="C1703">
        <v>5</v>
      </c>
      <c r="D1703" t="s">
        <v>100</v>
      </c>
      <c r="E1703">
        <v>1232</v>
      </c>
    </row>
    <row r="1704" spans="1:5" x14ac:dyDescent="0.25">
      <c r="A1704" t="s">
        <v>81</v>
      </c>
      <c r="B1704" s="189">
        <v>43764</v>
      </c>
      <c r="C1704">
        <v>5</v>
      </c>
      <c r="D1704" t="s">
        <v>101</v>
      </c>
      <c r="E1704">
        <v>403</v>
      </c>
    </row>
    <row r="1705" spans="1:5" x14ac:dyDescent="0.25">
      <c r="A1705" t="s">
        <v>81</v>
      </c>
      <c r="B1705" s="189">
        <v>43764</v>
      </c>
      <c r="C1705">
        <v>5</v>
      </c>
      <c r="D1705" t="s">
        <v>54</v>
      </c>
      <c r="E1705">
        <v>36</v>
      </c>
    </row>
    <row r="1706" spans="1:5" x14ac:dyDescent="0.25">
      <c r="A1706" t="s">
        <v>81</v>
      </c>
      <c r="B1706" s="189">
        <v>43764</v>
      </c>
      <c r="C1706">
        <v>5</v>
      </c>
      <c r="D1706" t="s">
        <v>57</v>
      </c>
      <c r="E1706">
        <v>6</v>
      </c>
    </row>
    <row r="1707" spans="1:5" x14ac:dyDescent="0.25">
      <c r="A1707" t="s">
        <v>81</v>
      </c>
      <c r="B1707" s="189">
        <v>43799</v>
      </c>
      <c r="C1707">
        <v>5</v>
      </c>
      <c r="D1707" t="s">
        <v>100</v>
      </c>
      <c r="E1707">
        <v>292</v>
      </c>
    </row>
    <row r="1708" spans="1:5" x14ac:dyDescent="0.25">
      <c r="A1708" t="s">
        <v>81</v>
      </c>
      <c r="B1708" s="189">
        <v>43799</v>
      </c>
      <c r="C1708">
        <v>5</v>
      </c>
      <c r="D1708" t="s">
        <v>101</v>
      </c>
      <c r="E1708">
        <v>25</v>
      </c>
    </row>
    <row r="1709" spans="1:5" x14ac:dyDescent="0.25">
      <c r="A1709" t="s">
        <v>81</v>
      </c>
      <c r="B1709" s="189">
        <v>43799</v>
      </c>
      <c r="C1709">
        <v>5</v>
      </c>
      <c r="D1709" t="s">
        <v>54</v>
      </c>
      <c r="E1709">
        <v>49</v>
      </c>
    </row>
    <row r="1710" spans="1:5" x14ac:dyDescent="0.25">
      <c r="A1710" t="s">
        <v>81</v>
      </c>
      <c r="B1710" s="189">
        <v>43820</v>
      </c>
      <c r="C1710">
        <v>5</v>
      </c>
      <c r="D1710" t="s">
        <v>54</v>
      </c>
      <c r="E1710">
        <v>37</v>
      </c>
    </row>
    <row r="1711" spans="1:5" x14ac:dyDescent="0.25">
      <c r="A1711" t="s">
        <v>81</v>
      </c>
      <c r="B1711" s="189">
        <v>43855</v>
      </c>
      <c r="C1711">
        <v>4</v>
      </c>
      <c r="D1711" t="s">
        <v>54</v>
      </c>
      <c r="E1711">
        <v>1</v>
      </c>
    </row>
    <row r="1712" spans="1:5" x14ac:dyDescent="0.25">
      <c r="A1712" t="s">
        <v>81</v>
      </c>
      <c r="B1712" s="189">
        <v>43855</v>
      </c>
      <c r="C1712">
        <v>5</v>
      </c>
      <c r="D1712" t="s">
        <v>54</v>
      </c>
      <c r="E1712">
        <v>57</v>
      </c>
    </row>
    <row r="1713" spans="1:5" x14ac:dyDescent="0.25">
      <c r="A1713" t="s">
        <v>81</v>
      </c>
      <c r="B1713" s="189">
        <v>43855</v>
      </c>
      <c r="C1713">
        <v>5</v>
      </c>
      <c r="D1713" t="s">
        <v>55</v>
      </c>
      <c r="E1713">
        <v>2</v>
      </c>
    </row>
    <row r="1714" spans="1:5" x14ac:dyDescent="0.25">
      <c r="A1714" t="s">
        <v>81</v>
      </c>
      <c r="B1714" s="189">
        <v>43890</v>
      </c>
      <c r="C1714">
        <v>4</v>
      </c>
      <c r="D1714" t="s">
        <v>54</v>
      </c>
      <c r="E1714">
        <v>2</v>
      </c>
    </row>
    <row r="1715" spans="1:5" x14ac:dyDescent="0.25">
      <c r="A1715" t="s">
        <v>81</v>
      </c>
      <c r="B1715" s="189">
        <v>43890</v>
      </c>
      <c r="C1715">
        <v>5</v>
      </c>
      <c r="D1715" t="s">
        <v>54</v>
      </c>
      <c r="E1715">
        <v>94</v>
      </c>
    </row>
    <row r="1716" spans="1:5" x14ac:dyDescent="0.25">
      <c r="A1716" t="s">
        <v>81</v>
      </c>
      <c r="B1716" s="189">
        <v>43890</v>
      </c>
      <c r="C1716">
        <v>5</v>
      </c>
      <c r="D1716" t="s">
        <v>55</v>
      </c>
      <c r="E1716">
        <v>5</v>
      </c>
    </row>
    <row r="1717" spans="1:5" x14ac:dyDescent="0.25">
      <c r="A1717" t="s">
        <v>81</v>
      </c>
      <c r="B1717" s="189">
        <v>43918</v>
      </c>
      <c r="C1717">
        <v>4</v>
      </c>
      <c r="D1717" t="s">
        <v>54</v>
      </c>
      <c r="E1717">
        <v>1</v>
      </c>
    </row>
    <row r="1718" spans="1:5" x14ac:dyDescent="0.25">
      <c r="A1718" t="s">
        <v>81</v>
      </c>
      <c r="B1718" s="189">
        <v>43918</v>
      </c>
      <c r="C1718">
        <v>5</v>
      </c>
      <c r="D1718" t="s">
        <v>54</v>
      </c>
      <c r="E1718">
        <v>50</v>
      </c>
    </row>
    <row r="1719" spans="1:5" x14ac:dyDescent="0.25">
      <c r="A1719" t="s">
        <v>81</v>
      </c>
      <c r="B1719" s="189">
        <v>43918</v>
      </c>
      <c r="C1719">
        <v>5</v>
      </c>
      <c r="D1719" t="s">
        <v>55</v>
      </c>
      <c r="E1719">
        <v>1</v>
      </c>
    </row>
    <row r="1720" spans="1:5" x14ac:dyDescent="0.25">
      <c r="A1720" t="s">
        <v>73</v>
      </c>
      <c r="B1720" s="189">
        <v>43554</v>
      </c>
      <c r="C1720">
        <v>4</v>
      </c>
      <c r="D1720" t="s">
        <v>100</v>
      </c>
      <c r="E1720">
        <v>1679947.82</v>
      </c>
    </row>
    <row r="1721" spans="1:5" x14ac:dyDescent="0.25">
      <c r="A1721" t="s">
        <v>73</v>
      </c>
      <c r="B1721" s="189">
        <v>43554</v>
      </c>
      <c r="C1721">
        <v>4</v>
      </c>
      <c r="D1721" t="s">
        <v>101</v>
      </c>
      <c r="E1721">
        <v>16786.8</v>
      </c>
    </row>
    <row r="1722" spans="1:5" x14ac:dyDescent="0.25">
      <c r="A1722" t="s">
        <v>73</v>
      </c>
      <c r="B1722" s="189">
        <v>43554</v>
      </c>
      <c r="C1722">
        <v>4</v>
      </c>
      <c r="D1722" t="s">
        <v>54</v>
      </c>
      <c r="E1722">
        <v>360720.52</v>
      </c>
    </row>
    <row r="1723" spans="1:5" x14ac:dyDescent="0.25">
      <c r="A1723" t="s">
        <v>73</v>
      </c>
      <c r="B1723" s="189">
        <v>43554</v>
      </c>
      <c r="C1723">
        <v>4</v>
      </c>
      <c r="D1723" t="s">
        <v>55</v>
      </c>
      <c r="E1723">
        <v>249907.36</v>
      </c>
    </row>
    <row r="1724" spans="1:5" x14ac:dyDescent="0.25">
      <c r="A1724" t="s">
        <v>73</v>
      </c>
      <c r="B1724" s="189">
        <v>43554</v>
      </c>
      <c r="C1724">
        <v>4</v>
      </c>
      <c r="D1724" t="s">
        <v>56</v>
      </c>
      <c r="E1724">
        <v>136977.56</v>
      </c>
    </row>
    <row r="1725" spans="1:5" x14ac:dyDescent="0.25">
      <c r="A1725" t="s">
        <v>73</v>
      </c>
      <c r="B1725" s="189">
        <v>43554</v>
      </c>
      <c r="C1725">
        <v>4</v>
      </c>
      <c r="D1725" t="s">
        <v>57</v>
      </c>
      <c r="E1725">
        <v>5404.75</v>
      </c>
    </row>
    <row r="1726" spans="1:5" x14ac:dyDescent="0.25">
      <c r="A1726" t="s">
        <v>73</v>
      </c>
      <c r="B1726" s="189">
        <v>43554</v>
      </c>
      <c r="C1726">
        <v>5</v>
      </c>
      <c r="D1726" t="s">
        <v>100</v>
      </c>
      <c r="E1726">
        <v>136615277.87</v>
      </c>
    </row>
    <row r="1727" spans="1:5" x14ac:dyDescent="0.25">
      <c r="A1727" t="s">
        <v>73</v>
      </c>
      <c r="B1727" s="189">
        <v>43554</v>
      </c>
      <c r="C1727">
        <v>5</v>
      </c>
      <c r="D1727" t="s">
        <v>101</v>
      </c>
      <c r="E1727">
        <v>13658329.609999999</v>
      </c>
    </row>
    <row r="1728" spans="1:5" x14ac:dyDescent="0.25">
      <c r="A1728" t="s">
        <v>73</v>
      </c>
      <c r="B1728" s="189">
        <v>43554</v>
      </c>
      <c r="C1728">
        <v>5</v>
      </c>
      <c r="D1728" t="s">
        <v>54</v>
      </c>
      <c r="E1728">
        <v>41097003.299999997</v>
      </c>
    </row>
    <row r="1729" spans="1:5" x14ac:dyDescent="0.25">
      <c r="A1729" t="s">
        <v>73</v>
      </c>
      <c r="B1729" s="189">
        <v>43554</v>
      </c>
      <c r="C1729">
        <v>5</v>
      </c>
      <c r="D1729" t="s">
        <v>55</v>
      </c>
      <c r="E1729">
        <v>38673308.060000002</v>
      </c>
    </row>
    <row r="1730" spans="1:5" x14ac:dyDescent="0.25">
      <c r="A1730" t="s">
        <v>73</v>
      </c>
      <c r="B1730" s="189">
        <v>43554</v>
      </c>
      <c r="C1730">
        <v>5</v>
      </c>
      <c r="D1730" t="s">
        <v>56</v>
      </c>
      <c r="E1730">
        <v>57728458.509999998</v>
      </c>
    </row>
    <row r="1731" spans="1:5" x14ac:dyDescent="0.25">
      <c r="A1731" t="s">
        <v>73</v>
      </c>
      <c r="B1731" s="189">
        <v>43554</v>
      </c>
      <c r="C1731">
        <v>5</v>
      </c>
      <c r="D1731" t="s">
        <v>57</v>
      </c>
      <c r="E1731">
        <v>1912324.41</v>
      </c>
    </row>
    <row r="1732" spans="1:5" x14ac:dyDescent="0.25">
      <c r="A1732" t="s">
        <v>73</v>
      </c>
      <c r="B1732" s="189">
        <v>43582</v>
      </c>
      <c r="C1732">
        <v>4</v>
      </c>
      <c r="D1732" t="s">
        <v>100</v>
      </c>
      <c r="E1732">
        <v>1526795.28</v>
      </c>
    </row>
    <row r="1733" spans="1:5" x14ac:dyDescent="0.25">
      <c r="A1733" t="s">
        <v>73</v>
      </c>
      <c r="B1733" s="189">
        <v>43582</v>
      </c>
      <c r="C1733">
        <v>4</v>
      </c>
      <c r="D1733" t="s">
        <v>101</v>
      </c>
      <c r="E1733">
        <v>16185.9</v>
      </c>
    </row>
    <row r="1734" spans="1:5" x14ac:dyDescent="0.25">
      <c r="A1734" t="s">
        <v>73</v>
      </c>
      <c r="B1734" s="189">
        <v>43582</v>
      </c>
      <c r="C1734">
        <v>4</v>
      </c>
      <c r="D1734" t="s">
        <v>54</v>
      </c>
      <c r="E1734">
        <v>341535.62</v>
      </c>
    </row>
    <row r="1735" spans="1:5" x14ac:dyDescent="0.25">
      <c r="A1735" t="s">
        <v>73</v>
      </c>
      <c r="B1735" s="189">
        <v>43582</v>
      </c>
      <c r="C1735">
        <v>4</v>
      </c>
      <c r="D1735" t="s">
        <v>55</v>
      </c>
      <c r="E1735">
        <v>263381.03000000003</v>
      </c>
    </row>
    <row r="1736" spans="1:5" x14ac:dyDescent="0.25">
      <c r="A1736" t="s">
        <v>73</v>
      </c>
      <c r="B1736" s="189">
        <v>43582</v>
      </c>
      <c r="C1736">
        <v>4</v>
      </c>
      <c r="D1736" t="s">
        <v>56</v>
      </c>
      <c r="E1736">
        <v>204270.8</v>
      </c>
    </row>
    <row r="1737" spans="1:5" x14ac:dyDescent="0.25">
      <c r="A1737" t="s">
        <v>73</v>
      </c>
      <c r="B1737" s="189">
        <v>43582</v>
      </c>
      <c r="C1737">
        <v>4</v>
      </c>
      <c r="D1737" t="s">
        <v>57</v>
      </c>
      <c r="E1737">
        <v>4085.82</v>
      </c>
    </row>
    <row r="1738" spans="1:5" x14ac:dyDescent="0.25">
      <c r="A1738" t="s">
        <v>73</v>
      </c>
      <c r="B1738" s="189">
        <v>43582</v>
      </c>
      <c r="C1738">
        <v>5</v>
      </c>
      <c r="D1738" t="s">
        <v>100</v>
      </c>
      <c r="E1738">
        <v>113522792.25</v>
      </c>
    </row>
    <row r="1739" spans="1:5" x14ac:dyDescent="0.25">
      <c r="A1739" t="s">
        <v>73</v>
      </c>
      <c r="B1739" s="189">
        <v>43582</v>
      </c>
      <c r="C1739">
        <v>5</v>
      </c>
      <c r="D1739" t="s">
        <v>101</v>
      </c>
      <c r="E1739">
        <v>11423048.16</v>
      </c>
    </row>
    <row r="1740" spans="1:5" x14ac:dyDescent="0.25">
      <c r="A1740" t="s">
        <v>73</v>
      </c>
      <c r="B1740" s="189">
        <v>43582</v>
      </c>
      <c r="C1740">
        <v>5</v>
      </c>
      <c r="D1740" t="s">
        <v>54</v>
      </c>
      <c r="E1740">
        <v>35245857.399999999</v>
      </c>
    </row>
    <row r="1741" spans="1:5" x14ac:dyDescent="0.25">
      <c r="A1741" t="s">
        <v>73</v>
      </c>
      <c r="B1741" s="189">
        <v>43582</v>
      </c>
      <c r="C1741">
        <v>5</v>
      </c>
      <c r="D1741" t="s">
        <v>55</v>
      </c>
      <c r="E1741">
        <v>34201663.689999998</v>
      </c>
    </row>
    <row r="1742" spans="1:5" x14ac:dyDescent="0.25">
      <c r="A1742" t="s">
        <v>73</v>
      </c>
      <c r="B1742" s="189">
        <v>43582</v>
      </c>
      <c r="C1742">
        <v>5</v>
      </c>
      <c r="D1742" t="s">
        <v>56</v>
      </c>
      <c r="E1742">
        <v>54845248.609999999</v>
      </c>
    </row>
    <row r="1743" spans="1:5" x14ac:dyDescent="0.25">
      <c r="A1743" t="s">
        <v>73</v>
      </c>
      <c r="B1743" s="189">
        <v>43582</v>
      </c>
      <c r="C1743">
        <v>5</v>
      </c>
      <c r="D1743" t="s">
        <v>57</v>
      </c>
      <c r="E1743">
        <v>1631813.06</v>
      </c>
    </row>
    <row r="1744" spans="1:5" x14ac:dyDescent="0.25">
      <c r="A1744" t="s">
        <v>73</v>
      </c>
      <c r="B1744" s="189">
        <v>43610</v>
      </c>
      <c r="C1744">
        <v>4</v>
      </c>
      <c r="D1744" t="s">
        <v>100</v>
      </c>
      <c r="E1744">
        <v>1623677.47</v>
      </c>
    </row>
    <row r="1745" spans="1:5" x14ac:dyDescent="0.25">
      <c r="A1745" t="s">
        <v>73</v>
      </c>
      <c r="B1745" s="189">
        <v>43610</v>
      </c>
      <c r="C1745">
        <v>4</v>
      </c>
      <c r="D1745" t="s">
        <v>101</v>
      </c>
      <c r="E1745">
        <v>13050.2</v>
      </c>
    </row>
    <row r="1746" spans="1:5" x14ac:dyDescent="0.25">
      <c r="A1746" t="s">
        <v>73</v>
      </c>
      <c r="B1746" s="189">
        <v>43610</v>
      </c>
      <c r="C1746">
        <v>4</v>
      </c>
      <c r="D1746" t="s">
        <v>54</v>
      </c>
      <c r="E1746">
        <v>429612.25</v>
      </c>
    </row>
    <row r="1747" spans="1:5" x14ac:dyDescent="0.25">
      <c r="A1747" t="s">
        <v>73</v>
      </c>
      <c r="B1747" s="189">
        <v>43610</v>
      </c>
      <c r="C1747">
        <v>4</v>
      </c>
      <c r="D1747" t="s">
        <v>55</v>
      </c>
      <c r="E1747">
        <v>377493.54</v>
      </c>
    </row>
    <row r="1748" spans="1:5" x14ac:dyDescent="0.25">
      <c r="A1748" t="s">
        <v>73</v>
      </c>
      <c r="B1748" s="189">
        <v>43610</v>
      </c>
      <c r="C1748">
        <v>4</v>
      </c>
      <c r="D1748" t="s">
        <v>56</v>
      </c>
      <c r="E1748">
        <v>187590.42</v>
      </c>
    </row>
    <row r="1749" spans="1:5" x14ac:dyDescent="0.25">
      <c r="A1749" t="s">
        <v>73</v>
      </c>
      <c r="B1749" s="189">
        <v>43610</v>
      </c>
      <c r="C1749">
        <v>4</v>
      </c>
      <c r="D1749" t="s">
        <v>57</v>
      </c>
      <c r="E1749">
        <v>3039.21</v>
      </c>
    </row>
    <row r="1750" spans="1:5" x14ac:dyDescent="0.25">
      <c r="A1750" t="s">
        <v>73</v>
      </c>
      <c r="B1750" s="189">
        <v>43610</v>
      </c>
      <c r="C1750">
        <v>5</v>
      </c>
      <c r="D1750" t="s">
        <v>100</v>
      </c>
      <c r="E1750">
        <v>107217099.41</v>
      </c>
    </row>
    <row r="1751" spans="1:5" x14ac:dyDescent="0.25">
      <c r="A1751" t="s">
        <v>73</v>
      </c>
      <c r="B1751" s="189">
        <v>43610</v>
      </c>
      <c r="C1751">
        <v>5</v>
      </c>
      <c r="D1751" t="s">
        <v>101</v>
      </c>
      <c r="E1751">
        <v>10110542</v>
      </c>
    </row>
    <row r="1752" spans="1:5" x14ac:dyDescent="0.25">
      <c r="A1752" t="s">
        <v>73</v>
      </c>
      <c r="B1752" s="189">
        <v>43610</v>
      </c>
      <c r="C1752">
        <v>5</v>
      </c>
      <c r="D1752" t="s">
        <v>54</v>
      </c>
      <c r="E1752">
        <v>35585183.369999997</v>
      </c>
    </row>
    <row r="1753" spans="1:5" x14ac:dyDescent="0.25">
      <c r="A1753" t="s">
        <v>73</v>
      </c>
      <c r="B1753" s="189">
        <v>43610</v>
      </c>
      <c r="C1753">
        <v>5</v>
      </c>
      <c r="D1753" t="s">
        <v>55</v>
      </c>
      <c r="E1753">
        <v>32723423.300000001</v>
      </c>
    </row>
    <row r="1754" spans="1:5" x14ac:dyDescent="0.25">
      <c r="A1754" t="s">
        <v>73</v>
      </c>
      <c r="B1754" s="189">
        <v>43610</v>
      </c>
      <c r="C1754">
        <v>5</v>
      </c>
      <c r="D1754" t="s">
        <v>56</v>
      </c>
      <c r="E1754">
        <v>51791714.539999999</v>
      </c>
    </row>
    <row r="1755" spans="1:5" x14ac:dyDescent="0.25">
      <c r="A1755" t="s">
        <v>73</v>
      </c>
      <c r="B1755" s="189">
        <v>43610</v>
      </c>
      <c r="C1755">
        <v>5</v>
      </c>
      <c r="D1755" t="s">
        <v>57</v>
      </c>
      <c r="E1755">
        <v>1410161.14</v>
      </c>
    </row>
    <row r="1756" spans="1:5" x14ac:dyDescent="0.25">
      <c r="A1756" t="s">
        <v>73</v>
      </c>
      <c r="B1756" s="189">
        <v>43645</v>
      </c>
      <c r="C1756">
        <v>4</v>
      </c>
      <c r="D1756" t="s">
        <v>100</v>
      </c>
      <c r="E1756">
        <v>1399636.13</v>
      </c>
    </row>
    <row r="1757" spans="1:5" x14ac:dyDescent="0.25">
      <c r="A1757" t="s">
        <v>73</v>
      </c>
      <c r="B1757" s="189">
        <v>43645</v>
      </c>
      <c r="C1757">
        <v>4</v>
      </c>
      <c r="D1757" t="s">
        <v>101</v>
      </c>
      <c r="E1757">
        <v>11119.6</v>
      </c>
    </row>
    <row r="1758" spans="1:5" x14ac:dyDescent="0.25">
      <c r="A1758" t="s">
        <v>73</v>
      </c>
      <c r="B1758" s="189">
        <v>43645</v>
      </c>
      <c r="C1758">
        <v>4</v>
      </c>
      <c r="D1758" t="s">
        <v>54</v>
      </c>
      <c r="E1758">
        <v>292078.05</v>
      </c>
    </row>
    <row r="1759" spans="1:5" x14ac:dyDescent="0.25">
      <c r="A1759" t="s">
        <v>73</v>
      </c>
      <c r="B1759" s="189">
        <v>43645</v>
      </c>
      <c r="C1759">
        <v>4</v>
      </c>
      <c r="D1759" t="s">
        <v>55</v>
      </c>
      <c r="E1759">
        <v>195202.64</v>
      </c>
    </row>
    <row r="1760" spans="1:5" x14ac:dyDescent="0.25">
      <c r="A1760" t="s">
        <v>73</v>
      </c>
      <c r="B1760" s="189">
        <v>43645</v>
      </c>
      <c r="C1760">
        <v>4</v>
      </c>
      <c r="D1760" t="s">
        <v>56</v>
      </c>
      <c r="E1760">
        <v>265350.67</v>
      </c>
    </row>
    <row r="1761" spans="1:5" x14ac:dyDescent="0.25">
      <c r="A1761" t="s">
        <v>73</v>
      </c>
      <c r="B1761" s="189">
        <v>43645</v>
      </c>
      <c r="C1761">
        <v>4</v>
      </c>
      <c r="D1761" t="s">
        <v>57</v>
      </c>
      <c r="E1761">
        <v>3070.62</v>
      </c>
    </row>
    <row r="1762" spans="1:5" x14ac:dyDescent="0.25">
      <c r="A1762" t="s">
        <v>73</v>
      </c>
      <c r="B1762" s="189">
        <v>43645</v>
      </c>
      <c r="C1762">
        <v>5</v>
      </c>
      <c r="D1762" t="s">
        <v>100</v>
      </c>
      <c r="E1762">
        <v>105901055.3</v>
      </c>
    </row>
    <row r="1763" spans="1:5" x14ac:dyDescent="0.25">
      <c r="A1763" t="s">
        <v>73</v>
      </c>
      <c r="B1763" s="189">
        <v>43645</v>
      </c>
      <c r="C1763">
        <v>5</v>
      </c>
      <c r="D1763" t="s">
        <v>101</v>
      </c>
      <c r="E1763">
        <v>9835170.1400000006</v>
      </c>
    </row>
    <row r="1764" spans="1:5" x14ac:dyDescent="0.25">
      <c r="A1764" t="s">
        <v>73</v>
      </c>
      <c r="B1764" s="189">
        <v>43645</v>
      </c>
      <c r="C1764">
        <v>5</v>
      </c>
      <c r="D1764" t="s">
        <v>54</v>
      </c>
      <c r="E1764">
        <v>30717335.629999999</v>
      </c>
    </row>
    <row r="1765" spans="1:5" x14ac:dyDescent="0.25">
      <c r="A1765" t="s">
        <v>73</v>
      </c>
      <c r="B1765" s="189">
        <v>43645</v>
      </c>
      <c r="C1765">
        <v>5</v>
      </c>
      <c r="D1765" t="s">
        <v>55</v>
      </c>
      <c r="E1765">
        <v>32076883.73</v>
      </c>
    </row>
    <row r="1766" spans="1:5" x14ac:dyDescent="0.25">
      <c r="A1766" t="s">
        <v>73</v>
      </c>
      <c r="B1766" s="189">
        <v>43645</v>
      </c>
      <c r="C1766">
        <v>5</v>
      </c>
      <c r="D1766" t="s">
        <v>56</v>
      </c>
      <c r="E1766">
        <v>54442614.869999997</v>
      </c>
    </row>
    <row r="1767" spans="1:5" x14ac:dyDescent="0.25">
      <c r="A1767" t="s">
        <v>73</v>
      </c>
      <c r="B1767" s="189">
        <v>43645</v>
      </c>
      <c r="C1767">
        <v>5</v>
      </c>
      <c r="D1767" t="s">
        <v>57</v>
      </c>
      <c r="E1767">
        <v>1204300.1499999999</v>
      </c>
    </row>
    <row r="1768" spans="1:5" x14ac:dyDescent="0.25">
      <c r="A1768" t="s">
        <v>73</v>
      </c>
      <c r="B1768" s="189">
        <v>43673</v>
      </c>
      <c r="C1768">
        <v>4</v>
      </c>
      <c r="D1768" t="s">
        <v>100</v>
      </c>
      <c r="E1768">
        <v>2474534.62</v>
      </c>
    </row>
    <row r="1769" spans="1:5" x14ac:dyDescent="0.25">
      <c r="A1769" t="s">
        <v>73</v>
      </c>
      <c r="B1769" s="189">
        <v>43673</v>
      </c>
      <c r="C1769">
        <v>4</v>
      </c>
      <c r="D1769" t="s">
        <v>101</v>
      </c>
      <c r="E1769">
        <v>14370.94</v>
      </c>
    </row>
    <row r="1770" spans="1:5" x14ac:dyDescent="0.25">
      <c r="A1770" t="s">
        <v>73</v>
      </c>
      <c r="B1770" s="189">
        <v>43673</v>
      </c>
      <c r="C1770">
        <v>4</v>
      </c>
      <c r="D1770" t="s">
        <v>54</v>
      </c>
      <c r="E1770">
        <v>467615.32</v>
      </c>
    </row>
    <row r="1771" spans="1:5" x14ac:dyDescent="0.25">
      <c r="A1771" t="s">
        <v>73</v>
      </c>
      <c r="B1771" s="189">
        <v>43673</v>
      </c>
      <c r="C1771">
        <v>4</v>
      </c>
      <c r="D1771" t="s">
        <v>55</v>
      </c>
      <c r="E1771">
        <v>363645.55</v>
      </c>
    </row>
    <row r="1772" spans="1:5" x14ac:dyDescent="0.25">
      <c r="A1772" t="s">
        <v>73</v>
      </c>
      <c r="B1772" s="189">
        <v>43673</v>
      </c>
      <c r="C1772">
        <v>4</v>
      </c>
      <c r="D1772" t="s">
        <v>56</v>
      </c>
      <c r="E1772">
        <v>331713.06</v>
      </c>
    </row>
    <row r="1773" spans="1:5" x14ac:dyDescent="0.25">
      <c r="A1773" t="s">
        <v>73</v>
      </c>
      <c r="B1773" s="189">
        <v>43673</v>
      </c>
      <c r="C1773">
        <v>4</v>
      </c>
      <c r="D1773" t="s">
        <v>57</v>
      </c>
      <c r="E1773">
        <v>3313.45</v>
      </c>
    </row>
    <row r="1774" spans="1:5" x14ac:dyDescent="0.25">
      <c r="A1774" t="s">
        <v>73</v>
      </c>
      <c r="B1774" s="189">
        <v>43673</v>
      </c>
      <c r="C1774">
        <v>5</v>
      </c>
      <c r="D1774" t="s">
        <v>100</v>
      </c>
      <c r="E1774">
        <v>152905018.88999999</v>
      </c>
    </row>
    <row r="1775" spans="1:5" x14ac:dyDescent="0.25">
      <c r="A1775" t="s">
        <v>73</v>
      </c>
      <c r="B1775" s="189">
        <v>43673</v>
      </c>
      <c r="C1775">
        <v>5</v>
      </c>
      <c r="D1775" t="s">
        <v>101</v>
      </c>
      <c r="E1775">
        <v>12789822.609999999</v>
      </c>
    </row>
    <row r="1776" spans="1:5" x14ac:dyDescent="0.25">
      <c r="A1776" t="s">
        <v>73</v>
      </c>
      <c r="B1776" s="189">
        <v>43673</v>
      </c>
      <c r="C1776">
        <v>5</v>
      </c>
      <c r="D1776" t="s">
        <v>54</v>
      </c>
      <c r="E1776">
        <v>37496593.030000001</v>
      </c>
    </row>
    <row r="1777" spans="1:5" x14ac:dyDescent="0.25">
      <c r="A1777" t="s">
        <v>73</v>
      </c>
      <c r="B1777" s="189">
        <v>43673</v>
      </c>
      <c r="C1777">
        <v>5</v>
      </c>
      <c r="D1777" t="s">
        <v>55</v>
      </c>
      <c r="E1777">
        <v>37166784.32</v>
      </c>
    </row>
    <row r="1778" spans="1:5" x14ac:dyDescent="0.25">
      <c r="A1778" t="s">
        <v>73</v>
      </c>
      <c r="B1778" s="189">
        <v>43673</v>
      </c>
      <c r="C1778">
        <v>5</v>
      </c>
      <c r="D1778" t="s">
        <v>56</v>
      </c>
      <c r="E1778">
        <v>58869064.359999999</v>
      </c>
    </row>
    <row r="1779" spans="1:5" x14ac:dyDescent="0.25">
      <c r="A1779" t="s">
        <v>73</v>
      </c>
      <c r="B1779" s="189">
        <v>43673</v>
      </c>
      <c r="C1779">
        <v>5</v>
      </c>
      <c r="D1779" t="s">
        <v>57</v>
      </c>
      <c r="E1779">
        <v>1483832.23</v>
      </c>
    </row>
    <row r="1780" spans="1:5" x14ac:dyDescent="0.25">
      <c r="A1780" t="s">
        <v>73</v>
      </c>
      <c r="B1780" s="189">
        <v>43708</v>
      </c>
      <c r="C1780">
        <v>4</v>
      </c>
      <c r="D1780" t="s">
        <v>100</v>
      </c>
      <c r="E1780">
        <v>3189237.63</v>
      </c>
    </row>
    <row r="1781" spans="1:5" x14ac:dyDescent="0.25">
      <c r="A1781" t="s">
        <v>73</v>
      </c>
      <c r="B1781" s="189">
        <v>43708</v>
      </c>
      <c r="C1781">
        <v>4</v>
      </c>
      <c r="D1781" t="s">
        <v>101</v>
      </c>
      <c r="E1781">
        <v>14789.28</v>
      </c>
    </row>
    <row r="1782" spans="1:5" x14ac:dyDescent="0.25">
      <c r="A1782" t="s">
        <v>73</v>
      </c>
      <c r="B1782" s="189">
        <v>43708</v>
      </c>
      <c r="C1782">
        <v>4</v>
      </c>
      <c r="D1782" t="s">
        <v>54</v>
      </c>
      <c r="E1782">
        <v>634307.65</v>
      </c>
    </row>
    <row r="1783" spans="1:5" x14ac:dyDescent="0.25">
      <c r="A1783" t="s">
        <v>73</v>
      </c>
      <c r="B1783" s="189">
        <v>43708</v>
      </c>
      <c r="C1783">
        <v>4</v>
      </c>
      <c r="D1783" t="s">
        <v>55</v>
      </c>
      <c r="E1783">
        <v>473057.58</v>
      </c>
    </row>
    <row r="1784" spans="1:5" x14ac:dyDescent="0.25">
      <c r="A1784" t="s">
        <v>73</v>
      </c>
      <c r="B1784" s="189">
        <v>43708</v>
      </c>
      <c r="C1784">
        <v>4</v>
      </c>
      <c r="D1784" t="s">
        <v>56</v>
      </c>
      <c r="E1784">
        <v>226979.77</v>
      </c>
    </row>
    <row r="1785" spans="1:5" x14ac:dyDescent="0.25">
      <c r="A1785" t="s">
        <v>73</v>
      </c>
      <c r="B1785" s="189">
        <v>43708</v>
      </c>
      <c r="C1785">
        <v>4</v>
      </c>
      <c r="D1785" t="s">
        <v>57</v>
      </c>
      <c r="E1785">
        <v>3592.31</v>
      </c>
    </row>
    <row r="1786" spans="1:5" x14ac:dyDescent="0.25">
      <c r="A1786" t="s">
        <v>73</v>
      </c>
      <c r="B1786" s="189">
        <v>43708</v>
      </c>
      <c r="C1786">
        <v>5</v>
      </c>
      <c r="D1786" t="s">
        <v>100</v>
      </c>
      <c r="E1786">
        <v>164748410.83000001</v>
      </c>
    </row>
    <row r="1787" spans="1:5" x14ac:dyDescent="0.25">
      <c r="A1787" t="s">
        <v>73</v>
      </c>
      <c r="B1787" s="189">
        <v>43708</v>
      </c>
      <c r="C1787">
        <v>5</v>
      </c>
      <c r="D1787" t="s">
        <v>101</v>
      </c>
      <c r="E1787">
        <v>13828299.42</v>
      </c>
    </row>
    <row r="1788" spans="1:5" x14ac:dyDescent="0.25">
      <c r="A1788" t="s">
        <v>73</v>
      </c>
      <c r="B1788" s="189">
        <v>43708</v>
      </c>
      <c r="C1788">
        <v>5</v>
      </c>
      <c r="D1788" t="s">
        <v>54</v>
      </c>
      <c r="E1788">
        <v>39054148.93</v>
      </c>
    </row>
    <row r="1789" spans="1:5" x14ac:dyDescent="0.25">
      <c r="A1789" t="s">
        <v>73</v>
      </c>
      <c r="B1789" s="189">
        <v>43708</v>
      </c>
      <c r="C1789">
        <v>5</v>
      </c>
      <c r="D1789" t="s">
        <v>55</v>
      </c>
      <c r="E1789">
        <v>37797076.82</v>
      </c>
    </row>
    <row r="1790" spans="1:5" x14ac:dyDescent="0.25">
      <c r="A1790" t="s">
        <v>73</v>
      </c>
      <c r="B1790" s="189">
        <v>43708</v>
      </c>
      <c r="C1790">
        <v>5</v>
      </c>
      <c r="D1790" t="s">
        <v>56</v>
      </c>
      <c r="E1790">
        <v>60710595.310000002</v>
      </c>
    </row>
    <row r="1791" spans="1:5" x14ac:dyDescent="0.25">
      <c r="A1791" t="s">
        <v>73</v>
      </c>
      <c r="B1791" s="189">
        <v>43708</v>
      </c>
      <c r="C1791">
        <v>5</v>
      </c>
      <c r="D1791" t="s">
        <v>57</v>
      </c>
      <c r="E1791">
        <v>1483022.42</v>
      </c>
    </row>
    <row r="1792" spans="1:5" x14ac:dyDescent="0.25">
      <c r="A1792" t="s">
        <v>73</v>
      </c>
      <c r="B1792" s="189">
        <v>43736</v>
      </c>
      <c r="C1792">
        <v>4</v>
      </c>
      <c r="D1792" t="s">
        <v>100</v>
      </c>
      <c r="E1792">
        <v>2793866.13</v>
      </c>
    </row>
    <row r="1793" spans="1:5" x14ac:dyDescent="0.25">
      <c r="A1793" t="s">
        <v>73</v>
      </c>
      <c r="B1793" s="189">
        <v>43736</v>
      </c>
      <c r="C1793">
        <v>4</v>
      </c>
      <c r="D1793" t="s">
        <v>101</v>
      </c>
      <c r="E1793">
        <v>15330.01</v>
      </c>
    </row>
    <row r="1794" spans="1:5" x14ac:dyDescent="0.25">
      <c r="A1794" t="s">
        <v>73</v>
      </c>
      <c r="B1794" s="189">
        <v>43736</v>
      </c>
      <c r="C1794">
        <v>4</v>
      </c>
      <c r="D1794" t="s">
        <v>54</v>
      </c>
      <c r="E1794">
        <v>647308.51</v>
      </c>
    </row>
    <row r="1795" spans="1:5" x14ac:dyDescent="0.25">
      <c r="A1795" t="s">
        <v>73</v>
      </c>
      <c r="B1795" s="189">
        <v>43736</v>
      </c>
      <c r="C1795">
        <v>4</v>
      </c>
      <c r="D1795" t="s">
        <v>55</v>
      </c>
      <c r="E1795">
        <v>466652.11</v>
      </c>
    </row>
    <row r="1796" spans="1:5" x14ac:dyDescent="0.25">
      <c r="A1796" t="s">
        <v>73</v>
      </c>
      <c r="B1796" s="189">
        <v>43736</v>
      </c>
      <c r="C1796">
        <v>4</v>
      </c>
      <c r="D1796" t="s">
        <v>56</v>
      </c>
      <c r="E1796">
        <v>340756.89</v>
      </c>
    </row>
    <row r="1797" spans="1:5" x14ac:dyDescent="0.25">
      <c r="A1797" t="s">
        <v>73</v>
      </c>
      <c r="B1797" s="189">
        <v>43736</v>
      </c>
      <c r="C1797">
        <v>4</v>
      </c>
      <c r="D1797" t="s">
        <v>57</v>
      </c>
      <c r="E1797">
        <v>2777.56</v>
      </c>
    </row>
    <row r="1798" spans="1:5" x14ac:dyDescent="0.25">
      <c r="A1798" t="s">
        <v>73</v>
      </c>
      <c r="B1798" s="189">
        <v>43736</v>
      </c>
      <c r="C1798">
        <v>5</v>
      </c>
      <c r="D1798" t="s">
        <v>100</v>
      </c>
      <c r="E1798">
        <v>132912152.45999999</v>
      </c>
    </row>
    <row r="1799" spans="1:5" x14ac:dyDescent="0.25">
      <c r="A1799" t="s">
        <v>73</v>
      </c>
      <c r="B1799" s="189">
        <v>43736</v>
      </c>
      <c r="C1799">
        <v>5</v>
      </c>
      <c r="D1799" t="s">
        <v>101</v>
      </c>
      <c r="E1799">
        <v>11569959.48</v>
      </c>
    </row>
    <row r="1800" spans="1:5" x14ac:dyDescent="0.25">
      <c r="A1800" t="s">
        <v>73</v>
      </c>
      <c r="B1800" s="189">
        <v>43736</v>
      </c>
      <c r="C1800">
        <v>5</v>
      </c>
      <c r="D1800" t="s">
        <v>54</v>
      </c>
      <c r="E1800">
        <v>34798742.509999998</v>
      </c>
    </row>
    <row r="1801" spans="1:5" x14ac:dyDescent="0.25">
      <c r="A1801" t="s">
        <v>73</v>
      </c>
      <c r="B1801" s="189">
        <v>43736</v>
      </c>
      <c r="C1801">
        <v>5</v>
      </c>
      <c r="D1801" t="s">
        <v>55</v>
      </c>
      <c r="E1801">
        <v>36319842.369999997</v>
      </c>
    </row>
    <row r="1802" spans="1:5" x14ac:dyDescent="0.25">
      <c r="A1802" t="s">
        <v>73</v>
      </c>
      <c r="B1802" s="189">
        <v>43736</v>
      </c>
      <c r="C1802">
        <v>5</v>
      </c>
      <c r="D1802" t="s">
        <v>56</v>
      </c>
      <c r="E1802">
        <v>58730611.82</v>
      </c>
    </row>
    <row r="1803" spans="1:5" x14ac:dyDescent="0.25">
      <c r="A1803" t="s">
        <v>73</v>
      </c>
      <c r="B1803" s="189">
        <v>43736</v>
      </c>
      <c r="C1803">
        <v>5</v>
      </c>
      <c r="D1803" t="s">
        <v>57</v>
      </c>
      <c r="E1803">
        <v>1247514.47</v>
      </c>
    </row>
    <row r="1804" spans="1:5" x14ac:dyDescent="0.25">
      <c r="A1804" t="s">
        <v>73</v>
      </c>
      <c r="B1804" s="189">
        <v>43764</v>
      </c>
      <c r="C1804">
        <v>4</v>
      </c>
      <c r="D1804" t="s">
        <v>100</v>
      </c>
      <c r="E1804">
        <v>2102066.62</v>
      </c>
    </row>
    <row r="1805" spans="1:5" x14ac:dyDescent="0.25">
      <c r="A1805" t="s">
        <v>73</v>
      </c>
      <c r="B1805" s="189">
        <v>43764</v>
      </c>
      <c r="C1805">
        <v>4</v>
      </c>
      <c r="D1805" t="s">
        <v>101</v>
      </c>
      <c r="E1805">
        <v>14009.04</v>
      </c>
    </row>
    <row r="1806" spans="1:5" x14ac:dyDescent="0.25">
      <c r="A1806" t="s">
        <v>73</v>
      </c>
      <c r="B1806" s="189">
        <v>43764</v>
      </c>
      <c r="C1806">
        <v>4</v>
      </c>
      <c r="D1806" t="s">
        <v>54</v>
      </c>
      <c r="E1806">
        <v>643015.94999999995</v>
      </c>
    </row>
    <row r="1807" spans="1:5" x14ac:dyDescent="0.25">
      <c r="A1807" t="s">
        <v>73</v>
      </c>
      <c r="B1807" s="189">
        <v>43764</v>
      </c>
      <c r="C1807">
        <v>4</v>
      </c>
      <c r="D1807" t="s">
        <v>55</v>
      </c>
      <c r="E1807">
        <v>540377.38</v>
      </c>
    </row>
    <row r="1808" spans="1:5" x14ac:dyDescent="0.25">
      <c r="A1808" t="s">
        <v>73</v>
      </c>
      <c r="B1808" s="189">
        <v>43764</v>
      </c>
      <c r="C1808">
        <v>4</v>
      </c>
      <c r="D1808" t="s">
        <v>56</v>
      </c>
      <c r="E1808">
        <v>297750.84999999998</v>
      </c>
    </row>
    <row r="1809" spans="1:5" x14ac:dyDescent="0.25">
      <c r="A1809" t="s">
        <v>73</v>
      </c>
      <c r="B1809" s="189">
        <v>43764</v>
      </c>
      <c r="C1809">
        <v>4</v>
      </c>
      <c r="D1809" t="s">
        <v>57</v>
      </c>
      <c r="E1809">
        <v>3132.87</v>
      </c>
    </row>
    <row r="1810" spans="1:5" x14ac:dyDescent="0.25">
      <c r="A1810" t="s">
        <v>73</v>
      </c>
      <c r="B1810" s="189">
        <v>43764</v>
      </c>
      <c r="C1810">
        <v>5</v>
      </c>
      <c r="D1810" t="s">
        <v>100</v>
      </c>
      <c r="E1810">
        <v>116238668.70999999</v>
      </c>
    </row>
    <row r="1811" spans="1:5" x14ac:dyDescent="0.25">
      <c r="A1811" t="s">
        <v>73</v>
      </c>
      <c r="B1811" s="189">
        <v>43764</v>
      </c>
      <c r="C1811">
        <v>5</v>
      </c>
      <c r="D1811" t="s">
        <v>101</v>
      </c>
      <c r="E1811">
        <v>10767793.119999999</v>
      </c>
    </row>
    <row r="1812" spans="1:5" x14ac:dyDescent="0.25">
      <c r="A1812" t="s">
        <v>73</v>
      </c>
      <c r="B1812" s="189">
        <v>43764</v>
      </c>
      <c r="C1812">
        <v>5</v>
      </c>
      <c r="D1812" t="s">
        <v>54</v>
      </c>
      <c r="E1812">
        <v>32592884.93</v>
      </c>
    </row>
    <row r="1813" spans="1:5" x14ac:dyDescent="0.25">
      <c r="A1813" t="s">
        <v>73</v>
      </c>
      <c r="B1813" s="189">
        <v>43764</v>
      </c>
      <c r="C1813">
        <v>5</v>
      </c>
      <c r="D1813" t="s">
        <v>55</v>
      </c>
      <c r="E1813">
        <v>33691613.850000001</v>
      </c>
    </row>
    <row r="1814" spans="1:5" x14ac:dyDescent="0.25">
      <c r="A1814" t="s">
        <v>73</v>
      </c>
      <c r="B1814" s="189">
        <v>43764</v>
      </c>
      <c r="C1814">
        <v>5</v>
      </c>
      <c r="D1814" t="s">
        <v>56</v>
      </c>
      <c r="E1814">
        <v>60737710.359999999</v>
      </c>
    </row>
    <row r="1815" spans="1:5" x14ac:dyDescent="0.25">
      <c r="A1815" t="s">
        <v>73</v>
      </c>
      <c r="B1815" s="189">
        <v>43764</v>
      </c>
      <c r="C1815">
        <v>5</v>
      </c>
      <c r="D1815" t="s">
        <v>57</v>
      </c>
      <c r="E1815">
        <v>982001.12</v>
      </c>
    </row>
    <row r="1816" spans="1:5" x14ac:dyDescent="0.25">
      <c r="A1816" t="s">
        <v>73</v>
      </c>
      <c r="B1816" s="189">
        <v>43799</v>
      </c>
      <c r="C1816">
        <v>4</v>
      </c>
      <c r="D1816" t="s">
        <v>100</v>
      </c>
      <c r="E1816">
        <v>1109205.3999999999</v>
      </c>
    </row>
    <row r="1817" spans="1:5" x14ac:dyDescent="0.25">
      <c r="A1817" t="s">
        <v>73</v>
      </c>
      <c r="B1817" s="189">
        <v>43799</v>
      </c>
      <c r="C1817">
        <v>4</v>
      </c>
      <c r="D1817" t="s">
        <v>101</v>
      </c>
      <c r="E1817">
        <v>11206.09</v>
      </c>
    </row>
    <row r="1818" spans="1:5" x14ac:dyDescent="0.25">
      <c r="A1818" t="s">
        <v>73</v>
      </c>
      <c r="B1818" s="189">
        <v>43799</v>
      </c>
      <c r="C1818">
        <v>4</v>
      </c>
      <c r="D1818" t="s">
        <v>54</v>
      </c>
      <c r="E1818">
        <v>166204.10999999999</v>
      </c>
    </row>
    <row r="1819" spans="1:5" x14ac:dyDescent="0.25">
      <c r="A1819" t="s">
        <v>73</v>
      </c>
      <c r="B1819" s="189">
        <v>43799</v>
      </c>
      <c r="C1819">
        <v>4</v>
      </c>
      <c r="D1819" t="s">
        <v>55</v>
      </c>
      <c r="E1819">
        <v>153451.78</v>
      </c>
    </row>
    <row r="1820" spans="1:5" x14ac:dyDescent="0.25">
      <c r="A1820" t="s">
        <v>73</v>
      </c>
      <c r="B1820" s="189">
        <v>43799</v>
      </c>
      <c r="C1820">
        <v>4</v>
      </c>
      <c r="D1820" t="s">
        <v>56</v>
      </c>
      <c r="E1820">
        <v>231416.17</v>
      </c>
    </row>
    <row r="1821" spans="1:5" x14ac:dyDescent="0.25">
      <c r="A1821" t="s">
        <v>73</v>
      </c>
      <c r="B1821" s="189">
        <v>43799</v>
      </c>
      <c r="C1821">
        <v>4</v>
      </c>
      <c r="D1821" t="s">
        <v>57</v>
      </c>
      <c r="E1821">
        <v>2478.8200000000002</v>
      </c>
    </row>
    <row r="1822" spans="1:5" x14ac:dyDescent="0.25">
      <c r="A1822" t="s">
        <v>73</v>
      </c>
      <c r="B1822" s="189">
        <v>43799</v>
      </c>
      <c r="C1822">
        <v>5</v>
      </c>
      <c r="D1822" t="s">
        <v>100</v>
      </c>
      <c r="E1822">
        <v>107835780.77</v>
      </c>
    </row>
    <row r="1823" spans="1:5" x14ac:dyDescent="0.25">
      <c r="A1823" t="s">
        <v>73</v>
      </c>
      <c r="B1823" s="189">
        <v>43799</v>
      </c>
      <c r="C1823">
        <v>5</v>
      </c>
      <c r="D1823" t="s">
        <v>101</v>
      </c>
      <c r="E1823">
        <v>10142563.34</v>
      </c>
    </row>
    <row r="1824" spans="1:5" x14ac:dyDescent="0.25">
      <c r="A1824" t="s">
        <v>73</v>
      </c>
      <c r="B1824" s="189">
        <v>43799</v>
      </c>
      <c r="C1824">
        <v>5</v>
      </c>
      <c r="D1824" t="s">
        <v>54</v>
      </c>
      <c r="E1824">
        <v>28433955.329999998</v>
      </c>
    </row>
    <row r="1825" spans="1:5" x14ac:dyDescent="0.25">
      <c r="A1825" t="s">
        <v>73</v>
      </c>
      <c r="B1825" s="189">
        <v>43799</v>
      </c>
      <c r="C1825">
        <v>5</v>
      </c>
      <c r="D1825" t="s">
        <v>55</v>
      </c>
      <c r="E1825">
        <v>27779009.030000001</v>
      </c>
    </row>
    <row r="1826" spans="1:5" x14ac:dyDescent="0.25">
      <c r="A1826" t="s">
        <v>73</v>
      </c>
      <c r="B1826" s="189">
        <v>43799</v>
      </c>
      <c r="C1826">
        <v>5</v>
      </c>
      <c r="D1826" t="s">
        <v>56</v>
      </c>
      <c r="E1826">
        <v>47149473.600000001</v>
      </c>
    </row>
    <row r="1827" spans="1:5" x14ac:dyDescent="0.25">
      <c r="A1827" t="s">
        <v>73</v>
      </c>
      <c r="B1827" s="189">
        <v>43799</v>
      </c>
      <c r="C1827">
        <v>5</v>
      </c>
      <c r="D1827" t="s">
        <v>57</v>
      </c>
      <c r="E1827">
        <v>938670.09</v>
      </c>
    </row>
    <row r="1828" spans="1:5" x14ac:dyDescent="0.25">
      <c r="A1828" t="s">
        <v>73</v>
      </c>
      <c r="B1828" s="189">
        <v>43820</v>
      </c>
      <c r="C1828">
        <v>4</v>
      </c>
      <c r="D1828" t="s">
        <v>100</v>
      </c>
      <c r="E1828">
        <v>1944621.9</v>
      </c>
    </row>
    <row r="1829" spans="1:5" x14ac:dyDescent="0.25">
      <c r="A1829" t="s">
        <v>73</v>
      </c>
      <c r="B1829" s="189">
        <v>43820</v>
      </c>
      <c r="C1829">
        <v>4</v>
      </c>
      <c r="D1829" t="s">
        <v>101</v>
      </c>
      <c r="E1829">
        <v>17892.71</v>
      </c>
    </row>
    <row r="1830" spans="1:5" x14ac:dyDescent="0.25">
      <c r="A1830" t="s">
        <v>73</v>
      </c>
      <c r="B1830" s="189">
        <v>43820</v>
      </c>
      <c r="C1830">
        <v>4</v>
      </c>
      <c r="D1830" t="s">
        <v>54</v>
      </c>
      <c r="E1830">
        <v>388512.01</v>
      </c>
    </row>
    <row r="1831" spans="1:5" x14ac:dyDescent="0.25">
      <c r="A1831" t="s">
        <v>73</v>
      </c>
      <c r="B1831" s="189">
        <v>43820</v>
      </c>
      <c r="C1831">
        <v>4</v>
      </c>
      <c r="D1831" t="s">
        <v>55</v>
      </c>
      <c r="E1831">
        <v>273862.27</v>
      </c>
    </row>
    <row r="1832" spans="1:5" x14ac:dyDescent="0.25">
      <c r="A1832" t="s">
        <v>73</v>
      </c>
      <c r="B1832" s="189">
        <v>43820</v>
      </c>
      <c r="C1832">
        <v>4</v>
      </c>
      <c r="D1832" t="s">
        <v>56</v>
      </c>
      <c r="E1832">
        <v>167303.57999999999</v>
      </c>
    </row>
    <row r="1833" spans="1:5" x14ac:dyDescent="0.25">
      <c r="A1833" t="s">
        <v>73</v>
      </c>
      <c r="B1833" s="189">
        <v>43820</v>
      </c>
      <c r="C1833">
        <v>4</v>
      </c>
      <c r="D1833" t="s">
        <v>57</v>
      </c>
      <c r="E1833">
        <v>3665.34</v>
      </c>
    </row>
    <row r="1834" spans="1:5" x14ac:dyDescent="0.25">
      <c r="A1834" t="s">
        <v>73</v>
      </c>
      <c r="B1834" s="189">
        <v>43820</v>
      </c>
      <c r="C1834">
        <v>5</v>
      </c>
      <c r="D1834" t="s">
        <v>100</v>
      </c>
      <c r="E1834">
        <v>149365514.99000001</v>
      </c>
    </row>
    <row r="1835" spans="1:5" x14ac:dyDescent="0.25">
      <c r="A1835" t="s">
        <v>73</v>
      </c>
      <c r="B1835" s="189">
        <v>43820</v>
      </c>
      <c r="C1835">
        <v>5</v>
      </c>
      <c r="D1835" t="s">
        <v>101</v>
      </c>
      <c r="E1835">
        <v>13541160.380000001</v>
      </c>
    </row>
    <row r="1836" spans="1:5" x14ac:dyDescent="0.25">
      <c r="A1836" t="s">
        <v>73</v>
      </c>
      <c r="B1836" s="189">
        <v>43820</v>
      </c>
      <c r="C1836">
        <v>5</v>
      </c>
      <c r="D1836" t="s">
        <v>54</v>
      </c>
      <c r="E1836">
        <v>36682988.649999999</v>
      </c>
    </row>
    <row r="1837" spans="1:5" x14ac:dyDescent="0.25">
      <c r="A1837" t="s">
        <v>73</v>
      </c>
      <c r="B1837" s="189">
        <v>43820</v>
      </c>
      <c r="C1837">
        <v>5</v>
      </c>
      <c r="D1837" t="s">
        <v>55</v>
      </c>
      <c r="E1837">
        <v>34793891.049999997</v>
      </c>
    </row>
    <row r="1838" spans="1:5" x14ac:dyDescent="0.25">
      <c r="A1838" t="s">
        <v>73</v>
      </c>
      <c r="B1838" s="189">
        <v>43820</v>
      </c>
      <c r="C1838">
        <v>5</v>
      </c>
      <c r="D1838" t="s">
        <v>56</v>
      </c>
      <c r="E1838">
        <v>59837403.789999999</v>
      </c>
    </row>
    <row r="1839" spans="1:5" x14ac:dyDescent="0.25">
      <c r="A1839" t="s">
        <v>73</v>
      </c>
      <c r="B1839" s="189">
        <v>43820</v>
      </c>
      <c r="C1839">
        <v>5</v>
      </c>
      <c r="D1839" t="s">
        <v>57</v>
      </c>
      <c r="E1839">
        <v>1441558.26</v>
      </c>
    </row>
    <row r="1840" spans="1:5" x14ac:dyDescent="0.25">
      <c r="A1840" t="s">
        <v>73</v>
      </c>
      <c r="B1840" s="189">
        <v>43855</v>
      </c>
      <c r="C1840">
        <v>4</v>
      </c>
      <c r="D1840" t="s">
        <v>100</v>
      </c>
      <c r="E1840">
        <v>2264920.84</v>
      </c>
    </row>
    <row r="1841" spans="1:5" x14ac:dyDescent="0.25">
      <c r="A1841" t="s">
        <v>73</v>
      </c>
      <c r="B1841" s="189">
        <v>43855</v>
      </c>
      <c r="C1841">
        <v>4</v>
      </c>
      <c r="D1841" t="s">
        <v>101</v>
      </c>
      <c r="E1841">
        <v>19512.03</v>
      </c>
    </row>
    <row r="1842" spans="1:5" x14ac:dyDescent="0.25">
      <c r="A1842" t="s">
        <v>73</v>
      </c>
      <c r="B1842" s="189">
        <v>43855</v>
      </c>
      <c r="C1842">
        <v>4</v>
      </c>
      <c r="D1842" t="s">
        <v>54</v>
      </c>
      <c r="E1842">
        <v>498594.83</v>
      </c>
    </row>
    <row r="1843" spans="1:5" x14ac:dyDescent="0.25">
      <c r="A1843" t="s">
        <v>73</v>
      </c>
      <c r="B1843" s="189">
        <v>43855</v>
      </c>
      <c r="C1843">
        <v>4</v>
      </c>
      <c r="D1843" t="s">
        <v>55</v>
      </c>
      <c r="E1843">
        <v>443940.46</v>
      </c>
    </row>
    <row r="1844" spans="1:5" x14ac:dyDescent="0.25">
      <c r="A1844" t="s">
        <v>73</v>
      </c>
      <c r="B1844" s="189">
        <v>43855</v>
      </c>
      <c r="C1844">
        <v>4</v>
      </c>
      <c r="D1844" t="s">
        <v>56</v>
      </c>
      <c r="E1844">
        <v>247800.32000000001</v>
      </c>
    </row>
    <row r="1845" spans="1:5" x14ac:dyDescent="0.25">
      <c r="A1845" t="s">
        <v>73</v>
      </c>
      <c r="B1845" s="189">
        <v>43855</v>
      </c>
      <c r="C1845">
        <v>4</v>
      </c>
      <c r="D1845" t="s">
        <v>57</v>
      </c>
      <c r="E1845">
        <v>3801.47</v>
      </c>
    </row>
    <row r="1846" spans="1:5" x14ac:dyDescent="0.25">
      <c r="A1846" t="s">
        <v>73</v>
      </c>
      <c r="B1846" s="189">
        <v>43855</v>
      </c>
      <c r="C1846">
        <v>5</v>
      </c>
      <c r="D1846" t="s">
        <v>100</v>
      </c>
      <c r="E1846">
        <v>179762332.13</v>
      </c>
    </row>
    <row r="1847" spans="1:5" x14ac:dyDescent="0.25">
      <c r="A1847" t="s">
        <v>73</v>
      </c>
      <c r="B1847" s="189">
        <v>43855</v>
      </c>
      <c r="C1847">
        <v>5</v>
      </c>
      <c r="D1847" t="s">
        <v>101</v>
      </c>
      <c r="E1847">
        <v>16179858.140000001</v>
      </c>
    </row>
    <row r="1848" spans="1:5" x14ac:dyDescent="0.25">
      <c r="A1848" t="s">
        <v>73</v>
      </c>
      <c r="B1848" s="189">
        <v>43855</v>
      </c>
      <c r="C1848">
        <v>5</v>
      </c>
      <c r="D1848" t="s">
        <v>54</v>
      </c>
      <c r="E1848">
        <v>43998950.659999996</v>
      </c>
    </row>
    <row r="1849" spans="1:5" x14ac:dyDescent="0.25">
      <c r="A1849" t="s">
        <v>73</v>
      </c>
      <c r="B1849" s="189">
        <v>43855</v>
      </c>
      <c r="C1849">
        <v>5</v>
      </c>
      <c r="D1849" t="s">
        <v>55</v>
      </c>
      <c r="E1849">
        <v>42640881</v>
      </c>
    </row>
    <row r="1850" spans="1:5" x14ac:dyDescent="0.25">
      <c r="A1850" t="s">
        <v>73</v>
      </c>
      <c r="B1850" s="189">
        <v>43855</v>
      </c>
      <c r="C1850">
        <v>5</v>
      </c>
      <c r="D1850" t="s">
        <v>56</v>
      </c>
      <c r="E1850">
        <v>66415161.329999998</v>
      </c>
    </row>
    <row r="1851" spans="1:5" x14ac:dyDescent="0.25">
      <c r="A1851" t="s">
        <v>73</v>
      </c>
      <c r="B1851" s="189">
        <v>43855</v>
      </c>
      <c r="C1851">
        <v>5</v>
      </c>
      <c r="D1851" t="s">
        <v>57</v>
      </c>
      <c r="E1851">
        <v>2076419.27</v>
      </c>
    </row>
    <row r="1852" spans="1:5" x14ac:dyDescent="0.25">
      <c r="A1852" t="s">
        <v>73</v>
      </c>
      <c r="B1852" s="189">
        <v>43890</v>
      </c>
      <c r="C1852">
        <v>4</v>
      </c>
      <c r="D1852" t="s">
        <v>100</v>
      </c>
      <c r="E1852">
        <v>1778217.47</v>
      </c>
    </row>
    <row r="1853" spans="1:5" x14ac:dyDescent="0.25">
      <c r="A1853" t="s">
        <v>73</v>
      </c>
      <c r="B1853" s="189">
        <v>43890</v>
      </c>
      <c r="C1853">
        <v>4</v>
      </c>
      <c r="D1853" t="s">
        <v>101</v>
      </c>
      <c r="E1853">
        <v>19013</v>
      </c>
    </row>
    <row r="1854" spans="1:5" x14ac:dyDescent="0.25">
      <c r="A1854" t="s">
        <v>73</v>
      </c>
      <c r="B1854" s="189">
        <v>43890</v>
      </c>
      <c r="C1854">
        <v>4</v>
      </c>
      <c r="D1854" t="s">
        <v>54</v>
      </c>
      <c r="E1854">
        <v>307649.8</v>
      </c>
    </row>
    <row r="1855" spans="1:5" x14ac:dyDescent="0.25">
      <c r="A1855" t="s">
        <v>73</v>
      </c>
      <c r="B1855" s="189">
        <v>43890</v>
      </c>
      <c r="C1855">
        <v>4</v>
      </c>
      <c r="D1855" t="s">
        <v>55</v>
      </c>
      <c r="E1855">
        <v>183892.78</v>
      </c>
    </row>
    <row r="1856" spans="1:5" x14ac:dyDescent="0.25">
      <c r="A1856" t="s">
        <v>73</v>
      </c>
      <c r="B1856" s="189">
        <v>43890</v>
      </c>
      <c r="C1856">
        <v>4</v>
      </c>
      <c r="D1856" t="s">
        <v>56</v>
      </c>
      <c r="E1856">
        <v>307108.88</v>
      </c>
    </row>
    <row r="1857" spans="1:5" x14ac:dyDescent="0.25">
      <c r="A1857" t="s">
        <v>73</v>
      </c>
      <c r="B1857" s="189">
        <v>43890</v>
      </c>
      <c r="C1857">
        <v>4</v>
      </c>
      <c r="D1857" t="s">
        <v>57</v>
      </c>
      <c r="E1857">
        <v>3793.98</v>
      </c>
    </row>
    <row r="1858" spans="1:5" x14ac:dyDescent="0.25">
      <c r="A1858" t="s">
        <v>73</v>
      </c>
      <c r="B1858" s="189">
        <v>43890</v>
      </c>
      <c r="C1858">
        <v>5</v>
      </c>
      <c r="D1858" t="s">
        <v>100</v>
      </c>
      <c r="E1858">
        <v>145364619.34</v>
      </c>
    </row>
    <row r="1859" spans="1:5" x14ac:dyDescent="0.25">
      <c r="A1859" t="s">
        <v>73</v>
      </c>
      <c r="B1859" s="189">
        <v>43890</v>
      </c>
      <c r="C1859">
        <v>5</v>
      </c>
      <c r="D1859" t="s">
        <v>101</v>
      </c>
      <c r="E1859">
        <v>12961985.449999999</v>
      </c>
    </row>
    <row r="1860" spans="1:5" x14ac:dyDescent="0.25">
      <c r="A1860" t="s">
        <v>73</v>
      </c>
      <c r="B1860" s="189">
        <v>43890</v>
      </c>
      <c r="C1860">
        <v>5</v>
      </c>
      <c r="D1860" t="s">
        <v>54</v>
      </c>
      <c r="E1860">
        <v>37758246.630000003</v>
      </c>
    </row>
    <row r="1861" spans="1:5" x14ac:dyDescent="0.25">
      <c r="A1861" t="s">
        <v>73</v>
      </c>
      <c r="B1861" s="189">
        <v>43890</v>
      </c>
      <c r="C1861">
        <v>5</v>
      </c>
      <c r="D1861" t="s">
        <v>55</v>
      </c>
      <c r="E1861">
        <v>36776911.210000001</v>
      </c>
    </row>
    <row r="1862" spans="1:5" x14ac:dyDescent="0.25">
      <c r="A1862" t="s">
        <v>73</v>
      </c>
      <c r="B1862" s="189">
        <v>43890</v>
      </c>
      <c r="C1862">
        <v>5</v>
      </c>
      <c r="D1862" t="s">
        <v>56</v>
      </c>
      <c r="E1862">
        <v>56118692.490000002</v>
      </c>
    </row>
    <row r="1863" spans="1:5" x14ac:dyDescent="0.25">
      <c r="A1863" t="s">
        <v>73</v>
      </c>
      <c r="B1863" s="189">
        <v>43890</v>
      </c>
      <c r="C1863">
        <v>5</v>
      </c>
      <c r="D1863" t="s">
        <v>57</v>
      </c>
      <c r="E1863">
        <v>1489849.84</v>
      </c>
    </row>
    <row r="1864" spans="1:5" x14ac:dyDescent="0.25">
      <c r="A1864" t="s">
        <v>73</v>
      </c>
      <c r="B1864" s="189">
        <v>43918</v>
      </c>
      <c r="C1864">
        <v>4</v>
      </c>
      <c r="D1864" t="s">
        <v>100</v>
      </c>
      <c r="E1864">
        <v>1874395.61</v>
      </c>
    </row>
    <row r="1865" spans="1:5" x14ac:dyDescent="0.25">
      <c r="A1865" t="s">
        <v>73</v>
      </c>
      <c r="B1865" s="189">
        <v>43918</v>
      </c>
      <c r="C1865">
        <v>4</v>
      </c>
      <c r="D1865" t="s">
        <v>101</v>
      </c>
      <c r="E1865">
        <v>19905.96</v>
      </c>
    </row>
    <row r="1866" spans="1:5" x14ac:dyDescent="0.25">
      <c r="A1866" t="s">
        <v>73</v>
      </c>
      <c r="B1866" s="189">
        <v>43918</v>
      </c>
      <c r="C1866">
        <v>4</v>
      </c>
      <c r="D1866" t="s">
        <v>54</v>
      </c>
      <c r="E1866">
        <v>396002.25</v>
      </c>
    </row>
    <row r="1867" spans="1:5" x14ac:dyDescent="0.25">
      <c r="A1867" t="s">
        <v>73</v>
      </c>
      <c r="B1867" s="189">
        <v>43918</v>
      </c>
      <c r="C1867">
        <v>4</v>
      </c>
      <c r="D1867" t="s">
        <v>55</v>
      </c>
      <c r="E1867">
        <v>243280.4</v>
      </c>
    </row>
    <row r="1868" spans="1:5" x14ac:dyDescent="0.25">
      <c r="A1868" t="s">
        <v>73</v>
      </c>
      <c r="B1868" s="189">
        <v>43918</v>
      </c>
      <c r="C1868">
        <v>4</v>
      </c>
      <c r="D1868" t="s">
        <v>56</v>
      </c>
      <c r="E1868">
        <v>170444.64</v>
      </c>
    </row>
    <row r="1869" spans="1:5" x14ac:dyDescent="0.25">
      <c r="A1869" t="s">
        <v>73</v>
      </c>
      <c r="B1869" s="189">
        <v>43918</v>
      </c>
      <c r="C1869">
        <v>4</v>
      </c>
      <c r="D1869" t="s">
        <v>57</v>
      </c>
      <c r="E1869">
        <v>2616.1</v>
      </c>
    </row>
    <row r="1870" spans="1:5" x14ac:dyDescent="0.25">
      <c r="A1870" t="s">
        <v>73</v>
      </c>
      <c r="B1870" s="189">
        <v>43918</v>
      </c>
      <c r="C1870">
        <v>5</v>
      </c>
      <c r="D1870" t="s">
        <v>100</v>
      </c>
      <c r="E1870">
        <v>147424398.63</v>
      </c>
    </row>
    <row r="1871" spans="1:5" x14ac:dyDescent="0.25">
      <c r="A1871" t="s">
        <v>73</v>
      </c>
      <c r="B1871" s="189">
        <v>43918</v>
      </c>
      <c r="C1871">
        <v>5</v>
      </c>
      <c r="D1871" t="s">
        <v>101</v>
      </c>
      <c r="E1871">
        <v>12612806.470000001</v>
      </c>
    </row>
    <row r="1872" spans="1:5" x14ac:dyDescent="0.25">
      <c r="A1872" t="s">
        <v>73</v>
      </c>
      <c r="B1872" s="189">
        <v>43918</v>
      </c>
      <c r="C1872">
        <v>5</v>
      </c>
      <c r="D1872" t="s">
        <v>54</v>
      </c>
      <c r="E1872">
        <v>38983895.770000003</v>
      </c>
    </row>
    <row r="1873" spans="1:5" x14ac:dyDescent="0.25">
      <c r="A1873" t="s">
        <v>73</v>
      </c>
      <c r="B1873" s="189">
        <v>43918</v>
      </c>
      <c r="C1873">
        <v>5</v>
      </c>
      <c r="D1873" t="s">
        <v>55</v>
      </c>
      <c r="E1873">
        <v>38841297.020000003</v>
      </c>
    </row>
    <row r="1874" spans="1:5" x14ac:dyDescent="0.25">
      <c r="A1874" t="s">
        <v>73</v>
      </c>
      <c r="B1874" s="189">
        <v>43918</v>
      </c>
      <c r="C1874">
        <v>5</v>
      </c>
      <c r="D1874" t="s">
        <v>56</v>
      </c>
      <c r="E1874">
        <v>57479654.119999997</v>
      </c>
    </row>
    <row r="1875" spans="1:5" x14ac:dyDescent="0.25">
      <c r="A1875" t="s">
        <v>73</v>
      </c>
      <c r="B1875" s="189">
        <v>43918</v>
      </c>
      <c r="C1875">
        <v>5</v>
      </c>
      <c r="D1875" t="s">
        <v>57</v>
      </c>
      <c r="E1875">
        <v>992358.41</v>
      </c>
    </row>
    <row r="1876" spans="1:5" x14ac:dyDescent="0.25">
      <c r="A1876" t="s">
        <v>348</v>
      </c>
      <c r="B1876" s="189">
        <v>43554</v>
      </c>
      <c r="C1876">
        <v>4</v>
      </c>
      <c r="D1876" t="s">
        <v>100</v>
      </c>
      <c r="E1876">
        <v>986995.33</v>
      </c>
    </row>
    <row r="1877" spans="1:5" x14ac:dyDescent="0.25">
      <c r="A1877" t="s">
        <v>348</v>
      </c>
      <c r="B1877" s="189">
        <v>43554</v>
      </c>
      <c r="C1877">
        <v>4</v>
      </c>
      <c r="D1877" t="s">
        <v>101</v>
      </c>
      <c r="E1877">
        <v>12777.48</v>
      </c>
    </row>
    <row r="1878" spans="1:5" x14ac:dyDescent="0.25">
      <c r="A1878" t="s">
        <v>348</v>
      </c>
      <c r="B1878" s="189">
        <v>43554</v>
      </c>
      <c r="C1878">
        <v>4</v>
      </c>
      <c r="D1878" t="s">
        <v>54</v>
      </c>
      <c r="E1878">
        <v>179685.96</v>
      </c>
    </row>
    <row r="1879" spans="1:5" x14ac:dyDescent="0.25">
      <c r="A1879" t="s">
        <v>348</v>
      </c>
      <c r="B1879" s="189">
        <v>43554</v>
      </c>
      <c r="C1879">
        <v>4</v>
      </c>
      <c r="D1879" t="s">
        <v>55</v>
      </c>
      <c r="E1879">
        <v>141460.95000000001</v>
      </c>
    </row>
    <row r="1880" spans="1:5" x14ac:dyDescent="0.25">
      <c r="A1880" t="s">
        <v>348</v>
      </c>
      <c r="B1880" s="189">
        <v>43554</v>
      </c>
      <c r="C1880">
        <v>4</v>
      </c>
      <c r="D1880" t="s">
        <v>56</v>
      </c>
      <c r="E1880">
        <v>136976.76999999999</v>
      </c>
    </row>
    <row r="1881" spans="1:5" x14ac:dyDescent="0.25">
      <c r="A1881" t="s">
        <v>348</v>
      </c>
      <c r="B1881" s="189">
        <v>43554</v>
      </c>
      <c r="C1881">
        <v>4</v>
      </c>
      <c r="D1881" t="s">
        <v>57</v>
      </c>
      <c r="E1881">
        <v>2606.71</v>
      </c>
    </row>
    <row r="1882" spans="1:5" x14ac:dyDescent="0.25">
      <c r="A1882" t="s">
        <v>348</v>
      </c>
      <c r="B1882" s="189">
        <v>43554</v>
      </c>
      <c r="C1882">
        <v>5</v>
      </c>
      <c r="D1882" t="s">
        <v>100</v>
      </c>
      <c r="E1882">
        <v>92580915.019999996</v>
      </c>
    </row>
    <row r="1883" spans="1:5" x14ac:dyDescent="0.25">
      <c r="A1883" t="s">
        <v>348</v>
      </c>
      <c r="B1883" s="189">
        <v>43554</v>
      </c>
      <c r="C1883">
        <v>5</v>
      </c>
      <c r="D1883" t="s">
        <v>101</v>
      </c>
      <c r="E1883">
        <v>11474884.550000001</v>
      </c>
    </row>
    <row r="1884" spans="1:5" x14ac:dyDescent="0.25">
      <c r="A1884" t="s">
        <v>348</v>
      </c>
      <c r="B1884" s="189">
        <v>43554</v>
      </c>
      <c r="C1884">
        <v>5</v>
      </c>
      <c r="D1884" t="s">
        <v>54</v>
      </c>
      <c r="E1884">
        <v>26513249.379999999</v>
      </c>
    </row>
    <row r="1885" spans="1:5" x14ac:dyDescent="0.25">
      <c r="A1885" t="s">
        <v>348</v>
      </c>
      <c r="B1885" s="189">
        <v>43554</v>
      </c>
      <c r="C1885">
        <v>5</v>
      </c>
      <c r="D1885" t="s">
        <v>55</v>
      </c>
      <c r="E1885">
        <v>24977745.989999998</v>
      </c>
    </row>
    <row r="1886" spans="1:5" x14ac:dyDescent="0.25">
      <c r="A1886" t="s">
        <v>348</v>
      </c>
      <c r="B1886" s="189">
        <v>43554</v>
      </c>
      <c r="C1886">
        <v>5</v>
      </c>
      <c r="D1886" t="s">
        <v>56</v>
      </c>
      <c r="E1886">
        <v>37260550.359999999</v>
      </c>
    </row>
    <row r="1887" spans="1:5" x14ac:dyDescent="0.25">
      <c r="A1887" t="s">
        <v>348</v>
      </c>
      <c r="B1887" s="189">
        <v>43554</v>
      </c>
      <c r="C1887">
        <v>5</v>
      </c>
      <c r="D1887" t="s">
        <v>57</v>
      </c>
      <c r="E1887">
        <v>1429603.75</v>
      </c>
    </row>
    <row r="1888" spans="1:5" x14ac:dyDescent="0.25">
      <c r="A1888" t="s">
        <v>348</v>
      </c>
      <c r="B1888" s="189">
        <v>43582</v>
      </c>
      <c r="C1888">
        <v>4</v>
      </c>
      <c r="D1888" t="s">
        <v>100</v>
      </c>
      <c r="E1888">
        <v>884001.54</v>
      </c>
    </row>
    <row r="1889" spans="1:5" x14ac:dyDescent="0.25">
      <c r="A1889" t="s">
        <v>348</v>
      </c>
      <c r="B1889" s="189">
        <v>43582</v>
      </c>
      <c r="C1889">
        <v>4</v>
      </c>
      <c r="D1889" t="s">
        <v>101</v>
      </c>
      <c r="E1889">
        <v>14571.94</v>
      </c>
    </row>
    <row r="1890" spans="1:5" x14ac:dyDescent="0.25">
      <c r="A1890" t="s">
        <v>348</v>
      </c>
      <c r="B1890" s="189">
        <v>43582</v>
      </c>
      <c r="C1890">
        <v>4</v>
      </c>
      <c r="D1890" t="s">
        <v>54</v>
      </c>
      <c r="E1890">
        <v>182896.64000000001</v>
      </c>
    </row>
    <row r="1891" spans="1:5" x14ac:dyDescent="0.25">
      <c r="A1891" t="s">
        <v>348</v>
      </c>
      <c r="B1891" s="189">
        <v>43582</v>
      </c>
      <c r="C1891">
        <v>4</v>
      </c>
      <c r="D1891" t="s">
        <v>55</v>
      </c>
      <c r="E1891">
        <v>119445.61</v>
      </c>
    </row>
    <row r="1892" spans="1:5" x14ac:dyDescent="0.25">
      <c r="A1892" t="s">
        <v>348</v>
      </c>
      <c r="B1892" s="189">
        <v>43582</v>
      </c>
      <c r="C1892">
        <v>4</v>
      </c>
      <c r="D1892" t="s">
        <v>56</v>
      </c>
      <c r="E1892">
        <v>129623.48</v>
      </c>
    </row>
    <row r="1893" spans="1:5" x14ac:dyDescent="0.25">
      <c r="A1893" t="s">
        <v>348</v>
      </c>
      <c r="B1893" s="189">
        <v>43582</v>
      </c>
      <c r="C1893">
        <v>4</v>
      </c>
      <c r="D1893" t="s">
        <v>57</v>
      </c>
      <c r="E1893">
        <v>2105.92</v>
      </c>
    </row>
    <row r="1894" spans="1:5" x14ac:dyDescent="0.25">
      <c r="A1894" t="s">
        <v>348</v>
      </c>
      <c r="B1894" s="189">
        <v>43582</v>
      </c>
      <c r="C1894">
        <v>5</v>
      </c>
      <c r="D1894" t="s">
        <v>100</v>
      </c>
      <c r="E1894">
        <v>76115125.299999997</v>
      </c>
    </row>
    <row r="1895" spans="1:5" x14ac:dyDescent="0.25">
      <c r="A1895" t="s">
        <v>348</v>
      </c>
      <c r="B1895" s="189">
        <v>43582</v>
      </c>
      <c r="C1895">
        <v>5</v>
      </c>
      <c r="D1895" t="s">
        <v>101</v>
      </c>
      <c r="E1895">
        <v>8998566.6699999999</v>
      </c>
    </row>
    <row r="1896" spans="1:5" x14ac:dyDescent="0.25">
      <c r="A1896" t="s">
        <v>348</v>
      </c>
      <c r="B1896" s="189">
        <v>43582</v>
      </c>
      <c r="C1896">
        <v>5</v>
      </c>
      <c r="D1896" t="s">
        <v>54</v>
      </c>
      <c r="E1896">
        <v>22838535.949999999</v>
      </c>
    </row>
    <row r="1897" spans="1:5" x14ac:dyDescent="0.25">
      <c r="A1897" t="s">
        <v>348</v>
      </c>
      <c r="B1897" s="189">
        <v>43582</v>
      </c>
      <c r="C1897">
        <v>5</v>
      </c>
      <c r="D1897" t="s">
        <v>55</v>
      </c>
      <c r="E1897">
        <v>21794886.420000002</v>
      </c>
    </row>
    <row r="1898" spans="1:5" x14ac:dyDescent="0.25">
      <c r="A1898" t="s">
        <v>348</v>
      </c>
      <c r="B1898" s="189">
        <v>43582</v>
      </c>
      <c r="C1898">
        <v>5</v>
      </c>
      <c r="D1898" t="s">
        <v>56</v>
      </c>
      <c r="E1898">
        <v>34898282.340000004</v>
      </c>
    </row>
    <row r="1899" spans="1:5" x14ac:dyDescent="0.25">
      <c r="A1899" t="s">
        <v>348</v>
      </c>
      <c r="B1899" s="189">
        <v>43582</v>
      </c>
      <c r="C1899">
        <v>5</v>
      </c>
      <c r="D1899" t="s">
        <v>57</v>
      </c>
      <c r="E1899">
        <v>1224608.5900000001</v>
      </c>
    </row>
    <row r="1900" spans="1:5" x14ac:dyDescent="0.25">
      <c r="A1900" t="s">
        <v>348</v>
      </c>
      <c r="B1900" s="189">
        <v>43610</v>
      </c>
      <c r="C1900">
        <v>4</v>
      </c>
      <c r="D1900" t="s">
        <v>100</v>
      </c>
      <c r="E1900">
        <v>767386.6</v>
      </c>
    </row>
    <row r="1901" spans="1:5" x14ac:dyDescent="0.25">
      <c r="A1901" t="s">
        <v>348</v>
      </c>
      <c r="B1901" s="189">
        <v>43610</v>
      </c>
      <c r="C1901">
        <v>4</v>
      </c>
      <c r="D1901" t="s">
        <v>101</v>
      </c>
      <c r="E1901">
        <v>11543.54</v>
      </c>
    </row>
    <row r="1902" spans="1:5" x14ac:dyDescent="0.25">
      <c r="A1902" t="s">
        <v>348</v>
      </c>
      <c r="B1902" s="189">
        <v>43610</v>
      </c>
      <c r="C1902">
        <v>4</v>
      </c>
      <c r="D1902" t="s">
        <v>54</v>
      </c>
      <c r="E1902">
        <v>191336.8</v>
      </c>
    </row>
    <row r="1903" spans="1:5" x14ac:dyDescent="0.25">
      <c r="A1903" t="s">
        <v>348</v>
      </c>
      <c r="B1903" s="189">
        <v>43610</v>
      </c>
      <c r="C1903">
        <v>4</v>
      </c>
      <c r="D1903" t="s">
        <v>55</v>
      </c>
      <c r="E1903">
        <v>160162.45000000001</v>
      </c>
    </row>
    <row r="1904" spans="1:5" x14ac:dyDescent="0.25">
      <c r="A1904" t="s">
        <v>348</v>
      </c>
      <c r="B1904" s="189">
        <v>43610</v>
      </c>
      <c r="C1904">
        <v>4</v>
      </c>
      <c r="D1904" t="s">
        <v>56</v>
      </c>
      <c r="E1904">
        <v>187590.42</v>
      </c>
    </row>
    <row r="1905" spans="1:5" x14ac:dyDescent="0.25">
      <c r="A1905" t="s">
        <v>348</v>
      </c>
      <c r="B1905" s="189">
        <v>43610</v>
      </c>
      <c r="C1905">
        <v>4</v>
      </c>
      <c r="D1905" t="s">
        <v>57</v>
      </c>
      <c r="E1905">
        <v>1772</v>
      </c>
    </row>
    <row r="1906" spans="1:5" x14ac:dyDescent="0.25">
      <c r="A1906" t="s">
        <v>348</v>
      </c>
      <c r="B1906" s="189">
        <v>43610</v>
      </c>
      <c r="C1906">
        <v>5</v>
      </c>
      <c r="D1906" t="s">
        <v>100</v>
      </c>
      <c r="E1906">
        <v>71021794.120000005</v>
      </c>
    </row>
    <row r="1907" spans="1:5" x14ac:dyDescent="0.25">
      <c r="A1907" t="s">
        <v>348</v>
      </c>
      <c r="B1907" s="189">
        <v>43610</v>
      </c>
      <c r="C1907">
        <v>5</v>
      </c>
      <c r="D1907" t="s">
        <v>101</v>
      </c>
      <c r="E1907">
        <v>8272775.4100000001</v>
      </c>
    </row>
    <row r="1908" spans="1:5" x14ac:dyDescent="0.25">
      <c r="A1908" t="s">
        <v>348</v>
      </c>
      <c r="B1908" s="189">
        <v>43610</v>
      </c>
      <c r="C1908">
        <v>5</v>
      </c>
      <c r="D1908" t="s">
        <v>54</v>
      </c>
      <c r="E1908">
        <v>20313064.690000001</v>
      </c>
    </row>
    <row r="1909" spans="1:5" x14ac:dyDescent="0.25">
      <c r="A1909" t="s">
        <v>348</v>
      </c>
      <c r="B1909" s="189">
        <v>43610</v>
      </c>
      <c r="C1909">
        <v>5</v>
      </c>
      <c r="D1909" t="s">
        <v>55</v>
      </c>
      <c r="E1909">
        <v>20577345.73</v>
      </c>
    </row>
    <row r="1910" spans="1:5" x14ac:dyDescent="0.25">
      <c r="A1910" t="s">
        <v>348</v>
      </c>
      <c r="B1910" s="189">
        <v>43610</v>
      </c>
      <c r="C1910">
        <v>5</v>
      </c>
      <c r="D1910" t="s">
        <v>56</v>
      </c>
      <c r="E1910">
        <v>28454388.91</v>
      </c>
    </row>
    <row r="1911" spans="1:5" x14ac:dyDescent="0.25">
      <c r="A1911" t="s">
        <v>348</v>
      </c>
      <c r="B1911" s="189">
        <v>43610</v>
      </c>
      <c r="C1911">
        <v>5</v>
      </c>
      <c r="D1911" t="s">
        <v>57</v>
      </c>
      <c r="E1911">
        <v>1026425.87</v>
      </c>
    </row>
    <row r="1912" spans="1:5" x14ac:dyDescent="0.25">
      <c r="A1912" t="s">
        <v>348</v>
      </c>
      <c r="B1912" s="189">
        <v>43890</v>
      </c>
      <c r="C1912">
        <v>4</v>
      </c>
      <c r="D1912" t="s">
        <v>100</v>
      </c>
      <c r="E1912">
        <v>1099633.6499999999</v>
      </c>
    </row>
    <row r="1913" spans="1:5" x14ac:dyDescent="0.25">
      <c r="A1913" t="s">
        <v>348</v>
      </c>
      <c r="B1913" s="189">
        <v>43890</v>
      </c>
      <c r="C1913">
        <v>4</v>
      </c>
      <c r="D1913" t="s">
        <v>101</v>
      </c>
      <c r="E1913">
        <v>14212.18</v>
      </c>
    </row>
    <row r="1914" spans="1:5" x14ac:dyDescent="0.25">
      <c r="A1914" t="s">
        <v>348</v>
      </c>
      <c r="B1914" s="189">
        <v>43890</v>
      </c>
      <c r="C1914">
        <v>4</v>
      </c>
      <c r="D1914" t="s">
        <v>54</v>
      </c>
      <c r="E1914">
        <v>168633.95</v>
      </c>
    </row>
    <row r="1915" spans="1:5" x14ac:dyDescent="0.25">
      <c r="A1915" t="s">
        <v>348</v>
      </c>
      <c r="B1915" s="189">
        <v>43890</v>
      </c>
      <c r="C1915">
        <v>4</v>
      </c>
      <c r="D1915" t="s">
        <v>55</v>
      </c>
      <c r="E1915">
        <v>74634.509999999995</v>
      </c>
    </row>
    <row r="1916" spans="1:5" x14ac:dyDescent="0.25">
      <c r="A1916" t="s">
        <v>348</v>
      </c>
      <c r="B1916" s="189">
        <v>43890</v>
      </c>
      <c r="C1916">
        <v>4</v>
      </c>
      <c r="D1916" t="s">
        <v>56</v>
      </c>
      <c r="E1916">
        <v>293548.59000000003</v>
      </c>
    </row>
    <row r="1917" spans="1:5" x14ac:dyDescent="0.25">
      <c r="A1917" t="s">
        <v>348</v>
      </c>
      <c r="B1917" s="189">
        <v>43890</v>
      </c>
      <c r="C1917">
        <v>4</v>
      </c>
      <c r="D1917" t="s">
        <v>57</v>
      </c>
      <c r="E1917">
        <v>1504.18</v>
      </c>
    </row>
    <row r="1918" spans="1:5" x14ac:dyDescent="0.25">
      <c r="A1918" t="s">
        <v>348</v>
      </c>
      <c r="B1918" s="189">
        <v>43890</v>
      </c>
      <c r="C1918">
        <v>5</v>
      </c>
      <c r="D1918" t="s">
        <v>100</v>
      </c>
      <c r="E1918">
        <v>104055366.95999999</v>
      </c>
    </row>
    <row r="1919" spans="1:5" x14ac:dyDescent="0.25">
      <c r="A1919" t="s">
        <v>348</v>
      </c>
      <c r="B1919" s="189">
        <v>43890</v>
      </c>
      <c r="C1919">
        <v>5</v>
      </c>
      <c r="D1919" t="s">
        <v>101</v>
      </c>
      <c r="E1919">
        <v>11406465.039999999</v>
      </c>
    </row>
    <row r="1920" spans="1:5" x14ac:dyDescent="0.25">
      <c r="A1920" t="s">
        <v>348</v>
      </c>
      <c r="B1920" s="189">
        <v>43890</v>
      </c>
      <c r="C1920">
        <v>5</v>
      </c>
      <c r="D1920" t="s">
        <v>54</v>
      </c>
      <c r="E1920">
        <v>27174500.82</v>
      </c>
    </row>
    <row r="1921" spans="1:5" x14ac:dyDescent="0.25">
      <c r="A1921" t="s">
        <v>348</v>
      </c>
      <c r="B1921" s="189">
        <v>43890</v>
      </c>
      <c r="C1921">
        <v>5</v>
      </c>
      <c r="D1921" t="s">
        <v>55</v>
      </c>
      <c r="E1921">
        <v>25402447.449999999</v>
      </c>
    </row>
    <row r="1922" spans="1:5" x14ac:dyDescent="0.25">
      <c r="A1922" t="s">
        <v>348</v>
      </c>
      <c r="B1922" s="189">
        <v>43890</v>
      </c>
      <c r="C1922">
        <v>5</v>
      </c>
      <c r="D1922" t="s">
        <v>56</v>
      </c>
      <c r="E1922">
        <v>39970210.350000001</v>
      </c>
    </row>
    <row r="1923" spans="1:5" x14ac:dyDescent="0.25">
      <c r="A1923" t="s">
        <v>348</v>
      </c>
      <c r="B1923" s="189">
        <v>43890</v>
      </c>
      <c r="C1923">
        <v>5</v>
      </c>
      <c r="D1923" t="s">
        <v>57</v>
      </c>
      <c r="E1923">
        <v>985166.27</v>
      </c>
    </row>
    <row r="1924" spans="1:5" x14ac:dyDescent="0.25">
      <c r="A1924" t="s">
        <v>348</v>
      </c>
      <c r="B1924" s="189">
        <v>43918</v>
      </c>
      <c r="C1924">
        <v>4</v>
      </c>
      <c r="D1924" t="s">
        <v>100</v>
      </c>
      <c r="E1924">
        <v>1138050.97</v>
      </c>
    </row>
    <row r="1925" spans="1:5" x14ac:dyDescent="0.25">
      <c r="A1925" t="s">
        <v>348</v>
      </c>
      <c r="B1925" s="189">
        <v>43918</v>
      </c>
      <c r="C1925">
        <v>4</v>
      </c>
      <c r="D1925" t="s">
        <v>101</v>
      </c>
      <c r="E1925">
        <v>14777.58</v>
      </c>
    </row>
    <row r="1926" spans="1:5" x14ac:dyDescent="0.25">
      <c r="A1926" t="s">
        <v>348</v>
      </c>
      <c r="B1926" s="189">
        <v>43918</v>
      </c>
      <c r="C1926">
        <v>4</v>
      </c>
      <c r="D1926" t="s">
        <v>54</v>
      </c>
      <c r="E1926">
        <v>235394.71</v>
      </c>
    </row>
    <row r="1927" spans="1:5" x14ac:dyDescent="0.25">
      <c r="A1927" t="s">
        <v>348</v>
      </c>
      <c r="B1927" s="189">
        <v>43918</v>
      </c>
      <c r="C1927">
        <v>4</v>
      </c>
      <c r="D1927" t="s">
        <v>55</v>
      </c>
      <c r="E1927">
        <v>155527.94</v>
      </c>
    </row>
    <row r="1928" spans="1:5" x14ac:dyDescent="0.25">
      <c r="A1928" t="s">
        <v>348</v>
      </c>
      <c r="B1928" s="189">
        <v>43918</v>
      </c>
      <c r="C1928">
        <v>4</v>
      </c>
      <c r="D1928" t="s">
        <v>56</v>
      </c>
      <c r="E1928">
        <v>135801.10999999999</v>
      </c>
    </row>
    <row r="1929" spans="1:5" x14ac:dyDescent="0.25">
      <c r="A1929" t="s">
        <v>348</v>
      </c>
      <c r="B1929" s="189">
        <v>43918</v>
      </c>
      <c r="C1929">
        <v>4</v>
      </c>
      <c r="D1929" t="s">
        <v>57</v>
      </c>
      <c r="E1929">
        <v>967.87</v>
      </c>
    </row>
    <row r="1930" spans="1:5" x14ac:dyDescent="0.25">
      <c r="A1930" t="s">
        <v>348</v>
      </c>
      <c r="B1930" s="189">
        <v>43918</v>
      </c>
      <c r="C1930">
        <v>5</v>
      </c>
      <c r="D1930" t="s">
        <v>100</v>
      </c>
      <c r="E1930">
        <v>97247055.760000005</v>
      </c>
    </row>
    <row r="1931" spans="1:5" x14ac:dyDescent="0.25">
      <c r="A1931" t="s">
        <v>348</v>
      </c>
      <c r="B1931" s="189">
        <v>43918</v>
      </c>
      <c r="C1931">
        <v>5</v>
      </c>
      <c r="D1931" t="s">
        <v>101</v>
      </c>
      <c r="E1931">
        <v>10703971.48</v>
      </c>
    </row>
    <row r="1932" spans="1:5" x14ac:dyDescent="0.25">
      <c r="A1932" t="s">
        <v>348</v>
      </c>
      <c r="B1932" s="189">
        <v>43918</v>
      </c>
      <c r="C1932">
        <v>5</v>
      </c>
      <c r="D1932" t="s">
        <v>54</v>
      </c>
      <c r="E1932">
        <v>25275615.66</v>
      </c>
    </row>
    <row r="1933" spans="1:5" x14ac:dyDescent="0.25">
      <c r="A1933" t="s">
        <v>348</v>
      </c>
      <c r="B1933" s="189">
        <v>43918</v>
      </c>
      <c r="C1933">
        <v>5</v>
      </c>
      <c r="D1933" t="s">
        <v>55</v>
      </c>
      <c r="E1933">
        <v>24130116.210000001</v>
      </c>
    </row>
    <row r="1934" spans="1:5" x14ac:dyDescent="0.25">
      <c r="A1934" t="s">
        <v>348</v>
      </c>
      <c r="B1934" s="189">
        <v>43918</v>
      </c>
      <c r="C1934">
        <v>5</v>
      </c>
      <c r="D1934" t="s">
        <v>56</v>
      </c>
      <c r="E1934">
        <v>34327208.869999997</v>
      </c>
    </row>
    <row r="1935" spans="1:5" x14ac:dyDescent="0.25">
      <c r="A1935" t="s">
        <v>348</v>
      </c>
      <c r="B1935" s="189">
        <v>43918</v>
      </c>
      <c r="C1935">
        <v>5</v>
      </c>
      <c r="D1935" t="s">
        <v>57</v>
      </c>
      <c r="E1935">
        <v>583753.32999999996</v>
      </c>
    </row>
    <row r="1936" spans="1:5" x14ac:dyDescent="0.25">
      <c r="A1936" t="s">
        <v>348</v>
      </c>
      <c r="B1936" s="189">
        <v>43946</v>
      </c>
      <c r="C1936">
        <v>4</v>
      </c>
      <c r="D1936" t="s">
        <v>100</v>
      </c>
      <c r="E1936">
        <v>1238474.76</v>
      </c>
    </row>
    <row r="1937" spans="1:5" x14ac:dyDescent="0.25">
      <c r="A1937" t="s">
        <v>348</v>
      </c>
      <c r="B1937" s="189">
        <v>43946</v>
      </c>
      <c r="C1937">
        <v>4</v>
      </c>
      <c r="D1937" t="s">
        <v>101</v>
      </c>
      <c r="E1937">
        <v>15462.73</v>
      </c>
    </row>
    <row r="1938" spans="1:5" x14ac:dyDescent="0.25">
      <c r="A1938" t="s">
        <v>348</v>
      </c>
      <c r="B1938" s="189">
        <v>43946</v>
      </c>
      <c r="C1938">
        <v>4</v>
      </c>
      <c r="D1938" t="s">
        <v>54</v>
      </c>
      <c r="E1938">
        <v>227008.1</v>
      </c>
    </row>
    <row r="1939" spans="1:5" x14ac:dyDescent="0.25">
      <c r="A1939" t="s">
        <v>348</v>
      </c>
      <c r="B1939" s="189">
        <v>43946</v>
      </c>
      <c r="C1939">
        <v>4</v>
      </c>
      <c r="D1939" t="s">
        <v>55</v>
      </c>
      <c r="E1939">
        <v>163204.32</v>
      </c>
    </row>
    <row r="1940" spans="1:5" x14ac:dyDescent="0.25">
      <c r="A1940" t="s">
        <v>348</v>
      </c>
      <c r="B1940" s="189">
        <v>43946</v>
      </c>
      <c r="C1940">
        <v>4</v>
      </c>
      <c r="D1940" t="s">
        <v>56</v>
      </c>
      <c r="E1940">
        <v>158628.15</v>
      </c>
    </row>
    <row r="1941" spans="1:5" x14ac:dyDescent="0.25">
      <c r="A1941" t="s">
        <v>348</v>
      </c>
      <c r="B1941" s="189">
        <v>43946</v>
      </c>
      <c r="C1941">
        <v>4</v>
      </c>
      <c r="D1941" t="s">
        <v>57</v>
      </c>
      <c r="E1941">
        <v>2863.97</v>
      </c>
    </row>
    <row r="1942" spans="1:5" x14ac:dyDescent="0.25">
      <c r="A1942" t="s">
        <v>348</v>
      </c>
      <c r="B1942" s="189">
        <v>43946</v>
      </c>
      <c r="C1942">
        <v>5</v>
      </c>
      <c r="D1942" t="s">
        <v>100</v>
      </c>
      <c r="E1942">
        <v>97161393.819999993</v>
      </c>
    </row>
    <row r="1943" spans="1:5" x14ac:dyDescent="0.25">
      <c r="A1943" t="s">
        <v>348</v>
      </c>
      <c r="B1943" s="189">
        <v>43946</v>
      </c>
      <c r="C1943">
        <v>5</v>
      </c>
      <c r="D1943" t="s">
        <v>101</v>
      </c>
      <c r="E1943">
        <v>9891512.2699999996</v>
      </c>
    </row>
    <row r="1944" spans="1:5" x14ac:dyDescent="0.25">
      <c r="A1944" t="s">
        <v>348</v>
      </c>
      <c r="B1944" s="189">
        <v>43946</v>
      </c>
      <c r="C1944">
        <v>5</v>
      </c>
      <c r="D1944" t="s">
        <v>54</v>
      </c>
      <c r="E1944">
        <v>23995167.120000001</v>
      </c>
    </row>
    <row r="1945" spans="1:5" x14ac:dyDescent="0.25">
      <c r="A1945" t="s">
        <v>348</v>
      </c>
      <c r="B1945" s="189">
        <v>43946</v>
      </c>
      <c r="C1945">
        <v>5</v>
      </c>
      <c r="D1945" t="s">
        <v>55</v>
      </c>
      <c r="E1945">
        <v>23259572.789999999</v>
      </c>
    </row>
    <row r="1946" spans="1:5" x14ac:dyDescent="0.25">
      <c r="A1946" t="s">
        <v>348</v>
      </c>
      <c r="B1946" s="189">
        <v>43946</v>
      </c>
      <c r="C1946">
        <v>5</v>
      </c>
      <c r="D1946" t="s">
        <v>56</v>
      </c>
      <c r="E1946">
        <v>35419438.729999997</v>
      </c>
    </row>
    <row r="1947" spans="1:5" x14ac:dyDescent="0.25">
      <c r="A1947" t="s">
        <v>348</v>
      </c>
      <c r="B1947" s="189">
        <v>43946</v>
      </c>
      <c r="C1947">
        <v>5</v>
      </c>
      <c r="D1947" t="s">
        <v>57</v>
      </c>
      <c r="E1947">
        <v>501642.69</v>
      </c>
    </row>
    <row r="1948" spans="1:5" x14ac:dyDescent="0.25">
      <c r="A1948" t="s">
        <v>348</v>
      </c>
      <c r="B1948" s="189">
        <v>43855</v>
      </c>
      <c r="C1948">
        <v>4</v>
      </c>
      <c r="D1948" t="s">
        <v>100</v>
      </c>
      <c r="E1948">
        <v>1301357.57</v>
      </c>
    </row>
    <row r="1949" spans="1:5" x14ac:dyDescent="0.25">
      <c r="A1949" t="s">
        <v>348</v>
      </c>
      <c r="B1949" s="189">
        <v>43855</v>
      </c>
      <c r="C1949">
        <v>4</v>
      </c>
      <c r="D1949" t="s">
        <v>101</v>
      </c>
      <c r="E1949">
        <v>16136.92</v>
      </c>
    </row>
    <row r="1950" spans="1:5" x14ac:dyDescent="0.25">
      <c r="A1950" t="s">
        <v>348</v>
      </c>
      <c r="B1950" s="189">
        <v>43855</v>
      </c>
      <c r="C1950">
        <v>4</v>
      </c>
      <c r="D1950" t="s">
        <v>54</v>
      </c>
      <c r="E1950">
        <v>287718.40000000002</v>
      </c>
    </row>
    <row r="1951" spans="1:5" x14ac:dyDescent="0.25">
      <c r="A1951" t="s">
        <v>348</v>
      </c>
      <c r="B1951" s="189">
        <v>43855</v>
      </c>
      <c r="C1951">
        <v>4</v>
      </c>
      <c r="D1951" t="s">
        <v>55</v>
      </c>
      <c r="E1951">
        <v>198506.76</v>
      </c>
    </row>
    <row r="1952" spans="1:5" x14ac:dyDescent="0.25">
      <c r="A1952" t="s">
        <v>348</v>
      </c>
      <c r="B1952" s="189">
        <v>43855</v>
      </c>
      <c r="C1952">
        <v>4</v>
      </c>
      <c r="D1952" t="s">
        <v>56</v>
      </c>
      <c r="E1952">
        <v>117620.36</v>
      </c>
    </row>
    <row r="1953" spans="1:5" x14ac:dyDescent="0.25">
      <c r="A1953" t="s">
        <v>348</v>
      </c>
      <c r="B1953" s="189">
        <v>43855</v>
      </c>
      <c r="C1953">
        <v>4</v>
      </c>
      <c r="D1953" t="s">
        <v>57</v>
      </c>
      <c r="E1953">
        <v>3644.67</v>
      </c>
    </row>
    <row r="1954" spans="1:5" x14ac:dyDescent="0.25">
      <c r="A1954" t="s">
        <v>348</v>
      </c>
      <c r="B1954" s="189">
        <v>43855</v>
      </c>
      <c r="C1954">
        <v>5</v>
      </c>
      <c r="D1954" t="s">
        <v>100</v>
      </c>
      <c r="E1954">
        <v>118317275.66</v>
      </c>
    </row>
    <row r="1955" spans="1:5" x14ac:dyDescent="0.25">
      <c r="A1955" t="s">
        <v>348</v>
      </c>
      <c r="B1955" s="189">
        <v>43855</v>
      </c>
      <c r="C1955">
        <v>5</v>
      </c>
      <c r="D1955" t="s">
        <v>101</v>
      </c>
      <c r="E1955">
        <v>12808930.109999999</v>
      </c>
    </row>
    <row r="1956" spans="1:5" x14ac:dyDescent="0.25">
      <c r="A1956" t="s">
        <v>348</v>
      </c>
      <c r="B1956" s="189">
        <v>43855</v>
      </c>
      <c r="C1956">
        <v>5</v>
      </c>
      <c r="D1956" t="s">
        <v>54</v>
      </c>
      <c r="E1956">
        <v>28540246.149999999</v>
      </c>
    </row>
    <row r="1957" spans="1:5" x14ac:dyDescent="0.25">
      <c r="A1957" t="s">
        <v>348</v>
      </c>
      <c r="B1957" s="189">
        <v>43855</v>
      </c>
      <c r="C1957">
        <v>5</v>
      </c>
      <c r="D1957" t="s">
        <v>55</v>
      </c>
      <c r="E1957">
        <v>27134039.84</v>
      </c>
    </row>
    <row r="1958" spans="1:5" x14ac:dyDescent="0.25">
      <c r="A1958" t="s">
        <v>348</v>
      </c>
      <c r="B1958" s="189">
        <v>43855</v>
      </c>
      <c r="C1958">
        <v>5</v>
      </c>
      <c r="D1958" t="s">
        <v>56</v>
      </c>
      <c r="E1958">
        <v>37599283.640000001</v>
      </c>
    </row>
    <row r="1959" spans="1:5" x14ac:dyDescent="0.25">
      <c r="A1959" t="s">
        <v>348</v>
      </c>
      <c r="B1959" s="189">
        <v>43855</v>
      </c>
      <c r="C1959">
        <v>5</v>
      </c>
      <c r="D1959" t="s">
        <v>57</v>
      </c>
      <c r="E1959">
        <v>1389693.83</v>
      </c>
    </row>
    <row r="1960" spans="1:5" x14ac:dyDescent="0.25">
      <c r="A1960" t="s">
        <v>348</v>
      </c>
      <c r="B1960" s="189">
        <v>43820</v>
      </c>
      <c r="C1960">
        <v>4</v>
      </c>
      <c r="D1960" t="s">
        <v>100</v>
      </c>
      <c r="E1960">
        <v>1536464.62</v>
      </c>
    </row>
    <row r="1961" spans="1:5" x14ac:dyDescent="0.25">
      <c r="A1961" t="s">
        <v>348</v>
      </c>
      <c r="B1961" s="189">
        <v>43820</v>
      </c>
      <c r="C1961">
        <v>4</v>
      </c>
      <c r="D1961" t="s">
        <v>101</v>
      </c>
      <c r="E1961">
        <v>17786.93</v>
      </c>
    </row>
    <row r="1962" spans="1:5" x14ac:dyDescent="0.25">
      <c r="A1962" t="s">
        <v>348</v>
      </c>
      <c r="B1962" s="189">
        <v>43820</v>
      </c>
      <c r="C1962">
        <v>4</v>
      </c>
      <c r="D1962" t="s">
        <v>54</v>
      </c>
      <c r="E1962">
        <v>309040.27</v>
      </c>
    </row>
    <row r="1963" spans="1:5" x14ac:dyDescent="0.25">
      <c r="A1963" t="s">
        <v>348</v>
      </c>
      <c r="B1963" s="189">
        <v>43820</v>
      </c>
      <c r="C1963">
        <v>4</v>
      </c>
      <c r="D1963" t="s">
        <v>55</v>
      </c>
      <c r="E1963">
        <v>189743.48</v>
      </c>
    </row>
    <row r="1964" spans="1:5" x14ac:dyDescent="0.25">
      <c r="A1964" t="s">
        <v>348</v>
      </c>
      <c r="B1964" s="189">
        <v>43820</v>
      </c>
      <c r="C1964">
        <v>4</v>
      </c>
      <c r="D1964" t="s">
        <v>56</v>
      </c>
      <c r="E1964">
        <v>31112.53</v>
      </c>
    </row>
    <row r="1965" spans="1:5" x14ac:dyDescent="0.25">
      <c r="A1965" t="s">
        <v>348</v>
      </c>
      <c r="B1965" s="189">
        <v>43820</v>
      </c>
      <c r="C1965">
        <v>4</v>
      </c>
      <c r="D1965" t="s">
        <v>57</v>
      </c>
      <c r="E1965">
        <v>3771.85</v>
      </c>
    </row>
    <row r="1966" spans="1:5" x14ac:dyDescent="0.25">
      <c r="A1966" t="s">
        <v>348</v>
      </c>
      <c r="B1966" s="189">
        <v>43820</v>
      </c>
      <c r="C1966">
        <v>5</v>
      </c>
      <c r="D1966" t="s">
        <v>100</v>
      </c>
      <c r="E1966">
        <v>108011018.33</v>
      </c>
    </row>
    <row r="1967" spans="1:5" x14ac:dyDescent="0.25">
      <c r="A1967" t="s">
        <v>348</v>
      </c>
      <c r="B1967" s="189">
        <v>43820</v>
      </c>
      <c r="C1967">
        <v>5</v>
      </c>
      <c r="D1967" t="s">
        <v>101</v>
      </c>
      <c r="E1967">
        <v>11494312.279999999</v>
      </c>
    </row>
    <row r="1968" spans="1:5" x14ac:dyDescent="0.25">
      <c r="A1968" t="s">
        <v>348</v>
      </c>
      <c r="B1968" s="189">
        <v>43820</v>
      </c>
      <c r="C1968">
        <v>5</v>
      </c>
      <c r="D1968" t="s">
        <v>54</v>
      </c>
      <c r="E1968">
        <v>27471179.699999999</v>
      </c>
    </row>
    <row r="1969" spans="1:5" x14ac:dyDescent="0.25">
      <c r="A1969" t="s">
        <v>348</v>
      </c>
      <c r="B1969" s="189">
        <v>43820</v>
      </c>
      <c r="C1969">
        <v>5</v>
      </c>
      <c r="D1969" t="s">
        <v>55</v>
      </c>
      <c r="E1969">
        <v>26007498.359999999</v>
      </c>
    </row>
    <row r="1970" spans="1:5" x14ac:dyDescent="0.25">
      <c r="A1970" t="s">
        <v>348</v>
      </c>
      <c r="B1970" s="189">
        <v>43820</v>
      </c>
      <c r="C1970">
        <v>5</v>
      </c>
      <c r="D1970" t="s">
        <v>56</v>
      </c>
      <c r="E1970">
        <v>38708523.82</v>
      </c>
    </row>
    <row r="1971" spans="1:5" x14ac:dyDescent="0.25">
      <c r="A1971" t="s">
        <v>348</v>
      </c>
      <c r="B1971" s="189">
        <v>43820</v>
      </c>
      <c r="C1971">
        <v>5</v>
      </c>
      <c r="D1971" t="s">
        <v>57</v>
      </c>
      <c r="E1971">
        <v>1095450.26</v>
      </c>
    </row>
    <row r="1972" spans="1:5" x14ac:dyDescent="0.25">
      <c r="A1972" t="s">
        <v>348</v>
      </c>
      <c r="B1972" s="189">
        <v>43799</v>
      </c>
      <c r="C1972">
        <v>4</v>
      </c>
      <c r="D1972" t="s">
        <v>100</v>
      </c>
      <c r="E1972">
        <v>783290.32</v>
      </c>
    </row>
    <row r="1973" spans="1:5" x14ac:dyDescent="0.25">
      <c r="A1973" t="s">
        <v>348</v>
      </c>
      <c r="B1973" s="189">
        <v>43799</v>
      </c>
      <c r="C1973">
        <v>4</v>
      </c>
      <c r="D1973" t="s">
        <v>101</v>
      </c>
      <c r="E1973">
        <v>10810.78</v>
      </c>
    </row>
    <row r="1974" spans="1:5" x14ac:dyDescent="0.25">
      <c r="A1974" t="s">
        <v>348</v>
      </c>
      <c r="B1974" s="189">
        <v>43799</v>
      </c>
      <c r="C1974">
        <v>4</v>
      </c>
      <c r="D1974" t="s">
        <v>54</v>
      </c>
      <c r="E1974">
        <v>74975.360000000001</v>
      </c>
    </row>
    <row r="1975" spans="1:5" x14ac:dyDescent="0.25">
      <c r="A1975" t="s">
        <v>348</v>
      </c>
      <c r="B1975" s="189">
        <v>43799</v>
      </c>
      <c r="C1975">
        <v>4</v>
      </c>
      <c r="D1975" t="s">
        <v>55</v>
      </c>
      <c r="E1975">
        <v>57765.14</v>
      </c>
    </row>
    <row r="1976" spans="1:5" x14ac:dyDescent="0.25">
      <c r="A1976" t="s">
        <v>348</v>
      </c>
      <c r="B1976" s="189">
        <v>43799</v>
      </c>
      <c r="C1976">
        <v>4</v>
      </c>
      <c r="D1976" t="s">
        <v>56</v>
      </c>
      <c r="E1976">
        <v>154216.32999999999</v>
      </c>
    </row>
    <row r="1977" spans="1:5" x14ac:dyDescent="0.25">
      <c r="A1977" t="s">
        <v>348</v>
      </c>
      <c r="B1977" s="189">
        <v>43799</v>
      </c>
      <c r="C1977">
        <v>4</v>
      </c>
      <c r="D1977" t="s">
        <v>57</v>
      </c>
      <c r="E1977">
        <v>1671.93</v>
      </c>
    </row>
    <row r="1978" spans="1:5" x14ac:dyDescent="0.25">
      <c r="A1978" t="s">
        <v>348</v>
      </c>
      <c r="B1978" s="189">
        <v>43799</v>
      </c>
      <c r="C1978">
        <v>5</v>
      </c>
      <c r="D1978" t="s">
        <v>100</v>
      </c>
      <c r="E1978">
        <v>82170102.010000005</v>
      </c>
    </row>
    <row r="1979" spans="1:5" x14ac:dyDescent="0.25">
      <c r="A1979" t="s">
        <v>348</v>
      </c>
      <c r="B1979" s="189">
        <v>43799</v>
      </c>
      <c r="C1979">
        <v>5</v>
      </c>
      <c r="D1979" t="s">
        <v>101</v>
      </c>
      <c r="E1979">
        <v>8729644.7200000007</v>
      </c>
    </row>
    <row r="1980" spans="1:5" x14ac:dyDescent="0.25">
      <c r="A1980" t="s">
        <v>348</v>
      </c>
      <c r="B1980" s="189">
        <v>43799</v>
      </c>
      <c r="C1980">
        <v>5</v>
      </c>
      <c r="D1980" t="s">
        <v>54</v>
      </c>
      <c r="E1980">
        <v>21371428.18</v>
      </c>
    </row>
    <row r="1981" spans="1:5" x14ac:dyDescent="0.25">
      <c r="A1981" t="s">
        <v>348</v>
      </c>
      <c r="B1981" s="189">
        <v>43799</v>
      </c>
      <c r="C1981">
        <v>5</v>
      </c>
      <c r="D1981" t="s">
        <v>55</v>
      </c>
      <c r="E1981">
        <v>20738013.16</v>
      </c>
    </row>
    <row r="1982" spans="1:5" x14ac:dyDescent="0.25">
      <c r="A1982" t="s">
        <v>348</v>
      </c>
      <c r="B1982" s="189">
        <v>43799</v>
      </c>
      <c r="C1982">
        <v>5</v>
      </c>
      <c r="D1982" t="s">
        <v>56</v>
      </c>
      <c r="E1982">
        <v>33189585.440000001</v>
      </c>
    </row>
    <row r="1983" spans="1:5" x14ac:dyDescent="0.25">
      <c r="A1983" t="s">
        <v>348</v>
      </c>
      <c r="B1983" s="189">
        <v>43799</v>
      </c>
      <c r="C1983">
        <v>5</v>
      </c>
      <c r="D1983" t="s">
        <v>57</v>
      </c>
      <c r="E1983">
        <v>739394.4</v>
      </c>
    </row>
    <row r="1984" spans="1:5" x14ac:dyDescent="0.25">
      <c r="A1984" t="s">
        <v>348</v>
      </c>
      <c r="B1984" s="189">
        <v>43764</v>
      </c>
      <c r="C1984">
        <v>4</v>
      </c>
      <c r="D1984" t="s">
        <v>100</v>
      </c>
      <c r="E1984">
        <v>995440.67</v>
      </c>
    </row>
    <row r="1985" spans="1:5" x14ac:dyDescent="0.25">
      <c r="A1985" t="s">
        <v>348</v>
      </c>
      <c r="B1985" s="189">
        <v>43764</v>
      </c>
      <c r="C1985">
        <v>4</v>
      </c>
      <c r="D1985" t="s">
        <v>101</v>
      </c>
      <c r="E1985">
        <v>9546.57</v>
      </c>
    </row>
    <row r="1986" spans="1:5" x14ac:dyDescent="0.25">
      <c r="A1986" t="s">
        <v>348</v>
      </c>
      <c r="B1986" s="189">
        <v>43764</v>
      </c>
      <c r="C1986">
        <v>4</v>
      </c>
      <c r="D1986" t="s">
        <v>54</v>
      </c>
      <c r="E1986">
        <v>208842.43</v>
      </c>
    </row>
    <row r="1987" spans="1:5" x14ac:dyDescent="0.25">
      <c r="A1987" t="s">
        <v>348</v>
      </c>
      <c r="B1987" s="189">
        <v>43764</v>
      </c>
      <c r="C1987">
        <v>4</v>
      </c>
      <c r="D1987" t="s">
        <v>55</v>
      </c>
      <c r="E1987">
        <v>186350.03</v>
      </c>
    </row>
    <row r="1988" spans="1:5" x14ac:dyDescent="0.25">
      <c r="A1988" t="s">
        <v>348</v>
      </c>
      <c r="B1988" s="189">
        <v>43764</v>
      </c>
      <c r="C1988">
        <v>4</v>
      </c>
      <c r="D1988" t="s">
        <v>56</v>
      </c>
      <c r="E1988">
        <v>189091.29</v>
      </c>
    </row>
    <row r="1989" spans="1:5" x14ac:dyDescent="0.25">
      <c r="A1989" t="s">
        <v>348</v>
      </c>
      <c r="B1989" s="189">
        <v>43764</v>
      </c>
      <c r="C1989">
        <v>4</v>
      </c>
      <c r="D1989" t="s">
        <v>57</v>
      </c>
      <c r="E1989">
        <v>1658.57</v>
      </c>
    </row>
    <row r="1990" spans="1:5" x14ac:dyDescent="0.25">
      <c r="A1990" t="s">
        <v>348</v>
      </c>
      <c r="B1990" s="189">
        <v>43764</v>
      </c>
      <c r="C1990">
        <v>5</v>
      </c>
      <c r="D1990" t="s">
        <v>100</v>
      </c>
      <c r="E1990">
        <v>72763689.140000001</v>
      </c>
    </row>
    <row r="1991" spans="1:5" x14ac:dyDescent="0.25">
      <c r="A1991" t="s">
        <v>348</v>
      </c>
      <c r="B1991" s="189">
        <v>43764</v>
      </c>
      <c r="C1991">
        <v>5</v>
      </c>
      <c r="D1991" t="s">
        <v>101</v>
      </c>
      <c r="E1991">
        <v>7733509.8499999996</v>
      </c>
    </row>
    <row r="1992" spans="1:5" x14ac:dyDescent="0.25">
      <c r="A1992" t="s">
        <v>348</v>
      </c>
      <c r="B1992" s="189">
        <v>43764</v>
      </c>
      <c r="C1992">
        <v>5</v>
      </c>
      <c r="D1992" t="s">
        <v>54</v>
      </c>
      <c r="E1992">
        <v>20051038.890000001</v>
      </c>
    </row>
    <row r="1993" spans="1:5" x14ac:dyDescent="0.25">
      <c r="A1993" t="s">
        <v>348</v>
      </c>
      <c r="B1993" s="189">
        <v>43764</v>
      </c>
      <c r="C1993">
        <v>5</v>
      </c>
      <c r="D1993" t="s">
        <v>55</v>
      </c>
      <c r="E1993">
        <v>20990372.32</v>
      </c>
    </row>
    <row r="1994" spans="1:5" x14ac:dyDescent="0.25">
      <c r="A1994" t="s">
        <v>348</v>
      </c>
      <c r="B1994" s="189">
        <v>43764</v>
      </c>
      <c r="C1994">
        <v>5</v>
      </c>
      <c r="D1994" t="s">
        <v>56</v>
      </c>
      <c r="E1994">
        <v>32567202.989999998</v>
      </c>
    </row>
    <row r="1995" spans="1:5" x14ac:dyDescent="0.25">
      <c r="A1995" t="s">
        <v>348</v>
      </c>
      <c r="B1995" s="189">
        <v>43764</v>
      </c>
      <c r="C1995">
        <v>5</v>
      </c>
      <c r="D1995" t="s">
        <v>57</v>
      </c>
      <c r="E1995">
        <v>672817.3</v>
      </c>
    </row>
    <row r="1996" spans="1:5" x14ac:dyDescent="0.25">
      <c r="A1996" t="s">
        <v>348</v>
      </c>
      <c r="B1996" s="189">
        <v>43736</v>
      </c>
      <c r="C1996">
        <v>4</v>
      </c>
      <c r="D1996" t="s">
        <v>100</v>
      </c>
      <c r="E1996">
        <v>1566661.56</v>
      </c>
    </row>
    <row r="1997" spans="1:5" x14ac:dyDescent="0.25">
      <c r="A1997" t="s">
        <v>348</v>
      </c>
      <c r="B1997" s="189">
        <v>43736</v>
      </c>
      <c r="C1997">
        <v>4</v>
      </c>
      <c r="D1997" t="s">
        <v>101</v>
      </c>
      <c r="E1997">
        <v>10405.83</v>
      </c>
    </row>
    <row r="1998" spans="1:5" x14ac:dyDescent="0.25">
      <c r="A1998" t="s">
        <v>348</v>
      </c>
      <c r="B1998" s="189">
        <v>43736</v>
      </c>
      <c r="C1998">
        <v>4</v>
      </c>
      <c r="D1998" t="s">
        <v>54</v>
      </c>
      <c r="E1998">
        <v>297454.53999999998</v>
      </c>
    </row>
    <row r="1999" spans="1:5" x14ac:dyDescent="0.25">
      <c r="A1999" t="s">
        <v>348</v>
      </c>
      <c r="B1999" s="189">
        <v>43736</v>
      </c>
      <c r="C1999">
        <v>4</v>
      </c>
      <c r="D1999" t="s">
        <v>55</v>
      </c>
      <c r="E1999">
        <v>264073.92</v>
      </c>
    </row>
    <row r="2000" spans="1:5" x14ac:dyDescent="0.25">
      <c r="A2000" t="s">
        <v>348</v>
      </c>
      <c r="B2000" s="189">
        <v>43736</v>
      </c>
      <c r="C2000">
        <v>4</v>
      </c>
      <c r="D2000" t="s">
        <v>56</v>
      </c>
      <c r="E2000">
        <v>197421.93</v>
      </c>
    </row>
    <row r="2001" spans="1:5" x14ac:dyDescent="0.25">
      <c r="A2001" t="s">
        <v>348</v>
      </c>
      <c r="B2001" s="189">
        <v>43736</v>
      </c>
      <c r="C2001">
        <v>4</v>
      </c>
      <c r="D2001" t="s">
        <v>57</v>
      </c>
      <c r="E2001">
        <v>1933.79</v>
      </c>
    </row>
    <row r="2002" spans="1:5" x14ac:dyDescent="0.25">
      <c r="A2002" t="s">
        <v>348</v>
      </c>
      <c r="B2002" s="189">
        <v>43736</v>
      </c>
      <c r="C2002">
        <v>5</v>
      </c>
      <c r="D2002" t="s">
        <v>100</v>
      </c>
      <c r="E2002">
        <v>92219244.629999995</v>
      </c>
    </row>
    <row r="2003" spans="1:5" x14ac:dyDescent="0.25">
      <c r="A2003" t="s">
        <v>348</v>
      </c>
      <c r="B2003" s="189">
        <v>43736</v>
      </c>
      <c r="C2003">
        <v>5</v>
      </c>
      <c r="D2003" t="s">
        <v>101</v>
      </c>
      <c r="E2003">
        <v>9728701.6899999995</v>
      </c>
    </row>
    <row r="2004" spans="1:5" x14ac:dyDescent="0.25">
      <c r="A2004" t="s">
        <v>348</v>
      </c>
      <c r="B2004" s="189">
        <v>43736</v>
      </c>
      <c r="C2004">
        <v>5</v>
      </c>
      <c r="D2004" t="s">
        <v>54</v>
      </c>
      <c r="E2004">
        <v>23532193.510000002</v>
      </c>
    </row>
    <row r="2005" spans="1:5" x14ac:dyDescent="0.25">
      <c r="A2005" t="s">
        <v>348</v>
      </c>
      <c r="B2005" s="189">
        <v>43736</v>
      </c>
      <c r="C2005">
        <v>5</v>
      </c>
      <c r="D2005" t="s">
        <v>55</v>
      </c>
      <c r="E2005">
        <v>23292095.120000001</v>
      </c>
    </row>
    <row r="2006" spans="1:5" x14ac:dyDescent="0.25">
      <c r="A2006" t="s">
        <v>348</v>
      </c>
      <c r="B2006" s="189">
        <v>43736</v>
      </c>
      <c r="C2006">
        <v>5</v>
      </c>
      <c r="D2006" t="s">
        <v>56</v>
      </c>
      <c r="E2006">
        <v>36694202.710000001</v>
      </c>
    </row>
    <row r="2007" spans="1:5" x14ac:dyDescent="0.25">
      <c r="A2007" t="s">
        <v>348</v>
      </c>
      <c r="B2007" s="189">
        <v>43736</v>
      </c>
      <c r="C2007">
        <v>5</v>
      </c>
      <c r="D2007" t="s">
        <v>57</v>
      </c>
      <c r="E2007">
        <v>916192.97</v>
      </c>
    </row>
    <row r="2008" spans="1:5" x14ac:dyDescent="0.25">
      <c r="A2008" t="s">
        <v>348</v>
      </c>
      <c r="B2008" s="189">
        <v>43708</v>
      </c>
      <c r="C2008">
        <v>4</v>
      </c>
      <c r="D2008" t="s">
        <v>100</v>
      </c>
      <c r="E2008">
        <v>1641277.93</v>
      </c>
    </row>
    <row r="2009" spans="1:5" x14ac:dyDescent="0.25">
      <c r="A2009" t="s">
        <v>348</v>
      </c>
      <c r="B2009" s="189">
        <v>43708</v>
      </c>
      <c r="C2009">
        <v>4</v>
      </c>
      <c r="D2009" t="s">
        <v>101</v>
      </c>
      <c r="E2009">
        <v>12380.48</v>
      </c>
    </row>
    <row r="2010" spans="1:5" x14ac:dyDescent="0.25">
      <c r="A2010" t="s">
        <v>348</v>
      </c>
      <c r="B2010" s="189">
        <v>43708</v>
      </c>
      <c r="C2010">
        <v>4</v>
      </c>
      <c r="D2010" t="s">
        <v>54</v>
      </c>
      <c r="E2010">
        <v>250278.39999999999</v>
      </c>
    </row>
    <row r="2011" spans="1:5" x14ac:dyDescent="0.25">
      <c r="A2011" t="s">
        <v>348</v>
      </c>
      <c r="B2011" s="189">
        <v>43708</v>
      </c>
      <c r="C2011">
        <v>4</v>
      </c>
      <c r="D2011" t="s">
        <v>55</v>
      </c>
      <c r="E2011">
        <v>153849.84</v>
      </c>
    </row>
    <row r="2012" spans="1:5" x14ac:dyDescent="0.25">
      <c r="A2012" t="s">
        <v>348</v>
      </c>
      <c r="B2012" s="189">
        <v>43708</v>
      </c>
      <c r="C2012">
        <v>4</v>
      </c>
      <c r="D2012" t="s">
        <v>56</v>
      </c>
      <c r="E2012">
        <v>192600.84</v>
      </c>
    </row>
    <row r="2013" spans="1:5" x14ac:dyDescent="0.25">
      <c r="A2013" t="s">
        <v>348</v>
      </c>
      <c r="B2013" s="189">
        <v>43708</v>
      </c>
      <c r="C2013">
        <v>4</v>
      </c>
      <c r="D2013" t="s">
        <v>57</v>
      </c>
      <c r="E2013">
        <v>2006.31</v>
      </c>
    </row>
    <row r="2014" spans="1:5" x14ac:dyDescent="0.25">
      <c r="A2014" t="s">
        <v>348</v>
      </c>
      <c r="B2014" s="189">
        <v>43708</v>
      </c>
      <c r="C2014">
        <v>5</v>
      </c>
      <c r="D2014" t="s">
        <v>100</v>
      </c>
      <c r="E2014">
        <v>110224917.31999999</v>
      </c>
    </row>
    <row r="2015" spans="1:5" x14ac:dyDescent="0.25">
      <c r="A2015" t="s">
        <v>348</v>
      </c>
      <c r="B2015" s="189">
        <v>43708</v>
      </c>
      <c r="C2015">
        <v>5</v>
      </c>
      <c r="D2015" t="s">
        <v>101</v>
      </c>
      <c r="E2015">
        <v>11455288.42</v>
      </c>
    </row>
    <row r="2016" spans="1:5" x14ac:dyDescent="0.25">
      <c r="A2016" t="s">
        <v>348</v>
      </c>
      <c r="B2016" s="189">
        <v>43708</v>
      </c>
      <c r="C2016">
        <v>5</v>
      </c>
      <c r="D2016" t="s">
        <v>54</v>
      </c>
      <c r="E2016">
        <v>25825022.82</v>
      </c>
    </row>
    <row r="2017" spans="1:5" x14ac:dyDescent="0.25">
      <c r="A2017" t="s">
        <v>348</v>
      </c>
      <c r="B2017" s="189">
        <v>43708</v>
      </c>
      <c r="C2017">
        <v>5</v>
      </c>
      <c r="D2017" t="s">
        <v>55</v>
      </c>
      <c r="E2017">
        <v>24229865</v>
      </c>
    </row>
    <row r="2018" spans="1:5" x14ac:dyDescent="0.25">
      <c r="A2018" t="s">
        <v>348</v>
      </c>
      <c r="B2018" s="189">
        <v>43708</v>
      </c>
      <c r="C2018">
        <v>5</v>
      </c>
      <c r="D2018" t="s">
        <v>56</v>
      </c>
      <c r="E2018">
        <v>38186170.630000003</v>
      </c>
    </row>
    <row r="2019" spans="1:5" x14ac:dyDescent="0.25">
      <c r="A2019" t="s">
        <v>348</v>
      </c>
      <c r="B2019" s="189">
        <v>43708</v>
      </c>
      <c r="C2019">
        <v>5</v>
      </c>
      <c r="D2019" t="s">
        <v>57</v>
      </c>
      <c r="E2019">
        <v>1026219.65</v>
      </c>
    </row>
    <row r="2020" spans="1:5" x14ac:dyDescent="0.25">
      <c r="A2020" t="s">
        <v>348</v>
      </c>
      <c r="B2020" s="189">
        <v>43673</v>
      </c>
      <c r="C2020">
        <v>4</v>
      </c>
      <c r="D2020" t="s">
        <v>100</v>
      </c>
      <c r="E2020">
        <v>1220998.7</v>
      </c>
    </row>
    <row r="2021" spans="1:5" x14ac:dyDescent="0.25">
      <c r="A2021" t="s">
        <v>348</v>
      </c>
      <c r="B2021" s="189">
        <v>43673</v>
      </c>
      <c r="C2021">
        <v>4</v>
      </c>
      <c r="D2021" t="s">
        <v>101</v>
      </c>
      <c r="E2021">
        <v>12139.72</v>
      </c>
    </row>
    <row r="2022" spans="1:5" x14ac:dyDescent="0.25">
      <c r="A2022" t="s">
        <v>348</v>
      </c>
      <c r="B2022" s="189">
        <v>43673</v>
      </c>
      <c r="C2022">
        <v>4</v>
      </c>
      <c r="D2022" t="s">
        <v>54</v>
      </c>
      <c r="E2022">
        <v>226838.2</v>
      </c>
    </row>
    <row r="2023" spans="1:5" x14ac:dyDescent="0.25">
      <c r="A2023" t="s">
        <v>348</v>
      </c>
      <c r="B2023" s="189">
        <v>43673</v>
      </c>
      <c r="C2023">
        <v>4</v>
      </c>
      <c r="D2023" t="s">
        <v>55</v>
      </c>
      <c r="E2023">
        <v>174437.04</v>
      </c>
    </row>
    <row r="2024" spans="1:5" x14ac:dyDescent="0.25">
      <c r="A2024" t="s">
        <v>348</v>
      </c>
      <c r="B2024" s="189">
        <v>43673</v>
      </c>
      <c r="C2024">
        <v>4</v>
      </c>
      <c r="D2024" t="s">
        <v>56</v>
      </c>
      <c r="E2024">
        <v>216544.57</v>
      </c>
    </row>
    <row r="2025" spans="1:5" x14ac:dyDescent="0.25">
      <c r="A2025" t="s">
        <v>348</v>
      </c>
      <c r="B2025" s="189">
        <v>43673</v>
      </c>
      <c r="C2025">
        <v>4</v>
      </c>
      <c r="D2025" t="s">
        <v>57</v>
      </c>
      <c r="E2025">
        <v>2326.5500000000002</v>
      </c>
    </row>
    <row r="2026" spans="1:5" x14ac:dyDescent="0.25">
      <c r="A2026" t="s">
        <v>348</v>
      </c>
      <c r="B2026" s="189">
        <v>43673</v>
      </c>
      <c r="C2026">
        <v>5</v>
      </c>
      <c r="D2026" t="s">
        <v>100</v>
      </c>
      <c r="E2026">
        <v>100128342.31</v>
      </c>
    </row>
    <row r="2027" spans="1:5" x14ac:dyDescent="0.25">
      <c r="A2027" t="s">
        <v>348</v>
      </c>
      <c r="B2027" s="189">
        <v>43673</v>
      </c>
      <c r="C2027">
        <v>5</v>
      </c>
      <c r="D2027" t="s">
        <v>101</v>
      </c>
      <c r="E2027">
        <v>10285085.65</v>
      </c>
    </row>
    <row r="2028" spans="1:5" x14ac:dyDescent="0.25">
      <c r="A2028" t="s">
        <v>348</v>
      </c>
      <c r="B2028" s="189">
        <v>43673</v>
      </c>
      <c r="C2028">
        <v>5</v>
      </c>
      <c r="D2028" t="s">
        <v>54</v>
      </c>
      <c r="E2028">
        <v>23924517.210000001</v>
      </c>
    </row>
    <row r="2029" spans="1:5" x14ac:dyDescent="0.25">
      <c r="A2029" t="s">
        <v>348</v>
      </c>
      <c r="B2029" s="189">
        <v>43673</v>
      </c>
      <c r="C2029">
        <v>5</v>
      </c>
      <c r="D2029" t="s">
        <v>55</v>
      </c>
      <c r="E2029">
        <v>23561301.239999998</v>
      </c>
    </row>
    <row r="2030" spans="1:5" x14ac:dyDescent="0.25">
      <c r="A2030" t="s">
        <v>348</v>
      </c>
      <c r="B2030" s="189">
        <v>43673</v>
      </c>
      <c r="C2030">
        <v>5</v>
      </c>
      <c r="D2030" t="s">
        <v>56</v>
      </c>
      <c r="E2030">
        <v>35306916.960000001</v>
      </c>
    </row>
    <row r="2031" spans="1:5" x14ac:dyDescent="0.25">
      <c r="A2031" t="s">
        <v>348</v>
      </c>
      <c r="B2031" s="189">
        <v>43673</v>
      </c>
      <c r="C2031">
        <v>5</v>
      </c>
      <c r="D2031" t="s">
        <v>57</v>
      </c>
      <c r="E2031">
        <v>1036787.77</v>
      </c>
    </row>
    <row r="2032" spans="1:5" x14ac:dyDescent="0.25">
      <c r="A2032" t="s">
        <v>348</v>
      </c>
      <c r="B2032" s="189">
        <v>43645</v>
      </c>
      <c r="C2032">
        <v>4</v>
      </c>
      <c r="D2032" t="s">
        <v>100</v>
      </c>
      <c r="E2032">
        <v>899481.26</v>
      </c>
    </row>
    <row r="2033" spans="1:5" x14ac:dyDescent="0.25">
      <c r="A2033" t="s">
        <v>348</v>
      </c>
      <c r="B2033" s="189">
        <v>43645</v>
      </c>
      <c r="C2033">
        <v>4</v>
      </c>
      <c r="D2033" t="s">
        <v>101</v>
      </c>
      <c r="E2033">
        <v>9880.14</v>
      </c>
    </row>
    <row r="2034" spans="1:5" x14ac:dyDescent="0.25">
      <c r="A2034" t="s">
        <v>348</v>
      </c>
      <c r="B2034" s="189">
        <v>43645</v>
      </c>
      <c r="C2034">
        <v>4</v>
      </c>
      <c r="D2034" t="s">
        <v>54</v>
      </c>
      <c r="E2034">
        <v>156440.53</v>
      </c>
    </row>
    <row r="2035" spans="1:5" x14ac:dyDescent="0.25">
      <c r="A2035" t="s">
        <v>348</v>
      </c>
      <c r="B2035" s="189">
        <v>43645</v>
      </c>
      <c r="C2035">
        <v>4</v>
      </c>
      <c r="D2035" t="s">
        <v>55</v>
      </c>
      <c r="E2035">
        <v>113902.52</v>
      </c>
    </row>
    <row r="2036" spans="1:5" x14ac:dyDescent="0.25">
      <c r="A2036" t="s">
        <v>348</v>
      </c>
      <c r="B2036" s="189">
        <v>43645</v>
      </c>
      <c r="C2036">
        <v>4</v>
      </c>
      <c r="D2036" t="s">
        <v>56</v>
      </c>
      <c r="E2036">
        <v>184615.75</v>
      </c>
    </row>
    <row r="2037" spans="1:5" x14ac:dyDescent="0.25">
      <c r="A2037" t="s">
        <v>348</v>
      </c>
      <c r="B2037" s="189">
        <v>43645</v>
      </c>
      <c r="C2037">
        <v>4</v>
      </c>
      <c r="D2037" t="s">
        <v>57</v>
      </c>
      <c r="E2037">
        <v>1108.4100000000001</v>
      </c>
    </row>
    <row r="2038" spans="1:5" x14ac:dyDescent="0.25">
      <c r="A2038" t="s">
        <v>348</v>
      </c>
      <c r="B2038" s="189">
        <v>43645</v>
      </c>
      <c r="C2038">
        <v>5</v>
      </c>
      <c r="D2038" t="s">
        <v>100</v>
      </c>
      <c r="E2038">
        <v>75588513.870000005</v>
      </c>
    </row>
    <row r="2039" spans="1:5" x14ac:dyDescent="0.25">
      <c r="A2039" t="s">
        <v>348</v>
      </c>
      <c r="B2039" s="189">
        <v>43645</v>
      </c>
      <c r="C2039">
        <v>5</v>
      </c>
      <c r="D2039" t="s">
        <v>101</v>
      </c>
      <c r="E2039">
        <v>8264801.1500000004</v>
      </c>
    </row>
    <row r="2040" spans="1:5" x14ac:dyDescent="0.25">
      <c r="A2040" t="s">
        <v>348</v>
      </c>
      <c r="B2040" s="189">
        <v>43645</v>
      </c>
      <c r="C2040">
        <v>5</v>
      </c>
      <c r="D2040" t="s">
        <v>54</v>
      </c>
      <c r="E2040">
        <v>21361020.059999999</v>
      </c>
    </row>
    <row r="2041" spans="1:5" x14ac:dyDescent="0.25">
      <c r="A2041" t="s">
        <v>348</v>
      </c>
      <c r="B2041" s="189">
        <v>43645</v>
      </c>
      <c r="C2041">
        <v>5</v>
      </c>
      <c r="D2041" t="s">
        <v>55</v>
      </c>
      <c r="E2041">
        <v>21830117.850000001</v>
      </c>
    </row>
    <row r="2042" spans="1:5" x14ac:dyDescent="0.25">
      <c r="A2042" t="s">
        <v>348</v>
      </c>
      <c r="B2042" s="189">
        <v>43645</v>
      </c>
      <c r="C2042">
        <v>5</v>
      </c>
      <c r="D2042" t="s">
        <v>56</v>
      </c>
      <c r="E2042">
        <v>36593379.159999996</v>
      </c>
    </row>
    <row r="2043" spans="1:5" x14ac:dyDescent="0.25">
      <c r="A2043" t="s">
        <v>348</v>
      </c>
      <c r="B2043" s="189">
        <v>43645</v>
      </c>
      <c r="C2043">
        <v>5</v>
      </c>
      <c r="D2043" t="s">
        <v>57</v>
      </c>
      <c r="E2043">
        <v>836647.54</v>
      </c>
    </row>
    <row r="2044" spans="1:5" x14ac:dyDescent="0.25">
      <c r="A2044" t="s">
        <v>80</v>
      </c>
      <c r="B2044" s="189">
        <v>43554</v>
      </c>
      <c r="C2044">
        <v>4</v>
      </c>
      <c r="D2044" t="s">
        <v>100</v>
      </c>
      <c r="E2044">
        <v>4</v>
      </c>
    </row>
    <row r="2045" spans="1:5" x14ac:dyDescent="0.25">
      <c r="A2045" t="s">
        <v>80</v>
      </c>
      <c r="B2045" s="189">
        <v>43554</v>
      </c>
      <c r="C2045">
        <v>4</v>
      </c>
      <c r="D2045" t="s">
        <v>101</v>
      </c>
      <c r="E2045">
        <v>4</v>
      </c>
    </row>
    <row r="2046" spans="1:5" x14ac:dyDescent="0.25">
      <c r="A2046" t="s">
        <v>80</v>
      </c>
      <c r="B2046" s="189">
        <v>43554</v>
      </c>
      <c r="C2046">
        <v>5</v>
      </c>
      <c r="D2046" t="s">
        <v>100</v>
      </c>
      <c r="E2046">
        <v>1882</v>
      </c>
    </row>
    <row r="2047" spans="1:5" x14ac:dyDescent="0.25">
      <c r="A2047" t="s">
        <v>80</v>
      </c>
      <c r="B2047" s="189">
        <v>43554</v>
      </c>
      <c r="C2047">
        <v>5</v>
      </c>
      <c r="D2047" t="s">
        <v>101</v>
      </c>
      <c r="E2047">
        <v>4763</v>
      </c>
    </row>
    <row r="2048" spans="1:5" x14ac:dyDescent="0.25">
      <c r="A2048" t="s">
        <v>80</v>
      </c>
      <c r="B2048" s="189">
        <v>43554</v>
      </c>
      <c r="C2048">
        <v>5</v>
      </c>
      <c r="D2048" t="s">
        <v>57</v>
      </c>
      <c r="E2048">
        <v>13</v>
      </c>
    </row>
    <row r="2049" spans="1:5" x14ac:dyDescent="0.25">
      <c r="A2049" t="s">
        <v>80</v>
      </c>
      <c r="B2049" s="189">
        <v>43582</v>
      </c>
      <c r="C2049">
        <v>4</v>
      </c>
      <c r="D2049" t="s">
        <v>100</v>
      </c>
      <c r="E2049">
        <v>4</v>
      </c>
    </row>
    <row r="2050" spans="1:5" x14ac:dyDescent="0.25">
      <c r="A2050" t="s">
        <v>80</v>
      </c>
      <c r="B2050" s="189">
        <v>43582</v>
      </c>
      <c r="C2050">
        <v>4</v>
      </c>
      <c r="D2050" t="s">
        <v>101</v>
      </c>
      <c r="E2050">
        <v>3</v>
      </c>
    </row>
    <row r="2051" spans="1:5" x14ac:dyDescent="0.25">
      <c r="A2051" t="s">
        <v>80</v>
      </c>
      <c r="B2051" s="189">
        <v>43582</v>
      </c>
      <c r="C2051">
        <v>5</v>
      </c>
      <c r="D2051" t="s">
        <v>100</v>
      </c>
      <c r="E2051">
        <v>2008</v>
      </c>
    </row>
    <row r="2052" spans="1:5" x14ac:dyDescent="0.25">
      <c r="A2052" t="s">
        <v>80</v>
      </c>
      <c r="B2052" s="189">
        <v>43582</v>
      </c>
      <c r="C2052">
        <v>5</v>
      </c>
      <c r="D2052" t="s">
        <v>101</v>
      </c>
      <c r="E2052">
        <v>5349</v>
      </c>
    </row>
    <row r="2053" spans="1:5" x14ac:dyDescent="0.25">
      <c r="A2053" t="s">
        <v>80</v>
      </c>
      <c r="B2053" s="189">
        <v>43582</v>
      </c>
      <c r="C2053">
        <v>5</v>
      </c>
      <c r="D2053" t="s">
        <v>57</v>
      </c>
      <c r="E2053">
        <v>14</v>
      </c>
    </row>
    <row r="2054" spans="1:5" x14ac:dyDescent="0.25">
      <c r="A2054" t="s">
        <v>80</v>
      </c>
      <c r="B2054" s="189">
        <v>43610</v>
      </c>
      <c r="C2054">
        <v>4</v>
      </c>
      <c r="D2054" t="s">
        <v>100</v>
      </c>
      <c r="E2054">
        <v>4</v>
      </c>
    </row>
    <row r="2055" spans="1:5" x14ac:dyDescent="0.25">
      <c r="A2055" t="s">
        <v>80</v>
      </c>
      <c r="B2055" s="189">
        <v>43610</v>
      </c>
      <c r="C2055">
        <v>4</v>
      </c>
      <c r="D2055" t="s">
        <v>101</v>
      </c>
      <c r="E2055">
        <v>3</v>
      </c>
    </row>
    <row r="2056" spans="1:5" x14ac:dyDescent="0.25">
      <c r="A2056" t="s">
        <v>80</v>
      </c>
      <c r="B2056" s="189">
        <v>43610</v>
      </c>
      <c r="C2056">
        <v>5</v>
      </c>
      <c r="D2056" t="s">
        <v>100</v>
      </c>
      <c r="E2056">
        <v>2205</v>
      </c>
    </row>
    <row r="2057" spans="1:5" x14ac:dyDescent="0.25">
      <c r="A2057" t="s">
        <v>80</v>
      </c>
      <c r="B2057" s="189">
        <v>43610</v>
      </c>
      <c r="C2057">
        <v>5</v>
      </c>
      <c r="D2057" t="s">
        <v>101</v>
      </c>
      <c r="E2057">
        <v>6297</v>
      </c>
    </row>
    <row r="2058" spans="1:5" x14ac:dyDescent="0.25">
      <c r="A2058" t="s">
        <v>80</v>
      </c>
      <c r="B2058" s="189">
        <v>43610</v>
      </c>
      <c r="C2058">
        <v>5</v>
      </c>
      <c r="D2058" t="s">
        <v>57</v>
      </c>
      <c r="E2058">
        <v>19</v>
      </c>
    </row>
    <row r="2059" spans="1:5" x14ac:dyDescent="0.25">
      <c r="A2059" t="s">
        <v>80</v>
      </c>
      <c r="B2059" s="189">
        <v>43645</v>
      </c>
      <c r="C2059">
        <v>4</v>
      </c>
      <c r="D2059" t="s">
        <v>100</v>
      </c>
      <c r="E2059">
        <v>5</v>
      </c>
    </row>
    <row r="2060" spans="1:5" x14ac:dyDescent="0.25">
      <c r="A2060" t="s">
        <v>80</v>
      </c>
      <c r="B2060" s="189">
        <v>43645</v>
      </c>
      <c r="C2060">
        <v>4</v>
      </c>
      <c r="D2060" t="s">
        <v>101</v>
      </c>
      <c r="E2060">
        <v>4</v>
      </c>
    </row>
    <row r="2061" spans="1:5" x14ac:dyDescent="0.25">
      <c r="A2061" t="s">
        <v>80</v>
      </c>
      <c r="B2061" s="189">
        <v>43645</v>
      </c>
      <c r="C2061">
        <v>5</v>
      </c>
      <c r="D2061" t="s">
        <v>100</v>
      </c>
      <c r="E2061">
        <v>2273</v>
      </c>
    </row>
    <row r="2062" spans="1:5" x14ac:dyDescent="0.25">
      <c r="A2062" t="s">
        <v>80</v>
      </c>
      <c r="B2062" s="189">
        <v>43645</v>
      </c>
      <c r="C2062">
        <v>5</v>
      </c>
      <c r="D2062" t="s">
        <v>101</v>
      </c>
      <c r="E2062">
        <v>6784</v>
      </c>
    </row>
    <row r="2063" spans="1:5" x14ac:dyDescent="0.25">
      <c r="A2063" t="s">
        <v>80</v>
      </c>
      <c r="B2063" s="189">
        <v>43645</v>
      </c>
      <c r="C2063">
        <v>5</v>
      </c>
      <c r="D2063" t="s">
        <v>57</v>
      </c>
      <c r="E2063">
        <v>20</v>
      </c>
    </row>
    <row r="2064" spans="1:5" x14ac:dyDescent="0.25">
      <c r="A2064" t="s">
        <v>80</v>
      </c>
      <c r="B2064" s="189">
        <v>43673</v>
      </c>
      <c r="C2064">
        <v>4</v>
      </c>
      <c r="D2064" t="s">
        <v>100</v>
      </c>
      <c r="E2064">
        <v>3</v>
      </c>
    </row>
    <row r="2065" spans="1:5" x14ac:dyDescent="0.25">
      <c r="A2065" t="s">
        <v>80</v>
      </c>
      <c r="B2065" s="189">
        <v>43673</v>
      </c>
      <c r="C2065">
        <v>4</v>
      </c>
      <c r="D2065" t="s">
        <v>101</v>
      </c>
      <c r="E2065">
        <v>4</v>
      </c>
    </row>
    <row r="2066" spans="1:5" x14ac:dyDescent="0.25">
      <c r="A2066" t="s">
        <v>80</v>
      </c>
      <c r="B2066" s="189">
        <v>43673</v>
      </c>
      <c r="C2066">
        <v>5</v>
      </c>
      <c r="D2066" t="s">
        <v>100</v>
      </c>
      <c r="E2066">
        <v>2281</v>
      </c>
    </row>
    <row r="2067" spans="1:5" x14ac:dyDescent="0.25">
      <c r="A2067" t="s">
        <v>80</v>
      </c>
      <c r="B2067" s="189">
        <v>43673</v>
      </c>
      <c r="C2067">
        <v>5</v>
      </c>
      <c r="D2067" t="s">
        <v>101</v>
      </c>
      <c r="E2067">
        <v>7083</v>
      </c>
    </row>
    <row r="2068" spans="1:5" x14ac:dyDescent="0.25">
      <c r="A2068" t="s">
        <v>80</v>
      </c>
      <c r="B2068" s="189">
        <v>43673</v>
      </c>
      <c r="C2068">
        <v>5</v>
      </c>
      <c r="D2068" t="s">
        <v>54</v>
      </c>
      <c r="E2068">
        <v>1</v>
      </c>
    </row>
    <row r="2069" spans="1:5" x14ac:dyDescent="0.25">
      <c r="A2069" t="s">
        <v>80</v>
      </c>
      <c r="B2069" s="189">
        <v>43673</v>
      </c>
      <c r="C2069">
        <v>5</v>
      </c>
      <c r="D2069" t="s">
        <v>57</v>
      </c>
      <c r="E2069">
        <v>19</v>
      </c>
    </row>
    <row r="2070" spans="1:5" x14ac:dyDescent="0.25">
      <c r="A2070" t="s">
        <v>80</v>
      </c>
      <c r="B2070" s="189">
        <v>43708</v>
      </c>
      <c r="C2070">
        <v>4</v>
      </c>
      <c r="D2070" t="s">
        <v>100</v>
      </c>
      <c r="E2070">
        <v>3</v>
      </c>
    </row>
    <row r="2071" spans="1:5" x14ac:dyDescent="0.25">
      <c r="A2071" t="s">
        <v>80</v>
      </c>
      <c r="B2071" s="189">
        <v>43708</v>
      </c>
      <c r="C2071">
        <v>4</v>
      </c>
      <c r="D2071" t="s">
        <v>101</v>
      </c>
      <c r="E2071">
        <v>5</v>
      </c>
    </row>
    <row r="2072" spans="1:5" x14ac:dyDescent="0.25">
      <c r="A2072" t="s">
        <v>80</v>
      </c>
      <c r="B2072" s="189">
        <v>43708</v>
      </c>
      <c r="C2072">
        <v>5</v>
      </c>
      <c r="D2072" t="s">
        <v>100</v>
      </c>
      <c r="E2072">
        <v>2249</v>
      </c>
    </row>
    <row r="2073" spans="1:5" x14ac:dyDescent="0.25">
      <c r="A2073" t="s">
        <v>80</v>
      </c>
      <c r="B2073" s="189">
        <v>43708</v>
      </c>
      <c r="C2073">
        <v>5</v>
      </c>
      <c r="D2073" t="s">
        <v>101</v>
      </c>
      <c r="E2073">
        <v>7403</v>
      </c>
    </row>
    <row r="2074" spans="1:5" x14ac:dyDescent="0.25">
      <c r="A2074" t="s">
        <v>80</v>
      </c>
      <c r="B2074" s="189">
        <v>43708</v>
      </c>
      <c r="C2074">
        <v>5</v>
      </c>
      <c r="D2074" t="s">
        <v>54</v>
      </c>
      <c r="E2074">
        <v>1</v>
      </c>
    </row>
    <row r="2075" spans="1:5" x14ac:dyDescent="0.25">
      <c r="A2075" t="s">
        <v>80</v>
      </c>
      <c r="B2075" s="189">
        <v>43708</v>
      </c>
      <c r="C2075">
        <v>5</v>
      </c>
      <c r="D2075" t="s">
        <v>57</v>
      </c>
      <c r="E2075">
        <v>24</v>
      </c>
    </row>
    <row r="2076" spans="1:5" x14ac:dyDescent="0.25">
      <c r="A2076" t="s">
        <v>80</v>
      </c>
      <c r="B2076" s="189">
        <v>43736</v>
      </c>
      <c r="C2076">
        <v>4</v>
      </c>
      <c r="D2076" t="s">
        <v>100</v>
      </c>
      <c r="E2076">
        <v>3</v>
      </c>
    </row>
    <row r="2077" spans="1:5" x14ac:dyDescent="0.25">
      <c r="A2077" t="s">
        <v>80</v>
      </c>
      <c r="B2077" s="189">
        <v>43736</v>
      </c>
      <c r="C2077">
        <v>4</v>
      </c>
      <c r="D2077" t="s">
        <v>101</v>
      </c>
      <c r="E2077">
        <v>6</v>
      </c>
    </row>
    <row r="2078" spans="1:5" x14ac:dyDescent="0.25">
      <c r="A2078" t="s">
        <v>80</v>
      </c>
      <c r="B2078" s="189">
        <v>43736</v>
      </c>
      <c r="C2078">
        <v>5</v>
      </c>
      <c r="D2078" t="s">
        <v>100</v>
      </c>
      <c r="E2078">
        <v>2194</v>
      </c>
    </row>
    <row r="2079" spans="1:5" x14ac:dyDescent="0.25">
      <c r="A2079" t="s">
        <v>80</v>
      </c>
      <c r="B2079" s="189">
        <v>43736</v>
      </c>
      <c r="C2079">
        <v>5</v>
      </c>
      <c r="D2079" t="s">
        <v>101</v>
      </c>
      <c r="E2079">
        <v>7592</v>
      </c>
    </row>
    <row r="2080" spans="1:5" x14ac:dyDescent="0.25">
      <c r="A2080" t="s">
        <v>80</v>
      </c>
      <c r="B2080" s="189">
        <v>43736</v>
      </c>
      <c r="C2080">
        <v>5</v>
      </c>
      <c r="D2080" t="s">
        <v>54</v>
      </c>
      <c r="E2080">
        <v>1</v>
      </c>
    </row>
    <row r="2081" spans="1:5" x14ac:dyDescent="0.25">
      <c r="A2081" t="s">
        <v>80</v>
      </c>
      <c r="B2081" s="189">
        <v>43736</v>
      </c>
      <c r="C2081">
        <v>5</v>
      </c>
      <c r="D2081" t="s">
        <v>57</v>
      </c>
      <c r="E2081">
        <v>22</v>
      </c>
    </row>
    <row r="2082" spans="1:5" x14ac:dyDescent="0.25">
      <c r="A2082" t="s">
        <v>80</v>
      </c>
      <c r="B2082" s="189">
        <v>43764</v>
      </c>
      <c r="C2082">
        <v>4</v>
      </c>
      <c r="D2082" t="s">
        <v>100</v>
      </c>
      <c r="E2082">
        <v>2</v>
      </c>
    </row>
    <row r="2083" spans="1:5" x14ac:dyDescent="0.25">
      <c r="A2083" t="s">
        <v>80</v>
      </c>
      <c r="B2083" s="189">
        <v>43764</v>
      </c>
      <c r="C2083">
        <v>4</v>
      </c>
      <c r="D2083" t="s">
        <v>101</v>
      </c>
      <c r="E2083">
        <v>6</v>
      </c>
    </row>
    <row r="2084" spans="1:5" x14ac:dyDescent="0.25">
      <c r="A2084" t="s">
        <v>80</v>
      </c>
      <c r="B2084" s="189">
        <v>43764</v>
      </c>
      <c r="C2084">
        <v>5</v>
      </c>
      <c r="D2084" t="s">
        <v>100</v>
      </c>
      <c r="E2084">
        <v>2071</v>
      </c>
    </row>
    <row r="2085" spans="1:5" x14ac:dyDescent="0.25">
      <c r="A2085" t="s">
        <v>80</v>
      </c>
      <c r="B2085" s="189">
        <v>43764</v>
      </c>
      <c r="C2085">
        <v>5</v>
      </c>
      <c r="D2085" t="s">
        <v>101</v>
      </c>
      <c r="E2085">
        <v>7651</v>
      </c>
    </row>
    <row r="2086" spans="1:5" x14ac:dyDescent="0.25">
      <c r="A2086" t="s">
        <v>80</v>
      </c>
      <c r="B2086" s="189">
        <v>43764</v>
      </c>
      <c r="C2086">
        <v>5</v>
      </c>
      <c r="D2086" t="s">
        <v>54</v>
      </c>
      <c r="E2086">
        <v>1</v>
      </c>
    </row>
    <row r="2087" spans="1:5" x14ac:dyDescent="0.25">
      <c r="A2087" t="s">
        <v>80</v>
      </c>
      <c r="B2087" s="189">
        <v>43764</v>
      </c>
      <c r="C2087">
        <v>5</v>
      </c>
      <c r="D2087" t="s">
        <v>57</v>
      </c>
      <c r="E2087">
        <v>22</v>
      </c>
    </row>
    <row r="2088" spans="1:5" x14ac:dyDescent="0.25">
      <c r="A2088" t="s">
        <v>80</v>
      </c>
      <c r="B2088" s="189">
        <v>43799</v>
      </c>
      <c r="C2088">
        <v>4</v>
      </c>
      <c r="D2088" t="s">
        <v>100</v>
      </c>
      <c r="E2088">
        <v>3</v>
      </c>
    </row>
    <row r="2089" spans="1:5" x14ac:dyDescent="0.25">
      <c r="A2089" t="s">
        <v>80</v>
      </c>
      <c r="B2089" s="189">
        <v>43799</v>
      </c>
      <c r="C2089">
        <v>4</v>
      </c>
      <c r="D2089" t="s">
        <v>101</v>
      </c>
      <c r="E2089">
        <v>6</v>
      </c>
    </row>
    <row r="2090" spans="1:5" x14ac:dyDescent="0.25">
      <c r="A2090" t="s">
        <v>80</v>
      </c>
      <c r="B2090" s="189">
        <v>43799</v>
      </c>
      <c r="C2090">
        <v>5</v>
      </c>
      <c r="D2090" t="s">
        <v>100</v>
      </c>
      <c r="E2090">
        <v>1901</v>
      </c>
    </row>
    <row r="2091" spans="1:5" x14ac:dyDescent="0.25">
      <c r="A2091" t="s">
        <v>80</v>
      </c>
      <c r="B2091" s="189">
        <v>43799</v>
      </c>
      <c r="C2091">
        <v>5</v>
      </c>
      <c r="D2091" t="s">
        <v>101</v>
      </c>
      <c r="E2091">
        <v>7439</v>
      </c>
    </row>
    <row r="2092" spans="1:5" x14ac:dyDescent="0.25">
      <c r="A2092" t="s">
        <v>80</v>
      </c>
      <c r="B2092" s="189">
        <v>43799</v>
      </c>
      <c r="C2092">
        <v>5</v>
      </c>
      <c r="D2092" t="s">
        <v>54</v>
      </c>
      <c r="E2092">
        <v>1</v>
      </c>
    </row>
    <row r="2093" spans="1:5" x14ac:dyDescent="0.25">
      <c r="A2093" t="s">
        <v>80</v>
      </c>
      <c r="B2093" s="189">
        <v>43799</v>
      </c>
      <c r="C2093">
        <v>5</v>
      </c>
      <c r="D2093" t="s">
        <v>57</v>
      </c>
      <c r="E2093">
        <v>23</v>
      </c>
    </row>
    <row r="2094" spans="1:5" x14ac:dyDescent="0.25">
      <c r="A2094" t="s">
        <v>80</v>
      </c>
      <c r="B2094" s="189">
        <v>43820</v>
      </c>
      <c r="C2094">
        <v>4</v>
      </c>
      <c r="D2094" t="s">
        <v>100</v>
      </c>
      <c r="E2094">
        <v>3</v>
      </c>
    </row>
    <row r="2095" spans="1:5" x14ac:dyDescent="0.25">
      <c r="A2095" t="s">
        <v>80</v>
      </c>
      <c r="B2095" s="189">
        <v>43820</v>
      </c>
      <c r="C2095">
        <v>4</v>
      </c>
      <c r="D2095" t="s">
        <v>101</v>
      </c>
      <c r="E2095">
        <v>6</v>
      </c>
    </row>
    <row r="2096" spans="1:5" x14ac:dyDescent="0.25">
      <c r="A2096" t="s">
        <v>80</v>
      </c>
      <c r="B2096" s="189">
        <v>43820</v>
      </c>
      <c r="C2096">
        <v>5</v>
      </c>
      <c r="D2096" t="s">
        <v>100</v>
      </c>
      <c r="E2096">
        <v>1783</v>
      </c>
    </row>
    <row r="2097" spans="1:5" x14ac:dyDescent="0.25">
      <c r="A2097" t="s">
        <v>80</v>
      </c>
      <c r="B2097" s="189">
        <v>43820</v>
      </c>
      <c r="C2097">
        <v>5</v>
      </c>
      <c r="D2097" t="s">
        <v>101</v>
      </c>
      <c r="E2097">
        <v>7143</v>
      </c>
    </row>
    <row r="2098" spans="1:5" x14ac:dyDescent="0.25">
      <c r="A2098" t="s">
        <v>80</v>
      </c>
      <c r="B2098" s="189">
        <v>43820</v>
      </c>
      <c r="C2098">
        <v>5</v>
      </c>
      <c r="D2098" t="s">
        <v>57</v>
      </c>
      <c r="E2098">
        <v>24</v>
      </c>
    </row>
    <row r="2099" spans="1:5" x14ac:dyDescent="0.25">
      <c r="A2099" t="s">
        <v>80</v>
      </c>
      <c r="B2099" s="189">
        <v>43855</v>
      </c>
      <c r="C2099">
        <v>4</v>
      </c>
      <c r="D2099" t="s">
        <v>100</v>
      </c>
      <c r="E2099">
        <v>3</v>
      </c>
    </row>
    <row r="2100" spans="1:5" x14ac:dyDescent="0.25">
      <c r="A2100" t="s">
        <v>80</v>
      </c>
      <c r="B2100" s="189">
        <v>43855</v>
      </c>
      <c r="C2100">
        <v>4</v>
      </c>
      <c r="D2100" t="s">
        <v>101</v>
      </c>
      <c r="E2100">
        <v>6</v>
      </c>
    </row>
    <row r="2101" spans="1:5" x14ac:dyDescent="0.25">
      <c r="A2101" t="s">
        <v>80</v>
      </c>
      <c r="B2101" s="189">
        <v>43855</v>
      </c>
      <c r="C2101">
        <v>5</v>
      </c>
      <c r="D2101" t="s">
        <v>100</v>
      </c>
      <c r="E2101">
        <v>1557</v>
      </c>
    </row>
    <row r="2102" spans="1:5" x14ac:dyDescent="0.25">
      <c r="A2102" t="s">
        <v>80</v>
      </c>
      <c r="B2102" s="189">
        <v>43855</v>
      </c>
      <c r="C2102">
        <v>5</v>
      </c>
      <c r="D2102" t="s">
        <v>101</v>
      </c>
      <c r="E2102">
        <v>6790</v>
      </c>
    </row>
    <row r="2103" spans="1:5" x14ac:dyDescent="0.25">
      <c r="A2103" t="s">
        <v>80</v>
      </c>
      <c r="B2103" s="189">
        <v>43855</v>
      </c>
      <c r="C2103">
        <v>5</v>
      </c>
      <c r="D2103" t="s">
        <v>57</v>
      </c>
      <c r="E2103">
        <v>22</v>
      </c>
    </row>
    <row r="2104" spans="1:5" x14ac:dyDescent="0.25">
      <c r="A2104" t="s">
        <v>80</v>
      </c>
      <c r="B2104" s="189">
        <v>43890</v>
      </c>
      <c r="C2104">
        <v>4</v>
      </c>
      <c r="D2104" t="s">
        <v>100</v>
      </c>
      <c r="E2104">
        <v>2</v>
      </c>
    </row>
    <row r="2105" spans="1:5" x14ac:dyDescent="0.25">
      <c r="A2105" t="s">
        <v>80</v>
      </c>
      <c r="B2105" s="189">
        <v>43890</v>
      </c>
      <c r="C2105">
        <v>4</v>
      </c>
      <c r="D2105" t="s">
        <v>101</v>
      </c>
      <c r="E2105">
        <v>6</v>
      </c>
    </row>
    <row r="2106" spans="1:5" x14ac:dyDescent="0.25">
      <c r="A2106" t="s">
        <v>80</v>
      </c>
      <c r="B2106" s="189">
        <v>43890</v>
      </c>
      <c r="C2106">
        <v>5</v>
      </c>
      <c r="D2106" t="s">
        <v>100</v>
      </c>
      <c r="E2106">
        <v>1396</v>
      </c>
    </row>
    <row r="2107" spans="1:5" x14ac:dyDescent="0.25">
      <c r="A2107" t="s">
        <v>80</v>
      </c>
      <c r="B2107" s="189">
        <v>43890</v>
      </c>
      <c r="C2107">
        <v>5</v>
      </c>
      <c r="D2107" t="s">
        <v>101</v>
      </c>
      <c r="E2107">
        <v>6575</v>
      </c>
    </row>
    <row r="2108" spans="1:5" x14ac:dyDescent="0.25">
      <c r="A2108" t="s">
        <v>80</v>
      </c>
      <c r="B2108" s="189">
        <v>43890</v>
      </c>
      <c r="C2108">
        <v>5</v>
      </c>
      <c r="D2108" t="s">
        <v>57</v>
      </c>
      <c r="E2108">
        <v>21</v>
      </c>
    </row>
    <row r="2109" spans="1:5" x14ac:dyDescent="0.25">
      <c r="A2109" t="s">
        <v>80</v>
      </c>
      <c r="B2109" s="189">
        <v>43918</v>
      </c>
      <c r="C2109">
        <v>4</v>
      </c>
      <c r="D2109" t="s">
        <v>100</v>
      </c>
      <c r="E2109">
        <v>2</v>
      </c>
    </row>
    <row r="2110" spans="1:5" x14ac:dyDescent="0.25">
      <c r="A2110" t="s">
        <v>80</v>
      </c>
      <c r="B2110" s="189">
        <v>43918</v>
      </c>
      <c r="C2110">
        <v>4</v>
      </c>
      <c r="D2110" t="s">
        <v>101</v>
      </c>
      <c r="E2110">
        <v>6</v>
      </c>
    </row>
    <row r="2111" spans="1:5" x14ac:dyDescent="0.25">
      <c r="A2111" t="s">
        <v>80</v>
      </c>
      <c r="B2111" s="189">
        <v>43918</v>
      </c>
      <c r="C2111">
        <v>5</v>
      </c>
      <c r="D2111" t="s">
        <v>100</v>
      </c>
      <c r="E2111">
        <v>1329</v>
      </c>
    </row>
    <row r="2112" spans="1:5" x14ac:dyDescent="0.25">
      <c r="A2112" t="s">
        <v>80</v>
      </c>
      <c r="B2112" s="189">
        <v>43918</v>
      </c>
      <c r="C2112">
        <v>5</v>
      </c>
      <c r="D2112" t="s">
        <v>101</v>
      </c>
      <c r="E2112">
        <v>6537</v>
      </c>
    </row>
    <row r="2113" spans="1:5" x14ac:dyDescent="0.25">
      <c r="A2113" t="s">
        <v>80</v>
      </c>
      <c r="B2113" s="189">
        <v>43918</v>
      </c>
      <c r="C2113">
        <v>5</v>
      </c>
      <c r="D2113" t="s">
        <v>57</v>
      </c>
      <c r="E2113">
        <v>21</v>
      </c>
    </row>
    <row r="2114" spans="1:5" x14ac:dyDescent="0.25">
      <c r="A2114" t="s">
        <v>80</v>
      </c>
      <c r="B2114" s="189">
        <v>43946</v>
      </c>
      <c r="C2114">
        <v>4</v>
      </c>
      <c r="D2114" t="s">
        <v>100</v>
      </c>
      <c r="E2114">
        <v>2</v>
      </c>
    </row>
    <row r="2115" spans="1:5" x14ac:dyDescent="0.25">
      <c r="A2115" t="s">
        <v>80</v>
      </c>
      <c r="B2115" s="189">
        <v>43946</v>
      </c>
      <c r="C2115">
        <v>4</v>
      </c>
      <c r="D2115" t="s">
        <v>101</v>
      </c>
      <c r="E2115">
        <v>6</v>
      </c>
    </row>
    <row r="2116" spans="1:5" x14ac:dyDescent="0.25">
      <c r="A2116" t="s">
        <v>80</v>
      </c>
      <c r="B2116" s="189">
        <v>43946</v>
      </c>
      <c r="C2116">
        <v>5</v>
      </c>
      <c r="D2116" t="s">
        <v>100</v>
      </c>
      <c r="E2116">
        <v>1222</v>
      </c>
    </row>
    <row r="2117" spans="1:5" x14ac:dyDescent="0.25">
      <c r="A2117" t="s">
        <v>80</v>
      </c>
      <c r="B2117" s="189">
        <v>43946</v>
      </c>
      <c r="C2117">
        <v>5</v>
      </c>
      <c r="D2117" t="s">
        <v>101</v>
      </c>
      <c r="E2117">
        <v>6160</v>
      </c>
    </row>
    <row r="2118" spans="1:5" x14ac:dyDescent="0.25">
      <c r="A2118" t="s">
        <v>80</v>
      </c>
      <c r="B2118" s="189">
        <v>43946</v>
      </c>
      <c r="C2118">
        <v>5</v>
      </c>
      <c r="D2118" t="s">
        <v>57</v>
      </c>
      <c r="E2118">
        <v>16</v>
      </c>
    </row>
    <row r="2120" spans="1:5" x14ac:dyDescent="0.25">
      <c r="A2120" t="s">
        <v>82</v>
      </c>
      <c r="B2120" s="189">
        <v>43554</v>
      </c>
      <c r="C2120">
        <v>4</v>
      </c>
      <c r="D2120" t="s">
        <v>100</v>
      </c>
      <c r="E2120">
        <v>38</v>
      </c>
    </row>
    <row r="2121" spans="1:5" x14ac:dyDescent="0.25">
      <c r="A2121" t="s">
        <v>82</v>
      </c>
      <c r="B2121" s="189">
        <v>43554</v>
      </c>
      <c r="C2121">
        <v>4</v>
      </c>
      <c r="D2121" t="s">
        <v>101</v>
      </c>
      <c r="E2121">
        <v>7</v>
      </c>
    </row>
    <row r="2122" spans="1:5" x14ac:dyDescent="0.25">
      <c r="A2122" t="s">
        <v>82</v>
      </c>
      <c r="B2122" s="189">
        <v>43554</v>
      </c>
      <c r="C2122">
        <v>4</v>
      </c>
      <c r="D2122" t="s">
        <v>54</v>
      </c>
      <c r="E2122">
        <v>2</v>
      </c>
    </row>
    <row r="2123" spans="1:5" x14ac:dyDescent="0.25">
      <c r="A2123" t="s">
        <v>82</v>
      </c>
      <c r="B2123" s="189">
        <v>43554</v>
      </c>
      <c r="C2123">
        <v>5</v>
      </c>
      <c r="D2123" t="s">
        <v>100</v>
      </c>
      <c r="E2123">
        <v>18995</v>
      </c>
    </row>
    <row r="2124" spans="1:5" x14ac:dyDescent="0.25">
      <c r="A2124" t="s">
        <v>82</v>
      </c>
      <c r="B2124" s="189">
        <v>43554</v>
      </c>
      <c r="C2124">
        <v>5</v>
      </c>
      <c r="D2124" t="s">
        <v>101</v>
      </c>
      <c r="E2124">
        <v>5791</v>
      </c>
    </row>
    <row r="2125" spans="1:5" x14ac:dyDescent="0.25">
      <c r="A2125" t="s">
        <v>82</v>
      </c>
      <c r="B2125" s="189">
        <v>43554</v>
      </c>
      <c r="C2125">
        <v>5</v>
      </c>
      <c r="D2125" t="s">
        <v>54</v>
      </c>
      <c r="E2125">
        <v>445</v>
      </c>
    </row>
    <row r="2126" spans="1:5" x14ac:dyDescent="0.25">
      <c r="A2126" t="s">
        <v>82</v>
      </c>
      <c r="B2126" s="189">
        <v>43554</v>
      </c>
      <c r="C2126">
        <v>5</v>
      </c>
      <c r="D2126" t="s">
        <v>55</v>
      </c>
      <c r="E2126">
        <v>37</v>
      </c>
    </row>
    <row r="2127" spans="1:5" x14ac:dyDescent="0.25">
      <c r="A2127" t="s">
        <v>82</v>
      </c>
      <c r="B2127" s="189">
        <v>43554</v>
      </c>
      <c r="C2127">
        <v>5</v>
      </c>
      <c r="D2127" t="s">
        <v>56</v>
      </c>
      <c r="E2127">
        <v>6</v>
      </c>
    </row>
    <row r="2128" spans="1:5" x14ac:dyDescent="0.25">
      <c r="A2128" t="s">
        <v>82</v>
      </c>
      <c r="B2128" s="189">
        <v>43554</v>
      </c>
      <c r="C2128">
        <v>5</v>
      </c>
      <c r="D2128" t="s">
        <v>57</v>
      </c>
      <c r="E2128">
        <v>181</v>
      </c>
    </row>
    <row r="2129" spans="1:5" x14ac:dyDescent="0.25">
      <c r="A2129" t="s">
        <v>82</v>
      </c>
      <c r="B2129" s="189">
        <v>43582</v>
      </c>
      <c r="C2129">
        <v>4</v>
      </c>
      <c r="D2129" t="s">
        <v>100</v>
      </c>
      <c r="E2129">
        <v>36</v>
      </c>
    </row>
    <row r="2130" spans="1:5" x14ac:dyDescent="0.25">
      <c r="A2130" t="s">
        <v>82</v>
      </c>
      <c r="B2130" s="189">
        <v>43582</v>
      </c>
      <c r="C2130">
        <v>4</v>
      </c>
      <c r="D2130" t="s">
        <v>101</v>
      </c>
      <c r="E2130">
        <v>7</v>
      </c>
    </row>
    <row r="2131" spans="1:5" x14ac:dyDescent="0.25">
      <c r="A2131" t="s">
        <v>82</v>
      </c>
      <c r="B2131" s="189">
        <v>43582</v>
      </c>
      <c r="C2131">
        <v>5</v>
      </c>
      <c r="D2131" t="s">
        <v>100</v>
      </c>
      <c r="E2131">
        <v>20783</v>
      </c>
    </row>
    <row r="2132" spans="1:5" x14ac:dyDescent="0.25">
      <c r="A2132" t="s">
        <v>82</v>
      </c>
      <c r="B2132" s="189">
        <v>43582</v>
      </c>
      <c r="C2132">
        <v>5</v>
      </c>
      <c r="D2132" t="s">
        <v>101</v>
      </c>
      <c r="E2132">
        <v>6373</v>
      </c>
    </row>
    <row r="2133" spans="1:5" x14ac:dyDescent="0.25">
      <c r="A2133" t="s">
        <v>82</v>
      </c>
      <c r="B2133" s="189">
        <v>43582</v>
      </c>
      <c r="C2133">
        <v>5</v>
      </c>
      <c r="D2133" t="s">
        <v>54</v>
      </c>
      <c r="E2133">
        <v>501</v>
      </c>
    </row>
    <row r="2134" spans="1:5" x14ac:dyDescent="0.25">
      <c r="A2134" t="s">
        <v>82</v>
      </c>
      <c r="B2134" s="189">
        <v>43582</v>
      </c>
      <c r="C2134">
        <v>5</v>
      </c>
      <c r="D2134" t="s">
        <v>55</v>
      </c>
      <c r="E2134">
        <v>42</v>
      </c>
    </row>
    <row r="2135" spans="1:5" x14ac:dyDescent="0.25">
      <c r="A2135" t="s">
        <v>82</v>
      </c>
      <c r="B2135" s="189">
        <v>43582</v>
      </c>
      <c r="C2135">
        <v>5</v>
      </c>
      <c r="D2135" t="s">
        <v>56</v>
      </c>
      <c r="E2135">
        <v>11</v>
      </c>
    </row>
    <row r="2136" spans="1:5" x14ac:dyDescent="0.25">
      <c r="A2136" t="s">
        <v>82</v>
      </c>
      <c r="B2136" s="189">
        <v>43582</v>
      </c>
      <c r="C2136">
        <v>5</v>
      </c>
      <c r="D2136" t="s">
        <v>57</v>
      </c>
      <c r="E2136">
        <v>198</v>
      </c>
    </row>
    <row r="2137" spans="1:5" x14ac:dyDescent="0.25">
      <c r="A2137" t="s">
        <v>82</v>
      </c>
      <c r="B2137" s="189">
        <v>43610</v>
      </c>
      <c r="C2137">
        <v>4</v>
      </c>
      <c r="D2137" t="s">
        <v>100</v>
      </c>
      <c r="E2137">
        <v>48</v>
      </c>
    </row>
    <row r="2138" spans="1:5" x14ac:dyDescent="0.25">
      <c r="A2138" t="s">
        <v>82</v>
      </c>
      <c r="B2138" s="189">
        <v>43610</v>
      </c>
      <c r="C2138">
        <v>4</v>
      </c>
      <c r="D2138" t="s">
        <v>101</v>
      </c>
      <c r="E2138">
        <v>9</v>
      </c>
    </row>
    <row r="2139" spans="1:5" x14ac:dyDescent="0.25">
      <c r="A2139" t="s">
        <v>82</v>
      </c>
      <c r="B2139" s="189">
        <v>43610</v>
      </c>
      <c r="C2139">
        <v>5</v>
      </c>
      <c r="D2139" t="s">
        <v>100</v>
      </c>
      <c r="E2139">
        <v>22714</v>
      </c>
    </row>
    <row r="2140" spans="1:5" x14ac:dyDescent="0.25">
      <c r="A2140" t="s">
        <v>82</v>
      </c>
      <c r="B2140" s="189">
        <v>43610</v>
      </c>
      <c r="C2140">
        <v>5</v>
      </c>
      <c r="D2140" t="s">
        <v>101</v>
      </c>
      <c r="E2140">
        <v>8259</v>
      </c>
    </row>
    <row r="2141" spans="1:5" x14ac:dyDescent="0.25">
      <c r="A2141" t="s">
        <v>82</v>
      </c>
      <c r="B2141" s="189">
        <v>43610</v>
      </c>
      <c r="C2141">
        <v>5</v>
      </c>
      <c r="D2141" t="s">
        <v>54</v>
      </c>
      <c r="E2141">
        <v>606</v>
      </c>
    </row>
    <row r="2142" spans="1:5" x14ac:dyDescent="0.25">
      <c r="A2142" t="s">
        <v>82</v>
      </c>
      <c r="B2142" s="189">
        <v>43610</v>
      </c>
      <c r="C2142">
        <v>5</v>
      </c>
      <c r="D2142" t="s">
        <v>55</v>
      </c>
      <c r="E2142">
        <v>40</v>
      </c>
    </row>
    <row r="2143" spans="1:5" x14ac:dyDescent="0.25">
      <c r="A2143" t="s">
        <v>82</v>
      </c>
      <c r="B2143" s="189">
        <v>43610</v>
      </c>
      <c r="C2143">
        <v>5</v>
      </c>
      <c r="D2143" t="s">
        <v>56</v>
      </c>
      <c r="E2143">
        <v>8</v>
      </c>
    </row>
    <row r="2144" spans="1:5" x14ac:dyDescent="0.25">
      <c r="A2144" t="s">
        <v>82</v>
      </c>
      <c r="B2144" s="189">
        <v>43610</v>
      </c>
      <c r="C2144">
        <v>5</v>
      </c>
      <c r="D2144" t="s">
        <v>57</v>
      </c>
      <c r="E2144">
        <v>201</v>
      </c>
    </row>
    <row r="2145" spans="1:5" x14ac:dyDescent="0.25">
      <c r="A2145" t="s">
        <v>82</v>
      </c>
      <c r="B2145" s="189">
        <v>43645</v>
      </c>
      <c r="C2145">
        <v>4</v>
      </c>
      <c r="D2145" t="s">
        <v>100</v>
      </c>
      <c r="E2145">
        <v>48</v>
      </c>
    </row>
    <row r="2146" spans="1:5" x14ac:dyDescent="0.25">
      <c r="A2146" t="s">
        <v>82</v>
      </c>
      <c r="B2146" s="189">
        <v>43645</v>
      </c>
      <c r="C2146">
        <v>4</v>
      </c>
      <c r="D2146" t="s">
        <v>101</v>
      </c>
      <c r="E2146">
        <v>8</v>
      </c>
    </row>
    <row r="2147" spans="1:5" x14ac:dyDescent="0.25">
      <c r="A2147" t="s">
        <v>82</v>
      </c>
      <c r="B2147" s="189">
        <v>43645</v>
      </c>
      <c r="C2147">
        <v>4</v>
      </c>
      <c r="D2147" t="s">
        <v>54</v>
      </c>
      <c r="E2147">
        <v>2</v>
      </c>
    </row>
    <row r="2148" spans="1:5" x14ac:dyDescent="0.25">
      <c r="A2148" t="s">
        <v>82</v>
      </c>
      <c r="B2148" s="189">
        <v>43645</v>
      </c>
      <c r="C2148">
        <v>5</v>
      </c>
      <c r="D2148" t="s">
        <v>100</v>
      </c>
      <c r="E2148">
        <v>23461</v>
      </c>
    </row>
    <row r="2149" spans="1:5" x14ac:dyDescent="0.25">
      <c r="A2149" t="s">
        <v>82</v>
      </c>
      <c r="B2149" s="189">
        <v>43645</v>
      </c>
      <c r="C2149">
        <v>5</v>
      </c>
      <c r="D2149" t="s">
        <v>101</v>
      </c>
      <c r="E2149">
        <v>8573</v>
      </c>
    </row>
    <row r="2150" spans="1:5" x14ac:dyDescent="0.25">
      <c r="A2150" t="s">
        <v>82</v>
      </c>
      <c r="B2150" s="189">
        <v>43645</v>
      </c>
      <c r="C2150">
        <v>5</v>
      </c>
      <c r="D2150" t="s">
        <v>54</v>
      </c>
      <c r="E2150">
        <v>659</v>
      </c>
    </row>
    <row r="2151" spans="1:5" x14ac:dyDescent="0.25">
      <c r="A2151" t="s">
        <v>82</v>
      </c>
      <c r="B2151" s="189">
        <v>43645</v>
      </c>
      <c r="C2151">
        <v>5</v>
      </c>
      <c r="D2151" t="s">
        <v>55</v>
      </c>
      <c r="E2151">
        <v>42</v>
      </c>
    </row>
    <row r="2152" spans="1:5" x14ac:dyDescent="0.25">
      <c r="A2152" t="s">
        <v>82</v>
      </c>
      <c r="B2152" s="189">
        <v>43645</v>
      </c>
      <c r="C2152">
        <v>5</v>
      </c>
      <c r="D2152" t="s">
        <v>56</v>
      </c>
      <c r="E2152">
        <v>9</v>
      </c>
    </row>
    <row r="2153" spans="1:5" x14ac:dyDescent="0.25">
      <c r="A2153" t="s">
        <v>82</v>
      </c>
      <c r="B2153" s="189">
        <v>43645</v>
      </c>
      <c r="C2153">
        <v>5</v>
      </c>
      <c r="D2153" t="s">
        <v>57</v>
      </c>
      <c r="E2153">
        <v>212</v>
      </c>
    </row>
    <row r="2154" spans="1:5" x14ac:dyDescent="0.25">
      <c r="A2154" t="s">
        <v>82</v>
      </c>
      <c r="B2154" s="189">
        <v>43673</v>
      </c>
      <c r="C2154">
        <v>4</v>
      </c>
      <c r="D2154" t="s">
        <v>100</v>
      </c>
      <c r="E2154">
        <v>47</v>
      </c>
    </row>
    <row r="2155" spans="1:5" x14ac:dyDescent="0.25">
      <c r="A2155" t="s">
        <v>82</v>
      </c>
      <c r="B2155" s="189">
        <v>43673</v>
      </c>
      <c r="C2155">
        <v>4</v>
      </c>
      <c r="D2155" t="s">
        <v>101</v>
      </c>
      <c r="E2155">
        <v>3</v>
      </c>
    </row>
    <row r="2156" spans="1:5" x14ac:dyDescent="0.25">
      <c r="A2156" t="s">
        <v>82</v>
      </c>
      <c r="B2156" s="189">
        <v>43673</v>
      </c>
      <c r="C2156">
        <v>4</v>
      </c>
      <c r="D2156" t="s">
        <v>54</v>
      </c>
      <c r="E2156">
        <v>2</v>
      </c>
    </row>
    <row r="2157" spans="1:5" x14ac:dyDescent="0.25">
      <c r="A2157" t="s">
        <v>82</v>
      </c>
      <c r="B2157" s="189">
        <v>43673</v>
      </c>
      <c r="C2157">
        <v>5</v>
      </c>
      <c r="D2157" t="s">
        <v>100</v>
      </c>
      <c r="E2157">
        <v>23001</v>
      </c>
    </row>
    <row r="2158" spans="1:5" x14ac:dyDescent="0.25">
      <c r="A2158" t="s">
        <v>82</v>
      </c>
      <c r="B2158" s="189">
        <v>43673</v>
      </c>
      <c r="C2158">
        <v>5</v>
      </c>
      <c r="D2158" t="s">
        <v>101</v>
      </c>
      <c r="E2158">
        <v>8556</v>
      </c>
    </row>
    <row r="2159" spans="1:5" x14ac:dyDescent="0.25">
      <c r="A2159" t="s">
        <v>82</v>
      </c>
      <c r="B2159" s="189">
        <v>43673</v>
      </c>
      <c r="C2159">
        <v>5</v>
      </c>
      <c r="D2159" t="s">
        <v>54</v>
      </c>
      <c r="E2159">
        <v>614</v>
      </c>
    </row>
    <row r="2160" spans="1:5" x14ac:dyDescent="0.25">
      <c r="A2160" t="s">
        <v>82</v>
      </c>
      <c r="B2160" s="189">
        <v>43673</v>
      </c>
      <c r="C2160">
        <v>5</v>
      </c>
      <c r="D2160" t="s">
        <v>55</v>
      </c>
      <c r="E2160">
        <v>38</v>
      </c>
    </row>
    <row r="2161" spans="1:5" x14ac:dyDescent="0.25">
      <c r="A2161" t="s">
        <v>82</v>
      </c>
      <c r="B2161" s="189">
        <v>43673</v>
      </c>
      <c r="C2161">
        <v>5</v>
      </c>
      <c r="D2161" t="s">
        <v>56</v>
      </c>
      <c r="E2161">
        <v>13</v>
      </c>
    </row>
    <row r="2162" spans="1:5" x14ac:dyDescent="0.25">
      <c r="A2162" t="s">
        <v>82</v>
      </c>
      <c r="B2162" s="189">
        <v>43673</v>
      </c>
      <c r="C2162">
        <v>5</v>
      </c>
      <c r="D2162" t="s">
        <v>57</v>
      </c>
      <c r="E2162">
        <v>204</v>
      </c>
    </row>
    <row r="2163" spans="1:5" x14ac:dyDescent="0.25">
      <c r="A2163" t="s">
        <v>82</v>
      </c>
      <c r="B2163" s="189">
        <v>43708</v>
      </c>
      <c r="C2163">
        <v>4</v>
      </c>
      <c r="D2163" t="s">
        <v>100</v>
      </c>
      <c r="E2163">
        <v>55</v>
      </c>
    </row>
    <row r="2164" spans="1:5" x14ac:dyDescent="0.25">
      <c r="A2164" t="s">
        <v>82</v>
      </c>
      <c r="B2164" s="189">
        <v>43708</v>
      </c>
      <c r="C2164">
        <v>4</v>
      </c>
      <c r="D2164" t="s">
        <v>101</v>
      </c>
      <c r="E2164">
        <v>4</v>
      </c>
    </row>
    <row r="2165" spans="1:5" x14ac:dyDescent="0.25">
      <c r="A2165" t="s">
        <v>82</v>
      </c>
      <c r="B2165" s="189">
        <v>43708</v>
      </c>
      <c r="C2165">
        <v>4</v>
      </c>
      <c r="D2165" t="s">
        <v>54</v>
      </c>
      <c r="E2165">
        <v>1</v>
      </c>
    </row>
    <row r="2166" spans="1:5" x14ac:dyDescent="0.25">
      <c r="A2166" t="s">
        <v>82</v>
      </c>
      <c r="B2166" s="189">
        <v>43708</v>
      </c>
      <c r="C2166">
        <v>5</v>
      </c>
      <c r="D2166" t="s">
        <v>100</v>
      </c>
      <c r="E2166">
        <v>22263</v>
      </c>
    </row>
    <row r="2167" spans="1:5" x14ac:dyDescent="0.25">
      <c r="A2167" t="s">
        <v>82</v>
      </c>
      <c r="B2167" s="189">
        <v>43708</v>
      </c>
      <c r="C2167">
        <v>5</v>
      </c>
      <c r="D2167" t="s">
        <v>101</v>
      </c>
      <c r="E2167">
        <v>8506</v>
      </c>
    </row>
    <row r="2168" spans="1:5" x14ac:dyDescent="0.25">
      <c r="A2168" t="s">
        <v>82</v>
      </c>
      <c r="B2168" s="189">
        <v>43708</v>
      </c>
      <c r="C2168">
        <v>5</v>
      </c>
      <c r="D2168" t="s">
        <v>54</v>
      </c>
      <c r="E2168">
        <v>598</v>
      </c>
    </row>
    <row r="2169" spans="1:5" x14ac:dyDescent="0.25">
      <c r="A2169" t="s">
        <v>82</v>
      </c>
      <c r="B2169" s="189">
        <v>43708</v>
      </c>
      <c r="C2169">
        <v>5</v>
      </c>
      <c r="D2169" t="s">
        <v>55</v>
      </c>
      <c r="E2169">
        <v>42</v>
      </c>
    </row>
    <row r="2170" spans="1:5" x14ac:dyDescent="0.25">
      <c r="A2170" t="s">
        <v>82</v>
      </c>
      <c r="B2170" s="189">
        <v>43708</v>
      </c>
      <c r="C2170">
        <v>5</v>
      </c>
      <c r="D2170" t="s">
        <v>56</v>
      </c>
      <c r="E2170">
        <v>9</v>
      </c>
    </row>
    <row r="2171" spans="1:5" x14ac:dyDescent="0.25">
      <c r="A2171" t="s">
        <v>82</v>
      </c>
      <c r="B2171" s="189">
        <v>43708</v>
      </c>
      <c r="C2171">
        <v>5</v>
      </c>
      <c r="D2171" t="s">
        <v>57</v>
      </c>
      <c r="E2171">
        <v>197</v>
      </c>
    </row>
    <row r="2172" spans="1:5" x14ac:dyDescent="0.25">
      <c r="A2172" t="s">
        <v>82</v>
      </c>
      <c r="B2172" s="189">
        <v>43736</v>
      </c>
      <c r="C2172">
        <v>4</v>
      </c>
      <c r="D2172" t="s">
        <v>100</v>
      </c>
      <c r="E2172">
        <v>43</v>
      </c>
    </row>
    <row r="2173" spans="1:5" x14ac:dyDescent="0.25">
      <c r="A2173" t="s">
        <v>82</v>
      </c>
      <c r="B2173" s="189">
        <v>43736</v>
      </c>
      <c r="C2173">
        <v>4</v>
      </c>
      <c r="D2173" t="s">
        <v>101</v>
      </c>
      <c r="E2173">
        <v>2</v>
      </c>
    </row>
    <row r="2174" spans="1:5" x14ac:dyDescent="0.25">
      <c r="A2174" t="s">
        <v>82</v>
      </c>
      <c r="B2174" s="189">
        <v>43736</v>
      </c>
      <c r="C2174">
        <v>4</v>
      </c>
      <c r="D2174" t="s">
        <v>54</v>
      </c>
      <c r="E2174">
        <v>2</v>
      </c>
    </row>
    <row r="2175" spans="1:5" x14ac:dyDescent="0.25">
      <c r="A2175" t="s">
        <v>82</v>
      </c>
      <c r="B2175" s="189">
        <v>43736</v>
      </c>
      <c r="C2175">
        <v>5</v>
      </c>
      <c r="D2175" t="s">
        <v>100</v>
      </c>
      <c r="E2175">
        <v>23456</v>
      </c>
    </row>
    <row r="2176" spans="1:5" x14ac:dyDescent="0.25">
      <c r="A2176" t="s">
        <v>82</v>
      </c>
      <c r="B2176" s="189">
        <v>43736</v>
      </c>
      <c r="C2176">
        <v>5</v>
      </c>
      <c r="D2176" t="s">
        <v>101</v>
      </c>
      <c r="E2176">
        <v>8711</v>
      </c>
    </row>
    <row r="2177" spans="1:5" x14ac:dyDescent="0.25">
      <c r="A2177" t="s">
        <v>82</v>
      </c>
      <c r="B2177" s="189">
        <v>43736</v>
      </c>
      <c r="C2177">
        <v>5</v>
      </c>
      <c r="D2177" t="s">
        <v>54</v>
      </c>
      <c r="E2177">
        <v>590</v>
      </c>
    </row>
    <row r="2178" spans="1:5" x14ac:dyDescent="0.25">
      <c r="A2178" t="s">
        <v>82</v>
      </c>
      <c r="B2178" s="189">
        <v>43736</v>
      </c>
      <c r="C2178">
        <v>5</v>
      </c>
      <c r="D2178" t="s">
        <v>55</v>
      </c>
      <c r="E2178">
        <v>45</v>
      </c>
    </row>
    <row r="2179" spans="1:5" x14ac:dyDescent="0.25">
      <c r="A2179" t="s">
        <v>82</v>
      </c>
      <c r="B2179" s="189">
        <v>43736</v>
      </c>
      <c r="C2179">
        <v>5</v>
      </c>
      <c r="D2179" t="s">
        <v>56</v>
      </c>
      <c r="E2179">
        <v>11</v>
      </c>
    </row>
    <row r="2180" spans="1:5" x14ac:dyDescent="0.25">
      <c r="A2180" t="s">
        <v>82</v>
      </c>
      <c r="B2180" s="189">
        <v>43736</v>
      </c>
      <c r="C2180">
        <v>5</v>
      </c>
      <c r="D2180" t="s">
        <v>57</v>
      </c>
      <c r="E2180">
        <v>214</v>
      </c>
    </row>
    <row r="2181" spans="1:5" x14ac:dyDescent="0.25">
      <c r="A2181" t="s">
        <v>82</v>
      </c>
      <c r="B2181" s="189">
        <v>43764</v>
      </c>
      <c r="C2181">
        <v>4</v>
      </c>
      <c r="D2181" t="s">
        <v>100</v>
      </c>
      <c r="E2181">
        <v>41</v>
      </c>
    </row>
    <row r="2182" spans="1:5" x14ac:dyDescent="0.25">
      <c r="A2182" t="s">
        <v>82</v>
      </c>
      <c r="B2182" s="189">
        <v>43764</v>
      </c>
      <c r="C2182">
        <v>4</v>
      </c>
      <c r="D2182" t="s">
        <v>101</v>
      </c>
      <c r="E2182">
        <v>2</v>
      </c>
    </row>
    <row r="2183" spans="1:5" x14ac:dyDescent="0.25">
      <c r="A2183" t="s">
        <v>82</v>
      </c>
      <c r="B2183" s="189">
        <v>43764</v>
      </c>
      <c r="C2183">
        <v>4</v>
      </c>
      <c r="D2183" t="s">
        <v>54</v>
      </c>
      <c r="E2183">
        <v>2</v>
      </c>
    </row>
    <row r="2184" spans="1:5" x14ac:dyDescent="0.25">
      <c r="A2184" t="s">
        <v>82</v>
      </c>
      <c r="B2184" s="189">
        <v>43764</v>
      </c>
      <c r="C2184">
        <v>4</v>
      </c>
      <c r="D2184" t="s">
        <v>55</v>
      </c>
      <c r="E2184">
        <v>1</v>
      </c>
    </row>
    <row r="2185" spans="1:5" x14ac:dyDescent="0.25">
      <c r="A2185" t="s">
        <v>82</v>
      </c>
      <c r="B2185" s="189">
        <v>43764</v>
      </c>
      <c r="C2185">
        <v>5</v>
      </c>
      <c r="D2185" t="s">
        <v>100</v>
      </c>
      <c r="E2185">
        <v>23458</v>
      </c>
    </row>
    <row r="2186" spans="1:5" x14ac:dyDescent="0.25">
      <c r="A2186" t="s">
        <v>82</v>
      </c>
      <c r="B2186" s="189">
        <v>43764</v>
      </c>
      <c r="C2186">
        <v>5</v>
      </c>
      <c r="D2186" t="s">
        <v>101</v>
      </c>
      <c r="E2186">
        <v>8882</v>
      </c>
    </row>
    <row r="2187" spans="1:5" x14ac:dyDescent="0.25">
      <c r="A2187" t="s">
        <v>82</v>
      </c>
      <c r="B2187" s="189">
        <v>43764</v>
      </c>
      <c r="C2187">
        <v>5</v>
      </c>
      <c r="D2187" t="s">
        <v>54</v>
      </c>
      <c r="E2187">
        <v>595</v>
      </c>
    </row>
    <row r="2188" spans="1:5" x14ac:dyDescent="0.25">
      <c r="A2188" t="s">
        <v>82</v>
      </c>
      <c r="B2188" s="189">
        <v>43764</v>
      </c>
      <c r="C2188">
        <v>5</v>
      </c>
      <c r="D2188" t="s">
        <v>55</v>
      </c>
      <c r="E2188">
        <v>43</v>
      </c>
    </row>
    <row r="2189" spans="1:5" x14ac:dyDescent="0.25">
      <c r="A2189" t="s">
        <v>82</v>
      </c>
      <c r="B2189" s="189">
        <v>43764</v>
      </c>
      <c r="C2189">
        <v>5</v>
      </c>
      <c r="D2189" t="s">
        <v>56</v>
      </c>
      <c r="E2189">
        <v>10</v>
      </c>
    </row>
    <row r="2190" spans="1:5" x14ac:dyDescent="0.25">
      <c r="A2190" t="s">
        <v>82</v>
      </c>
      <c r="B2190" s="189">
        <v>43764</v>
      </c>
      <c r="C2190">
        <v>5</v>
      </c>
      <c r="D2190" t="s">
        <v>57</v>
      </c>
      <c r="E2190">
        <v>214</v>
      </c>
    </row>
    <row r="2191" spans="1:5" x14ac:dyDescent="0.25">
      <c r="A2191" t="s">
        <v>82</v>
      </c>
      <c r="B2191" s="189">
        <v>43799</v>
      </c>
      <c r="C2191">
        <v>4</v>
      </c>
      <c r="D2191" t="s">
        <v>100</v>
      </c>
      <c r="E2191">
        <v>31</v>
      </c>
    </row>
    <row r="2192" spans="1:5" x14ac:dyDescent="0.25">
      <c r="A2192" t="s">
        <v>82</v>
      </c>
      <c r="B2192" s="189">
        <v>43799</v>
      </c>
      <c r="C2192">
        <v>4</v>
      </c>
      <c r="D2192" t="s">
        <v>101</v>
      </c>
      <c r="E2192">
        <v>2</v>
      </c>
    </row>
    <row r="2193" spans="1:5" x14ac:dyDescent="0.25">
      <c r="A2193" t="s">
        <v>82</v>
      </c>
      <c r="B2193" s="189">
        <v>43799</v>
      </c>
      <c r="C2193">
        <v>4</v>
      </c>
      <c r="D2193" t="s">
        <v>54</v>
      </c>
      <c r="E2193">
        <v>2</v>
      </c>
    </row>
    <row r="2194" spans="1:5" x14ac:dyDescent="0.25">
      <c r="A2194" t="s">
        <v>82</v>
      </c>
      <c r="B2194" s="189">
        <v>43799</v>
      </c>
      <c r="C2194">
        <v>4</v>
      </c>
      <c r="D2194" t="s">
        <v>55</v>
      </c>
      <c r="E2194">
        <v>1</v>
      </c>
    </row>
    <row r="2195" spans="1:5" x14ac:dyDescent="0.25">
      <c r="A2195" t="s">
        <v>82</v>
      </c>
      <c r="B2195" s="189">
        <v>43799</v>
      </c>
      <c r="C2195">
        <v>5</v>
      </c>
      <c r="D2195" t="s">
        <v>100</v>
      </c>
      <c r="E2195">
        <v>21665</v>
      </c>
    </row>
    <row r="2196" spans="1:5" x14ac:dyDescent="0.25">
      <c r="A2196" t="s">
        <v>82</v>
      </c>
      <c r="B2196" s="189">
        <v>43799</v>
      </c>
      <c r="C2196">
        <v>5</v>
      </c>
      <c r="D2196" t="s">
        <v>101</v>
      </c>
      <c r="E2196">
        <v>8061</v>
      </c>
    </row>
    <row r="2197" spans="1:5" x14ac:dyDescent="0.25">
      <c r="A2197" t="s">
        <v>82</v>
      </c>
      <c r="B2197" s="189">
        <v>43799</v>
      </c>
      <c r="C2197">
        <v>5</v>
      </c>
      <c r="D2197" t="s">
        <v>54</v>
      </c>
      <c r="E2197">
        <v>494</v>
      </c>
    </row>
    <row r="2198" spans="1:5" x14ac:dyDescent="0.25">
      <c r="A2198" t="s">
        <v>82</v>
      </c>
      <c r="B2198" s="189">
        <v>43799</v>
      </c>
      <c r="C2198">
        <v>5</v>
      </c>
      <c r="D2198" t="s">
        <v>55</v>
      </c>
      <c r="E2198">
        <v>46</v>
      </c>
    </row>
    <row r="2199" spans="1:5" x14ac:dyDescent="0.25">
      <c r="A2199" t="s">
        <v>82</v>
      </c>
      <c r="B2199" s="189">
        <v>43799</v>
      </c>
      <c r="C2199">
        <v>5</v>
      </c>
      <c r="D2199" t="s">
        <v>56</v>
      </c>
      <c r="E2199">
        <v>10</v>
      </c>
    </row>
    <row r="2200" spans="1:5" x14ac:dyDescent="0.25">
      <c r="A2200" t="s">
        <v>82</v>
      </c>
      <c r="B2200" s="189">
        <v>43799</v>
      </c>
      <c r="C2200">
        <v>5</v>
      </c>
      <c r="D2200" t="s">
        <v>57</v>
      </c>
      <c r="E2200">
        <v>214</v>
      </c>
    </row>
    <row r="2201" spans="1:5" x14ac:dyDescent="0.25">
      <c r="A2201" t="s">
        <v>82</v>
      </c>
      <c r="B2201" s="189">
        <v>43820</v>
      </c>
      <c r="C2201">
        <v>4</v>
      </c>
      <c r="D2201" t="s">
        <v>100</v>
      </c>
      <c r="E2201">
        <v>34</v>
      </c>
    </row>
    <row r="2202" spans="1:5" x14ac:dyDescent="0.25">
      <c r="A2202" t="s">
        <v>82</v>
      </c>
      <c r="B2202" s="189">
        <v>43820</v>
      </c>
      <c r="C2202">
        <v>4</v>
      </c>
      <c r="D2202" t="s">
        <v>101</v>
      </c>
      <c r="E2202">
        <v>1</v>
      </c>
    </row>
    <row r="2203" spans="1:5" x14ac:dyDescent="0.25">
      <c r="A2203" t="s">
        <v>82</v>
      </c>
      <c r="B2203" s="189">
        <v>43820</v>
      </c>
      <c r="C2203">
        <v>4</v>
      </c>
      <c r="D2203" t="s">
        <v>54</v>
      </c>
      <c r="E2203">
        <v>1</v>
      </c>
    </row>
    <row r="2204" spans="1:5" x14ac:dyDescent="0.25">
      <c r="A2204" t="s">
        <v>82</v>
      </c>
      <c r="B2204" s="189">
        <v>43820</v>
      </c>
      <c r="C2204">
        <v>5</v>
      </c>
      <c r="D2204" t="s">
        <v>100</v>
      </c>
      <c r="E2204">
        <v>19990</v>
      </c>
    </row>
    <row r="2205" spans="1:5" x14ac:dyDescent="0.25">
      <c r="A2205" t="s">
        <v>82</v>
      </c>
      <c r="B2205" s="189">
        <v>43820</v>
      </c>
      <c r="C2205">
        <v>5</v>
      </c>
      <c r="D2205" t="s">
        <v>101</v>
      </c>
      <c r="E2205">
        <v>7113</v>
      </c>
    </row>
    <row r="2206" spans="1:5" x14ac:dyDescent="0.25">
      <c r="A2206" t="s">
        <v>82</v>
      </c>
      <c r="B2206" s="189">
        <v>43820</v>
      </c>
      <c r="C2206">
        <v>5</v>
      </c>
      <c r="D2206" t="s">
        <v>54</v>
      </c>
      <c r="E2206">
        <v>438</v>
      </c>
    </row>
    <row r="2207" spans="1:5" x14ac:dyDescent="0.25">
      <c r="A2207" t="s">
        <v>82</v>
      </c>
      <c r="B2207" s="189">
        <v>43820</v>
      </c>
      <c r="C2207">
        <v>5</v>
      </c>
      <c r="D2207" t="s">
        <v>55</v>
      </c>
      <c r="E2207">
        <v>41</v>
      </c>
    </row>
    <row r="2208" spans="1:5" x14ac:dyDescent="0.25">
      <c r="A2208" t="s">
        <v>82</v>
      </c>
      <c r="B2208" s="189">
        <v>43820</v>
      </c>
      <c r="C2208">
        <v>5</v>
      </c>
      <c r="D2208" t="s">
        <v>56</v>
      </c>
      <c r="E2208">
        <v>9</v>
      </c>
    </row>
    <row r="2209" spans="1:5" x14ac:dyDescent="0.25">
      <c r="A2209" t="s">
        <v>82</v>
      </c>
      <c r="B2209" s="189">
        <v>43820</v>
      </c>
      <c r="C2209">
        <v>5</v>
      </c>
      <c r="D2209" t="s">
        <v>57</v>
      </c>
      <c r="E2209">
        <v>213</v>
      </c>
    </row>
    <row r="2210" spans="1:5" x14ac:dyDescent="0.25">
      <c r="A2210" t="s">
        <v>82</v>
      </c>
      <c r="B2210" s="189">
        <v>43855</v>
      </c>
      <c r="C2210">
        <v>4</v>
      </c>
      <c r="D2210" t="s">
        <v>100</v>
      </c>
      <c r="E2210">
        <v>32</v>
      </c>
    </row>
    <row r="2211" spans="1:5" x14ac:dyDescent="0.25">
      <c r="A2211" t="s">
        <v>82</v>
      </c>
      <c r="B2211" s="189">
        <v>43855</v>
      </c>
      <c r="C2211">
        <v>4</v>
      </c>
      <c r="D2211" t="s">
        <v>101</v>
      </c>
      <c r="E2211">
        <v>1</v>
      </c>
    </row>
    <row r="2212" spans="1:5" x14ac:dyDescent="0.25">
      <c r="A2212" t="s">
        <v>82</v>
      </c>
      <c r="B2212" s="189">
        <v>43855</v>
      </c>
      <c r="C2212">
        <v>4</v>
      </c>
      <c r="D2212" t="s">
        <v>54</v>
      </c>
      <c r="E2212">
        <v>2</v>
      </c>
    </row>
    <row r="2213" spans="1:5" x14ac:dyDescent="0.25">
      <c r="A2213" t="s">
        <v>82</v>
      </c>
      <c r="B2213" s="189">
        <v>43855</v>
      </c>
      <c r="C2213">
        <v>5</v>
      </c>
      <c r="D2213" t="s">
        <v>100</v>
      </c>
      <c r="E2213">
        <v>19634</v>
      </c>
    </row>
    <row r="2214" spans="1:5" x14ac:dyDescent="0.25">
      <c r="A2214" t="s">
        <v>82</v>
      </c>
      <c r="B2214" s="189">
        <v>43855</v>
      </c>
      <c r="C2214">
        <v>5</v>
      </c>
      <c r="D2214" t="s">
        <v>101</v>
      </c>
      <c r="E2214">
        <v>6619</v>
      </c>
    </row>
    <row r="2215" spans="1:5" x14ac:dyDescent="0.25">
      <c r="A2215" t="s">
        <v>82</v>
      </c>
      <c r="B2215" s="189">
        <v>43855</v>
      </c>
      <c r="C2215">
        <v>5</v>
      </c>
      <c r="D2215" t="s">
        <v>54</v>
      </c>
      <c r="E2215">
        <v>477</v>
      </c>
    </row>
    <row r="2216" spans="1:5" x14ac:dyDescent="0.25">
      <c r="A2216" t="s">
        <v>82</v>
      </c>
      <c r="B2216" s="189">
        <v>43855</v>
      </c>
      <c r="C2216">
        <v>5</v>
      </c>
      <c r="D2216" t="s">
        <v>55</v>
      </c>
      <c r="E2216">
        <v>41</v>
      </c>
    </row>
    <row r="2217" spans="1:5" x14ac:dyDescent="0.25">
      <c r="A2217" t="s">
        <v>82</v>
      </c>
      <c r="B2217" s="189">
        <v>43855</v>
      </c>
      <c r="C2217">
        <v>5</v>
      </c>
      <c r="D2217" t="s">
        <v>56</v>
      </c>
      <c r="E2217">
        <v>8</v>
      </c>
    </row>
    <row r="2218" spans="1:5" x14ac:dyDescent="0.25">
      <c r="A2218" t="s">
        <v>82</v>
      </c>
      <c r="B2218" s="189">
        <v>43855</v>
      </c>
      <c r="C2218">
        <v>5</v>
      </c>
      <c r="D2218" t="s">
        <v>57</v>
      </c>
      <c r="E2218">
        <v>206</v>
      </c>
    </row>
    <row r="2219" spans="1:5" x14ac:dyDescent="0.25">
      <c r="A2219" t="s">
        <v>82</v>
      </c>
      <c r="B2219" s="189">
        <v>43890</v>
      </c>
      <c r="C2219">
        <v>4</v>
      </c>
      <c r="D2219" t="s">
        <v>100</v>
      </c>
      <c r="E2219">
        <v>30</v>
      </c>
    </row>
    <row r="2220" spans="1:5" x14ac:dyDescent="0.25">
      <c r="A2220" t="s">
        <v>82</v>
      </c>
      <c r="B2220" s="189">
        <v>43890</v>
      </c>
      <c r="C2220">
        <v>4</v>
      </c>
      <c r="D2220" t="s">
        <v>101</v>
      </c>
      <c r="E2220">
        <v>5</v>
      </c>
    </row>
    <row r="2221" spans="1:5" x14ac:dyDescent="0.25">
      <c r="A2221" t="s">
        <v>82</v>
      </c>
      <c r="B2221" s="189">
        <v>43890</v>
      </c>
      <c r="C2221">
        <v>4</v>
      </c>
      <c r="D2221" t="s">
        <v>54</v>
      </c>
      <c r="E2221">
        <v>2</v>
      </c>
    </row>
    <row r="2222" spans="1:5" x14ac:dyDescent="0.25">
      <c r="A2222" t="s">
        <v>82</v>
      </c>
      <c r="B2222" s="189">
        <v>43890</v>
      </c>
      <c r="C2222">
        <v>5</v>
      </c>
      <c r="D2222" t="s">
        <v>100</v>
      </c>
      <c r="E2222">
        <v>19934</v>
      </c>
    </row>
    <row r="2223" spans="1:5" x14ac:dyDescent="0.25">
      <c r="A2223" t="s">
        <v>82</v>
      </c>
      <c r="B2223" s="189">
        <v>43890</v>
      </c>
      <c r="C2223">
        <v>5</v>
      </c>
      <c r="D2223" t="s">
        <v>101</v>
      </c>
      <c r="E2223">
        <v>6237</v>
      </c>
    </row>
    <row r="2224" spans="1:5" x14ac:dyDescent="0.25">
      <c r="A2224" t="s">
        <v>82</v>
      </c>
      <c r="B2224" s="189">
        <v>43890</v>
      </c>
      <c r="C2224">
        <v>5</v>
      </c>
      <c r="D2224" t="s">
        <v>54</v>
      </c>
      <c r="E2224">
        <v>472</v>
      </c>
    </row>
    <row r="2225" spans="1:5" x14ac:dyDescent="0.25">
      <c r="A2225" t="s">
        <v>82</v>
      </c>
      <c r="B2225" s="189">
        <v>43890</v>
      </c>
      <c r="C2225">
        <v>5</v>
      </c>
      <c r="D2225" t="s">
        <v>55</v>
      </c>
      <c r="E2225">
        <v>33</v>
      </c>
    </row>
    <row r="2226" spans="1:5" x14ac:dyDescent="0.25">
      <c r="A2226" t="s">
        <v>82</v>
      </c>
      <c r="B2226" s="189">
        <v>43890</v>
      </c>
      <c r="C2226">
        <v>5</v>
      </c>
      <c r="D2226" t="s">
        <v>56</v>
      </c>
      <c r="E2226">
        <v>10</v>
      </c>
    </row>
    <row r="2227" spans="1:5" x14ac:dyDescent="0.25">
      <c r="A2227" t="s">
        <v>82</v>
      </c>
      <c r="B2227" s="189">
        <v>43890</v>
      </c>
      <c r="C2227">
        <v>5</v>
      </c>
      <c r="D2227" t="s">
        <v>57</v>
      </c>
      <c r="E2227">
        <v>209</v>
      </c>
    </row>
    <row r="2228" spans="1:5" x14ac:dyDescent="0.25">
      <c r="A2228" t="s">
        <v>82</v>
      </c>
      <c r="B2228" s="189">
        <v>43918</v>
      </c>
      <c r="C2228">
        <v>4</v>
      </c>
      <c r="D2228" t="s">
        <v>100</v>
      </c>
      <c r="E2228">
        <v>32</v>
      </c>
    </row>
    <row r="2229" spans="1:5" x14ac:dyDescent="0.25">
      <c r="A2229" t="s">
        <v>82</v>
      </c>
      <c r="B2229" s="189">
        <v>43918</v>
      </c>
      <c r="C2229">
        <v>4</v>
      </c>
      <c r="D2229" t="s">
        <v>101</v>
      </c>
      <c r="E2229">
        <v>3</v>
      </c>
    </row>
    <row r="2230" spans="1:5" x14ac:dyDescent="0.25">
      <c r="A2230" t="s">
        <v>82</v>
      </c>
      <c r="B2230" s="189">
        <v>43918</v>
      </c>
      <c r="C2230">
        <v>5</v>
      </c>
      <c r="D2230" t="s">
        <v>100</v>
      </c>
      <c r="E2230">
        <v>17241</v>
      </c>
    </row>
    <row r="2231" spans="1:5" x14ac:dyDescent="0.25">
      <c r="A2231" t="s">
        <v>82</v>
      </c>
      <c r="B2231" s="189">
        <v>43918</v>
      </c>
      <c r="C2231">
        <v>5</v>
      </c>
      <c r="D2231" t="s">
        <v>101</v>
      </c>
      <c r="E2231">
        <v>5417</v>
      </c>
    </row>
    <row r="2232" spans="1:5" x14ac:dyDescent="0.25">
      <c r="A2232" t="s">
        <v>82</v>
      </c>
      <c r="B2232" s="189">
        <v>43918</v>
      </c>
      <c r="C2232">
        <v>5</v>
      </c>
      <c r="D2232" t="s">
        <v>54</v>
      </c>
      <c r="E2232">
        <v>392</v>
      </c>
    </row>
    <row r="2233" spans="1:5" x14ac:dyDescent="0.25">
      <c r="A2233" t="s">
        <v>82</v>
      </c>
      <c r="B2233" s="189">
        <v>43918</v>
      </c>
      <c r="C2233">
        <v>5</v>
      </c>
      <c r="D2233" t="s">
        <v>55</v>
      </c>
      <c r="E2233">
        <v>33</v>
      </c>
    </row>
    <row r="2234" spans="1:5" x14ac:dyDescent="0.25">
      <c r="A2234" t="s">
        <v>82</v>
      </c>
      <c r="B2234" s="189">
        <v>43918</v>
      </c>
      <c r="C2234">
        <v>5</v>
      </c>
      <c r="D2234" t="s">
        <v>56</v>
      </c>
      <c r="E2234">
        <v>10</v>
      </c>
    </row>
    <row r="2235" spans="1:5" x14ac:dyDescent="0.25">
      <c r="A2235" t="s">
        <v>82</v>
      </c>
      <c r="B2235" s="189">
        <v>43918</v>
      </c>
      <c r="C2235">
        <v>5</v>
      </c>
      <c r="D2235" t="s">
        <v>57</v>
      </c>
      <c r="E2235">
        <v>166</v>
      </c>
    </row>
    <row r="2236" spans="1:5" x14ac:dyDescent="0.25">
      <c r="A2236" t="s">
        <v>82</v>
      </c>
      <c r="B2236" s="189">
        <v>43946</v>
      </c>
      <c r="C2236">
        <v>4</v>
      </c>
      <c r="D2236" t="s">
        <v>100</v>
      </c>
      <c r="E2236">
        <v>21</v>
      </c>
    </row>
    <row r="2237" spans="1:5" x14ac:dyDescent="0.25">
      <c r="A2237" t="s">
        <v>82</v>
      </c>
      <c r="B2237" s="189">
        <v>43946</v>
      </c>
      <c r="C2237">
        <v>4</v>
      </c>
      <c r="D2237" t="s">
        <v>101</v>
      </c>
      <c r="E2237">
        <v>3</v>
      </c>
    </row>
    <row r="2238" spans="1:5" x14ac:dyDescent="0.25">
      <c r="A2238" t="s">
        <v>82</v>
      </c>
      <c r="B2238" s="189">
        <v>43946</v>
      </c>
      <c r="C2238">
        <v>5</v>
      </c>
      <c r="D2238" t="s">
        <v>100</v>
      </c>
      <c r="E2238">
        <v>11723</v>
      </c>
    </row>
    <row r="2239" spans="1:5" x14ac:dyDescent="0.25">
      <c r="A2239" t="s">
        <v>82</v>
      </c>
      <c r="B2239" s="189">
        <v>43946</v>
      </c>
      <c r="C2239">
        <v>5</v>
      </c>
      <c r="D2239" t="s">
        <v>101</v>
      </c>
      <c r="E2239">
        <v>4201</v>
      </c>
    </row>
    <row r="2240" spans="1:5" x14ac:dyDescent="0.25">
      <c r="A2240" t="s">
        <v>82</v>
      </c>
      <c r="B2240" s="189">
        <v>43946</v>
      </c>
      <c r="C2240">
        <v>5</v>
      </c>
      <c r="D2240" t="s">
        <v>54</v>
      </c>
      <c r="E2240">
        <v>281</v>
      </c>
    </row>
    <row r="2241" spans="1:5" x14ac:dyDescent="0.25">
      <c r="A2241" t="s">
        <v>82</v>
      </c>
      <c r="B2241" s="189">
        <v>43946</v>
      </c>
      <c r="C2241">
        <v>5</v>
      </c>
      <c r="D2241" t="s">
        <v>55</v>
      </c>
      <c r="E2241">
        <v>34</v>
      </c>
    </row>
    <row r="2242" spans="1:5" x14ac:dyDescent="0.25">
      <c r="A2242" t="s">
        <v>82</v>
      </c>
      <c r="B2242" s="189">
        <v>43946</v>
      </c>
      <c r="C2242">
        <v>5</v>
      </c>
      <c r="D2242" t="s">
        <v>56</v>
      </c>
      <c r="E2242">
        <v>11</v>
      </c>
    </row>
    <row r="2243" spans="1:5" x14ac:dyDescent="0.25">
      <c r="A2243" t="s">
        <v>82</v>
      </c>
      <c r="B2243" s="189">
        <v>43946</v>
      </c>
      <c r="C2243">
        <v>5</v>
      </c>
      <c r="D2243" t="s">
        <v>57</v>
      </c>
      <c r="E2243">
        <v>147</v>
      </c>
    </row>
    <row r="2244" spans="1:5" x14ac:dyDescent="0.25">
      <c r="A2244" t="s">
        <v>73</v>
      </c>
      <c r="B2244" s="189">
        <v>43981</v>
      </c>
      <c r="C2244">
        <v>4</v>
      </c>
      <c r="D2244" t="s">
        <v>100</v>
      </c>
      <c r="E2244">
        <v>1683018.06</v>
      </c>
    </row>
    <row r="2245" spans="1:5" x14ac:dyDescent="0.25">
      <c r="A2245" t="s">
        <v>73</v>
      </c>
      <c r="B2245" s="189">
        <v>43981</v>
      </c>
      <c r="C2245">
        <v>4</v>
      </c>
      <c r="D2245" t="s">
        <v>101</v>
      </c>
      <c r="E2245">
        <v>14574.3</v>
      </c>
    </row>
    <row r="2246" spans="1:5" x14ac:dyDescent="0.25">
      <c r="A2246" t="s">
        <v>73</v>
      </c>
      <c r="B2246" s="189">
        <v>43981</v>
      </c>
      <c r="C2246">
        <v>4</v>
      </c>
      <c r="D2246" t="s">
        <v>54</v>
      </c>
      <c r="E2246">
        <v>338321.95</v>
      </c>
    </row>
    <row r="2247" spans="1:5" x14ac:dyDescent="0.25">
      <c r="A2247" t="s">
        <v>73</v>
      </c>
      <c r="B2247" s="189">
        <v>43981</v>
      </c>
      <c r="C2247">
        <v>4</v>
      </c>
      <c r="D2247" t="s">
        <v>55</v>
      </c>
      <c r="E2247">
        <v>267956.65000000002</v>
      </c>
    </row>
    <row r="2248" spans="1:5" x14ac:dyDescent="0.25">
      <c r="A2248" t="s">
        <v>73</v>
      </c>
      <c r="B2248" s="189">
        <v>43981</v>
      </c>
      <c r="C2248">
        <v>4</v>
      </c>
      <c r="D2248" t="s">
        <v>56</v>
      </c>
      <c r="E2248">
        <v>370205.24</v>
      </c>
    </row>
    <row r="2249" spans="1:5" x14ac:dyDescent="0.25">
      <c r="A2249" t="s">
        <v>73</v>
      </c>
      <c r="B2249" s="189">
        <v>43981</v>
      </c>
      <c r="C2249">
        <v>4</v>
      </c>
      <c r="D2249" t="s">
        <v>57</v>
      </c>
      <c r="E2249">
        <v>2154.1999999999998</v>
      </c>
    </row>
    <row r="2250" spans="1:5" x14ac:dyDescent="0.25">
      <c r="A2250" t="s">
        <v>73</v>
      </c>
      <c r="B2250" s="189">
        <v>43981</v>
      </c>
      <c r="C2250">
        <v>5</v>
      </c>
      <c r="D2250" t="s">
        <v>100</v>
      </c>
      <c r="E2250">
        <v>132043837.84999999</v>
      </c>
    </row>
    <row r="2251" spans="1:5" x14ac:dyDescent="0.25">
      <c r="A2251" t="s">
        <v>73</v>
      </c>
      <c r="B2251" s="189">
        <v>43981</v>
      </c>
      <c r="C2251">
        <v>5</v>
      </c>
      <c r="D2251" t="s">
        <v>101</v>
      </c>
      <c r="E2251">
        <v>11551379.26</v>
      </c>
    </row>
    <row r="2252" spans="1:5" x14ac:dyDescent="0.25">
      <c r="A2252" t="s">
        <v>73</v>
      </c>
      <c r="B2252" s="189">
        <v>43981</v>
      </c>
      <c r="C2252">
        <v>5</v>
      </c>
      <c r="D2252" t="s">
        <v>54</v>
      </c>
      <c r="E2252">
        <v>31171971.760000002</v>
      </c>
    </row>
    <row r="2253" spans="1:5" x14ac:dyDescent="0.25">
      <c r="A2253" t="s">
        <v>73</v>
      </c>
      <c r="B2253" s="189">
        <v>43981</v>
      </c>
      <c r="C2253">
        <v>5</v>
      </c>
      <c r="D2253" t="s">
        <v>55</v>
      </c>
      <c r="E2253">
        <v>31463982.16</v>
      </c>
    </row>
    <row r="2254" spans="1:5" x14ac:dyDescent="0.25">
      <c r="A2254" t="s">
        <v>73</v>
      </c>
      <c r="B2254" s="189">
        <v>43981</v>
      </c>
      <c r="C2254">
        <v>5</v>
      </c>
      <c r="D2254" t="s">
        <v>56</v>
      </c>
      <c r="E2254">
        <v>50759079.700000003</v>
      </c>
    </row>
    <row r="2255" spans="1:5" x14ac:dyDescent="0.25">
      <c r="A2255" t="s">
        <v>73</v>
      </c>
      <c r="B2255" s="189">
        <v>43981</v>
      </c>
      <c r="C2255">
        <v>5</v>
      </c>
      <c r="D2255" t="s">
        <v>57</v>
      </c>
      <c r="E2255">
        <v>749487.44</v>
      </c>
    </row>
    <row r="2256" spans="1:5" x14ac:dyDescent="0.25">
      <c r="A2256" t="s">
        <v>74</v>
      </c>
      <c r="B2256" s="189">
        <v>43981</v>
      </c>
      <c r="C2256">
        <v>4</v>
      </c>
      <c r="D2256" t="s">
        <v>100</v>
      </c>
      <c r="E2256">
        <v>1712794.42</v>
      </c>
    </row>
    <row r="2257" spans="1:5" x14ac:dyDescent="0.25">
      <c r="A2257" t="s">
        <v>74</v>
      </c>
      <c r="B2257" s="189">
        <v>43981</v>
      </c>
      <c r="C2257">
        <v>4</v>
      </c>
      <c r="D2257" t="s">
        <v>101</v>
      </c>
      <c r="E2257">
        <v>15857.82</v>
      </c>
    </row>
    <row r="2258" spans="1:5" x14ac:dyDescent="0.25">
      <c r="A2258" t="s">
        <v>74</v>
      </c>
      <c r="B2258" s="189">
        <v>43981</v>
      </c>
      <c r="C2258">
        <v>4</v>
      </c>
      <c r="D2258" t="s">
        <v>54</v>
      </c>
      <c r="E2258">
        <v>317433.95</v>
      </c>
    </row>
    <row r="2259" spans="1:5" x14ac:dyDescent="0.25">
      <c r="A2259" t="s">
        <v>74</v>
      </c>
      <c r="B2259" s="189">
        <v>43981</v>
      </c>
      <c r="C2259">
        <v>4</v>
      </c>
      <c r="D2259" t="s">
        <v>55</v>
      </c>
      <c r="E2259">
        <v>231484.15</v>
      </c>
    </row>
    <row r="2260" spans="1:5" x14ac:dyDescent="0.25">
      <c r="A2260" t="s">
        <v>74</v>
      </c>
      <c r="B2260" s="189">
        <v>43981</v>
      </c>
      <c r="C2260">
        <v>4</v>
      </c>
      <c r="D2260" t="s">
        <v>56</v>
      </c>
      <c r="E2260">
        <v>152987.25</v>
      </c>
    </row>
    <row r="2261" spans="1:5" x14ac:dyDescent="0.25">
      <c r="A2261" t="s">
        <v>74</v>
      </c>
      <c r="B2261" s="189">
        <v>43981</v>
      </c>
      <c r="C2261">
        <v>4</v>
      </c>
      <c r="D2261" t="s">
        <v>57</v>
      </c>
      <c r="E2261">
        <v>4842.07</v>
      </c>
    </row>
    <row r="2262" spans="1:5" x14ac:dyDescent="0.25">
      <c r="A2262" t="s">
        <v>74</v>
      </c>
      <c r="B2262" s="189">
        <v>43981</v>
      </c>
      <c r="C2262">
        <v>5</v>
      </c>
      <c r="D2262" t="s">
        <v>100</v>
      </c>
      <c r="E2262">
        <v>133263861.13</v>
      </c>
    </row>
    <row r="2263" spans="1:5" x14ac:dyDescent="0.25">
      <c r="A2263" t="s">
        <v>74</v>
      </c>
      <c r="B2263" s="189">
        <v>43981</v>
      </c>
      <c r="C2263">
        <v>5</v>
      </c>
      <c r="D2263" t="s">
        <v>101</v>
      </c>
      <c r="E2263">
        <v>10911505.869999999</v>
      </c>
    </row>
    <row r="2264" spans="1:5" x14ac:dyDescent="0.25">
      <c r="A2264" t="s">
        <v>74</v>
      </c>
      <c r="B2264" s="189">
        <v>43981</v>
      </c>
      <c r="C2264">
        <v>5</v>
      </c>
      <c r="D2264" t="s">
        <v>54</v>
      </c>
      <c r="E2264">
        <v>31688797.940000001</v>
      </c>
    </row>
    <row r="2265" spans="1:5" x14ac:dyDescent="0.25">
      <c r="A2265" t="s">
        <v>74</v>
      </c>
      <c r="B2265" s="189">
        <v>43981</v>
      </c>
      <c r="C2265">
        <v>5</v>
      </c>
      <c r="D2265" t="s">
        <v>55</v>
      </c>
      <c r="E2265">
        <v>29281335.16</v>
      </c>
    </row>
    <row r="2266" spans="1:5" x14ac:dyDescent="0.25">
      <c r="A2266" t="s">
        <v>74</v>
      </c>
      <c r="B2266" s="189">
        <v>43981</v>
      </c>
      <c r="C2266">
        <v>5</v>
      </c>
      <c r="D2266" t="s">
        <v>56</v>
      </c>
      <c r="E2266">
        <v>46752883.939999998</v>
      </c>
    </row>
    <row r="2267" spans="1:5" x14ac:dyDescent="0.25">
      <c r="A2267" t="s">
        <v>74</v>
      </c>
      <c r="B2267" s="189">
        <v>43981</v>
      </c>
      <c r="C2267">
        <v>5</v>
      </c>
      <c r="D2267" t="s">
        <v>57</v>
      </c>
      <c r="E2267">
        <v>770229.63</v>
      </c>
    </row>
    <row r="2268" spans="1:5" x14ac:dyDescent="0.25">
      <c r="A2268" t="s">
        <v>75</v>
      </c>
      <c r="B2268" s="189">
        <v>43981</v>
      </c>
      <c r="C2268">
        <v>4</v>
      </c>
      <c r="D2268" t="s">
        <v>100</v>
      </c>
      <c r="E2268">
        <v>11298</v>
      </c>
    </row>
    <row r="2269" spans="1:5" x14ac:dyDescent="0.25">
      <c r="A2269" t="s">
        <v>75</v>
      </c>
      <c r="B2269" s="189">
        <v>43981</v>
      </c>
      <c r="C2269">
        <v>4</v>
      </c>
      <c r="D2269" t="s">
        <v>101</v>
      </c>
      <c r="E2269">
        <v>136</v>
      </c>
    </row>
    <row r="2270" spans="1:5" x14ac:dyDescent="0.25">
      <c r="A2270" t="s">
        <v>75</v>
      </c>
      <c r="B2270" s="189">
        <v>43981</v>
      </c>
      <c r="C2270">
        <v>4</v>
      </c>
      <c r="D2270" t="s">
        <v>54</v>
      </c>
      <c r="E2270">
        <v>1847</v>
      </c>
    </row>
    <row r="2271" spans="1:5" x14ac:dyDescent="0.25">
      <c r="A2271" t="s">
        <v>75</v>
      </c>
      <c r="B2271" s="189">
        <v>43981</v>
      </c>
      <c r="C2271">
        <v>4</v>
      </c>
      <c r="D2271" t="s">
        <v>55</v>
      </c>
      <c r="E2271">
        <v>285</v>
      </c>
    </row>
    <row r="2272" spans="1:5" x14ac:dyDescent="0.25">
      <c r="A2272" t="s">
        <v>75</v>
      </c>
      <c r="B2272" s="189">
        <v>43981</v>
      </c>
      <c r="C2272">
        <v>4</v>
      </c>
      <c r="D2272" t="s">
        <v>56</v>
      </c>
      <c r="E2272">
        <v>50</v>
      </c>
    </row>
    <row r="2273" spans="1:5" x14ac:dyDescent="0.25">
      <c r="A2273" t="s">
        <v>75</v>
      </c>
      <c r="B2273" s="189">
        <v>43981</v>
      </c>
      <c r="C2273">
        <v>4</v>
      </c>
      <c r="D2273" t="s">
        <v>57</v>
      </c>
      <c r="E2273">
        <v>54</v>
      </c>
    </row>
    <row r="2274" spans="1:5" x14ac:dyDescent="0.25">
      <c r="A2274" t="s">
        <v>75</v>
      </c>
      <c r="B2274" s="189">
        <v>43981</v>
      </c>
      <c r="C2274">
        <v>5</v>
      </c>
      <c r="D2274" t="s">
        <v>100</v>
      </c>
      <c r="E2274">
        <v>948103</v>
      </c>
    </row>
    <row r="2275" spans="1:5" x14ac:dyDescent="0.25">
      <c r="A2275" t="s">
        <v>75</v>
      </c>
      <c r="B2275" s="189">
        <v>43981</v>
      </c>
      <c r="C2275">
        <v>5</v>
      </c>
      <c r="D2275" t="s">
        <v>101</v>
      </c>
      <c r="E2275">
        <v>111556</v>
      </c>
    </row>
    <row r="2276" spans="1:5" x14ac:dyDescent="0.25">
      <c r="A2276" t="s">
        <v>75</v>
      </c>
      <c r="B2276" s="189">
        <v>43981</v>
      </c>
      <c r="C2276">
        <v>5</v>
      </c>
      <c r="D2276" t="s">
        <v>54</v>
      </c>
      <c r="E2276">
        <v>160570</v>
      </c>
    </row>
    <row r="2277" spans="1:5" x14ac:dyDescent="0.25">
      <c r="A2277" t="s">
        <v>75</v>
      </c>
      <c r="B2277" s="189">
        <v>43981</v>
      </c>
      <c r="C2277">
        <v>5</v>
      </c>
      <c r="D2277" t="s">
        <v>55</v>
      </c>
      <c r="E2277">
        <v>17184</v>
      </c>
    </row>
    <row r="2278" spans="1:5" x14ac:dyDescent="0.25">
      <c r="A2278" t="s">
        <v>75</v>
      </c>
      <c r="B2278" s="189">
        <v>43981</v>
      </c>
      <c r="C2278">
        <v>5</v>
      </c>
      <c r="D2278" t="s">
        <v>56</v>
      </c>
      <c r="E2278">
        <v>5534</v>
      </c>
    </row>
    <row r="2279" spans="1:5" x14ac:dyDescent="0.25">
      <c r="A2279" t="s">
        <v>75</v>
      </c>
      <c r="B2279" s="189">
        <v>43981</v>
      </c>
      <c r="C2279">
        <v>5</v>
      </c>
      <c r="D2279" t="s">
        <v>57</v>
      </c>
      <c r="E2279">
        <v>11340</v>
      </c>
    </row>
    <row r="2280" spans="1:5" x14ac:dyDescent="0.25">
      <c r="A2280" t="s">
        <v>73</v>
      </c>
      <c r="B2280" s="189">
        <v>44009</v>
      </c>
      <c r="C2280">
        <v>4</v>
      </c>
      <c r="D2280" t="s">
        <v>100</v>
      </c>
      <c r="E2280">
        <v>1982982</v>
      </c>
    </row>
    <row r="2281" spans="1:5" x14ac:dyDescent="0.25">
      <c r="A2281" t="s">
        <v>73</v>
      </c>
      <c r="B2281" s="189">
        <v>44009</v>
      </c>
      <c r="C2281">
        <v>4</v>
      </c>
      <c r="D2281" t="s">
        <v>101</v>
      </c>
      <c r="E2281">
        <v>13495.2</v>
      </c>
    </row>
    <row r="2282" spans="1:5" x14ac:dyDescent="0.25">
      <c r="A2282" t="s">
        <v>73</v>
      </c>
      <c r="B2282" s="189">
        <v>44009</v>
      </c>
      <c r="C2282">
        <v>4</v>
      </c>
      <c r="D2282" t="s">
        <v>54</v>
      </c>
      <c r="E2282">
        <v>340421.81</v>
      </c>
    </row>
    <row r="2283" spans="1:5" x14ac:dyDescent="0.25">
      <c r="A2283" t="s">
        <v>73</v>
      </c>
      <c r="B2283" s="189">
        <v>44009</v>
      </c>
      <c r="C2283">
        <v>4</v>
      </c>
      <c r="D2283" t="s">
        <v>55</v>
      </c>
      <c r="E2283">
        <v>228919.42</v>
      </c>
    </row>
    <row r="2284" spans="1:5" x14ac:dyDescent="0.25">
      <c r="A2284" t="s">
        <v>73</v>
      </c>
      <c r="B2284" s="189">
        <v>44009</v>
      </c>
      <c r="C2284">
        <v>4</v>
      </c>
      <c r="D2284" t="s">
        <v>56</v>
      </c>
      <c r="E2284">
        <v>281219.83</v>
      </c>
    </row>
    <row r="2285" spans="1:5" x14ac:dyDescent="0.25">
      <c r="A2285" t="s">
        <v>73</v>
      </c>
      <c r="B2285" s="189">
        <v>44009</v>
      </c>
      <c r="C2285">
        <v>4</v>
      </c>
      <c r="D2285" t="s">
        <v>57</v>
      </c>
      <c r="E2285">
        <v>1695.38</v>
      </c>
    </row>
    <row r="2286" spans="1:5" x14ac:dyDescent="0.25">
      <c r="A2286" t="s">
        <v>73</v>
      </c>
      <c r="B2286" s="189">
        <v>44009</v>
      </c>
      <c r="C2286">
        <v>5</v>
      </c>
      <c r="D2286" t="s">
        <v>100</v>
      </c>
      <c r="E2286">
        <v>138780871.22999999</v>
      </c>
    </row>
    <row r="2287" spans="1:5" x14ac:dyDescent="0.25">
      <c r="A2287" t="s">
        <v>73</v>
      </c>
      <c r="B2287" s="189">
        <v>44009</v>
      </c>
      <c r="C2287">
        <v>5</v>
      </c>
      <c r="D2287" t="s">
        <v>101</v>
      </c>
      <c r="E2287">
        <v>11638475.42</v>
      </c>
    </row>
    <row r="2288" spans="1:5" x14ac:dyDescent="0.25">
      <c r="A2288" t="s">
        <v>73</v>
      </c>
      <c r="B2288" s="189">
        <v>44009</v>
      </c>
      <c r="C2288">
        <v>5</v>
      </c>
      <c r="D2288" t="s">
        <v>54</v>
      </c>
      <c r="E2288">
        <v>31730545.109999999</v>
      </c>
    </row>
    <row r="2289" spans="1:5" x14ac:dyDescent="0.25">
      <c r="A2289" t="s">
        <v>73</v>
      </c>
      <c r="B2289" s="189">
        <v>44009</v>
      </c>
      <c r="C2289">
        <v>5</v>
      </c>
      <c r="D2289" t="s">
        <v>55</v>
      </c>
      <c r="E2289">
        <v>30955156.789999999</v>
      </c>
    </row>
    <row r="2290" spans="1:5" x14ac:dyDescent="0.25">
      <c r="A2290" t="s">
        <v>73</v>
      </c>
      <c r="B2290" s="189">
        <v>44009</v>
      </c>
      <c r="C2290">
        <v>5</v>
      </c>
      <c r="D2290" t="s">
        <v>56</v>
      </c>
      <c r="E2290">
        <v>54031681.729999997</v>
      </c>
    </row>
    <row r="2291" spans="1:5" x14ac:dyDescent="0.25">
      <c r="A2291" t="s">
        <v>73</v>
      </c>
      <c r="B2291" s="189">
        <v>44009</v>
      </c>
      <c r="C2291">
        <v>5</v>
      </c>
      <c r="D2291" t="s">
        <v>57</v>
      </c>
      <c r="E2291">
        <v>773655.58</v>
      </c>
    </row>
    <row r="2292" spans="1:5" x14ac:dyDescent="0.25">
      <c r="A2292" t="s">
        <v>74</v>
      </c>
      <c r="B2292" s="189">
        <v>44009</v>
      </c>
      <c r="C2292">
        <v>4</v>
      </c>
      <c r="D2292" t="s">
        <v>100</v>
      </c>
      <c r="E2292">
        <v>1821421.76</v>
      </c>
    </row>
    <row r="2293" spans="1:5" x14ac:dyDescent="0.25">
      <c r="A2293" t="s">
        <v>74</v>
      </c>
      <c r="B2293" s="189">
        <v>44009</v>
      </c>
      <c r="C2293">
        <v>4</v>
      </c>
      <c r="D2293" t="s">
        <v>101</v>
      </c>
      <c r="E2293">
        <v>15145.87</v>
      </c>
    </row>
    <row r="2294" spans="1:5" x14ac:dyDescent="0.25">
      <c r="A2294" t="s">
        <v>74</v>
      </c>
      <c r="B2294" s="189">
        <v>44009</v>
      </c>
      <c r="C2294">
        <v>4</v>
      </c>
      <c r="D2294" t="s">
        <v>54</v>
      </c>
      <c r="E2294">
        <v>361213.47</v>
      </c>
    </row>
    <row r="2295" spans="1:5" x14ac:dyDescent="0.25">
      <c r="A2295" t="s">
        <v>74</v>
      </c>
      <c r="B2295" s="189">
        <v>44009</v>
      </c>
      <c r="C2295">
        <v>4</v>
      </c>
      <c r="D2295" t="s">
        <v>55</v>
      </c>
      <c r="E2295">
        <v>232097.26</v>
      </c>
    </row>
    <row r="2296" spans="1:5" x14ac:dyDescent="0.25">
      <c r="A2296" t="s">
        <v>74</v>
      </c>
      <c r="B2296" s="189">
        <v>44009</v>
      </c>
      <c r="C2296">
        <v>4</v>
      </c>
      <c r="D2296" t="s">
        <v>56</v>
      </c>
      <c r="E2296">
        <v>139881.79999999999</v>
      </c>
    </row>
    <row r="2297" spans="1:5" x14ac:dyDescent="0.25">
      <c r="A2297" t="s">
        <v>74</v>
      </c>
      <c r="B2297" s="189">
        <v>44009</v>
      </c>
      <c r="C2297">
        <v>4</v>
      </c>
      <c r="D2297" t="s">
        <v>57</v>
      </c>
      <c r="E2297">
        <v>2025.92</v>
      </c>
    </row>
    <row r="2298" spans="1:5" x14ac:dyDescent="0.25">
      <c r="A2298" t="s">
        <v>74</v>
      </c>
      <c r="B2298" s="189">
        <v>44009</v>
      </c>
      <c r="C2298">
        <v>5</v>
      </c>
      <c r="D2298" t="s">
        <v>100</v>
      </c>
      <c r="E2298">
        <v>125484968.91</v>
      </c>
    </row>
    <row r="2299" spans="1:5" x14ac:dyDescent="0.25">
      <c r="A2299" t="s">
        <v>74</v>
      </c>
      <c r="B2299" s="189">
        <v>44009</v>
      </c>
      <c r="C2299">
        <v>5</v>
      </c>
      <c r="D2299" t="s">
        <v>101</v>
      </c>
      <c r="E2299">
        <v>10417992.32</v>
      </c>
    </row>
    <row r="2300" spans="1:5" x14ac:dyDescent="0.25">
      <c r="A2300" t="s">
        <v>74</v>
      </c>
      <c r="B2300" s="189">
        <v>44009</v>
      </c>
      <c r="C2300">
        <v>5</v>
      </c>
      <c r="D2300" t="s">
        <v>54</v>
      </c>
      <c r="E2300">
        <v>28152300.989999998</v>
      </c>
    </row>
    <row r="2301" spans="1:5" x14ac:dyDescent="0.25">
      <c r="A2301" t="s">
        <v>74</v>
      </c>
      <c r="B2301" s="189">
        <v>44009</v>
      </c>
      <c r="C2301">
        <v>5</v>
      </c>
      <c r="D2301" t="s">
        <v>55</v>
      </c>
      <c r="E2301">
        <v>27183072.829999998</v>
      </c>
    </row>
    <row r="2302" spans="1:5" x14ac:dyDescent="0.25">
      <c r="A2302" t="s">
        <v>74</v>
      </c>
      <c r="B2302" s="189">
        <v>44009</v>
      </c>
      <c r="C2302">
        <v>5</v>
      </c>
      <c r="D2302" t="s">
        <v>56</v>
      </c>
      <c r="E2302">
        <v>43523540.490000002</v>
      </c>
    </row>
    <row r="2303" spans="1:5" x14ac:dyDescent="0.25">
      <c r="A2303" t="s">
        <v>74</v>
      </c>
      <c r="B2303" s="189">
        <v>44009</v>
      </c>
      <c r="C2303">
        <v>5</v>
      </c>
      <c r="D2303" t="s">
        <v>57</v>
      </c>
      <c r="E2303">
        <v>797348.36</v>
      </c>
    </row>
    <row r="2304" spans="1:5" x14ac:dyDescent="0.25">
      <c r="A2304" t="s">
        <v>75</v>
      </c>
      <c r="B2304" s="189">
        <v>44009</v>
      </c>
      <c r="C2304">
        <v>4</v>
      </c>
      <c r="D2304" t="s">
        <v>100</v>
      </c>
      <c r="E2304">
        <v>12082</v>
      </c>
    </row>
    <row r="2305" spans="1:5" x14ac:dyDescent="0.25">
      <c r="A2305" t="s">
        <v>75</v>
      </c>
      <c r="B2305" s="189">
        <v>44009</v>
      </c>
      <c r="C2305">
        <v>4</v>
      </c>
      <c r="D2305" t="s">
        <v>101</v>
      </c>
      <c r="E2305">
        <v>128</v>
      </c>
    </row>
    <row r="2306" spans="1:5" x14ac:dyDescent="0.25">
      <c r="A2306" t="s">
        <v>75</v>
      </c>
      <c r="B2306" s="189">
        <v>44009</v>
      </c>
      <c r="C2306">
        <v>4</v>
      </c>
      <c r="D2306" t="s">
        <v>54</v>
      </c>
      <c r="E2306">
        <v>2343</v>
      </c>
    </row>
    <row r="2307" spans="1:5" x14ac:dyDescent="0.25">
      <c r="A2307" t="s">
        <v>75</v>
      </c>
      <c r="B2307" s="189">
        <v>44009</v>
      </c>
      <c r="C2307">
        <v>4</v>
      </c>
      <c r="D2307" t="s">
        <v>55</v>
      </c>
      <c r="E2307">
        <v>205</v>
      </c>
    </row>
    <row r="2308" spans="1:5" x14ac:dyDescent="0.25">
      <c r="A2308" t="s">
        <v>75</v>
      </c>
      <c r="B2308" s="189">
        <v>44009</v>
      </c>
      <c r="C2308">
        <v>4</v>
      </c>
      <c r="D2308" t="s">
        <v>56</v>
      </c>
      <c r="E2308">
        <v>12</v>
      </c>
    </row>
    <row r="2309" spans="1:5" x14ac:dyDescent="0.25">
      <c r="A2309" t="s">
        <v>75</v>
      </c>
      <c r="B2309" s="189">
        <v>44009</v>
      </c>
      <c r="C2309">
        <v>4</v>
      </c>
      <c r="D2309" t="s">
        <v>57</v>
      </c>
      <c r="E2309">
        <v>40</v>
      </c>
    </row>
    <row r="2310" spans="1:5" x14ac:dyDescent="0.25">
      <c r="A2310" t="s">
        <v>75</v>
      </c>
      <c r="B2310" s="189">
        <v>44009</v>
      </c>
      <c r="C2310">
        <v>5</v>
      </c>
      <c r="D2310" t="s">
        <v>100</v>
      </c>
      <c r="E2310">
        <v>973400</v>
      </c>
    </row>
    <row r="2311" spans="1:5" x14ac:dyDescent="0.25">
      <c r="A2311" t="s">
        <v>75</v>
      </c>
      <c r="B2311" s="189">
        <v>44009</v>
      </c>
      <c r="C2311">
        <v>5</v>
      </c>
      <c r="D2311" t="s">
        <v>101</v>
      </c>
      <c r="E2311">
        <v>118220</v>
      </c>
    </row>
    <row r="2312" spans="1:5" x14ac:dyDescent="0.25">
      <c r="A2312" t="s">
        <v>75</v>
      </c>
      <c r="B2312" s="189">
        <v>44009</v>
      </c>
      <c r="C2312">
        <v>5</v>
      </c>
      <c r="D2312" t="s">
        <v>54</v>
      </c>
      <c r="E2312">
        <v>163282</v>
      </c>
    </row>
    <row r="2313" spans="1:5" x14ac:dyDescent="0.25">
      <c r="A2313" t="s">
        <v>75</v>
      </c>
      <c r="B2313" s="189">
        <v>44009</v>
      </c>
      <c r="C2313">
        <v>5</v>
      </c>
      <c r="D2313" t="s">
        <v>55</v>
      </c>
      <c r="E2313">
        <v>16938</v>
      </c>
    </row>
    <row r="2314" spans="1:5" x14ac:dyDescent="0.25">
      <c r="A2314" t="s">
        <v>75</v>
      </c>
      <c r="B2314" s="189">
        <v>44009</v>
      </c>
      <c r="C2314">
        <v>5</v>
      </c>
      <c r="D2314" t="s">
        <v>56</v>
      </c>
      <c r="E2314">
        <v>5717</v>
      </c>
    </row>
    <row r="2315" spans="1:5" x14ac:dyDescent="0.25">
      <c r="A2315" t="s">
        <v>75</v>
      </c>
      <c r="B2315" s="189">
        <v>44009</v>
      </c>
      <c r="C2315">
        <v>5</v>
      </c>
      <c r="D2315" t="s">
        <v>57</v>
      </c>
      <c r="E2315">
        <v>13223</v>
      </c>
    </row>
    <row r="2316" spans="1:5" x14ac:dyDescent="0.25">
      <c r="A2316" t="s">
        <v>73</v>
      </c>
      <c r="B2316" s="189">
        <v>44037</v>
      </c>
      <c r="C2316">
        <v>4</v>
      </c>
      <c r="D2316" t="s">
        <v>100</v>
      </c>
      <c r="E2316">
        <v>2879004.57</v>
      </c>
    </row>
    <row r="2317" spans="1:5" x14ac:dyDescent="0.25">
      <c r="A2317" t="s">
        <v>73</v>
      </c>
      <c r="B2317" s="189">
        <v>44037</v>
      </c>
      <c r="C2317">
        <v>4</v>
      </c>
      <c r="D2317" t="s">
        <v>101</v>
      </c>
      <c r="E2317">
        <v>15853.89</v>
      </c>
    </row>
    <row r="2318" spans="1:5" x14ac:dyDescent="0.25">
      <c r="A2318" t="s">
        <v>73</v>
      </c>
      <c r="B2318" s="189">
        <v>44037</v>
      </c>
      <c r="C2318">
        <v>4</v>
      </c>
      <c r="D2318" t="s">
        <v>54</v>
      </c>
      <c r="E2318">
        <v>447736.71</v>
      </c>
    </row>
    <row r="2319" spans="1:5" x14ac:dyDescent="0.25">
      <c r="A2319" t="s">
        <v>73</v>
      </c>
      <c r="B2319" s="189">
        <v>44037</v>
      </c>
      <c r="C2319">
        <v>4</v>
      </c>
      <c r="D2319" t="s">
        <v>55</v>
      </c>
      <c r="E2319">
        <v>308573</v>
      </c>
    </row>
    <row r="2320" spans="1:5" x14ac:dyDescent="0.25">
      <c r="A2320" t="s">
        <v>73</v>
      </c>
      <c r="B2320" s="189">
        <v>44037</v>
      </c>
      <c r="C2320">
        <v>4</v>
      </c>
      <c r="D2320" t="s">
        <v>56</v>
      </c>
      <c r="E2320">
        <v>276163.86</v>
      </c>
    </row>
    <row r="2321" spans="1:5" x14ac:dyDescent="0.25">
      <c r="A2321" t="s">
        <v>73</v>
      </c>
      <c r="B2321" s="189">
        <v>44037</v>
      </c>
      <c r="C2321">
        <v>4</v>
      </c>
      <c r="D2321" t="s">
        <v>57</v>
      </c>
      <c r="E2321">
        <v>2097.87</v>
      </c>
    </row>
    <row r="2322" spans="1:5" x14ac:dyDescent="0.25">
      <c r="A2322" t="s">
        <v>73</v>
      </c>
      <c r="B2322" s="189">
        <v>44037</v>
      </c>
      <c r="C2322">
        <v>5</v>
      </c>
      <c r="D2322" t="s">
        <v>100</v>
      </c>
      <c r="E2322">
        <v>190291364.81999999</v>
      </c>
    </row>
    <row r="2323" spans="1:5" x14ac:dyDescent="0.25">
      <c r="A2323" t="s">
        <v>73</v>
      </c>
      <c r="B2323" s="189">
        <v>44037</v>
      </c>
      <c r="C2323">
        <v>5</v>
      </c>
      <c r="D2323" t="s">
        <v>101</v>
      </c>
      <c r="E2323">
        <v>15718009.130000001</v>
      </c>
    </row>
    <row r="2324" spans="1:5" x14ac:dyDescent="0.25">
      <c r="A2324" t="s">
        <v>73</v>
      </c>
      <c r="B2324" s="189">
        <v>44037</v>
      </c>
      <c r="C2324">
        <v>5</v>
      </c>
      <c r="D2324" t="s">
        <v>54</v>
      </c>
      <c r="E2324">
        <v>39200972.979999997</v>
      </c>
    </row>
    <row r="2325" spans="1:5" x14ac:dyDescent="0.25">
      <c r="A2325" t="s">
        <v>73</v>
      </c>
      <c r="B2325" s="189">
        <v>44037</v>
      </c>
      <c r="C2325">
        <v>5</v>
      </c>
      <c r="D2325" t="s">
        <v>55</v>
      </c>
      <c r="E2325">
        <v>46541159.82</v>
      </c>
    </row>
    <row r="2326" spans="1:5" x14ac:dyDescent="0.25">
      <c r="A2326" t="s">
        <v>73</v>
      </c>
      <c r="B2326" s="189">
        <v>44037</v>
      </c>
      <c r="C2326">
        <v>5</v>
      </c>
      <c r="D2326" t="s">
        <v>56</v>
      </c>
      <c r="E2326">
        <v>59685727.210000001</v>
      </c>
    </row>
    <row r="2327" spans="1:5" x14ac:dyDescent="0.25">
      <c r="A2327" t="s">
        <v>73</v>
      </c>
      <c r="B2327" s="189">
        <v>44037</v>
      </c>
      <c r="C2327">
        <v>5</v>
      </c>
      <c r="D2327" t="s">
        <v>57</v>
      </c>
      <c r="E2327">
        <v>1285002.6000000001</v>
      </c>
    </row>
    <row r="2328" spans="1:5" x14ac:dyDescent="0.25">
      <c r="A2328" t="s">
        <v>74</v>
      </c>
      <c r="B2328" s="189">
        <v>44037</v>
      </c>
      <c r="C2328">
        <v>4</v>
      </c>
      <c r="D2328" t="s">
        <v>100</v>
      </c>
      <c r="E2328">
        <v>2495021.2000000002</v>
      </c>
    </row>
    <row r="2329" spans="1:5" x14ac:dyDescent="0.25">
      <c r="A2329" t="s">
        <v>74</v>
      </c>
      <c r="B2329" s="189">
        <v>44037</v>
      </c>
      <c r="C2329">
        <v>4</v>
      </c>
      <c r="D2329" t="s">
        <v>101</v>
      </c>
      <c r="E2329">
        <v>15374.09</v>
      </c>
    </row>
    <row r="2330" spans="1:5" x14ac:dyDescent="0.25">
      <c r="A2330" t="s">
        <v>74</v>
      </c>
      <c r="B2330" s="189">
        <v>44037</v>
      </c>
      <c r="C2330">
        <v>4</v>
      </c>
      <c r="D2330" t="s">
        <v>54</v>
      </c>
      <c r="E2330">
        <v>446352.5</v>
      </c>
    </row>
    <row r="2331" spans="1:5" x14ac:dyDescent="0.25">
      <c r="A2331" t="s">
        <v>74</v>
      </c>
      <c r="B2331" s="189">
        <v>44037</v>
      </c>
      <c r="C2331">
        <v>4</v>
      </c>
      <c r="D2331" t="s">
        <v>55</v>
      </c>
      <c r="E2331">
        <v>235031.99</v>
      </c>
    </row>
    <row r="2332" spans="1:5" x14ac:dyDescent="0.25">
      <c r="A2332" t="s">
        <v>74</v>
      </c>
      <c r="B2332" s="189">
        <v>44037</v>
      </c>
      <c r="C2332">
        <v>4</v>
      </c>
      <c r="D2332" t="s">
        <v>56</v>
      </c>
      <c r="E2332">
        <v>260983.63</v>
      </c>
    </row>
    <row r="2333" spans="1:5" x14ac:dyDescent="0.25">
      <c r="A2333" t="s">
        <v>74</v>
      </c>
      <c r="B2333" s="189">
        <v>44037</v>
      </c>
      <c r="C2333">
        <v>4</v>
      </c>
      <c r="D2333" t="s">
        <v>57</v>
      </c>
      <c r="E2333">
        <v>842.06</v>
      </c>
    </row>
    <row r="2334" spans="1:5" x14ac:dyDescent="0.25">
      <c r="A2334" t="s">
        <v>74</v>
      </c>
      <c r="B2334" s="189">
        <v>44037</v>
      </c>
      <c r="C2334">
        <v>5</v>
      </c>
      <c r="D2334" t="s">
        <v>100</v>
      </c>
      <c r="E2334">
        <v>150072378.03</v>
      </c>
    </row>
    <row r="2335" spans="1:5" x14ac:dyDescent="0.25">
      <c r="A2335" t="s">
        <v>74</v>
      </c>
      <c r="B2335" s="189">
        <v>44037</v>
      </c>
      <c r="C2335">
        <v>5</v>
      </c>
      <c r="D2335" t="s">
        <v>101</v>
      </c>
      <c r="E2335">
        <v>12170409.59</v>
      </c>
    </row>
    <row r="2336" spans="1:5" x14ac:dyDescent="0.25">
      <c r="A2336" t="s">
        <v>74</v>
      </c>
      <c r="B2336" s="189">
        <v>44037</v>
      </c>
      <c r="C2336">
        <v>5</v>
      </c>
      <c r="D2336" t="s">
        <v>54</v>
      </c>
      <c r="E2336">
        <v>32858120.129999999</v>
      </c>
    </row>
    <row r="2337" spans="1:5" x14ac:dyDescent="0.25">
      <c r="A2337" t="s">
        <v>74</v>
      </c>
      <c r="B2337" s="189">
        <v>44037</v>
      </c>
      <c r="C2337">
        <v>5</v>
      </c>
      <c r="D2337" t="s">
        <v>55</v>
      </c>
      <c r="E2337">
        <v>31822829.600000001</v>
      </c>
    </row>
    <row r="2338" spans="1:5" x14ac:dyDescent="0.25">
      <c r="A2338" t="s">
        <v>74</v>
      </c>
      <c r="B2338" s="189">
        <v>44037</v>
      </c>
      <c r="C2338">
        <v>5</v>
      </c>
      <c r="D2338" t="s">
        <v>56</v>
      </c>
      <c r="E2338">
        <v>53146114.420000002</v>
      </c>
    </row>
    <row r="2339" spans="1:5" x14ac:dyDescent="0.25">
      <c r="A2339" t="s">
        <v>74</v>
      </c>
      <c r="B2339" s="189">
        <v>44037</v>
      </c>
      <c r="C2339">
        <v>5</v>
      </c>
      <c r="D2339" t="s">
        <v>57</v>
      </c>
      <c r="E2339">
        <v>670499.67000000004</v>
      </c>
    </row>
    <row r="2340" spans="1:5" x14ac:dyDescent="0.25">
      <c r="A2340" t="s">
        <v>75</v>
      </c>
      <c r="B2340" s="189">
        <v>44037</v>
      </c>
      <c r="C2340">
        <v>4</v>
      </c>
      <c r="D2340" t="s">
        <v>100</v>
      </c>
      <c r="E2340">
        <v>12299</v>
      </c>
    </row>
    <row r="2341" spans="1:5" x14ac:dyDescent="0.25">
      <c r="A2341" t="s">
        <v>75</v>
      </c>
      <c r="B2341" s="189">
        <v>44037</v>
      </c>
      <c r="C2341">
        <v>4</v>
      </c>
      <c r="D2341" t="s">
        <v>101</v>
      </c>
      <c r="E2341">
        <v>148</v>
      </c>
    </row>
    <row r="2342" spans="1:5" x14ac:dyDescent="0.25">
      <c r="A2342" t="s">
        <v>75</v>
      </c>
      <c r="B2342" s="189">
        <v>44037</v>
      </c>
      <c r="C2342">
        <v>4</v>
      </c>
      <c r="D2342" t="s">
        <v>54</v>
      </c>
      <c r="E2342">
        <v>2011</v>
      </c>
    </row>
    <row r="2343" spans="1:5" x14ac:dyDescent="0.25">
      <c r="A2343" t="s">
        <v>75</v>
      </c>
      <c r="B2343" s="189">
        <v>44037</v>
      </c>
      <c r="C2343">
        <v>4</v>
      </c>
      <c r="D2343" t="s">
        <v>55</v>
      </c>
      <c r="E2343">
        <v>162</v>
      </c>
    </row>
    <row r="2344" spans="1:5" x14ac:dyDescent="0.25">
      <c r="A2344" t="s">
        <v>75</v>
      </c>
      <c r="B2344" s="189">
        <v>44037</v>
      </c>
      <c r="C2344">
        <v>4</v>
      </c>
      <c r="D2344" t="s">
        <v>56</v>
      </c>
      <c r="E2344">
        <v>12</v>
      </c>
    </row>
    <row r="2345" spans="1:5" x14ac:dyDescent="0.25">
      <c r="A2345" t="s">
        <v>75</v>
      </c>
      <c r="B2345" s="189">
        <v>44037</v>
      </c>
      <c r="C2345">
        <v>4</v>
      </c>
      <c r="D2345" t="s">
        <v>57</v>
      </c>
      <c r="E2345">
        <v>41</v>
      </c>
    </row>
    <row r="2346" spans="1:5" x14ac:dyDescent="0.25">
      <c r="A2346" t="s">
        <v>75</v>
      </c>
      <c r="B2346" s="189">
        <v>44037</v>
      </c>
      <c r="C2346">
        <v>5</v>
      </c>
      <c r="D2346" t="s">
        <v>100</v>
      </c>
      <c r="E2346">
        <v>986631</v>
      </c>
    </row>
    <row r="2347" spans="1:5" x14ac:dyDescent="0.25">
      <c r="A2347" t="s">
        <v>75</v>
      </c>
      <c r="B2347" s="189">
        <v>44037</v>
      </c>
      <c r="C2347">
        <v>5</v>
      </c>
      <c r="D2347" t="s">
        <v>101</v>
      </c>
      <c r="E2347">
        <v>123715</v>
      </c>
    </row>
    <row r="2348" spans="1:5" x14ac:dyDescent="0.25">
      <c r="A2348" t="s">
        <v>75</v>
      </c>
      <c r="B2348" s="189">
        <v>44037</v>
      </c>
      <c r="C2348">
        <v>5</v>
      </c>
      <c r="D2348" t="s">
        <v>54</v>
      </c>
      <c r="E2348">
        <v>172231</v>
      </c>
    </row>
    <row r="2349" spans="1:5" x14ac:dyDescent="0.25">
      <c r="A2349" t="s">
        <v>75</v>
      </c>
      <c r="B2349" s="189">
        <v>44037</v>
      </c>
      <c r="C2349">
        <v>5</v>
      </c>
      <c r="D2349" t="s">
        <v>55</v>
      </c>
      <c r="E2349">
        <v>18234</v>
      </c>
    </row>
    <row r="2350" spans="1:5" x14ac:dyDescent="0.25">
      <c r="A2350" t="s">
        <v>75</v>
      </c>
      <c r="B2350" s="189">
        <v>44037</v>
      </c>
      <c r="C2350">
        <v>5</v>
      </c>
      <c r="D2350" t="s">
        <v>56</v>
      </c>
      <c r="E2350">
        <v>5937</v>
      </c>
    </row>
    <row r="2351" spans="1:5" x14ac:dyDescent="0.25">
      <c r="A2351" t="s">
        <v>75</v>
      </c>
      <c r="B2351" s="189">
        <v>44037</v>
      </c>
      <c r="C2351">
        <v>5</v>
      </c>
      <c r="D2351" t="s">
        <v>57</v>
      </c>
      <c r="E2351">
        <v>14880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554"/>
  <sheetViews>
    <sheetView topLeftCell="A16" workbookViewId="0">
      <selection activeCell="I31" sqref="I31:I35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8" bestFit="1" customWidth="1"/>
    <col min="9" max="9" width="16.28515625" bestFit="1" customWidth="1"/>
    <col min="10" max="23" width="12" bestFit="1" customWidth="1"/>
    <col min="24" max="24" width="9.85546875" bestFit="1" customWidth="1"/>
    <col min="25" max="26" width="6.85546875" bestFit="1" customWidth="1"/>
    <col min="27" max="27" width="9.7109375" bestFit="1" customWidth="1"/>
    <col min="28" max="28" width="9.85546875" bestFit="1" customWidth="1"/>
    <col min="29" max="29" width="11.28515625" bestFit="1" customWidth="1"/>
  </cols>
  <sheetData>
    <row r="1" spans="1:9" x14ac:dyDescent="0.2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25">
      <c r="A2" t="s">
        <v>70</v>
      </c>
      <c r="B2" s="189">
        <v>43554</v>
      </c>
      <c r="C2" t="s">
        <v>67</v>
      </c>
      <c r="D2" t="s">
        <v>52</v>
      </c>
      <c r="E2">
        <v>602951</v>
      </c>
      <c r="H2" s="190" t="s">
        <v>65</v>
      </c>
      <c r="I2" t="s">
        <v>67</v>
      </c>
    </row>
    <row r="3" spans="1:9" x14ac:dyDescent="0.25">
      <c r="A3" t="s">
        <v>70</v>
      </c>
      <c r="B3" s="189">
        <v>43554</v>
      </c>
      <c r="C3" t="s">
        <v>67</v>
      </c>
      <c r="D3" t="s">
        <v>53</v>
      </c>
      <c r="E3">
        <v>49913</v>
      </c>
    </row>
    <row r="4" spans="1:9" x14ac:dyDescent="0.25">
      <c r="A4" t="s">
        <v>70</v>
      </c>
      <c r="B4" s="189">
        <v>43554</v>
      </c>
      <c r="C4" t="s">
        <v>67</v>
      </c>
      <c r="D4" t="s">
        <v>54</v>
      </c>
      <c r="E4">
        <v>37209</v>
      </c>
      <c r="H4" s="190" t="s">
        <v>78</v>
      </c>
      <c r="I4" s="190" t="s">
        <v>58</v>
      </c>
    </row>
    <row r="5" spans="1:9" x14ac:dyDescent="0.25">
      <c r="A5" t="s">
        <v>70</v>
      </c>
      <c r="B5" s="189">
        <v>43554</v>
      </c>
      <c r="C5" t="s">
        <v>67</v>
      </c>
      <c r="D5" t="s">
        <v>55</v>
      </c>
      <c r="E5">
        <v>12534</v>
      </c>
      <c r="H5" s="190" t="s">
        <v>59</v>
      </c>
      <c r="I5" s="189">
        <v>44037</v>
      </c>
    </row>
    <row r="6" spans="1:9" x14ac:dyDescent="0.25">
      <c r="A6" t="s">
        <v>70</v>
      </c>
      <c r="B6" s="189">
        <v>43554</v>
      </c>
      <c r="C6" t="s">
        <v>67</v>
      </c>
      <c r="D6" t="s">
        <v>56</v>
      </c>
      <c r="E6">
        <v>9110</v>
      </c>
      <c r="H6" s="191" t="s">
        <v>102</v>
      </c>
      <c r="I6" s="192">
        <v>35558824</v>
      </c>
    </row>
    <row r="7" spans="1:9" x14ac:dyDescent="0.25">
      <c r="A7" t="s">
        <v>70</v>
      </c>
      <c r="B7" s="189">
        <v>43554</v>
      </c>
      <c r="C7" t="s">
        <v>67</v>
      </c>
      <c r="D7" t="s">
        <v>71</v>
      </c>
      <c r="E7">
        <v>91</v>
      </c>
      <c r="H7" s="193" t="s">
        <v>52</v>
      </c>
      <c r="I7" s="192">
        <v>11566768</v>
      </c>
    </row>
    <row r="8" spans="1:9" x14ac:dyDescent="0.25">
      <c r="A8" t="s">
        <v>70</v>
      </c>
      <c r="B8" s="189">
        <v>43554</v>
      </c>
      <c r="C8" t="s">
        <v>68</v>
      </c>
      <c r="D8" t="s">
        <v>52</v>
      </c>
      <c r="E8">
        <v>180592</v>
      </c>
      <c r="H8" s="193" t="s">
        <v>53</v>
      </c>
      <c r="I8" s="192">
        <v>1303197</v>
      </c>
    </row>
    <row r="9" spans="1:9" x14ac:dyDescent="0.25">
      <c r="A9" t="s">
        <v>70</v>
      </c>
      <c r="B9" s="189">
        <v>43554</v>
      </c>
      <c r="C9" t="s">
        <v>68</v>
      </c>
      <c r="D9" t="s">
        <v>53</v>
      </c>
      <c r="E9">
        <v>11201</v>
      </c>
      <c r="H9" s="193" t="s">
        <v>54</v>
      </c>
      <c r="I9" s="192">
        <v>1666795</v>
      </c>
    </row>
    <row r="10" spans="1:9" x14ac:dyDescent="0.25">
      <c r="A10" t="s">
        <v>70</v>
      </c>
      <c r="B10" s="189">
        <v>43554</v>
      </c>
      <c r="C10" t="s">
        <v>68</v>
      </c>
      <c r="D10" t="s">
        <v>54</v>
      </c>
      <c r="E10">
        <v>18379</v>
      </c>
      <c r="H10" s="193" t="s">
        <v>55</v>
      </c>
      <c r="I10" s="192">
        <v>2589577</v>
      </c>
    </row>
    <row r="11" spans="1:9" x14ac:dyDescent="0.25">
      <c r="A11" t="s">
        <v>70</v>
      </c>
      <c r="B11" s="189">
        <v>43554</v>
      </c>
      <c r="C11" t="s">
        <v>68</v>
      </c>
      <c r="D11" t="s">
        <v>55</v>
      </c>
      <c r="E11">
        <v>671</v>
      </c>
      <c r="H11" s="193" t="s">
        <v>56</v>
      </c>
      <c r="I11" s="192">
        <v>18432487</v>
      </c>
    </row>
    <row r="12" spans="1:9" x14ac:dyDescent="0.25">
      <c r="A12" t="s">
        <v>70</v>
      </c>
      <c r="B12" s="189">
        <v>43554</v>
      </c>
      <c r="C12" t="s">
        <v>68</v>
      </c>
      <c r="D12" t="s">
        <v>56</v>
      </c>
      <c r="E12">
        <v>146</v>
      </c>
      <c r="H12" s="191" t="s">
        <v>103</v>
      </c>
      <c r="I12" s="192">
        <v>34609273</v>
      </c>
    </row>
    <row r="13" spans="1:9" x14ac:dyDescent="0.25">
      <c r="A13" t="s">
        <v>70</v>
      </c>
      <c r="B13" s="189">
        <v>43554</v>
      </c>
      <c r="C13" t="s">
        <v>68</v>
      </c>
      <c r="D13" t="s">
        <v>71</v>
      </c>
      <c r="E13">
        <v>43</v>
      </c>
      <c r="H13" s="193" t="s">
        <v>52</v>
      </c>
      <c r="I13" s="192">
        <v>18028356.609999999</v>
      </c>
    </row>
    <row r="14" spans="1:9" x14ac:dyDescent="0.25">
      <c r="A14" t="s">
        <v>70</v>
      </c>
      <c r="B14" s="189">
        <v>43582</v>
      </c>
      <c r="C14" t="s">
        <v>67</v>
      </c>
      <c r="D14" t="s">
        <v>52</v>
      </c>
      <c r="E14">
        <v>603501</v>
      </c>
      <c r="H14" s="193" t="s">
        <v>53</v>
      </c>
      <c r="I14" s="192">
        <v>1933053.86</v>
      </c>
    </row>
    <row r="15" spans="1:9" x14ac:dyDescent="0.25">
      <c r="A15" t="s">
        <v>70</v>
      </c>
      <c r="B15" s="189">
        <v>43582</v>
      </c>
      <c r="C15" t="s">
        <v>67</v>
      </c>
      <c r="D15" t="s">
        <v>53</v>
      </c>
      <c r="E15">
        <v>49928</v>
      </c>
      <c r="H15" s="193" t="s">
        <v>54</v>
      </c>
      <c r="I15" s="192">
        <v>2371840.88</v>
      </c>
    </row>
    <row r="16" spans="1:9" x14ac:dyDescent="0.25">
      <c r="A16" t="s">
        <v>70</v>
      </c>
      <c r="B16" s="189">
        <v>43582</v>
      </c>
      <c r="C16" t="s">
        <v>67</v>
      </c>
      <c r="D16" t="s">
        <v>54</v>
      </c>
      <c r="E16">
        <v>37026</v>
      </c>
      <c r="H16" s="193" t="s">
        <v>55</v>
      </c>
      <c r="I16" s="192">
        <v>2465107.2400000002</v>
      </c>
    </row>
    <row r="17" spans="1:9" x14ac:dyDescent="0.25">
      <c r="A17" t="s">
        <v>70</v>
      </c>
      <c r="B17" s="189">
        <v>43582</v>
      </c>
      <c r="C17" t="s">
        <v>67</v>
      </c>
      <c r="D17" t="s">
        <v>55</v>
      </c>
      <c r="E17">
        <v>12503</v>
      </c>
      <c r="H17" s="193" t="s">
        <v>56</v>
      </c>
      <c r="I17" s="192">
        <v>9810914.4100000001</v>
      </c>
    </row>
    <row r="18" spans="1:9" x14ac:dyDescent="0.25">
      <c r="A18" t="s">
        <v>70</v>
      </c>
      <c r="B18" s="189">
        <v>43582</v>
      </c>
      <c r="C18" t="s">
        <v>67</v>
      </c>
      <c r="D18" t="s">
        <v>56</v>
      </c>
      <c r="E18">
        <v>9110</v>
      </c>
      <c r="H18" s="191" t="s">
        <v>104</v>
      </c>
      <c r="I18" s="192">
        <v>780767.33</v>
      </c>
    </row>
    <row r="19" spans="1:9" x14ac:dyDescent="0.25">
      <c r="A19" t="s">
        <v>70</v>
      </c>
      <c r="B19" s="189">
        <v>43582</v>
      </c>
      <c r="C19" t="s">
        <v>67</v>
      </c>
      <c r="D19" t="s">
        <v>71</v>
      </c>
      <c r="E19">
        <v>91</v>
      </c>
      <c r="H19" s="193" t="s">
        <v>52</v>
      </c>
      <c r="I19" s="192">
        <v>260276.15</v>
      </c>
    </row>
    <row r="20" spans="1:9" x14ac:dyDescent="0.25">
      <c r="A20" t="s">
        <v>70</v>
      </c>
      <c r="B20" s="189">
        <v>43582</v>
      </c>
      <c r="C20" t="s">
        <v>68</v>
      </c>
      <c r="D20" t="s">
        <v>52</v>
      </c>
      <c r="E20">
        <v>180815</v>
      </c>
      <c r="H20" s="193" t="s">
        <v>53</v>
      </c>
      <c r="I20" s="192">
        <v>54804.4</v>
      </c>
    </row>
    <row r="21" spans="1:9" x14ac:dyDescent="0.25">
      <c r="A21" t="s">
        <v>70</v>
      </c>
      <c r="B21" s="189">
        <v>43582</v>
      </c>
      <c r="C21" t="s">
        <v>68</v>
      </c>
      <c r="D21" t="s">
        <v>53</v>
      </c>
      <c r="E21">
        <v>11217</v>
      </c>
      <c r="H21" s="193" t="s">
        <v>54</v>
      </c>
      <c r="I21" s="192">
        <v>64813.29</v>
      </c>
    </row>
    <row r="22" spans="1:9" x14ac:dyDescent="0.25">
      <c r="A22" t="s">
        <v>70</v>
      </c>
      <c r="B22" s="189">
        <v>43582</v>
      </c>
      <c r="C22" t="s">
        <v>68</v>
      </c>
      <c r="D22" t="s">
        <v>54</v>
      </c>
      <c r="E22">
        <v>18336</v>
      </c>
      <c r="H22" s="193" t="s">
        <v>55</v>
      </c>
      <c r="I22" s="192">
        <v>109553.51</v>
      </c>
    </row>
    <row r="23" spans="1:9" x14ac:dyDescent="0.25">
      <c r="A23" t="s">
        <v>70</v>
      </c>
      <c r="B23" s="189">
        <v>43582</v>
      </c>
      <c r="C23" t="s">
        <v>68</v>
      </c>
      <c r="D23" t="s">
        <v>55</v>
      </c>
      <c r="E23">
        <v>670</v>
      </c>
      <c r="H23" s="193" t="s">
        <v>56</v>
      </c>
      <c r="I23" s="192">
        <v>291319.98</v>
      </c>
    </row>
    <row r="24" spans="1:9" x14ac:dyDescent="0.25">
      <c r="A24" t="s">
        <v>70</v>
      </c>
      <c r="B24" s="189">
        <v>43582</v>
      </c>
      <c r="C24" t="s">
        <v>68</v>
      </c>
      <c r="D24" t="s">
        <v>56</v>
      </c>
      <c r="E24">
        <v>146</v>
      </c>
      <c r="H24" s="191" t="s">
        <v>74</v>
      </c>
      <c r="I24" s="192">
        <v>54711975.32</v>
      </c>
    </row>
    <row r="25" spans="1:9" x14ac:dyDescent="0.25">
      <c r="A25" t="s">
        <v>70</v>
      </c>
      <c r="B25" s="189">
        <v>43582</v>
      </c>
      <c r="C25" t="s">
        <v>68</v>
      </c>
      <c r="D25" t="s">
        <v>71</v>
      </c>
      <c r="E25">
        <v>43</v>
      </c>
      <c r="H25" s="193" t="s">
        <v>52</v>
      </c>
      <c r="I25" s="192">
        <v>32215647.620000001</v>
      </c>
    </row>
    <row r="26" spans="1:9" x14ac:dyDescent="0.25">
      <c r="A26" t="s">
        <v>70</v>
      </c>
      <c r="B26" s="189">
        <v>43617</v>
      </c>
      <c r="C26" t="s">
        <v>67</v>
      </c>
      <c r="D26" t="s">
        <v>52</v>
      </c>
      <c r="E26">
        <v>603200</v>
      </c>
      <c r="H26" s="193" t="s">
        <v>53</v>
      </c>
      <c r="I26" s="192">
        <v>2246019.2000000002</v>
      </c>
    </row>
    <row r="27" spans="1:9" x14ac:dyDescent="0.25">
      <c r="A27" t="s">
        <v>70</v>
      </c>
      <c r="B27" s="189">
        <v>43617</v>
      </c>
      <c r="C27" t="s">
        <v>67</v>
      </c>
      <c r="D27" t="s">
        <v>53</v>
      </c>
      <c r="E27">
        <v>49894</v>
      </c>
      <c r="H27" s="193" t="s">
        <v>54</v>
      </c>
      <c r="I27" s="192">
        <v>3517847.82</v>
      </c>
    </row>
    <row r="28" spans="1:9" x14ac:dyDescent="0.25">
      <c r="A28" t="s">
        <v>70</v>
      </c>
      <c r="B28" s="189">
        <v>43617</v>
      </c>
      <c r="C28" t="s">
        <v>67</v>
      </c>
      <c r="D28" t="s">
        <v>54</v>
      </c>
      <c r="E28">
        <v>36798</v>
      </c>
      <c r="H28" s="193" t="s">
        <v>55</v>
      </c>
      <c r="I28" s="192">
        <v>3656978.53</v>
      </c>
    </row>
    <row r="29" spans="1:9" x14ac:dyDescent="0.25">
      <c r="A29" t="s">
        <v>70</v>
      </c>
      <c r="B29" s="189">
        <v>43617</v>
      </c>
      <c r="C29" t="s">
        <v>67</v>
      </c>
      <c r="D29" t="s">
        <v>55</v>
      </c>
      <c r="E29">
        <v>12463</v>
      </c>
      <c r="H29" s="193" t="s">
        <v>56</v>
      </c>
      <c r="I29" s="192">
        <v>13075482.15</v>
      </c>
    </row>
    <row r="30" spans="1:9" x14ac:dyDescent="0.25">
      <c r="A30" t="s">
        <v>70</v>
      </c>
      <c r="B30" s="189">
        <v>43617</v>
      </c>
      <c r="C30" t="s">
        <v>67</v>
      </c>
      <c r="D30" t="s">
        <v>56</v>
      </c>
      <c r="E30">
        <v>9092</v>
      </c>
      <c r="H30" s="191" t="s">
        <v>75</v>
      </c>
      <c r="I30" s="192">
        <v>588181</v>
      </c>
    </row>
    <row r="31" spans="1:9" x14ac:dyDescent="0.25">
      <c r="A31" t="s">
        <v>70</v>
      </c>
      <c r="B31" s="189">
        <v>43617</v>
      </c>
      <c r="C31" t="s">
        <v>67</v>
      </c>
      <c r="D31" t="s">
        <v>71</v>
      </c>
      <c r="E31">
        <v>91</v>
      </c>
      <c r="H31" s="193" t="s">
        <v>52</v>
      </c>
      <c r="I31" s="192">
        <v>504786</v>
      </c>
    </row>
    <row r="32" spans="1:9" x14ac:dyDescent="0.25">
      <c r="A32" t="s">
        <v>70</v>
      </c>
      <c r="B32" s="189">
        <v>43617</v>
      </c>
      <c r="C32" t="s">
        <v>68</v>
      </c>
      <c r="D32" t="s">
        <v>52</v>
      </c>
      <c r="E32">
        <v>180931</v>
      </c>
      <c r="H32" s="193" t="s">
        <v>53</v>
      </c>
      <c r="I32" s="192">
        <v>28584</v>
      </c>
    </row>
    <row r="33" spans="1:9" x14ac:dyDescent="0.25">
      <c r="A33" t="s">
        <v>70</v>
      </c>
      <c r="B33" s="189">
        <v>43617</v>
      </c>
      <c r="C33" t="s">
        <v>68</v>
      </c>
      <c r="D33" t="s">
        <v>53</v>
      </c>
      <c r="E33">
        <v>11206</v>
      </c>
      <c r="H33" s="193" t="s">
        <v>54</v>
      </c>
      <c r="I33" s="192">
        <v>32763</v>
      </c>
    </row>
    <row r="34" spans="1:9" x14ac:dyDescent="0.25">
      <c r="A34" t="s">
        <v>70</v>
      </c>
      <c r="B34" s="189">
        <v>43617</v>
      </c>
      <c r="C34" t="s">
        <v>68</v>
      </c>
      <c r="D34" t="s">
        <v>54</v>
      </c>
      <c r="E34">
        <v>18263</v>
      </c>
      <c r="H34" s="193" t="s">
        <v>55</v>
      </c>
      <c r="I34" s="192">
        <v>12407</v>
      </c>
    </row>
    <row r="35" spans="1:9" x14ac:dyDescent="0.25">
      <c r="A35" t="s">
        <v>70</v>
      </c>
      <c r="B35" s="189">
        <v>43617</v>
      </c>
      <c r="C35" t="s">
        <v>68</v>
      </c>
      <c r="D35" t="s">
        <v>55</v>
      </c>
      <c r="E35">
        <v>669</v>
      </c>
      <c r="H35" s="193" t="s">
        <v>56</v>
      </c>
      <c r="I35" s="192">
        <v>9641</v>
      </c>
    </row>
    <row r="36" spans="1:9" x14ac:dyDescent="0.25">
      <c r="A36" t="s">
        <v>70</v>
      </c>
      <c r="B36" s="189">
        <v>43617</v>
      </c>
      <c r="C36" t="s">
        <v>68</v>
      </c>
      <c r="D36" t="s">
        <v>56</v>
      </c>
      <c r="E36">
        <v>147</v>
      </c>
    </row>
    <row r="37" spans="1:9" x14ac:dyDescent="0.25">
      <c r="A37" t="s">
        <v>70</v>
      </c>
      <c r="B37" s="189">
        <v>43617</v>
      </c>
      <c r="C37" t="s">
        <v>68</v>
      </c>
      <c r="D37" t="s">
        <v>71</v>
      </c>
      <c r="E37">
        <v>42</v>
      </c>
    </row>
    <row r="38" spans="1:9" x14ac:dyDescent="0.25">
      <c r="A38" t="s">
        <v>70</v>
      </c>
      <c r="B38" s="189">
        <v>43645</v>
      </c>
      <c r="C38" t="s">
        <v>67</v>
      </c>
      <c r="D38" t="s">
        <v>52</v>
      </c>
      <c r="E38">
        <v>603676</v>
      </c>
    </row>
    <row r="39" spans="1:9" x14ac:dyDescent="0.25">
      <c r="A39" t="s">
        <v>70</v>
      </c>
      <c r="B39" s="189">
        <v>43645</v>
      </c>
      <c r="C39" t="s">
        <v>67</v>
      </c>
      <c r="D39" t="s">
        <v>53</v>
      </c>
      <c r="E39">
        <v>49858</v>
      </c>
    </row>
    <row r="40" spans="1:9" x14ac:dyDescent="0.25">
      <c r="A40" t="s">
        <v>70</v>
      </c>
      <c r="B40" s="189">
        <v>43645</v>
      </c>
      <c r="C40" t="s">
        <v>67</v>
      </c>
      <c r="D40" t="s">
        <v>54</v>
      </c>
      <c r="E40">
        <v>36634</v>
      </c>
    </row>
    <row r="41" spans="1:9" x14ac:dyDescent="0.25">
      <c r="A41" t="s">
        <v>70</v>
      </c>
      <c r="B41" s="189">
        <v>43645</v>
      </c>
      <c r="C41" t="s">
        <v>67</v>
      </c>
      <c r="D41" t="s">
        <v>55</v>
      </c>
      <c r="E41">
        <v>12443</v>
      </c>
    </row>
    <row r="42" spans="1:9" x14ac:dyDescent="0.25">
      <c r="A42" t="s">
        <v>70</v>
      </c>
      <c r="B42" s="189">
        <v>43645</v>
      </c>
      <c r="C42" t="s">
        <v>67</v>
      </c>
      <c r="D42" t="s">
        <v>56</v>
      </c>
      <c r="E42">
        <v>9090</v>
      </c>
    </row>
    <row r="43" spans="1:9" x14ac:dyDescent="0.25">
      <c r="A43" t="s">
        <v>70</v>
      </c>
      <c r="B43" s="189">
        <v>43645</v>
      </c>
      <c r="C43" t="s">
        <v>67</v>
      </c>
      <c r="D43" t="s">
        <v>71</v>
      </c>
      <c r="E43">
        <v>91</v>
      </c>
    </row>
    <row r="44" spans="1:9" x14ac:dyDescent="0.25">
      <c r="A44" t="s">
        <v>70</v>
      </c>
      <c r="B44" s="189">
        <v>43645</v>
      </c>
      <c r="C44" t="s">
        <v>68</v>
      </c>
      <c r="D44" t="s">
        <v>52</v>
      </c>
      <c r="E44">
        <v>181130</v>
      </c>
    </row>
    <row r="45" spans="1:9" x14ac:dyDescent="0.25">
      <c r="A45" t="s">
        <v>70</v>
      </c>
      <c r="B45" s="189">
        <v>43645</v>
      </c>
      <c r="C45" t="s">
        <v>68</v>
      </c>
      <c r="D45" t="s">
        <v>53</v>
      </c>
      <c r="E45">
        <v>11190</v>
      </c>
    </row>
    <row r="46" spans="1:9" x14ac:dyDescent="0.25">
      <c r="A46" t="s">
        <v>70</v>
      </c>
      <c r="B46" s="189">
        <v>43645</v>
      </c>
      <c r="C46" t="s">
        <v>68</v>
      </c>
      <c r="D46" t="s">
        <v>54</v>
      </c>
      <c r="E46">
        <v>18187</v>
      </c>
    </row>
    <row r="47" spans="1:9" x14ac:dyDescent="0.25">
      <c r="A47" t="s">
        <v>70</v>
      </c>
      <c r="B47" s="189">
        <v>43645</v>
      </c>
      <c r="C47" t="s">
        <v>68</v>
      </c>
      <c r="D47" t="s">
        <v>55</v>
      </c>
      <c r="E47">
        <v>666</v>
      </c>
    </row>
    <row r="48" spans="1:9" x14ac:dyDescent="0.25">
      <c r="A48" t="s">
        <v>70</v>
      </c>
      <c r="B48" s="189">
        <v>43645</v>
      </c>
      <c r="C48" t="s">
        <v>68</v>
      </c>
      <c r="D48" t="s">
        <v>56</v>
      </c>
      <c r="E48">
        <v>147</v>
      </c>
    </row>
    <row r="49" spans="1:5" x14ac:dyDescent="0.25">
      <c r="A49" t="s">
        <v>70</v>
      </c>
      <c r="B49" s="189">
        <v>43645</v>
      </c>
      <c r="C49" t="s">
        <v>68</v>
      </c>
      <c r="D49" t="s">
        <v>71</v>
      </c>
      <c r="E49">
        <v>42</v>
      </c>
    </row>
    <row r="50" spans="1:5" x14ac:dyDescent="0.25">
      <c r="A50" t="s">
        <v>70</v>
      </c>
      <c r="B50" s="189">
        <v>43673</v>
      </c>
      <c r="C50" t="s">
        <v>67</v>
      </c>
      <c r="D50" t="s">
        <v>52</v>
      </c>
      <c r="E50">
        <v>604432</v>
      </c>
    </row>
    <row r="51" spans="1:5" x14ac:dyDescent="0.25">
      <c r="A51" t="s">
        <v>70</v>
      </c>
      <c r="B51" s="189">
        <v>43673</v>
      </c>
      <c r="C51" t="s">
        <v>67</v>
      </c>
      <c r="D51" t="s">
        <v>53</v>
      </c>
      <c r="E51">
        <v>49849</v>
      </c>
    </row>
    <row r="52" spans="1:5" x14ac:dyDescent="0.25">
      <c r="A52" t="s">
        <v>70</v>
      </c>
      <c r="B52" s="189">
        <v>43673</v>
      </c>
      <c r="C52" t="s">
        <v>67</v>
      </c>
      <c r="D52" t="s">
        <v>54</v>
      </c>
      <c r="E52">
        <v>36463</v>
      </c>
    </row>
    <row r="53" spans="1:5" x14ac:dyDescent="0.25">
      <c r="A53" t="s">
        <v>70</v>
      </c>
      <c r="B53" s="189">
        <v>43673</v>
      </c>
      <c r="C53" t="s">
        <v>67</v>
      </c>
      <c r="D53" t="s">
        <v>55</v>
      </c>
      <c r="E53">
        <v>12429</v>
      </c>
    </row>
    <row r="54" spans="1:5" x14ac:dyDescent="0.25">
      <c r="A54" t="s">
        <v>70</v>
      </c>
      <c r="B54" s="189">
        <v>43673</v>
      </c>
      <c r="C54" t="s">
        <v>67</v>
      </c>
      <c r="D54" t="s">
        <v>56</v>
      </c>
      <c r="E54">
        <v>9085</v>
      </c>
    </row>
    <row r="55" spans="1:5" x14ac:dyDescent="0.25">
      <c r="A55" t="s">
        <v>70</v>
      </c>
      <c r="B55" s="189">
        <v>43673</v>
      </c>
      <c r="C55" t="s">
        <v>67</v>
      </c>
      <c r="D55" t="s">
        <v>71</v>
      </c>
      <c r="E55">
        <v>90</v>
      </c>
    </row>
    <row r="56" spans="1:5" x14ac:dyDescent="0.25">
      <c r="A56" t="s">
        <v>70</v>
      </c>
      <c r="B56" s="189">
        <v>43673</v>
      </c>
      <c r="C56" t="s">
        <v>68</v>
      </c>
      <c r="D56" t="s">
        <v>52</v>
      </c>
      <c r="E56">
        <v>181355</v>
      </c>
    </row>
    <row r="57" spans="1:5" x14ac:dyDescent="0.25">
      <c r="A57" t="s">
        <v>70</v>
      </c>
      <c r="B57" s="189">
        <v>43673</v>
      </c>
      <c r="C57" t="s">
        <v>68</v>
      </c>
      <c r="D57" t="s">
        <v>53</v>
      </c>
      <c r="E57">
        <v>11185</v>
      </c>
    </row>
    <row r="58" spans="1:5" x14ac:dyDescent="0.25">
      <c r="A58" t="s">
        <v>70</v>
      </c>
      <c r="B58" s="189">
        <v>43673</v>
      </c>
      <c r="C58" t="s">
        <v>68</v>
      </c>
      <c r="D58" t="s">
        <v>54</v>
      </c>
      <c r="E58">
        <v>18118</v>
      </c>
    </row>
    <row r="59" spans="1:5" x14ac:dyDescent="0.25">
      <c r="A59" t="s">
        <v>70</v>
      </c>
      <c r="B59" s="189">
        <v>43673</v>
      </c>
      <c r="C59" t="s">
        <v>68</v>
      </c>
      <c r="D59" t="s">
        <v>55</v>
      </c>
      <c r="E59">
        <v>666</v>
      </c>
    </row>
    <row r="60" spans="1:5" x14ac:dyDescent="0.25">
      <c r="A60" t="s">
        <v>70</v>
      </c>
      <c r="B60" s="189">
        <v>43673</v>
      </c>
      <c r="C60" t="s">
        <v>68</v>
      </c>
      <c r="D60" t="s">
        <v>56</v>
      </c>
      <c r="E60">
        <v>147</v>
      </c>
    </row>
    <row r="61" spans="1:5" x14ac:dyDescent="0.25">
      <c r="A61" t="s">
        <v>70</v>
      </c>
      <c r="B61" s="189">
        <v>43673</v>
      </c>
      <c r="C61" t="s">
        <v>68</v>
      </c>
      <c r="D61" t="s">
        <v>71</v>
      </c>
      <c r="E61">
        <v>42</v>
      </c>
    </row>
    <row r="62" spans="1:5" x14ac:dyDescent="0.25">
      <c r="A62" t="s">
        <v>70</v>
      </c>
      <c r="B62" s="189">
        <v>43708</v>
      </c>
      <c r="C62" t="s">
        <v>67</v>
      </c>
      <c r="D62" t="s">
        <v>52</v>
      </c>
      <c r="E62">
        <v>602871</v>
      </c>
    </row>
    <row r="63" spans="1:5" x14ac:dyDescent="0.25">
      <c r="A63" t="s">
        <v>70</v>
      </c>
      <c r="B63" s="189">
        <v>43708</v>
      </c>
      <c r="C63" t="s">
        <v>67</v>
      </c>
      <c r="D63" t="s">
        <v>53</v>
      </c>
      <c r="E63">
        <v>49764</v>
      </c>
    </row>
    <row r="64" spans="1:5" x14ac:dyDescent="0.25">
      <c r="A64" t="s">
        <v>70</v>
      </c>
      <c r="B64" s="189">
        <v>43708</v>
      </c>
      <c r="C64" t="s">
        <v>67</v>
      </c>
      <c r="D64" t="s">
        <v>54</v>
      </c>
      <c r="E64">
        <v>36351</v>
      </c>
    </row>
    <row r="65" spans="1:5" x14ac:dyDescent="0.25">
      <c r="A65" t="s">
        <v>70</v>
      </c>
      <c r="B65" s="189">
        <v>43708</v>
      </c>
      <c r="C65" t="s">
        <v>67</v>
      </c>
      <c r="D65" t="s">
        <v>55</v>
      </c>
      <c r="E65">
        <v>12409</v>
      </c>
    </row>
    <row r="66" spans="1:5" x14ac:dyDescent="0.25">
      <c r="A66" t="s">
        <v>70</v>
      </c>
      <c r="B66" s="189">
        <v>43708</v>
      </c>
      <c r="C66" t="s">
        <v>67</v>
      </c>
      <c r="D66" t="s">
        <v>56</v>
      </c>
      <c r="E66">
        <v>9089</v>
      </c>
    </row>
    <row r="67" spans="1:5" x14ac:dyDescent="0.25">
      <c r="A67" t="s">
        <v>70</v>
      </c>
      <c r="B67" s="189">
        <v>43708</v>
      </c>
      <c r="C67" t="s">
        <v>67</v>
      </c>
      <c r="D67" t="s">
        <v>71</v>
      </c>
      <c r="E67">
        <v>90</v>
      </c>
    </row>
    <row r="68" spans="1:5" x14ac:dyDescent="0.25">
      <c r="A68" t="s">
        <v>70</v>
      </c>
      <c r="B68" s="189">
        <v>43708</v>
      </c>
      <c r="C68" t="s">
        <v>68</v>
      </c>
      <c r="D68" t="s">
        <v>52</v>
      </c>
      <c r="E68">
        <v>181376</v>
      </c>
    </row>
    <row r="69" spans="1:5" x14ac:dyDescent="0.25">
      <c r="A69" t="s">
        <v>70</v>
      </c>
      <c r="B69" s="189">
        <v>43708</v>
      </c>
      <c r="C69" t="s">
        <v>68</v>
      </c>
      <c r="D69" t="s">
        <v>53</v>
      </c>
      <c r="E69">
        <v>11161</v>
      </c>
    </row>
    <row r="70" spans="1:5" x14ac:dyDescent="0.25">
      <c r="A70" t="s">
        <v>70</v>
      </c>
      <c r="B70" s="189">
        <v>43708</v>
      </c>
      <c r="C70" t="s">
        <v>68</v>
      </c>
      <c r="D70" t="s">
        <v>54</v>
      </c>
      <c r="E70">
        <v>18033</v>
      </c>
    </row>
    <row r="71" spans="1:5" x14ac:dyDescent="0.25">
      <c r="A71" t="s">
        <v>70</v>
      </c>
      <c r="B71" s="189">
        <v>43708</v>
      </c>
      <c r="C71" t="s">
        <v>68</v>
      </c>
      <c r="D71" t="s">
        <v>55</v>
      </c>
      <c r="E71">
        <v>670</v>
      </c>
    </row>
    <row r="72" spans="1:5" x14ac:dyDescent="0.25">
      <c r="A72" t="s">
        <v>70</v>
      </c>
      <c r="B72" s="189">
        <v>43708</v>
      </c>
      <c r="C72" t="s">
        <v>68</v>
      </c>
      <c r="D72" t="s">
        <v>56</v>
      </c>
      <c r="E72">
        <v>146</v>
      </c>
    </row>
    <row r="73" spans="1:5" x14ac:dyDescent="0.25">
      <c r="A73" t="s">
        <v>70</v>
      </c>
      <c r="B73" s="189">
        <v>43708</v>
      </c>
      <c r="C73" t="s">
        <v>68</v>
      </c>
      <c r="D73" t="s">
        <v>71</v>
      </c>
      <c r="E73">
        <v>42</v>
      </c>
    </row>
    <row r="74" spans="1:5" x14ac:dyDescent="0.25">
      <c r="A74" t="s">
        <v>70</v>
      </c>
      <c r="B74" s="189">
        <v>43736</v>
      </c>
      <c r="C74" t="s">
        <v>67</v>
      </c>
      <c r="D74" t="s">
        <v>52</v>
      </c>
      <c r="E74">
        <v>607254</v>
      </c>
    </row>
    <row r="75" spans="1:5" x14ac:dyDescent="0.25">
      <c r="A75" t="s">
        <v>70</v>
      </c>
      <c r="B75" s="189">
        <v>43736</v>
      </c>
      <c r="C75" t="s">
        <v>67</v>
      </c>
      <c r="D75" t="s">
        <v>53</v>
      </c>
      <c r="E75">
        <v>49822</v>
      </c>
    </row>
    <row r="76" spans="1:5" x14ac:dyDescent="0.25">
      <c r="A76" t="s">
        <v>70</v>
      </c>
      <c r="B76" s="189">
        <v>43736</v>
      </c>
      <c r="C76" t="s">
        <v>67</v>
      </c>
      <c r="D76" t="s">
        <v>54</v>
      </c>
      <c r="E76">
        <v>36343</v>
      </c>
    </row>
    <row r="77" spans="1:5" x14ac:dyDescent="0.25">
      <c r="A77" t="s">
        <v>70</v>
      </c>
      <c r="B77" s="189">
        <v>43736</v>
      </c>
      <c r="C77" t="s">
        <v>67</v>
      </c>
      <c r="D77" t="s">
        <v>55</v>
      </c>
      <c r="E77">
        <v>12406</v>
      </c>
    </row>
    <row r="78" spans="1:5" x14ac:dyDescent="0.25">
      <c r="A78" t="s">
        <v>70</v>
      </c>
      <c r="B78" s="189">
        <v>43736</v>
      </c>
      <c r="C78" t="s">
        <v>67</v>
      </c>
      <c r="D78" t="s">
        <v>56</v>
      </c>
      <c r="E78">
        <v>9113</v>
      </c>
    </row>
    <row r="79" spans="1:5" x14ac:dyDescent="0.25">
      <c r="A79" t="s">
        <v>70</v>
      </c>
      <c r="B79" s="189">
        <v>43736</v>
      </c>
      <c r="C79" t="s">
        <v>67</v>
      </c>
      <c r="D79" t="s">
        <v>71</v>
      </c>
      <c r="E79">
        <v>90</v>
      </c>
    </row>
    <row r="80" spans="1:5" x14ac:dyDescent="0.25">
      <c r="A80" t="s">
        <v>70</v>
      </c>
      <c r="B80" s="189">
        <v>43736</v>
      </c>
      <c r="C80" t="s">
        <v>68</v>
      </c>
      <c r="D80" t="s">
        <v>52</v>
      </c>
      <c r="E80">
        <v>181768</v>
      </c>
    </row>
    <row r="81" spans="1:5" x14ac:dyDescent="0.25">
      <c r="A81" t="s">
        <v>70</v>
      </c>
      <c r="B81" s="189">
        <v>43736</v>
      </c>
      <c r="C81" t="s">
        <v>68</v>
      </c>
      <c r="D81" t="s">
        <v>53</v>
      </c>
      <c r="E81">
        <v>11162</v>
      </c>
    </row>
    <row r="82" spans="1:5" x14ac:dyDescent="0.25">
      <c r="A82" t="s">
        <v>70</v>
      </c>
      <c r="B82" s="189">
        <v>43736</v>
      </c>
      <c r="C82" t="s">
        <v>68</v>
      </c>
      <c r="D82" t="s">
        <v>54</v>
      </c>
      <c r="E82">
        <v>18050</v>
      </c>
    </row>
    <row r="83" spans="1:5" x14ac:dyDescent="0.25">
      <c r="A83" t="s">
        <v>70</v>
      </c>
      <c r="B83" s="189">
        <v>43736</v>
      </c>
      <c r="C83" t="s">
        <v>68</v>
      </c>
      <c r="D83" t="s">
        <v>55</v>
      </c>
      <c r="E83">
        <v>670</v>
      </c>
    </row>
    <row r="84" spans="1:5" x14ac:dyDescent="0.25">
      <c r="A84" t="s">
        <v>70</v>
      </c>
      <c r="B84" s="189">
        <v>43736</v>
      </c>
      <c r="C84" t="s">
        <v>68</v>
      </c>
      <c r="D84" t="s">
        <v>56</v>
      </c>
      <c r="E84">
        <v>147</v>
      </c>
    </row>
    <row r="85" spans="1:5" x14ac:dyDescent="0.25">
      <c r="A85" t="s">
        <v>70</v>
      </c>
      <c r="B85" s="189">
        <v>43736</v>
      </c>
      <c r="C85" t="s">
        <v>68</v>
      </c>
      <c r="D85" t="s">
        <v>71</v>
      </c>
      <c r="E85">
        <v>42</v>
      </c>
    </row>
    <row r="86" spans="1:5" x14ac:dyDescent="0.25">
      <c r="A86" t="s">
        <v>70</v>
      </c>
      <c r="B86" s="189">
        <v>43764</v>
      </c>
      <c r="C86" t="s">
        <v>67</v>
      </c>
      <c r="D86" t="s">
        <v>52</v>
      </c>
      <c r="E86">
        <v>609895</v>
      </c>
    </row>
    <row r="87" spans="1:5" x14ac:dyDescent="0.25">
      <c r="A87" t="s">
        <v>70</v>
      </c>
      <c r="B87" s="189">
        <v>43764</v>
      </c>
      <c r="C87" t="s">
        <v>67</v>
      </c>
      <c r="D87" t="s">
        <v>53</v>
      </c>
      <c r="E87">
        <v>49912</v>
      </c>
    </row>
    <row r="88" spans="1:5" x14ac:dyDescent="0.25">
      <c r="A88" t="s">
        <v>70</v>
      </c>
      <c r="B88" s="189">
        <v>43764</v>
      </c>
      <c r="C88" t="s">
        <v>67</v>
      </c>
      <c r="D88" t="s">
        <v>54</v>
      </c>
      <c r="E88">
        <v>36596</v>
      </c>
    </row>
    <row r="89" spans="1:5" x14ac:dyDescent="0.25">
      <c r="A89" t="s">
        <v>70</v>
      </c>
      <c r="B89" s="189">
        <v>43764</v>
      </c>
      <c r="C89" t="s">
        <v>67</v>
      </c>
      <c r="D89" t="s">
        <v>55</v>
      </c>
      <c r="E89">
        <v>12459</v>
      </c>
    </row>
    <row r="90" spans="1:5" x14ac:dyDescent="0.25">
      <c r="A90" t="s">
        <v>70</v>
      </c>
      <c r="B90" s="189">
        <v>43764</v>
      </c>
      <c r="C90" t="s">
        <v>67</v>
      </c>
      <c r="D90" t="s">
        <v>56</v>
      </c>
      <c r="E90">
        <v>9154</v>
      </c>
    </row>
    <row r="91" spans="1:5" x14ac:dyDescent="0.25">
      <c r="A91" t="s">
        <v>70</v>
      </c>
      <c r="B91" s="189">
        <v>43764</v>
      </c>
      <c r="C91" t="s">
        <v>67</v>
      </c>
      <c r="D91" t="s">
        <v>71</v>
      </c>
      <c r="E91">
        <v>90</v>
      </c>
    </row>
    <row r="92" spans="1:5" x14ac:dyDescent="0.25">
      <c r="A92" t="s">
        <v>70</v>
      </c>
      <c r="B92" s="189">
        <v>43764</v>
      </c>
      <c r="C92" t="s">
        <v>68</v>
      </c>
      <c r="D92" t="s">
        <v>52</v>
      </c>
      <c r="E92">
        <v>182255</v>
      </c>
    </row>
    <row r="93" spans="1:5" x14ac:dyDescent="0.25">
      <c r="A93" t="s">
        <v>70</v>
      </c>
      <c r="B93" s="189">
        <v>43764</v>
      </c>
      <c r="C93" t="s">
        <v>68</v>
      </c>
      <c r="D93" t="s">
        <v>53</v>
      </c>
      <c r="E93">
        <v>11174</v>
      </c>
    </row>
    <row r="94" spans="1:5" x14ac:dyDescent="0.25">
      <c r="A94" t="s">
        <v>70</v>
      </c>
      <c r="B94" s="189">
        <v>43764</v>
      </c>
      <c r="C94" t="s">
        <v>68</v>
      </c>
      <c r="D94" t="s">
        <v>54</v>
      </c>
      <c r="E94">
        <v>18150</v>
      </c>
    </row>
    <row r="95" spans="1:5" x14ac:dyDescent="0.25">
      <c r="A95" t="s">
        <v>70</v>
      </c>
      <c r="B95" s="189">
        <v>43764</v>
      </c>
      <c r="C95" t="s">
        <v>68</v>
      </c>
      <c r="D95" t="s">
        <v>55</v>
      </c>
      <c r="E95">
        <v>673</v>
      </c>
    </row>
    <row r="96" spans="1:5" x14ac:dyDescent="0.25">
      <c r="A96" t="s">
        <v>70</v>
      </c>
      <c r="B96" s="189">
        <v>43764</v>
      </c>
      <c r="C96" t="s">
        <v>68</v>
      </c>
      <c r="D96" t="s">
        <v>56</v>
      </c>
      <c r="E96">
        <v>147</v>
      </c>
    </row>
    <row r="97" spans="1:5" x14ac:dyDescent="0.25">
      <c r="A97" t="s">
        <v>70</v>
      </c>
      <c r="B97" s="189">
        <v>43764</v>
      </c>
      <c r="C97" t="s">
        <v>68</v>
      </c>
      <c r="D97" t="s">
        <v>71</v>
      </c>
      <c r="E97">
        <v>42</v>
      </c>
    </row>
    <row r="98" spans="1:5" x14ac:dyDescent="0.25">
      <c r="A98" t="s">
        <v>70</v>
      </c>
      <c r="B98" s="189">
        <v>43799</v>
      </c>
      <c r="C98" t="s">
        <v>67</v>
      </c>
      <c r="D98" t="s">
        <v>52</v>
      </c>
      <c r="E98">
        <v>612601</v>
      </c>
    </row>
    <row r="99" spans="1:5" x14ac:dyDescent="0.25">
      <c r="A99" t="s">
        <v>70</v>
      </c>
      <c r="B99" s="189">
        <v>43799</v>
      </c>
      <c r="C99" t="s">
        <v>67</v>
      </c>
      <c r="D99" t="s">
        <v>53</v>
      </c>
      <c r="E99">
        <v>50083</v>
      </c>
    </row>
    <row r="100" spans="1:5" x14ac:dyDescent="0.25">
      <c r="A100" t="s">
        <v>70</v>
      </c>
      <c r="B100" s="189">
        <v>43799</v>
      </c>
      <c r="C100" t="s">
        <v>67</v>
      </c>
      <c r="D100" t="s">
        <v>54</v>
      </c>
      <c r="E100">
        <v>37173</v>
      </c>
    </row>
    <row r="101" spans="1:5" x14ac:dyDescent="0.25">
      <c r="A101" t="s">
        <v>70</v>
      </c>
      <c r="B101" s="189">
        <v>43799</v>
      </c>
      <c r="C101" t="s">
        <v>67</v>
      </c>
      <c r="D101" t="s">
        <v>55</v>
      </c>
      <c r="E101">
        <v>12535</v>
      </c>
    </row>
    <row r="102" spans="1:5" x14ac:dyDescent="0.25">
      <c r="A102" t="s">
        <v>70</v>
      </c>
      <c r="B102" s="189">
        <v>43799</v>
      </c>
      <c r="C102" t="s">
        <v>67</v>
      </c>
      <c r="D102" t="s">
        <v>56</v>
      </c>
      <c r="E102">
        <v>9216</v>
      </c>
    </row>
    <row r="103" spans="1:5" x14ac:dyDescent="0.25">
      <c r="A103" t="s">
        <v>70</v>
      </c>
      <c r="B103" s="189">
        <v>43799</v>
      </c>
      <c r="C103" t="s">
        <v>67</v>
      </c>
      <c r="D103" t="s">
        <v>71</v>
      </c>
      <c r="E103">
        <v>90</v>
      </c>
    </row>
    <row r="104" spans="1:5" x14ac:dyDescent="0.25">
      <c r="A104" t="s">
        <v>70</v>
      </c>
      <c r="B104" s="189">
        <v>43799</v>
      </c>
      <c r="C104" t="s">
        <v>68</v>
      </c>
      <c r="D104" t="s">
        <v>52</v>
      </c>
      <c r="E104">
        <v>182930</v>
      </c>
    </row>
    <row r="105" spans="1:5" x14ac:dyDescent="0.25">
      <c r="A105" t="s">
        <v>70</v>
      </c>
      <c r="B105" s="189">
        <v>43799</v>
      </c>
      <c r="C105" t="s">
        <v>68</v>
      </c>
      <c r="D105" t="s">
        <v>53</v>
      </c>
      <c r="E105">
        <v>11212</v>
      </c>
    </row>
    <row r="106" spans="1:5" x14ac:dyDescent="0.25">
      <c r="A106" t="s">
        <v>70</v>
      </c>
      <c r="B106" s="189">
        <v>43799</v>
      </c>
      <c r="C106" t="s">
        <v>68</v>
      </c>
      <c r="D106" t="s">
        <v>54</v>
      </c>
      <c r="E106">
        <v>18338</v>
      </c>
    </row>
    <row r="107" spans="1:5" x14ac:dyDescent="0.25">
      <c r="A107" t="s">
        <v>70</v>
      </c>
      <c r="B107" s="189">
        <v>43799</v>
      </c>
      <c r="C107" t="s">
        <v>68</v>
      </c>
      <c r="D107" t="s">
        <v>55</v>
      </c>
      <c r="E107">
        <v>677</v>
      </c>
    </row>
    <row r="108" spans="1:5" x14ac:dyDescent="0.25">
      <c r="A108" t="s">
        <v>70</v>
      </c>
      <c r="B108" s="189">
        <v>43799</v>
      </c>
      <c r="C108" t="s">
        <v>68</v>
      </c>
      <c r="D108" t="s">
        <v>56</v>
      </c>
      <c r="E108">
        <v>146</v>
      </c>
    </row>
    <row r="109" spans="1:5" x14ac:dyDescent="0.25">
      <c r="A109" t="s">
        <v>70</v>
      </c>
      <c r="B109" s="189">
        <v>43799</v>
      </c>
      <c r="C109" t="s">
        <v>68</v>
      </c>
      <c r="D109" t="s">
        <v>71</v>
      </c>
      <c r="E109">
        <v>41</v>
      </c>
    </row>
    <row r="110" spans="1:5" x14ac:dyDescent="0.25">
      <c r="A110" t="s">
        <v>70</v>
      </c>
      <c r="B110" s="189">
        <v>43827</v>
      </c>
      <c r="C110" t="s">
        <v>67</v>
      </c>
      <c r="D110" t="s">
        <v>52</v>
      </c>
      <c r="E110">
        <v>613710</v>
      </c>
    </row>
    <row r="111" spans="1:5" x14ac:dyDescent="0.25">
      <c r="A111" t="s">
        <v>70</v>
      </c>
      <c r="B111" s="189">
        <v>43827</v>
      </c>
      <c r="C111" t="s">
        <v>67</v>
      </c>
      <c r="D111" t="s">
        <v>53</v>
      </c>
      <c r="E111">
        <v>50100</v>
      </c>
    </row>
    <row r="112" spans="1:5" x14ac:dyDescent="0.25">
      <c r="A112" t="s">
        <v>70</v>
      </c>
      <c r="B112" s="189">
        <v>43827</v>
      </c>
      <c r="C112" t="s">
        <v>67</v>
      </c>
      <c r="D112" t="s">
        <v>54</v>
      </c>
      <c r="E112">
        <v>37350</v>
      </c>
    </row>
    <row r="113" spans="1:5" x14ac:dyDescent="0.25">
      <c r="A113" t="s">
        <v>70</v>
      </c>
      <c r="B113" s="189">
        <v>43827</v>
      </c>
      <c r="C113" t="s">
        <v>67</v>
      </c>
      <c r="D113" t="s">
        <v>55</v>
      </c>
      <c r="E113">
        <v>12578</v>
      </c>
    </row>
    <row r="114" spans="1:5" x14ac:dyDescent="0.25">
      <c r="A114" t="s">
        <v>70</v>
      </c>
      <c r="B114" s="189">
        <v>43827</v>
      </c>
      <c r="C114" t="s">
        <v>67</v>
      </c>
      <c r="D114" t="s">
        <v>56</v>
      </c>
      <c r="E114">
        <v>9247</v>
      </c>
    </row>
    <row r="115" spans="1:5" x14ac:dyDescent="0.25">
      <c r="A115" t="s">
        <v>70</v>
      </c>
      <c r="B115" s="189">
        <v>43827</v>
      </c>
      <c r="C115" t="s">
        <v>67</v>
      </c>
      <c r="D115" t="s">
        <v>71</v>
      </c>
      <c r="E115">
        <v>90</v>
      </c>
    </row>
    <row r="116" spans="1:5" x14ac:dyDescent="0.25">
      <c r="A116" t="s">
        <v>70</v>
      </c>
      <c r="B116" s="189">
        <v>43827</v>
      </c>
      <c r="C116" t="s">
        <v>68</v>
      </c>
      <c r="D116" t="s">
        <v>52</v>
      </c>
      <c r="E116">
        <v>183208</v>
      </c>
    </row>
    <row r="117" spans="1:5" x14ac:dyDescent="0.25">
      <c r="A117" t="s">
        <v>70</v>
      </c>
      <c r="B117" s="189">
        <v>43827</v>
      </c>
      <c r="C117" t="s">
        <v>68</v>
      </c>
      <c r="D117" t="s">
        <v>53</v>
      </c>
      <c r="E117">
        <v>11211</v>
      </c>
    </row>
    <row r="118" spans="1:5" x14ac:dyDescent="0.25">
      <c r="A118" t="s">
        <v>70</v>
      </c>
      <c r="B118" s="189">
        <v>43827</v>
      </c>
      <c r="C118" t="s">
        <v>68</v>
      </c>
      <c r="D118" t="s">
        <v>54</v>
      </c>
      <c r="E118">
        <v>18396</v>
      </c>
    </row>
    <row r="119" spans="1:5" x14ac:dyDescent="0.25">
      <c r="A119" t="s">
        <v>70</v>
      </c>
      <c r="B119" s="189">
        <v>43827</v>
      </c>
      <c r="C119" t="s">
        <v>68</v>
      </c>
      <c r="D119" t="s">
        <v>55</v>
      </c>
      <c r="E119">
        <v>677</v>
      </c>
    </row>
    <row r="120" spans="1:5" x14ac:dyDescent="0.25">
      <c r="A120" t="s">
        <v>70</v>
      </c>
      <c r="B120" s="189">
        <v>43827</v>
      </c>
      <c r="C120" t="s">
        <v>68</v>
      </c>
      <c r="D120" t="s">
        <v>56</v>
      </c>
      <c r="E120">
        <v>146</v>
      </c>
    </row>
    <row r="121" spans="1:5" x14ac:dyDescent="0.25">
      <c r="A121" t="s">
        <v>70</v>
      </c>
      <c r="B121" s="189">
        <v>43827</v>
      </c>
      <c r="C121" t="s">
        <v>68</v>
      </c>
      <c r="D121" t="s">
        <v>71</v>
      </c>
      <c r="E121">
        <v>41</v>
      </c>
    </row>
    <row r="122" spans="1:5" x14ac:dyDescent="0.25">
      <c r="A122" t="s">
        <v>70</v>
      </c>
      <c r="B122" s="189">
        <v>43862</v>
      </c>
      <c r="C122" t="s">
        <v>67</v>
      </c>
      <c r="D122" t="s">
        <v>52</v>
      </c>
      <c r="E122">
        <v>614171</v>
      </c>
    </row>
    <row r="123" spans="1:5" x14ac:dyDescent="0.25">
      <c r="A123" t="s">
        <v>70</v>
      </c>
      <c r="B123" s="189">
        <v>43862</v>
      </c>
      <c r="C123" t="s">
        <v>67</v>
      </c>
      <c r="D123" t="s">
        <v>53</v>
      </c>
      <c r="E123">
        <v>50070</v>
      </c>
    </row>
    <row r="124" spans="1:5" x14ac:dyDescent="0.25">
      <c r="A124" t="s">
        <v>70</v>
      </c>
      <c r="B124" s="189">
        <v>43862</v>
      </c>
      <c r="C124" t="s">
        <v>67</v>
      </c>
      <c r="D124" t="s">
        <v>54</v>
      </c>
      <c r="E124">
        <v>37385</v>
      </c>
    </row>
    <row r="125" spans="1:5" x14ac:dyDescent="0.25">
      <c r="A125" t="s">
        <v>70</v>
      </c>
      <c r="B125" s="189">
        <v>43862</v>
      </c>
      <c r="C125" t="s">
        <v>67</v>
      </c>
      <c r="D125" t="s">
        <v>55</v>
      </c>
      <c r="E125">
        <v>12600</v>
      </c>
    </row>
    <row r="126" spans="1:5" x14ac:dyDescent="0.25">
      <c r="A126" t="s">
        <v>70</v>
      </c>
      <c r="B126" s="189">
        <v>43862</v>
      </c>
      <c r="C126" t="s">
        <v>67</v>
      </c>
      <c r="D126" t="s">
        <v>56</v>
      </c>
      <c r="E126">
        <v>9283</v>
      </c>
    </row>
    <row r="127" spans="1:5" x14ac:dyDescent="0.25">
      <c r="A127" t="s">
        <v>70</v>
      </c>
      <c r="B127" s="189">
        <v>43862</v>
      </c>
      <c r="C127" t="s">
        <v>67</v>
      </c>
      <c r="D127" t="s">
        <v>71</v>
      </c>
      <c r="E127">
        <v>90</v>
      </c>
    </row>
    <row r="128" spans="1:5" x14ac:dyDescent="0.25">
      <c r="A128" t="s">
        <v>70</v>
      </c>
      <c r="B128" s="189">
        <v>43862</v>
      </c>
      <c r="C128" t="s">
        <v>68</v>
      </c>
      <c r="D128" t="s">
        <v>52</v>
      </c>
      <c r="E128">
        <v>183471</v>
      </c>
    </row>
    <row r="129" spans="1:5" x14ac:dyDescent="0.25">
      <c r="A129" t="s">
        <v>70</v>
      </c>
      <c r="B129" s="189">
        <v>43862</v>
      </c>
      <c r="C129" t="s">
        <v>68</v>
      </c>
      <c r="D129" t="s">
        <v>53</v>
      </c>
      <c r="E129">
        <v>11215</v>
      </c>
    </row>
    <row r="130" spans="1:5" x14ac:dyDescent="0.25">
      <c r="A130" t="s">
        <v>70</v>
      </c>
      <c r="B130" s="189">
        <v>43862</v>
      </c>
      <c r="C130" t="s">
        <v>68</v>
      </c>
      <c r="D130" t="s">
        <v>54</v>
      </c>
      <c r="E130">
        <v>18450</v>
      </c>
    </row>
    <row r="131" spans="1:5" x14ac:dyDescent="0.25">
      <c r="A131" t="s">
        <v>70</v>
      </c>
      <c r="B131" s="189">
        <v>43862</v>
      </c>
      <c r="C131" t="s">
        <v>68</v>
      </c>
      <c r="D131" t="s">
        <v>55</v>
      </c>
      <c r="E131">
        <v>678</v>
      </c>
    </row>
    <row r="132" spans="1:5" x14ac:dyDescent="0.25">
      <c r="A132" t="s">
        <v>70</v>
      </c>
      <c r="B132" s="189">
        <v>43862</v>
      </c>
      <c r="C132" t="s">
        <v>68</v>
      </c>
      <c r="D132" t="s">
        <v>56</v>
      </c>
      <c r="E132">
        <v>146</v>
      </c>
    </row>
    <row r="133" spans="1:5" x14ac:dyDescent="0.25">
      <c r="A133" t="s">
        <v>70</v>
      </c>
      <c r="B133" s="189">
        <v>43862</v>
      </c>
      <c r="C133" t="s">
        <v>68</v>
      </c>
      <c r="D133" t="s">
        <v>71</v>
      </c>
      <c r="E133">
        <v>41</v>
      </c>
    </row>
    <row r="134" spans="1:5" x14ac:dyDescent="0.25">
      <c r="A134" t="s">
        <v>70</v>
      </c>
      <c r="B134" s="189">
        <v>43890</v>
      </c>
      <c r="C134" t="s">
        <v>67</v>
      </c>
      <c r="D134" t="s">
        <v>52</v>
      </c>
      <c r="E134">
        <v>614347</v>
      </c>
    </row>
    <row r="135" spans="1:5" x14ac:dyDescent="0.25">
      <c r="A135" t="s">
        <v>70</v>
      </c>
      <c r="B135" s="189">
        <v>43890</v>
      </c>
      <c r="C135" t="s">
        <v>67</v>
      </c>
      <c r="D135" t="s">
        <v>53</v>
      </c>
      <c r="E135">
        <v>50005</v>
      </c>
    </row>
    <row r="136" spans="1:5" x14ac:dyDescent="0.25">
      <c r="A136" t="s">
        <v>70</v>
      </c>
      <c r="B136" s="189">
        <v>43890</v>
      </c>
      <c r="C136" t="s">
        <v>67</v>
      </c>
      <c r="D136" t="s">
        <v>54</v>
      </c>
      <c r="E136">
        <v>37373</v>
      </c>
    </row>
    <row r="137" spans="1:5" x14ac:dyDescent="0.25">
      <c r="A137" t="s">
        <v>70</v>
      </c>
      <c r="B137" s="189">
        <v>43890</v>
      </c>
      <c r="C137" t="s">
        <v>67</v>
      </c>
      <c r="D137" t="s">
        <v>55</v>
      </c>
      <c r="E137">
        <v>12597</v>
      </c>
    </row>
    <row r="138" spans="1:5" x14ac:dyDescent="0.25">
      <c r="A138" t="s">
        <v>70</v>
      </c>
      <c r="B138" s="189">
        <v>43890</v>
      </c>
      <c r="C138" t="s">
        <v>67</v>
      </c>
      <c r="D138" t="s">
        <v>56</v>
      </c>
      <c r="E138">
        <v>9289</v>
      </c>
    </row>
    <row r="139" spans="1:5" x14ac:dyDescent="0.25">
      <c r="A139" t="s">
        <v>70</v>
      </c>
      <c r="B139" s="189">
        <v>43890</v>
      </c>
      <c r="C139" t="s">
        <v>67</v>
      </c>
      <c r="D139" t="s">
        <v>71</v>
      </c>
      <c r="E139">
        <v>90</v>
      </c>
    </row>
    <row r="140" spans="1:5" x14ac:dyDescent="0.25">
      <c r="A140" t="s">
        <v>70</v>
      </c>
      <c r="B140" s="189">
        <v>43890</v>
      </c>
      <c r="C140" t="s">
        <v>68</v>
      </c>
      <c r="D140" t="s">
        <v>52</v>
      </c>
      <c r="E140">
        <v>183540</v>
      </c>
    </row>
    <row r="141" spans="1:5" x14ac:dyDescent="0.25">
      <c r="A141" t="s">
        <v>70</v>
      </c>
      <c r="B141" s="189">
        <v>43890</v>
      </c>
      <c r="C141" t="s">
        <v>68</v>
      </c>
      <c r="D141" t="s">
        <v>53</v>
      </c>
      <c r="E141">
        <v>11211</v>
      </c>
    </row>
    <row r="142" spans="1:5" x14ac:dyDescent="0.25">
      <c r="A142" t="s">
        <v>70</v>
      </c>
      <c r="B142" s="189">
        <v>43890</v>
      </c>
      <c r="C142" t="s">
        <v>68</v>
      </c>
      <c r="D142" t="s">
        <v>54</v>
      </c>
      <c r="E142">
        <v>18451</v>
      </c>
    </row>
    <row r="143" spans="1:5" x14ac:dyDescent="0.25">
      <c r="A143" t="s">
        <v>70</v>
      </c>
      <c r="B143" s="189">
        <v>43890</v>
      </c>
      <c r="C143" t="s">
        <v>68</v>
      </c>
      <c r="D143" t="s">
        <v>55</v>
      </c>
      <c r="E143">
        <v>680</v>
      </c>
    </row>
    <row r="144" spans="1:5" x14ac:dyDescent="0.25">
      <c r="A144" t="s">
        <v>70</v>
      </c>
      <c r="B144" s="189">
        <v>43890</v>
      </c>
      <c r="C144" t="s">
        <v>68</v>
      </c>
      <c r="D144" t="s">
        <v>56</v>
      </c>
      <c r="E144">
        <v>146</v>
      </c>
    </row>
    <row r="145" spans="1:5" x14ac:dyDescent="0.25">
      <c r="A145" t="s">
        <v>70</v>
      </c>
      <c r="B145" s="189">
        <v>43890</v>
      </c>
      <c r="C145" t="s">
        <v>68</v>
      </c>
      <c r="D145" t="s">
        <v>71</v>
      </c>
      <c r="E145">
        <v>41</v>
      </c>
    </row>
    <row r="146" spans="1:5" x14ac:dyDescent="0.25">
      <c r="A146" t="s">
        <v>70</v>
      </c>
      <c r="B146" s="189">
        <v>43918</v>
      </c>
      <c r="C146" t="s">
        <v>67</v>
      </c>
      <c r="D146" t="s">
        <v>52</v>
      </c>
      <c r="E146">
        <v>613915</v>
      </c>
    </row>
    <row r="147" spans="1:5" x14ac:dyDescent="0.25">
      <c r="A147" t="s">
        <v>70</v>
      </c>
      <c r="B147" s="189">
        <v>43918</v>
      </c>
      <c r="C147" t="s">
        <v>67</v>
      </c>
      <c r="D147" t="s">
        <v>53</v>
      </c>
      <c r="E147">
        <v>49874</v>
      </c>
    </row>
    <row r="148" spans="1:5" x14ac:dyDescent="0.25">
      <c r="A148" t="s">
        <v>70</v>
      </c>
      <c r="B148" s="189">
        <v>43918</v>
      </c>
      <c r="C148" t="s">
        <v>67</v>
      </c>
      <c r="D148" t="s">
        <v>54</v>
      </c>
      <c r="E148">
        <v>37332</v>
      </c>
    </row>
    <row r="149" spans="1:5" x14ac:dyDescent="0.25">
      <c r="A149" t="s">
        <v>70</v>
      </c>
      <c r="B149" s="189">
        <v>43918</v>
      </c>
      <c r="C149" t="s">
        <v>67</v>
      </c>
      <c r="D149" t="s">
        <v>55</v>
      </c>
      <c r="E149">
        <v>12589</v>
      </c>
    </row>
    <row r="150" spans="1:5" x14ac:dyDescent="0.25">
      <c r="A150" t="s">
        <v>70</v>
      </c>
      <c r="B150" s="189">
        <v>43918</v>
      </c>
      <c r="C150" t="s">
        <v>67</v>
      </c>
      <c r="D150" t="s">
        <v>56</v>
      </c>
      <c r="E150">
        <v>9284</v>
      </c>
    </row>
    <row r="151" spans="1:5" x14ac:dyDescent="0.25">
      <c r="A151" t="s">
        <v>70</v>
      </c>
      <c r="B151" s="189">
        <v>43918</v>
      </c>
      <c r="C151" t="s">
        <v>67</v>
      </c>
      <c r="D151" t="s">
        <v>71</v>
      </c>
      <c r="E151">
        <v>88</v>
      </c>
    </row>
    <row r="152" spans="1:5" x14ac:dyDescent="0.25">
      <c r="A152" t="s">
        <v>70</v>
      </c>
      <c r="B152" s="189">
        <v>43918</v>
      </c>
      <c r="C152" t="s">
        <v>68</v>
      </c>
      <c r="D152" t="s">
        <v>52</v>
      </c>
      <c r="E152">
        <v>183552</v>
      </c>
    </row>
    <row r="153" spans="1:5" x14ac:dyDescent="0.25">
      <c r="A153" t="s">
        <v>70</v>
      </c>
      <c r="B153" s="189">
        <v>43918</v>
      </c>
      <c r="C153" t="s">
        <v>68</v>
      </c>
      <c r="D153" t="s">
        <v>53</v>
      </c>
      <c r="E153">
        <v>11184</v>
      </c>
    </row>
    <row r="154" spans="1:5" x14ac:dyDescent="0.25">
      <c r="A154" t="s">
        <v>70</v>
      </c>
      <c r="B154" s="189">
        <v>43918</v>
      </c>
      <c r="C154" t="s">
        <v>68</v>
      </c>
      <c r="D154" t="s">
        <v>54</v>
      </c>
      <c r="E154">
        <v>18428</v>
      </c>
    </row>
    <row r="155" spans="1:5" x14ac:dyDescent="0.25">
      <c r="A155" t="s">
        <v>70</v>
      </c>
      <c r="B155" s="189">
        <v>43918</v>
      </c>
      <c r="C155" t="s">
        <v>68</v>
      </c>
      <c r="D155" t="s">
        <v>55</v>
      </c>
      <c r="E155">
        <v>679</v>
      </c>
    </row>
    <row r="156" spans="1:5" x14ac:dyDescent="0.25">
      <c r="A156" t="s">
        <v>70</v>
      </c>
      <c r="B156" s="189">
        <v>43918</v>
      </c>
      <c r="C156" t="s">
        <v>68</v>
      </c>
      <c r="D156" t="s">
        <v>56</v>
      </c>
      <c r="E156">
        <v>146</v>
      </c>
    </row>
    <row r="157" spans="1:5" x14ac:dyDescent="0.25">
      <c r="A157" t="s">
        <v>70</v>
      </c>
      <c r="B157" s="189">
        <v>43918</v>
      </c>
      <c r="C157" t="s">
        <v>68</v>
      </c>
      <c r="D157" t="s">
        <v>71</v>
      </c>
      <c r="E157">
        <v>41</v>
      </c>
    </row>
    <row r="158" spans="1:5" x14ac:dyDescent="0.25">
      <c r="A158" t="s">
        <v>81</v>
      </c>
      <c r="B158" s="189">
        <v>43554</v>
      </c>
      <c r="C158" t="s">
        <v>67</v>
      </c>
      <c r="D158" t="s">
        <v>52</v>
      </c>
      <c r="E158">
        <v>165</v>
      </c>
    </row>
    <row r="159" spans="1:5" x14ac:dyDescent="0.25">
      <c r="A159" t="s">
        <v>81</v>
      </c>
      <c r="B159" s="189">
        <v>43554</v>
      </c>
      <c r="C159" t="s">
        <v>67</v>
      </c>
      <c r="D159" t="s">
        <v>53</v>
      </c>
      <c r="E159">
        <v>5</v>
      </c>
    </row>
    <row r="160" spans="1:5" x14ac:dyDescent="0.25">
      <c r="A160" t="s">
        <v>81</v>
      </c>
      <c r="B160" s="189">
        <v>43554</v>
      </c>
      <c r="C160" t="s">
        <v>67</v>
      </c>
      <c r="D160" t="s">
        <v>54</v>
      </c>
      <c r="E160">
        <v>94</v>
      </c>
    </row>
    <row r="161" spans="1:5" x14ac:dyDescent="0.25">
      <c r="A161" t="s">
        <v>81</v>
      </c>
      <c r="B161" s="189">
        <v>43554</v>
      </c>
      <c r="C161" t="s">
        <v>67</v>
      </c>
      <c r="D161" t="s">
        <v>55</v>
      </c>
      <c r="E161">
        <v>30</v>
      </c>
    </row>
    <row r="162" spans="1:5" x14ac:dyDescent="0.25">
      <c r="A162" t="s">
        <v>81</v>
      </c>
      <c r="B162" s="189">
        <v>43554</v>
      </c>
      <c r="C162" t="s">
        <v>67</v>
      </c>
      <c r="D162" t="s">
        <v>56</v>
      </c>
      <c r="E162">
        <v>10</v>
      </c>
    </row>
    <row r="163" spans="1:5" x14ac:dyDescent="0.25">
      <c r="A163" t="s">
        <v>81</v>
      </c>
      <c r="B163" s="189">
        <v>43554</v>
      </c>
      <c r="C163" t="s">
        <v>68</v>
      </c>
      <c r="D163" t="s">
        <v>52</v>
      </c>
      <c r="E163">
        <v>8</v>
      </c>
    </row>
    <row r="164" spans="1:5" x14ac:dyDescent="0.25">
      <c r="A164" t="s">
        <v>81</v>
      </c>
      <c r="B164" s="189">
        <v>43554</v>
      </c>
      <c r="C164" t="s">
        <v>68</v>
      </c>
      <c r="D164" t="s">
        <v>53</v>
      </c>
      <c r="E164">
        <v>1</v>
      </c>
    </row>
    <row r="165" spans="1:5" x14ac:dyDescent="0.25">
      <c r="A165" t="s">
        <v>81</v>
      </c>
      <c r="B165" s="189">
        <v>43554</v>
      </c>
      <c r="C165" t="s">
        <v>68</v>
      </c>
      <c r="D165" t="s">
        <v>54</v>
      </c>
      <c r="E165">
        <v>22</v>
      </c>
    </row>
    <row r="166" spans="1:5" x14ac:dyDescent="0.25">
      <c r="A166" t="s">
        <v>81</v>
      </c>
      <c r="B166" s="189">
        <v>43582</v>
      </c>
      <c r="C166" t="s">
        <v>67</v>
      </c>
      <c r="D166" t="s">
        <v>52</v>
      </c>
      <c r="E166">
        <v>173</v>
      </c>
    </row>
    <row r="167" spans="1:5" x14ac:dyDescent="0.25">
      <c r="A167" t="s">
        <v>81</v>
      </c>
      <c r="B167" s="189">
        <v>43582</v>
      </c>
      <c r="C167" t="s">
        <v>67</v>
      </c>
      <c r="D167" t="s">
        <v>53</v>
      </c>
      <c r="E167">
        <v>45</v>
      </c>
    </row>
    <row r="168" spans="1:5" x14ac:dyDescent="0.25">
      <c r="A168" t="s">
        <v>81</v>
      </c>
      <c r="B168" s="189">
        <v>43582</v>
      </c>
      <c r="C168" t="s">
        <v>67</v>
      </c>
      <c r="D168" t="s">
        <v>54</v>
      </c>
      <c r="E168">
        <v>94</v>
      </c>
    </row>
    <row r="169" spans="1:5" x14ac:dyDescent="0.25">
      <c r="A169" t="s">
        <v>81</v>
      </c>
      <c r="B169" s="189">
        <v>43582</v>
      </c>
      <c r="C169" t="s">
        <v>67</v>
      </c>
      <c r="D169" t="s">
        <v>55</v>
      </c>
      <c r="E169">
        <v>21</v>
      </c>
    </row>
    <row r="170" spans="1:5" x14ac:dyDescent="0.25">
      <c r="A170" t="s">
        <v>81</v>
      </c>
      <c r="B170" s="189">
        <v>43582</v>
      </c>
      <c r="C170" t="s">
        <v>67</v>
      </c>
      <c r="D170" t="s">
        <v>56</v>
      </c>
      <c r="E170">
        <v>8</v>
      </c>
    </row>
    <row r="171" spans="1:5" x14ac:dyDescent="0.25">
      <c r="A171" t="s">
        <v>81</v>
      </c>
      <c r="B171" s="189">
        <v>43582</v>
      </c>
      <c r="C171" t="s">
        <v>68</v>
      </c>
      <c r="D171" t="s">
        <v>52</v>
      </c>
      <c r="E171">
        <v>21</v>
      </c>
    </row>
    <row r="172" spans="1:5" x14ac:dyDescent="0.25">
      <c r="A172" t="s">
        <v>81</v>
      </c>
      <c r="B172" s="189">
        <v>43582</v>
      </c>
      <c r="C172" t="s">
        <v>68</v>
      </c>
      <c r="D172" t="s">
        <v>54</v>
      </c>
      <c r="E172">
        <v>32</v>
      </c>
    </row>
    <row r="173" spans="1:5" x14ac:dyDescent="0.25">
      <c r="A173" t="s">
        <v>81</v>
      </c>
      <c r="B173" s="189">
        <v>43617</v>
      </c>
      <c r="C173" t="s">
        <v>67</v>
      </c>
      <c r="D173" t="s">
        <v>52</v>
      </c>
      <c r="E173">
        <v>502</v>
      </c>
    </row>
    <row r="174" spans="1:5" x14ac:dyDescent="0.25">
      <c r="A174" t="s">
        <v>81</v>
      </c>
      <c r="B174" s="189">
        <v>43617</v>
      </c>
      <c r="C174" t="s">
        <v>67</v>
      </c>
      <c r="D174" t="s">
        <v>53</v>
      </c>
      <c r="E174">
        <v>182</v>
      </c>
    </row>
    <row r="175" spans="1:5" x14ac:dyDescent="0.25">
      <c r="A175" t="s">
        <v>81</v>
      </c>
      <c r="B175" s="189">
        <v>43617</v>
      </c>
      <c r="C175" t="s">
        <v>67</v>
      </c>
      <c r="D175" t="s">
        <v>54</v>
      </c>
      <c r="E175">
        <v>82</v>
      </c>
    </row>
    <row r="176" spans="1:5" x14ac:dyDescent="0.25">
      <c r="A176" t="s">
        <v>81</v>
      </c>
      <c r="B176" s="189">
        <v>43617</v>
      </c>
      <c r="C176" t="s">
        <v>67</v>
      </c>
      <c r="D176" t="s">
        <v>55</v>
      </c>
      <c r="E176">
        <v>18</v>
      </c>
    </row>
    <row r="177" spans="1:5" x14ac:dyDescent="0.25">
      <c r="A177" t="s">
        <v>81</v>
      </c>
      <c r="B177" s="189">
        <v>43617</v>
      </c>
      <c r="C177" t="s">
        <v>67</v>
      </c>
      <c r="D177" t="s">
        <v>56</v>
      </c>
      <c r="E177">
        <v>3</v>
      </c>
    </row>
    <row r="178" spans="1:5" x14ac:dyDescent="0.25">
      <c r="A178" t="s">
        <v>81</v>
      </c>
      <c r="B178" s="189">
        <v>43617</v>
      </c>
      <c r="C178" t="s">
        <v>68</v>
      </c>
      <c r="D178" t="s">
        <v>52</v>
      </c>
      <c r="E178">
        <v>128</v>
      </c>
    </row>
    <row r="179" spans="1:5" x14ac:dyDescent="0.25">
      <c r="A179" t="s">
        <v>81</v>
      </c>
      <c r="B179" s="189">
        <v>43617</v>
      </c>
      <c r="C179" t="s">
        <v>68</v>
      </c>
      <c r="D179" t="s">
        <v>53</v>
      </c>
      <c r="E179">
        <v>22</v>
      </c>
    </row>
    <row r="180" spans="1:5" x14ac:dyDescent="0.25">
      <c r="A180" t="s">
        <v>81</v>
      </c>
      <c r="B180" s="189">
        <v>43617</v>
      </c>
      <c r="C180" t="s">
        <v>68</v>
      </c>
      <c r="D180" t="s">
        <v>54</v>
      </c>
      <c r="E180">
        <v>33</v>
      </c>
    </row>
    <row r="181" spans="1:5" x14ac:dyDescent="0.25">
      <c r="A181" t="s">
        <v>81</v>
      </c>
      <c r="B181" s="189">
        <v>43645</v>
      </c>
      <c r="C181" t="s">
        <v>67</v>
      </c>
      <c r="D181" t="s">
        <v>52</v>
      </c>
      <c r="E181">
        <v>468</v>
      </c>
    </row>
    <row r="182" spans="1:5" x14ac:dyDescent="0.25">
      <c r="A182" t="s">
        <v>81</v>
      </c>
      <c r="B182" s="189">
        <v>43645</v>
      </c>
      <c r="C182" t="s">
        <v>67</v>
      </c>
      <c r="D182" t="s">
        <v>53</v>
      </c>
      <c r="E182">
        <v>164</v>
      </c>
    </row>
    <row r="183" spans="1:5" x14ac:dyDescent="0.25">
      <c r="A183" t="s">
        <v>81</v>
      </c>
      <c r="B183" s="189">
        <v>43645</v>
      </c>
      <c r="C183" t="s">
        <v>67</v>
      </c>
      <c r="D183" t="s">
        <v>54</v>
      </c>
      <c r="E183">
        <v>68</v>
      </c>
    </row>
    <row r="184" spans="1:5" x14ac:dyDescent="0.25">
      <c r="A184" t="s">
        <v>81</v>
      </c>
      <c r="B184" s="189">
        <v>43645</v>
      </c>
      <c r="C184" t="s">
        <v>67</v>
      </c>
      <c r="D184" t="s">
        <v>55</v>
      </c>
      <c r="E184">
        <v>14</v>
      </c>
    </row>
    <row r="185" spans="1:5" x14ac:dyDescent="0.25">
      <c r="A185" t="s">
        <v>81</v>
      </c>
      <c r="B185" s="189">
        <v>43645</v>
      </c>
      <c r="C185" t="s">
        <v>67</v>
      </c>
      <c r="D185" t="s">
        <v>56</v>
      </c>
      <c r="E185">
        <v>5</v>
      </c>
    </row>
    <row r="186" spans="1:5" x14ac:dyDescent="0.25">
      <c r="A186" t="s">
        <v>81</v>
      </c>
      <c r="B186" s="189">
        <v>43645</v>
      </c>
      <c r="C186" t="s">
        <v>68</v>
      </c>
      <c r="D186" t="s">
        <v>52</v>
      </c>
      <c r="E186">
        <v>158</v>
      </c>
    </row>
    <row r="187" spans="1:5" x14ac:dyDescent="0.25">
      <c r="A187" t="s">
        <v>81</v>
      </c>
      <c r="B187" s="189">
        <v>43645</v>
      </c>
      <c r="C187" t="s">
        <v>68</v>
      </c>
      <c r="D187" t="s">
        <v>53</v>
      </c>
      <c r="E187">
        <v>33</v>
      </c>
    </row>
    <row r="188" spans="1:5" x14ac:dyDescent="0.25">
      <c r="A188" t="s">
        <v>81</v>
      </c>
      <c r="B188" s="189">
        <v>43645</v>
      </c>
      <c r="C188" t="s">
        <v>68</v>
      </c>
      <c r="D188" t="s">
        <v>54</v>
      </c>
      <c r="E188">
        <v>29</v>
      </c>
    </row>
    <row r="189" spans="1:5" x14ac:dyDescent="0.25">
      <c r="A189" t="s">
        <v>81</v>
      </c>
      <c r="B189" s="189">
        <v>43645</v>
      </c>
      <c r="C189" t="s">
        <v>68</v>
      </c>
      <c r="D189" t="s">
        <v>55</v>
      </c>
      <c r="E189">
        <v>1</v>
      </c>
    </row>
    <row r="190" spans="1:5" x14ac:dyDescent="0.25">
      <c r="A190" t="s">
        <v>81</v>
      </c>
      <c r="B190" s="189">
        <v>43673</v>
      </c>
      <c r="C190" t="s">
        <v>67</v>
      </c>
      <c r="D190" t="s">
        <v>52</v>
      </c>
      <c r="E190">
        <v>487</v>
      </c>
    </row>
    <row r="191" spans="1:5" x14ac:dyDescent="0.25">
      <c r="A191" t="s">
        <v>81</v>
      </c>
      <c r="B191" s="189">
        <v>43673</v>
      </c>
      <c r="C191" t="s">
        <v>67</v>
      </c>
      <c r="D191" t="s">
        <v>53</v>
      </c>
      <c r="E191">
        <v>216</v>
      </c>
    </row>
    <row r="192" spans="1:5" x14ac:dyDescent="0.25">
      <c r="A192" t="s">
        <v>81</v>
      </c>
      <c r="B192" s="189">
        <v>43673</v>
      </c>
      <c r="C192" t="s">
        <v>67</v>
      </c>
      <c r="D192" t="s">
        <v>54</v>
      </c>
      <c r="E192">
        <v>90</v>
      </c>
    </row>
    <row r="193" spans="1:5" x14ac:dyDescent="0.25">
      <c r="A193" t="s">
        <v>81</v>
      </c>
      <c r="B193" s="189">
        <v>43673</v>
      </c>
      <c r="C193" t="s">
        <v>67</v>
      </c>
      <c r="D193" t="s">
        <v>55</v>
      </c>
      <c r="E193">
        <v>12</v>
      </c>
    </row>
    <row r="194" spans="1:5" x14ac:dyDescent="0.25">
      <c r="A194" t="s">
        <v>81</v>
      </c>
      <c r="B194" s="189">
        <v>43673</v>
      </c>
      <c r="C194" t="s">
        <v>67</v>
      </c>
      <c r="D194" t="s">
        <v>56</v>
      </c>
      <c r="E194">
        <v>9</v>
      </c>
    </row>
    <row r="195" spans="1:5" x14ac:dyDescent="0.25">
      <c r="A195" t="s">
        <v>81</v>
      </c>
      <c r="B195" s="189">
        <v>43673</v>
      </c>
      <c r="C195" t="s">
        <v>68</v>
      </c>
      <c r="D195" t="s">
        <v>52</v>
      </c>
      <c r="E195">
        <v>176</v>
      </c>
    </row>
    <row r="196" spans="1:5" x14ac:dyDescent="0.25">
      <c r="A196" t="s">
        <v>81</v>
      </c>
      <c r="B196" s="189">
        <v>43673</v>
      </c>
      <c r="C196" t="s">
        <v>68</v>
      </c>
      <c r="D196" t="s">
        <v>53</v>
      </c>
      <c r="E196">
        <v>32</v>
      </c>
    </row>
    <row r="197" spans="1:5" x14ac:dyDescent="0.25">
      <c r="A197" t="s">
        <v>81</v>
      </c>
      <c r="B197" s="189">
        <v>43673</v>
      </c>
      <c r="C197" t="s">
        <v>68</v>
      </c>
      <c r="D197" t="s">
        <v>54</v>
      </c>
      <c r="E197">
        <v>46</v>
      </c>
    </row>
    <row r="198" spans="1:5" x14ac:dyDescent="0.25">
      <c r="A198" t="s">
        <v>81</v>
      </c>
      <c r="B198" s="189">
        <v>43673</v>
      </c>
      <c r="C198" t="s">
        <v>68</v>
      </c>
      <c r="D198" t="s">
        <v>55</v>
      </c>
      <c r="E198">
        <v>1</v>
      </c>
    </row>
    <row r="199" spans="1:5" x14ac:dyDescent="0.25">
      <c r="A199" t="s">
        <v>81</v>
      </c>
      <c r="B199" s="189">
        <v>43708</v>
      </c>
      <c r="C199" t="s">
        <v>67</v>
      </c>
      <c r="D199" t="s">
        <v>52</v>
      </c>
      <c r="E199">
        <v>575</v>
      </c>
    </row>
    <row r="200" spans="1:5" x14ac:dyDescent="0.25">
      <c r="A200" t="s">
        <v>81</v>
      </c>
      <c r="B200" s="189">
        <v>43708</v>
      </c>
      <c r="C200" t="s">
        <v>67</v>
      </c>
      <c r="D200" t="s">
        <v>53</v>
      </c>
      <c r="E200">
        <v>260</v>
      </c>
    </row>
    <row r="201" spans="1:5" x14ac:dyDescent="0.25">
      <c r="A201" t="s">
        <v>81</v>
      </c>
      <c r="B201" s="189">
        <v>43708</v>
      </c>
      <c r="C201" t="s">
        <v>67</v>
      </c>
      <c r="D201" t="s">
        <v>54</v>
      </c>
      <c r="E201">
        <v>63</v>
      </c>
    </row>
    <row r="202" spans="1:5" x14ac:dyDescent="0.25">
      <c r="A202" t="s">
        <v>81</v>
      </c>
      <c r="B202" s="189">
        <v>43708</v>
      </c>
      <c r="C202" t="s">
        <v>67</v>
      </c>
      <c r="D202" t="s">
        <v>55</v>
      </c>
      <c r="E202">
        <v>16</v>
      </c>
    </row>
    <row r="203" spans="1:5" x14ac:dyDescent="0.25">
      <c r="A203" t="s">
        <v>81</v>
      </c>
      <c r="B203" s="189">
        <v>43708</v>
      </c>
      <c r="C203" t="s">
        <v>67</v>
      </c>
      <c r="D203" t="s">
        <v>56</v>
      </c>
      <c r="E203">
        <v>5</v>
      </c>
    </row>
    <row r="204" spans="1:5" x14ac:dyDescent="0.25">
      <c r="A204" t="s">
        <v>81</v>
      </c>
      <c r="B204" s="189">
        <v>43708</v>
      </c>
      <c r="C204" t="s">
        <v>68</v>
      </c>
      <c r="D204" t="s">
        <v>52</v>
      </c>
      <c r="E204">
        <v>195</v>
      </c>
    </row>
    <row r="205" spans="1:5" x14ac:dyDescent="0.25">
      <c r="A205" t="s">
        <v>81</v>
      </c>
      <c r="B205" s="189">
        <v>43708</v>
      </c>
      <c r="C205" t="s">
        <v>68</v>
      </c>
      <c r="D205" t="s">
        <v>53</v>
      </c>
      <c r="E205">
        <v>43</v>
      </c>
    </row>
    <row r="206" spans="1:5" x14ac:dyDescent="0.25">
      <c r="A206" t="s">
        <v>81</v>
      </c>
      <c r="B206" s="189">
        <v>43708</v>
      </c>
      <c r="C206" t="s">
        <v>68</v>
      </c>
      <c r="D206" t="s">
        <v>54</v>
      </c>
      <c r="E206">
        <v>39</v>
      </c>
    </row>
    <row r="207" spans="1:5" x14ac:dyDescent="0.25">
      <c r="A207" t="s">
        <v>81</v>
      </c>
      <c r="B207" s="189">
        <v>43736</v>
      </c>
      <c r="C207" t="s">
        <v>67</v>
      </c>
      <c r="D207" t="s">
        <v>52</v>
      </c>
      <c r="E207">
        <v>690</v>
      </c>
    </row>
    <row r="208" spans="1:5" x14ac:dyDescent="0.25">
      <c r="A208" t="s">
        <v>81</v>
      </c>
      <c r="B208" s="189">
        <v>43736</v>
      </c>
      <c r="C208" t="s">
        <v>67</v>
      </c>
      <c r="D208" t="s">
        <v>53</v>
      </c>
      <c r="E208">
        <v>292</v>
      </c>
    </row>
    <row r="209" spans="1:5" x14ac:dyDescent="0.25">
      <c r="A209" t="s">
        <v>81</v>
      </c>
      <c r="B209" s="189">
        <v>43736</v>
      </c>
      <c r="C209" t="s">
        <v>67</v>
      </c>
      <c r="D209" t="s">
        <v>54</v>
      </c>
      <c r="E209">
        <v>59</v>
      </c>
    </row>
    <row r="210" spans="1:5" x14ac:dyDescent="0.25">
      <c r="A210" t="s">
        <v>81</v>
      </c>
      <c r="B210" s="189">
        <v>43736</v>
      </c>
      <c r="C210" t="s">
        <v>67</v>
      </c>
      <c r="D210" t="s">
        <v>55</v>
      </c>
      <c r="E210">
        <v>15</v>
      </c>
    </row>
    <row r="211" spans="1:5" x14ac:dyDescent="0.25">
      <c r="A211" t="s">
        <v>81</v>
      </c>
      <c r="B211" s="189">
        <v>43736</v>
      </c>
      <c r="C211" t="s">
        <v>67</v>
      </c>
      <c r="D211" t="s">
        <v>56</v>
      </c>
      <c r="E211">
        <v>5</v>
      </c>
    </row>
    <row r="212" spans="1:5" x14ac:dyDescent="0.25">
      <c r="A212" t="s">
        <v>81</v>
      </c>
      <c r="B212" s="189">
        <v>43736</v>
      </c>
      <c r="C212" t="s">
        <v>68</v>
      </c>
      <c r="D212" t="s">
        <v>52</v>
      </c>
      <c r="E212">
        <v>308</v>
      </c>
    </row>
    <row r="213" spans="1:5" x14ac:dyDescent="0.25">
      <c r="A213" t="s">
        <v>81</v>
      </c>
      <c r="B213" s="189">
        <v>43736</v>
      </c>
      <c r="C213" t="s">
        <v>68</v>
      </c>
      <c r="D213" t="s">
        <v>53</v>
      </c>
      <c r="E213">
        <v>71</v>
      </c>
    </row>
    <row r="214" spans="1:5" x14ac:dyDescent="0.25">
      <c r="A214" t="s">
        <v>81</v>
      </c>
      <c r="B214" s="189">
        <v>43736</v>
      </c>
      <c r="C214" t="s">
        <v>68</v>
      </c>
      <c r="D214" t="s">
        <v>54</v>
      </c>
      <c r="E214">
        <v>21</v>
      </c>
    </row>
    <row r="215" spans="1:5" x14ac:dyDescent="0.25">
      <c r="A215" t="s">
        <v>81</v>
      </c>
      <c r="B215" s="189">
        <v>43764</v>
      </c>
      <c r="C215" t="s">
        <v>67</v>
      </c>
      <c r="D215" t="s">
        <v>52</v>
      </c>
      <c r="E215">
        <v>806</v>
      </c>
    </row>
    <row r="216" spans="1:5" x14ac:dyDescent="0.25">
      <c r="A216" t="s">
        <v>81</v>
      </c>
      <c r="B216" s="189">
        <v>43764</v>
      </c>
      <c r="C216" t="s">
        <v>67</v>
      </c>
      <c r="D216" t="s">
        <v>53</v>
      </c>
      <c r="E216">
        <v>307</v>
      </c>
    </row>
    <row r="217" spans="1:5" x14ac:dyDescent="0.25">
      <c r="A217" t="s">
        <v>81</v>
      </c>
      <c r="B217" s="189">
        <v>43764</v>
      </c>
      <c r="C217" t="s">
        <v>67</v>
      </c>
      <c r="D217" t="s">
        <v>54</v>
      </c>
      <c r="E217">
        <v>44</v>
      </c>
    </row>
    <row r="218" spans="1:5" x14ac:dyDescent="0.25">
      <c r="A218" t="s">
        <v>81</v>
      </c>
      <c r="B218" s="189">
        <v>43764</v>
      </c>
      <c r="C218" t="s">
        <v>67</v>
      </c>
      <c r="D218" t="s">
        <v>55</v>
      </c>
      <c r="E218">
        <v>10</v>
      </c>
    </row>
    <row r="219" spans="1:5" x14ac:dyDescent="0.25">
      <c r="A219" t="s">
        <v>81</v>
      </c>
      <c r="B219" s="189">
        <v>43764</v>
      </c>
      <c r="C219" t="s">
        <v>67</v>
      </c>
      <c r="D219" t="s">
        <v>56</v>
      </c>
      <c r="E219">
        <v>6</v>
      </c>
    </row>
    <row r="220" spans="1:5" x14ac:dyDescent="0.25">
      <c r="A220" t="s">
        <v>81</v>
      </c>
      <c r="B220" s="189">
        <v>43764</v>
      </c>
      <c r="C220" t="s">
        <v>68</v>
      </c>
      <c r="D220" t="s">
        <v>52</v>
      </c>
      <c r="E220">
        <v>271</v>
      </c>
    </row>
    <row r="221" spans="1:5" x14ac:dyDescent="0.25">
      <c r="A221" t="s">
        <v>81</v>
      </c>
      <c r="B221" s="189">
        <v>43764</v>
      </c>
      <c r="C221" t="s">
        <v>68</v>
      </c>
      <c r="D221" t="s">
        <v>53</v>
      </c>
      <c r="E221">
        <v>70</v>
      </c>
    </row>
    <row r="222" spans="1:5" x14ac:dyDescent="0.25">
      <c r="A222" t="s">
        <v>81</v>
      </c>
      <c r="B222" s="189">
        <v>43764</v>
      </c>
      <c r="C222" t="s">
        <v>68</v>
      </c>
      <c r="D222" t="s">
        <v>54</v>
      </c>
      <c r="E222">
        <v>7</v>
      </c>
    </row>
    <row r="223" spans="1:5" x14ac:dyDescent="0.25">
      <c r="A223" t="s">
        <v>81</v>
      </c>
      <c r="B223" s="189">
        <v>43799</v>
      </c>
      <c r="C223" t="s">
        <v>67</v>
      </c>
      <c r="D223" t="s">
        <v>52</v>
      </c>
      <c r="E223">
        <v>118</v>
      </c>
    </row>
    <row r="224" spans="1:5" x14ac:dyDescent="0.25">
      <c r="A224" t="s">
        <v>81</v>
      </c>
      <c r="B224" s="189">
        <v>43799</v>
      </c>
      <c r="C224" t="s">
        <v>67</v>
      </c>
      <c r="D224" t="s">
        <v>53</v>
      </c>
      <c r="E224">
        <v>13</v>
      </c>
    </row>
    <row r="225" spans="1:5" x14ac:dyDescent="0.25">
      <c r="A225" t="s">
        <v>81</v>
      </c>
      <c r="B225" s="189">
        <v>43799</v>
      </c>
      <c r="C225" t="s">
        <v>67</v>
      </c>
      <c r="D225" t="s">
        <v>54</v>
      </c>
      <c r="E225">
        <v>44</v>
      </c>
    </row>
    <row r="226" spans="1:5" x14ac:dyDescent="0.25">
      <c r="A226" t="s">
        <v>81</v>
      </c>
      <c r="B226" s="189">
        <v>43799</v>
      </c>
      <c r="C226" t="s">
        <v>67</v>
      </c>
      <c r="D226" t="s">
        <v>55</v>
      </c>
      <c r="E226">
        <v>6</v>
      </c>
    </row>
    <row r="227" spans="1:5" x14ac:dyDescent="0.25">
      <c r="A227" t="s">
        <v>81</v>
      </c>
      <c r="B227" s="189">
        <v>43799</v>
      </c>
      <c r="C227" t="s">
        <v>68</v>
      </c>
      <c r="D227" t="s">
        <v>52</v>
      </c>
      <c r="E227">
        <v>62</v>
      </c>
    </row>
    <row r="228" spans="1:5" x14ac:dyDescent="0.25">
      <c r="A228" t="s">
        <v>81</v>
      </c>
      <c r="B228" s="189">
        <v>43799</v>
      </c>
      <c r="C228" t="s">
        <v>68</v>
      </c>
      <c r="D228" t="s">
        <v>53</v>
      </c>
      <c r="E228">
        <v>2</v>
      </c>
    </row>
    <row r="229" spans="1:5" x14ac:dyDescent="0.25">
      <c r="A229" t="s">
        <v>81</v>
      </c>
      <c r="B229" s="189">
        <v>43799</v>
      </c>
      <c r="C229" t="s">
        <v>68</v>
      </c>
      <c r="D229" t="s">
        <v>54</v>
      </c>
      <c r="E229">
        <v>7</v>
      </c>
    </row>
    <row r="230" spans="1:5" x14ac:dyDescent="0.25">
      <c r="A230" t="s">
        <v>81</v>
      </c>
      <c r="B230" s="189">
        <v>43827</v>
      </c>
      <c r="C230" t="s">
        <v>67</v>
      </c>
      <c r="D230" t="s">
        <v>52</v>
      </c>
      <c r="E230">
        <v>19</v>
      </c>
    </row>
    <row r="231" spans="1:5" x14ac:dyDescent="0.25">
      <c r="A231" t="s">
        <v>81</v>
      </c>
      <c r="B231" s="189">
        <v>43827</v>
      </c>
      <c r="C231" t="s">
        <v>67</v>
      </c>
      <c r="D231" t="s">
        <v>54</v>
      </c>
      <c r="E231">
        <v>4</v>
      </c>
    </row>
    <row r="232" spans="1:5" x14ac:dyDescent="0.25">
      <c r="A232" t="s">
        <v>81</v>
      </c>
      <c r="B232" s="189">
        <v>43827</v>
      </c>
      <c r="C232" t="s">
        <v>67</v>
      </c>
      <c r="D232" t="s">
        <v>55</v>
      </c>
      <c r="E232">
        <v>1</v>
      </c>
    </row>
    <row r="233" spans="1:5" x14ac:dyDescent="0.25">
      <c r="A233" t="s">
        <v>81</v>
      </c>
      <c r="B233" s="189">
        <v>43827</v>
      </c>
      <c r="C233" t="s">
        <v>67</v>
      </c>
      <c r="D233" t="s">
        <v>56</v>
      </c>
      <c r="E233">
        <v>1</v>
      </c>
    </row>
    <row r="234" spans="1:5" x14ac:dyDescent="0.25">
      <c r="A234" t="s">
        <v>81</v>
      </c>
      <c r="B234" s="189">
        <v>43827</v>
      </c>
      <c r="C234" t="s">
        <v>68</v>
      </c>
      <c r="D234" t="s">
        <v>52</v>
      </c>
      <c r="E234">
        <v>9</v>
      </c>
    </row>
    <row r="235" spans="1:5" x14ac:dyDescent="0.25">
      <c r="A235" t="s">
        <v>81</v>
      </c>
      <c r="B235" s="189">
        <v>43827</v>
      </c>
      <c r="C235" t="s">
        <v>68</v>
      </c>
      <c r="D235" t="s">
        <v>54</v>
      </c>
      <c r="E235">
        <v>8</v>
      </c>
    </row>
    <row r="236" spans="1:5" x14ac:dyDescent="0.25">
      <c r="A236" t="s">
        <v>81</v>
      </c>
      <c r="B236" s="189">
        <v>43862</v>
      </c>
      <c r="C236" t="s">
        <v>67</v>
      </c>
      <c r="D236" t="s">
        <v>52</v>
      </c>
      <c r="E236">
        <v>179</v>
      </c>
    </row>
    <row r="237" spans="1:5" x14ac:dyDescent="0.25">
      <c r="A237" t="s">
        <v>81</v>
      </c>
      <c r="B237" s="189">
        <v>43862</v>
      </c>
      <c r="C237" t="s">
        <v>67</v>
      </c>
      <c r="D237" t="s">
        <v>53</v>
      </c>
      <c r="E237">
        <v>1</v>
      </c>
    </row>
    <row r="238" spans="1:5" x14ac:dyDescent="0.25">
      <c r="A238" t="s">
        <v>81</v>
      </c>
      <c r="B238" s="189">
        <v>43862</v>
      </c>
      <c r="C238" t="s">
        <v>67</v>
      </c>
      <c r="D238" t="s">
        <v>54</v>
      </c>
      <c r="E238">
        <v>42</v>
      </c>
    </row>
    <row r="239" spans="1:5" x14ac:dyDescent="0.25">
      <c r="A239" t="s">
        <v>81</v>
      </c>
      <c r="B239" s="189">
        <v>43862</v>
      </c>
      <c r="C239" t="s">
        <v>67</v>
      </c>
      <c r="D239" t="s">
        <v>55</v>
      </c>
      <c r="E239">
        <v>12</v>
      </c>
    </row>
    <row r="240" spans="1:5" x14ac:dyDescent="0.25">
      <c r="A240" t="s">
        <v>81</v>
      </c>
      <c r="B240" s="189">
        <v>43862</v>
      </c>
      <c r="C240" t="s">
        <v>67</v>
      </c>
      <c r="D240" t="s">
        <v>56</v>
      </c>
      <c r="E240">
        <v>6</v>
      </c>
    </row>
    <row r="241" spans="1:5" x14ac:dyDescent="0.25">
      <c r="A241" t="s">
        <v>81</v>
      </c>
      <c r="B241" s="189">
        <v>43862</v>
      </c>
      <c r="C241" t="s">
        <v>68</v>
      </c>
      <c r="D241" t="s">
        <v>52</v>
      </c>
      <c r="E241">
        <v>22</v>
      </c>
    </row>
    <row r="242" spans="1:5" x14ac:dyDescent="0.25">
      <c r="A242" t="s">
        <v>81</v>
      </c>
      <c r="B242" s="189">
        <v>43862</v>
      </c>
      <c r="C242" t="s">
        <v>68</v>
      </c>
      <c r="D242" t="s">
        <v>54</v>
      </c>
      <c r="E242">
        <v>15</v>
      </c>
    </row>
    <row r="243" spans="1:5" x14ac:dyDescent="0.25">
      <c r="A243" t="s">
        <v>81</v>
      </c>
      <c r="B243" s="189">
        <v>43890</v>
      </c>
      <c r="C243" t="s">
        <v>67</v>
      </c>
      <c r="D243" t="s">
        <v>52</v>
      </c>
      <c r="E243">
        <v>186</v>
      </c>
    </row>
    <row r="244" spans="1:5" x14ac:dyDescent="0.25">
      <c r="A244" t="s">
        <v>81</v>
      </c>
      <c r="B244" s="189">
        <v>43890</v>
      </c>
      <c r="C244" t="s">
        <v>67</v>
      </c>
      <c r="D244" t="s">
        <v>53</v>
      </c>
      <c r="E244">
        <v>1</v>
      </c>
    </row>
    <row r="245" spans="1:5" x14ac:dyDescent="0.25">
      <c r="A245" t="s">
        <v>81</v>
      </c>
      <c r="B245" s="189">
        <v>43890</v>
      </c>
      <c r="C245" t="s">
        <v>67</v>
      </c>
      <c r="D245" t="s">
        <v>54</v>
      </c>
      <c r="E245">
        <v>44</v>
      </c>
    </row>
    <row r="246" spans="1:5" x14ac:dyDescent="0.25">
      <c r="A246" t="s">
        <v>81</v>
      </c>
      <c r="B246" s="189">
        <v>43890</v>
      </c>
      <c r="C246" t="s">
        <v>67</v>
      </c>
      <c r="D246" t="s">
        <v>55</v>
      </c>
      <c r="E246">
        <v>7</v>
      </c>
    </row>
    <row r="247" spans="1:5" x14ac:dyDescent="0.25">
      <c r="A247" t="s">
        <v>81</v>
      </c>
      <c r="B247" s="189">
        <v>43890</v>
      </c>
      <c r="C247" t="s">
        <v>67</v>
      </c>
      <c r="D247" t="s">
        <v>56</v>
      </c>
      <c r="E247">
        <v>5</v>
      </c>
    </row>
    <row r="248" spans="1:5" x14ac:dyDescent="0.25">
      <c r="A248" t="s">
        <v>81</v>
      </c>
      <c r="B248" s="189">
        <v>43890</v>
      </c>
      <c r="C248" t="s">
        <v>68</v>
      </c>
      <c r="D248" t="s">
        <v>52</v>
      </c>
      <c r="E248">
        <v>17</v>
      </c>
    </row>
    <row r="249" spans="1:5" x14ac:dyDescent="0.25">
      <c r="A249" t="s">
        <v>81</v>
      </c>
      <c r="B249" s="189">
        <v>43890</v>
      </c>
      <c r="C249" t="s">
        <v>68</v>
      </c>
      <c r="D249" t="s">
        <v>54</v>
      </c>
      <c r="E249">
        <v>14</v>
      </c>
    </row>
    <row r="250" spans="1:5" x14ac:dyDescent="0.25">
      <c r="A250" t="s">
        <v>81</v>
      </c>
      <c r="B250" s="189">
        <v>43918</v>
      </c>
      <c r="C250" t="s">
        <v>67</v>
      </c>
      <c r="D250" t="s">
        <v>52</v>
      </c>
      <c r="E250">
        <v>118</v>
      </c>
    </row>
    <row r="251" spans="1:5" x14ac:dyDescent="0.25">
      <c r="A251" t="s">
        <v>81</v>
      </c>
      <c r="B251" s="189">
        <v>43918</v>
      </c>
      <c r="C251" t="s">
        <v>67</v>
      </c>
      <c r="D251" t="s">
        <v>53</v>
      </c>
      <c r="E251">
        <v>1</v>
      </c>
    </row>
    <row r="252" spans="1:5" x14ac:dyDescent="0.25">
      <c r="A252" t="s">
        <v>81</v>
      </c>
      <c r="B252" s="189">
        <v>43918</v>
      </c>
      <c r="C252" t="s">
        <v>67</v>
      </c>
      <c r="D252" t="s">
        <v>54</v>
      </c>
      <c r="E252">
        <v>22</v>
      </c>
    </row>
    <row r="253" spans="1:5" x14ac:dyDescent="0.25">
      <c r="A253" t="s">
        <v>81</v>
      </c>
      <c r="B253" s="189">
        <v>43918</v>
      </c>
      <c r="C253" t="s">
        <v>67</v>
      </c>
      <c r="D253" t="s">
        <v>55</v>
      </c>
      <c r="E253">
        <v>5</v>
      </c>
    </row>
    <row r="254" spans="1:5" x14ac:dyDescent="0.25">
      <c r="A254" t="s">
        <v>81</v>
      </c>
      <c r="B254" s="189">
        <v>43918</v>
      </c>
      <c r="C254" t="s">
        <v>67</v>
      </c>
      <c r="D254" t="s">
        <v>56</v>
      </c>
      <c r="E254">
        <v>1</v>
      </c>
    </row>
    <row r="255" spans="1:5" x14ac:dyDescent="0.25">
      <c r="A255" t="s">
        <v>81</v>
      </c>
      <c r="B255" s="189">
        <v>43918</v>
      </c>
      <c r="C255" t="s">
        <v>68</v>
      </c>
      <c r="D255" t="s">
        <v>52</v>
      </c>
      <c r="E255">
        <v>2</v>
      </c>
    </row>
    <row r="256" spans="1:5" x14ac:dyDescent="0.25">
      <c r="A256" t="s">
        <v>81</v>
      </c>
      <c r="B256" s="189">
        <v>43918</v>
      </c>
      <c r="C256" t="s">
        <v>68</v>
      </c>
      <c r="D256" t="s">
        <v>54</v>
      </c>
      <c r="E256">
        <v>11</v>
      </c>
    </row>
    <row r="257" spans="1:5" x14ac:dyDescent="0.25">
      <c r="A257" t="s">
        <v>81</v>
      </c>
      <c r="B257" s="189">
        <v>43918</v>
      </c>
      <c r="C257" t="s">
        <v>68</v>
      </c>
      <c r="D257" t="s">
        <v>55</v>
      </c>
      <c r="E257">
        <v>1</v>
      </c>
    </row>
    <row r="258" spans="1:5" x14ac:dyDescent="0.25">
      <c r="A258" t="s">
        <v>82</v>
      </c>
      <c r="B258" s="189">
        <v>43554</v>
      </c>
      <c r="C258" t="s">
        <v>67</v>
      </c>
      <c r="D258" t="s">
        <v>52</v>
      </c>
      <c r="E258">
        <v>5797</v>
      </c>
    </row>
    <row r="259" spans="1:5" x14ac:dyDescent="0.25">
      <c r="A259" t="s">
        <v>82</v>
      </c>
      <c r="B259" s="189">
        <v>43554</v>
      </c>
      <c r="C259" t="s">
        <v>67</v>
      </c>
      <c r="D259" t="s">
        <v>53</v>
      </c>
      <c r="E259">
        <v>1503</v>
      </c>
    </row>
    <row r="260" spans="1:5" x14ac:dyDescent="0.25">
      <c r="A260" t="s">
        <v>82</v>
      </c>
      <c r="B260" s="189">
        <v>43554</v>
      </c>
      <c r="C260" t="s">
        <v>67</v>
      </c>
      <c r="D260" t="s">
        <v>54</v>
      </c>
      <c r="E260">
        <v>165</v>
      </c>
    </row>
    <row r="261" spans="1:5" x14ac:dyDescent="0.25">
      <c r="A261" t="s">
        <v>82</v>
      </c>
      <c r="B261" s="189">
        <v>43554</v>
      </c>
      <c r="C261" t="s">
        <v>67</v>
      </c>
      <c r="D261" t="s">
        <v>55</v>
      </c>
      <c r="E261">
        <v>61</v>
      </c>
    </row>
    <row r="262" spans="1:5" x14ac:dyDescent="0.25">
      <c r="A262" t="s">
        <v>82</v>
      </c>
      <c r="B262" s="189">
        <v>43554</v>
      </c>
      <c r="C262" t="s">
        <v>67</v>
      </c>
      <c r="D262" t="s">
        <v>56</v>
      </c>
      <c r="E262">
        <v>22</v>
      </c>
    </row>
    <row r="263" spans="1:5" x14ac:dyDescent="0.25">
      <c r="A263" t="s">
        <v>82</v>
      </c>
      <c r="B263" s="189">
        <v>43554</v>
      </c>
      <c r="C263" t="s">
        <v>68</v>
      </c>
      <c r="D263" t="s">
        <v>52</v>
      </c>
      <c r="E263">
        <v>1476</v>
      </c>
    </row>
    <row r="264" spans="1:5" x14ac:dyDescent="0.25">
      <c r="A264" t="s">
        <v>82</v>
      </c>
      <c r="B264" s="189">
        <v>43554</v>
      </c>
      <c r="C264" t="s">
        <v>68</v>
      </c>
      <c r="D264" t="s">
        <v>53</v>
      </c>
      <c r="E264">
        <v>380</v>
      </c>
    </row>
    <row r="265" spans="1:5" x14ac:dyDescent="0.25">
      <c r="A265" t="s">
        <v>82</v>
      </c>
      <c r="B265" s="189">
        <v>43554</v>
      </c>
      <c r="C265" t="s">
        <v>68</v>
      </c>
      <c r="D265" t="s">
        <v>54</v>
      </c>
      <c r="E265">
        <v>52</v>
      </c>
    </row>
    <row r="266" spans="1:5" x14ac:dyDescent="0.25">
      <c r="A266" t="s">
        <v>82</v>
      </c>
      <c r="B266" s="189">
        <v>43554</v>
      </c>
      <c r="C266" t="s">
        <v>68</v>
      </c>
      <c r="D266" t="s">
        <v>55</v>
      </c>
      <c r="E266">
        <v>3</v>
      </c>
    </row>
    <row r="267" spans="1:5" x14ac:dyDescent="0.25">
      <c r="A267" t="s">
        <v>82</v>
      </c>
      <c r="B267" s="189">
        <v>43582</v>
      </c>
      <c r="C267" t="s">
        <v>67</v>
      </c>
      <c r="D267" t="s">
        <v>52</v>
      </c>
      <c r="E267">
        <v>7481</v>
      </c>
    </row>
    <row r="268" spans="1:5" x14ac:dyDescent="0.25">
      <c r="A268" t="s">
        <v>82</v>
      </c>
      <c r="B268" s="189">
        <v>43582</v>
      </c>
      <c r="C268" t="s">
        <v>67</v>
      </c>
      <c r="D268" t="s">
        <v>53</v>
      </c>
      <c r="E268">
        <v>1920</v>
      </c>
    </row>
    <row r="269" spans="1:5" x14ac:dyDescent="0.25">
      <c r="A269" t="s">
        <v>82</v>
      </c>
      <c r="B269" s="189">
        <v>43582</v>
      </c>
      <c r="C269" t="s">
        <v>67</v>
      </c>
      <c r="D269" t="s">
        <v>54</v>
      </c>
      <c r="E269">
        <v>183</v>
      </c>
    </row>
    <row r="270" spans="1:5" x14ac:dyDescent="0.25">
      <c r="A270" t="s">
        <v>82</v>
      </c>
      <c r="B270" s="189">
        <v>43582</v>
      </c>
      <c r="C270" t="s">
        <v>67</v>
      </c>
      <c r="D270" t="s">
        <v>55</v>
      </c>
      <c r="E270">
        <v>68</v>
      </c>
    </row>
    <row r="271" spans="1:5" x14ac:dyDescent="0.25">
      <c r="A271" t="s">
        <v>82</v>
      </c>
      <c r="B271" s="189">
        <v>43582</v>
      </c>
      <c r="C271" t="s">
        <v>67</v>
      </c>
      <c r="D271" t="s">
        <v>56</v>
      </c>
      <c r="E271">
        <v>21</v>
      </c>
    </row>
    <row r="272" spans="1:5" x14ac:dyDescent="0.25">
      <c r="A272" t="s">
        <v>82</v>
      </c>
      <c r="B272" s="189">
        <v>43582</v>
      </c>
      <c r="C272" t="s">
        <v>68</v>
      </c>
      <c r="D272" t="s">
        <v>52</v>
      </c>
      <c r="E272">
        <v>2071</v>
      </c>
    </row>
    <row r="273" spans="1:5" x14ac:dyDescent="0.25">
      <c r="A273" t="s">
        <v>82</v>
      </c>
      <c r="B273" s="189">
        <v>43582</v>
      </c>
      <c r="C273" t="s">
        <v>68</v>
      </c>
      <c r="D273" t="s">
        <v>53</v>
      </c>
      <c r="E273">
        <v>447</v>
      </c>
    </row>
    <row r="274" spans="1:5" x14ac:dyDescent="0.25">
      <c r="A274" t="s">
        <v>82</v>
      </c>
      <c r="B274" s="189">
        <v>43582</v>
      </c>
      <c r="C274" t="s">
        <v>68</v>
      </c>
      <c r="D274" t="s">
        <v>54</v>
      </c>
      <c r="E274">
        <v>85</v>
      </c>
    </row>
    <row r="275" spans="1:5" x14ac:dyDescent="0.25">
      <c r="A275" t="s">
        <v>82</v>
      </c>
      <c r="B275" s="189">
        <v>43582</v>
      </c>
      <c r="C275" t="s">
        <v>68</v>
      </c>
      <c r="D275" t="s">
        <v>55</v>
      </c>
      <c r="E275">
        <v>5</v>
      </c>
    </row>
    <row r="276" spans="1:5" x14ac:dyDescent="0.25">
      <c r="A276" t="s">
        <v>82</v>
      </c>
      <c r="B276" s="189">
        <v>43617</v>
      </c>
      <c r="C276" t="s">
        <v>67</v>
      </c>
      <c r="D276" t="s">
        <v>52</v>
      </c>
      <c r="E276">
        <v>11192</v>
      </c>
    </row>
    <row r="277" spans="1:5" x14ac:dyDescent="0.25">
      <c r="A277" t="s">
        <v>82</v>
      </c>
      <c r="B277" s="189">
        <v>43617</v>
      </c>
      <c r="C277" t="s">
        <v>67</v>
      </c>
      <c r="D277" t="s">
        <v>53</v>
      </c>
      <c r="E277">
        <v>2941</v>
      </c>
    </row>
    <row r="278" spans="1:5" x14ac:dyDescent="0.25">
      <c r="A278" t="s">
        <v>82</v>
      </c>
      <c r="B278" s="189">
        <v>43617</v>
      </c>
      <c r="C278" t="s">
        <v>67</v>
      </c>
      <c r="D278" t="s">
        <v>54</v>
      </c>
      <c r="E278">
        <v>211</v>
      </c>
    </row>
    <row r="279" spans="1:5" x14ac:dyDescent="0.25">
      <c r="A279" t="s">
        <v>82</v>
      </c>
      <c r="B279" s="189">
        <v>43617</v>
      </c>
      <c r="C279" t="s">
        <v>67</v>
      </c>
      <c r="D279" t="s">
        <v>55</v>
      </c>
      <c r="E279">
        <v>75</v>
      </c>
    </row>
    <row r="280" spans="1:5" x14ac:dyDescent="0.25">
      <c r="A280" t="s">
        <v>82</v>
      </c>
      <c r="B280" s="189">
        <v>43617</v>
      </c>
      <c r="C280" t="s">
        <v>67</v>
      </c>
      <c r="D280" t="s">
        <v>56</v>
      </c>
      <c r="E280">
        <v>22</v>
      </c>
    </row>
    <row r="281" spans="1:5" x14ac:dyDescent="0.25">
      <c r="A281" t="s">
        <v>82</v>
      </c>
      <c r="B281" s="189">
        <v>43617</v>
      </c>
      <c r="C281" t="s">
        <v>68</v>
      </c>
      <c r="D281" t="s">
        <v>52</v>
      </c>
      <c r="E281">
        <v>3086</v>
      </c>
    </row>
    <row r="282" spans="1:5" x14ac:dyDescent="0.25">
      <c r="A282" t="s">
        <v>82</v>
      </c>
      <c r="B282" s="189">
        <v>43617</v>
      </c>
      <c r="C282" t="s">
        <v>68</v>
      </c>
      <c r="D282" t="s">
        <v>53</v>
      </c>
      <c r="E282">
        <v>680</v>
      </c>
    </row>
    <row r="283" spans="1:5" x14ac:dyDescent="0.25">
      <c r="A283" t="s">
        <v>82</v>
      </c>
      <c r="B283" s="189">
        <v>43617</v>
      </c>
      <c r="C283" t="s">
        <v>68</v>
      </c>
      <c r="D283" t="s">
        <v>54</v>
      </c>
      <c r="E283">
        <v>101</v>
      </c>
    </row>
    <row r="284" spans="1:5" x14ac:dyDescent="0.25">
      <c r="A284" t="s">
        <v>82</v>
      </c>
      <c r="B284" s="189">
        <v>43617</v>
      </c>
      <c r="C284" t="s">
        <v>68</v>
      </c>
      <c r="D284" t="s">
        <v>55</v>
      </c>
      <c r="E284">
        <v>4</v>
      </c>
    </row>
    <row r="285" spans="1:5" x14ac:dyDescent="0.25">
      <c r="A285" t="s">
        <v>82</v>
      </c>
      <c r="B285" s="189">
        <v>43645</v>
      </c>
      <c r="C285" t="s">
        <v>67</v>
      </c>
      <c r="D285" t="s">
        <v>52</v>
      </c>
      <c r="E285">
        <v>11887</v>
      </c>
    </row>
    <row r="286" spans="1:5" x14ac:dyDescent="0.25">
      <c r="A286" t="s">
        <v>82</v>
      </c>
      <c r="B286" s="189">
        <v>43645</v>
      </c>
      <c r="C286" t="s">
        <v>67</v>
      </c>
      <c r="D286" t="s">
        <v>53</v>
      </c>
      <c r="E286">
        <v>3243</v>
      </c>
    </row>
    <row r="287" spans="1:5" x14ac:dyDescent="0.25">
      <c r="A287" t="s">
        <v>82</v>
      </c>
      <c r="B287" s="189">
        <v>43645</v>
      </c>
      <c r="C287" t="s">
        <v>67</v>
      </c>
      <c r="D287" t="s">
        <v>54</v>
      </c>
      <c r="E287">
        <v>212</v>
      </c>
    </row>
    <row r="288" spans="1:5" x14ac:dyDescent="0.25">
      <c r="A288" t="s">
        <v>82</v>
      </c>
      <c r="B288" s="189">
        <v>43645</v>
      </c>
      <c r="C288" t="s">
        <v>67</v>
      </c>
      <c r="D288" t="s">
        <v>55</v>
      </c>
      <c r="E288">
        <v>68</v>
      </c>
    </row>
    <row r="289" spans="1:5" x14ac:dyDescent="0.25">
      <c r="A289" t="s">
        <v>82</v>
      </c>
      <c r="B289" s="189">
        <v>43645</v>
      </c>
      <c r="C289" t="s">
        <v>67</v>
      </c>
      <c r="D289" t="s">
        <v>56</v>
      </c>
      <c r="E289">
        <v>22</v>
      </c>
    </row>
    <row r="290" spans="1:5" x14ac:dyDescent="0.25">
      <c r="A290" t="s">
        <v>82</v>
      </c>
      <c r="B290" s="189">
        <v>43645</v>
      </c>
      <c r="C290" t="s">
        <v>68</v>
      </c>
      <c r="D290" t="s">
        <v>52</v>
      </c>
      <c r="E290">
        <v>3249</v>
      </c>
    </row>
    <row r="291" spans="1:5" x14ac:dyDescent="0.25">
      <c r="A291" t="s">
        <v>82</v>
      </c>
      <c r="B291" s="189">
        <v>43645</v>
      </c>
      <c r="C291" t="s">
        <v>68</v>
      </c>
      <c r="D291" t="s">
        <v>53</v>
      </c>
      <c r="E291">
        <v>758</v>
      </c>
    </row>
    <row r="292" spans="1:5" x14ac:dyDescent="0.25">
      <c r="A292" t="s">
        <v>82</v>
      </c>
      <c r="B292" s="189">
        <v>43645</v>
      </c>
      <c r="C292" t="s">
        <v>68</v>
      </c>
      <c r="D292" t="s">
        <v>54</v>
      </c>
      <c r="E292">
        <v>93</v>
      </c>
    </row>
    <row r="293" spans="1:5" x14ac:dyDescent="0.25">
      <c r="A293" t="s">
        <v>82</v>
      </c>
      <c r="B293" s="189">
        <v>43645</v>
      </c>
      <c r="C293" t="s">
        <v>68</v>
      </c>
      <c r="D293" t="s">
        <v>55</v>
      </c>
      <c r="E293">
        <v>3</v>
      </c>
    </row>
    <row r="294" spans="1:5" x14ac:dyDescent="0.25">
      <c r="A294" t="s">
        <v>82</v>
      </c>
      <c r="B294" s="189">
        <v>43673</v>
      </c>
      <c r="C294" t="s">
        <v>67</v>
      </c>
      <c r="D294" t="s">
        <v>52</v>
      </c>
      <c r="E294">
        <v>11367</v>
      </c>
    </row>
    <row r="295" spans="1:5" x14ac:dyDescent="0.25">
      <c r="A295" t="s">
        <v>82</v>
      </c>
      <c r="B295" s="189">
        <v>43673</v>
      </c>
      <c r="C295" t="s">
        <v>67</v>
      </c>
      <c r="D295" t="s">
        <v>53</v>
      </c>
      <c r="E295">
        <v>3299</v>
      </c>
    </row>
    <row r="296" spans="1:5" x14ac:dyDescent="0.25">
      <c r="A296" t="s">
        <v>82</v>
      </c>
      <c r="B296" s="189">
        <v>43673</v>
      </c>
      <c r="C296" t="s">
        <v>67</v>
      </c>
      <c r="D296" t="s">
        <v>54</v>
      </c>
      <c r="E296">
        <v>190</v>
      </c>
    </row>
    <row r="297" spans="1:5" x14ac:dyDescent="0.25">
      <c r="A297" t="s">
        <v>82</v>
      </c>
      <c r="B297" s="189">
        <v>43673</v>
      </c>
      <c r="C297" t="s">
        <v>67</v>
      </c>
      <c r="D297" t="s">
        <v>55</v>
      </c>
      <c r="E297">
        <v>58</v>
      </c>
    </row>
    <row r="298" spans="1:5" x14ac:dyDescent="0.25">
      <c r="A298" t="s">
        <v>82</v>
      </c>
      <c r="B298" s="189">
        <v>43673</v>
      </c>
      <c r="C298" t="s">
        <v>67</v>
      </c>
      <c r="D298" t="s">
        <v>56</v>
      </c>
      <c r="E298">
        <v>19</v>
      </c>
    </row>
    <row r="299" spans="1:5" x14ac:dyDescent="0.25">
      <c r="A299" t="s">
        <v>82</v>
      </c>
      <c r="B299" s="189">
        <v>43673</v>
      </c>
      <c r="C299" t="s">
        <v>68</v>
      </c>
      <c r="D299" t="s">
        <v>52</v>
      </c>
      <c r="E299">
        <v>3127</v>
      </c>
    </row>
    <row r="300" spans="1:5" x14ac:dyDescent="0.25">
      <c r="A300" t="s">
        <v>82</v>
      </c>
      <c r="B300" s="189">
        <v>43673</v>
      </c>
      <c r="C300" t="s">
        <v>68</v>
      </c>
      <c r="D300" t="s">
        <v>53</v>
      </c>
      <c r="E300">
        <v>759</v>
      </c>
    </row>
    <row r="301" spans="1:5" x14ac:dyDescent="0.25">
      <c r="A301" t="s">
        <v>82</v>
      </c>
      <c r="B301" s="189">
        <v>43673</v>
      </c>
      <c r="C301" t="s">
        <v>68</v>
      </c>
      <c r="D301" t="s">
        <v>54</v>
      </c>
      <c r="E301">
        <v>73</v>
      </c>
    </row>
    <row r="302" spans="1:5" x14ac:dyDescent="0.25">
      <c r="A302" t="s">
        <v>82</v>
      </c>
      <c r="B302" s="189">
        <v>43673</v>
      </c>
      <c r="C302" t="s">
        <v>68</v>
      </c>
      <c r="D302" t="s">
        <v>55</v>
      </c>
      <c r="E302">
        <v>2</v>
      </c>
    </row>
    <row r="303" spans="1:5" x14ac:dyDescent="0.25">
      <c r="A303" t="s">
        <v>82</v>
      </c>
      <c r="B303" s="189">
        <v>43673</v>
      </c>
      <c r="C303" t="s">
        <v>68</v>
      </c>
      <c r="D303" t="s">
        <v>56</v>
      </c>
      <c r="E303">
        <v>1</v>
      </c>
    </row>
    <row r="304" spans="1:5" x14ac:dyDescent="0.25">
      <c r="A304" t="s">
        <v>82</v>
      </c>
      <c r="B304" s="189">
        <v>43708</v>
      </c>
      <c r="C304" t="s">
        <v>67</v>
      </c>
      <c r="D304" t="s">
        <v>52</v>
      </c>
      <c r="E304">
        <v>10602</v>
      </c>
    </row>
    <row r="305" spans="1:5" x14ac:dyDescent="0.25">
      <c r="A305" t="s">
        <v>82</v>
      </c>
      <c r="B305" s="189">
        <v>43708</v>
      </c>
      <c r="C305" t="s">
        <v>67</v>
      </c>
      <c r="D305" t="s">
        <v>53</v>
      </c>
      <c r="E305">
        <v>3299</v>
      </c>
    </row>
    <row r="306" spans="1:5" x14ac:dyDescent="0.25">
      <c r="A306" t="s">
        <v>82</v>
      </c>
      <c r="B306" s="189">
        <v>43708</v>
      </c>
      <c r="C306" t="s">
        <v>67</v>
      </c>
      <c r="D306" t="s">
        <v>54</v>
      </c>
      <c r="E306">
        <v>158</v>
      </c>
    </row>
    <row r="307" spans="1:5" x14ac:dyDescent="0.25">
      <c r="A307" t="s">
        <v>82</v>
      </c>
      <c r="B307" s="189">
        <v>43708</v>
      </c>
      <c r="C307" t="s">
        <v>67</v>
      </c>
      <c r="D307" t="s">
        <v>55</v>
      </c>
      <c r="E307">
        <v>56</v>
      </c>
    </row>
    <row r="308" spans="1:5" x14ac:dyDescent="0.25">
      <c r="A308" t="s">
        <v>82</v>
      </c>
      <c r="B308" s="189">
        <v>43708</v>
      </c>
      <c r="C308" t="s">
        <v>67</v>
      </c>
      <c r="D308" t="s">
        <v>56</v>
      </c>
      <c r="E308">
        <v>23</v>
      </c>
    </row>
    <row r="309" spans="1:5" x14ac:dyDescent="0.25">
      <c r="A309" t="s">
        <v>82</v>
      </c>
      <c r="B309" s="189">
        <v>43708</v>
      </c>
      <c r="C309" t="s">
        <v>68</v>
      </c>
      <c r="D309" t="s">
        <v>52</v>
      </c>
      <c r="E309">
        <v>2949</v>
      </c>
    </row>
    <row r="310" spans="1:5" x14ac:dyDescent="0.25">
      <c r="A310" t="s">
        <v>82</v>
      </c>
      <c r="B310" s="189">
        <v>43708</v>
      </c>
      <c r="C310" t="s">
        <v>68</v>
      </c>
      <c r="D310" t="s">
        <v>53</v>
      </c>
      <c r="E310">
        <v>778</v>
      </c>
    </row>
    <row r="311" spans="1:5" x14ac:dyDescent="0.25">
      <c r="A311" t="s">
        <v>82</v>
      </c>
      <c r="B311" s="189">
        <v>43708</v>
      </c>
      <c r="C311" t="s">
        <v>68</v>
      </c>
      <c r="D311" t="s">
        <v>54</v>
      </c>
      <c r="E311">
        <v>65</v>
      </c>
    </row>
    <row r="312" spans="1:5" x14ac:dyDescent="0.25">
      <c r="A312" t="s">
        <v>82</v>
      </c>
      <c r="B312" s="189">
        <v>43708</v>
      </c>
      <c r="C312" t="s">
        <v>68</v>
      </c>
      <c r="D312" t="s">
        <v>55</v>
      </c>
      <c r="E312">
        <v>2</v>
      </c>
    </row>
    <row r="313" spans="1:5" x14ac:dyDescent="0.25">
      <c r="A313" t="s">
        <v>82</v>
      </c>
      <c r="B313" s="189">
        <v>43708</v>
      </c>
      <c r="C313" t="s">
        <v>68</v>
      </c>
      <c r="D313" t="s">
        <v>56</v>
      </c>
      <c r="E313">
        <v>1</v>
      </c>
    </row>
    <row r="314" spans="1:5" x14ac:dyDescent="0.25">
      <c r="A314" t="s">
        <v>82</v>
      </c>
      <c r="B314" s="189">
        <v>43736</v>
      </c>
      <c r="C314" t="s">
        <v>67</v>
      </c>
      <c r="D314" t="s">
        <v>52</v>
      </c>
      <c r="E314">
        <v>9945</v>
      </c>
    </row>
    <row r="315" spans="1:5" x14ac:dyDescent="0.25">
      <c r="A315" t="s">
        <v>82</v>
      </c>
      <c r="B315" s="189">
        <v>43736</v>
      </c>
      <c r="C315" t="s">
        <v>67</v>
      </c>
      <c r="D315" t="s">
        <v>53</v>
      </c>
      <c r="E315">
        <v>3329</v>
      </c>
    </row>
    <row r="316" spans="1:5" x14ac:dyDescent="0.25">
      <c r="A316" t="s">
        <v>82</v>
      </c>
      <c r="B316" s="189">
        <v>43736</v>
      </c>
      <c r="C316" t="s">
        <v>67</v>
      </c>
      <c r="D316" t="s">
        <v>54</v>
      </c>
      <c r="E316">
        <v>152</v>
      </c>
    </row>
    <row r="317" spans="1:5" x14ac:dyDescent="0.25">
      <c r="A317" t="s">
        <v>82</v>
      </c>
      <c r="B317" s="189">
        <v>43736</v>
      </c>
      <c r="C317" t="s">
        <v>67</v>
      </c>
      <c r="D317" t="s">
        <v>55</v>
      </c>
      <c r="E317">
        <v>55</v>
      </c>
    </row>
    <row r="318" spans="1:5" x14ac:dyDescent="0.25">
      <c r="A318" t="s">
        <v>82</v>
      </c>
      <c r="B318" s="189">
        <v>43736</v>
      </c>
      <c r="C318" t="s">
        <v>67</v>
      </c>
      <c r="D318" t="s">
        <v>56</v>
      </c>
      <c r="E318">
        <v>21</v>
      </c>
    </row>
    <row r="319" spans="1:5" x14ac:dyDescent="0.25">
      <c r="A319" t="s">
        <v>82</v>
      </c>
      <c r="B319" s="189">
        <v>43736</v>
      </c>
      <c r="C319" t="s">
        <v>68</v>
      </c>
      <c r="D319" t="s">
        <v>52</v>
      </c>
      <c r="E319">
        <v>2736</v>
      </c>
    </row>
    <row r="320" spans="1:5" x14ac:dyDescent="0.25">
      <c r="A320" t="s">
        <v>82</v>
      </c>
      <c r="B320" s="189">
        <v>43736</v>
      </c>
      <c r="C320" t="s">
        <v>68</v>
      </c>
      <c r="D320" t="s">
        <v>53</v>
      </c>
      <c r="E320">
        <v>779</v>
      </c>
    </row>
    <row r="321" spans="1:5" x14ac:dyDescent="0.25">
      <c r="A321" t="s">
        <v>82</v>
      </c>
      <c r="B321" s="189">
        <v>43736</v>
      </c>
      <c r="C321" t="s">
        <v>68</v>
      </c>
      <c r="D321" t="s">
        <v>54</v>
      </c>
      <c r="E321">
        <v>50</v>
      </c>
    </row>
    <row r="322" spans="1:5" x14ac:dyDescent="0.25">
      <c r="A322" t="s">
        <v>82</v>
      </c>
      <c r="B322" s="189">
        <v>43736</v>
      </c>
      <c r="C322" t="s">
        <v>68</v>
      </c>
      <c r="D322" t="s">
        <v>56</v>
      </c>
      <c r="E322">
        <v>1</v>
      </c>
    </row>
    <row r="323" spans="1:5" x14ac:dyDescent="0.25">
      <c r="A323" t="s">
        <v>82</v>
      </c>
      <c r="B323" s="189">
        <v>43764</v>
      </c>
      <c r="C323" t="s">
        <v>67</v>
      </c>
      <c r="D323" t="s">
        <v>52</v>
      </c>
      <c r="E323">
        <v>9349</v>
      </c>
    </row>
    <row r="324" spans="1:5" x14ac:dyDescent="0.25">
      <c r="A324" t="s">
        <v>82</v>
      </c>
      <c r="B324" s="189">
        <v>43764</v>
      </c>
      <c r="C324" t="s">
        <v>67</v>
      </c>
      <c r="D324" t="s">
        <v>53</v>
      </c>
      <c r="E324">
        <v>3348</v>
      </c>
    </row>
    <row r="325" spans="1:5" x14ac:dyDescent="0.25">
      <c r="A325" t="s">
        <v>82</v>
      </c>
      <c r="B325" s="189">
        <v>43764</v>
      </c>
      <c r="C325" t="s">
        <v>67</v>
      </c>
      <c r="D325" t="s">
        <v>54</v>
      </c>
      <c r="E325">
        <v>150</v>
      </c>
    </row>
    <row r="326" spans="1:5" x14ac:dyDescent="0.25">
      <c r="A326" t="s">
        <v>82</v>
      </c>
      <c r="B326" s="189">
        <v>43764</v>
      </c>
      <c r="C326" t="s">
        <v>67</v>
      </c>
      <c r="D326" t="s">
        <v>55</v>
      </c>
      <c r="E326">
        <v>55</v>
      </c>
    </row>
    <row r="327" spans="1:5" x14ac:dyDescent="0.25">
      <c r="A327" t="s">
        <v>82</v>
      </c>
      <c r="B327" s="189">
        <v>43764</v>
      </c>
      <c r="C327" t="s">
        <v>67</v>
      </c>
      <c r="D327" t="s">
        <v>56</v>
      </c>
      <c r="E327">
        <v>21</v>
      </c>
    </row>
    <row r="328" spans="1:5" x14ac:dyDescent="0.25">
      <c r="A328" t="s">
        <v>82</v>
      </c>
      <c r="B328" s="189">
        <v>43764</v>
      </c>
      <c r="C328" t="s">
        <v>68</v>
      </c>
      <c r="D328" t="s">
        <v>52</v>
      </c>
      <c r="E328">
        <v>2571</v>
      </c>
    </row>
    <row r="329" spans="1:5" x14ac:dyDescent="0.25">
      <c r="A329" t="s">
        <v>82</v>
      </c>
      <c r="B329" s="189">
        <v>43764</v>
      </c>
      <c r="C329" t="s">
        <v>68</v>
      </c>
      <c r="D329" t="s">
        <v>53</v>
      </c>
      <c r="E329">
        <v>760</v>
      </c>
    </row>
    <row r="330" spans="1:5" x14ac:dyDescent="0.25">
      <c r="A330" t="s">
        <v>82</v>
      </c>
      <c r="B330" s="189">
        <v>43764</v>
      </c>
      <c r="C330" t="s">
        <v>68</v>
      </c>
      <c r="D330" t="s">
        <v>54</v>
      </c>
      <c r="E330">
        <v>49</v>
      </c>
    </row>
    <row r="331" spans="1:5" x14ac:dyDescent="0.25">
      <c r="A331" t="s">
        <v>82</v>
      </c>
      <c r="B331" s="189">
        <v>43764</v>
      </c>
      <c r="C331" t="s">
        <v>68</v>
      </c>
      <c r="D331" t="s">
        <v>56</v>
      </c>
      <c r="E331">
        <v>1</v>
      </c>
    </row>
    <row r="332" spans="1:5" x14ac:dyDescent="0.25">
      <c r="A332" t="s">
        <v>82</v>
      </c>
      <c r="B332" s="189">
        <v>43799</v>
      </c>
      <c r="C332" t="s">
        <v>67</v>
      </c>
      <c r="D332" t="s">
        <v>52</v>
      </c>
      <c r="E332">
        <v>7586</v>
      </c>
    </row>
    <row r="333" spans="1:5" x14ac:dyDescent="0.25">
      <c r="A333" t="s">
        <v>82</v>
      </c>
      <c r="B333" s="189">
        <v>43799</v>
      </c>
      <c r="C333" t="s">
        <v>67</v>
      </c>
      <c r="D333" t="s">
        <v>53</v>
      </c>
      <c r="E333">
        <v>2873</v>
      </c>
    </row>
    <row r="334" spans="1:5" x14ac:dyDescent="0.25">
      <c r="A334" t="s">
        <v>82</v>
      </c>
      <c r="B334" s="189">
        <v>43799</v>
      </c>
      <c r="C334" t="s">
        <v>67</v>
      </c>
      <c r="D334" t="s">
        <v>54</v>
      </c>
      <c r="E334">
        <v>132</v>
      </c>
    </row>
    <row r="335" spans="1:5" x14ac:dyDescent="0.25">
      <c r="A335" t="s">
        <v>82</v>
      </c>
      <c r="B335" s="189">
        <v>43799</v>
      </c>
      <c r="C335" t="s">
        <v>67</v>
      </c>
      <c r="D335" t="s">
        <v>55</v>
      </c>
      <c r="E335">
        <v>45</v>
      </c>
    </row>
    <row r="336" spans="1:5" x14ac:dyDescent="0.25">
      <c r="A336" t="s">
        <v>82</v>
      </c>
      <c r="B336" s="189">
        <v>43799</v>
      </c>
      <c r="C336" t="s">
        <v>67</v>
      </c>
      <c r="D336" t="s">
        <v>56</v>
      </c>
      <c r="E336">
        <v>21</v>
      </c>
    </row>
    <row r="337" spans="1:5" x14ac:dyDescent="0.25">
      <c r="A337" t="s">
        <v>82</v>
      </c>
      <c r="B337" s="189">
        <v>43799</v>
      </c>
      <c r="C337" t="s">
        <v>68</v>
      </c>
      <c r="D337" t="s">
        <v>52</v>
      </c>
      <c r="E337">
        <v>2037</v>
      </c>
    </row>
    <row r="338" spans="1:5" x14ac:dyDescent="0.25">
      <c r="A338" t="s">
        <v>82</v>
      </c>
      <c r="B338" s="189">
        <v>43799</v>
      </c>
      <c r="C338" t="s">
        <v>68</v>
      </c>
      <c r="D338" t="s">
        <v>53</v>
      </c>
      <c r="E338">
        <v>638</v>
      </c>
    </row>
    <row r="339" spans="1:5" x14ac:dyDescent="0.25">
      <c r="A339" t="s">
        <v>82</v>
      </c>
      <c r="B339" s="189">
        <v>43799</v>
      </c>
      <c r="C339" t="s">
        <v>68</v>
      </c>
      <c r="D339" t="s">
        <v>54</v>
      </c>
      <c r="E339">
        <v>38</v>
      </c>
    </row>
    <row r="340" spans="1:5" x14ac:dyDescent="0.25">
      <c r="A340" t="s">
        <v>82</v>
      </c>
      <c r="B340" s="189">
        <v>43799</v>
      </c>
      <c r="C340" t="s">
        <v>68</v>
      </c>
      <c r="D340" t="s">
        <v>56</v>
      </c>
      <c r="E340">
        <v>2</v>
      </c>
    </row>
    <row r="341" spans="1:5" x14ac:dyDescent="0.25">
      <c r="A341" t="s">
        <v>82</v>
      </c>
      <c r="B341" s="189">
        <v>43827</v>
      </c>
      <c r="C341" t="s">
        <v>67</v>
      </c>
      <c r="D341" t="s">
        <v>52</v>
      </c>
      <c r="E341">
        <v>5738</v>
      </c>
    </row>
    <row r="342" spans="1:5" x14ac:dyDescent="0.25">
      <c r="A342" t="s">
        <v>82</v>
      </c>
      <c r="B342" s="189">
        <v>43827</v>
      </c>
      <c r="C342" t="s">
        <v>67</v>
      </c>
      <c r="D342" t="s">
        <v>53</v>
      </c>
      <c r="E342">
        <v>2210</v>
      </c>
    </row>
    <row r="343" spans="1:5" x14ac:dyDescent="0.25">
      <c r="A343" t="s">
        <v>82</v>
      </c>
      <c r="B343" s="189">
        <v>43827</v>
      </c>
      <c r="C343" t="s">
        <v>67</v>
      </c>
      <c r="D343" t="s">
        <v>54</v>
      </c>
      <c r="E343">
        <v>118</v>
      </c>
    </row>
    <row r="344" spans="1:5" x14ac:dyDescent="0.25">
      <c r="A344" t="s">
        <v>82</v>
      </c>
      <c r="B344" s="189">
        <v>43827</v>
      </c>
      <c r="C344" t="s">
        <v>67</v>
      </c>
      <c r="D344" t="s">
        <v>55</v>
      </c>
      <c r="E344">
        <v>36</v>
      </c>
    </row>
    <row r="345" spans="1:5" x14ac:dyDescent="0.25">
      <c r="A345" t="s">
        <v>82</v>
      </c>
      <c r="B345" s="189">
        <v>43827</v>
      </c>
      <c r="C345" t="s">
        <v>67</v>
      </c>
      <c r="D345" t="s">
        <v>56</v>
      </c>
      <c r="E345">
        <v>19</v>
      </c>
    </row>
    <row r="346" spans="1:5" x14ac:dyDescent="0.25">
      <c r="A346" t="s">
        <v>82</v>
      </c>
      <c r="B346" s="189">
        <v>43827</v>
      </c>
      <c r="C346" t="s">
        <v>68</v>
      </c>
      <c r="D346" t="s">
        <v>52</v>
      </c>
      <c r="E346">
        <v>1508</v>
      </c>
    </row>
    <row r="347" spans="1:5" x14ac:dyDescent="0.25">
      <c r="A347" t="s">
        <v>82</v>
      </c>
      <c r="B347" s="189">
        <v>43827</v>
      </c>
      <c r="C347" t="s">
        <v>68</v>
      </c>
      <c r="D347" t="s">
        <v>53</v>
      </c>
      <c r="E347">
        <v>447</v>
      </c>
    </row>
    <row r="348" spans="1:5" x14ac:dyDescent="0.25">
      <c r="A348" t="s">
        <v>82</v>
      </c>
      <c r="B348" s="189">
        <v>43827</v>
      </c>
      <c r="C348" t="s">
        <v>68</v>
      </c>
      <c r="D348" t="s">
        <v>54</v>
      </c>
      <c r="E348">
        <v>38</v>
      </c>
    </row>
    <row r="349" spans="1:5" x14ac:dyDescent="0.25">
      <c r="A349" t="s">
        <v>82</v>
      </c>
      <c r="B349" s="189">
        <v>43827</v>
      </c>
      <c r="C349" t="s">
        <v>68</v>
      </c>
      <c r="D349" t="s">
        <v>56</v>
      </c>
      <c r="E349">
        <v>2</v>
      </c>
    </row>
    <row r="350" spans="1:5" x14ac:dyDescent="0.25">
      <c r="A350" t="s">
        <v>82</v>
      </c>
      <c r="B350" s="189">
        <v>43862</v>
      </c>
      <c r="C350" t="s">
        <v>67</v>
      </c>
      <c r="D350" t="s">
        <v>52</v>
      </c>
      <c r="E350">
        <v>4082</v>
      </c>
    </row>
    <row r="351" spans="1:5" x14ac:dyDescent="0.25">
      <c r="A351" t="s">
        <v>82</v>
      </c>
      <c r="B351" s="189">
        <v>43862</v>
      </c>
      <c r="C351" t="s">
        <v>67</v>
      </c>
      <c r="D351" t="s">
        <v>53</v>
      </c>
      <c r="E351">
        <v>1518</v>
      </c>
    </row>
    <row r="352" spans="1:5" x14ac:dyDescent="0.25">
      <c r="A352" t="s">
        <v>82</v>
      </c>
      <c r="B352" s="189">
        <v>43862</v>
      </c>
      <c r="C352" t="s">
        <v>67</v>
      </c>
      <c r="D352" t="s">
        <v>54</v>
      </c>
      <c r="E352">
        <v>92</v>
      </c>
    </row>
    <row r="353" spans="1:5" x14ac:dyDescent="0.25">
      <c r="A353" t="s">
        <v>82</v>
      </c>
      <c r="B353" s="189">
        <v>43862</v>
      </c>
      <c r="C353" t="s">
        <v>67</v>
      </c>
      <c r="D353" t="s">
        <v>55</v>
      </c>
      <c r="E353">
        <v>32</v>
      </c>
    </row>
    <row r="354" spans="1:5" x14ac:dyDescent="0.25">
      <c r="A354" t="s">
        <v>82</v>
      </c>
      <c r="B354" s="189">
        <v>43862</v>
      </c>
      <c r="C354" t="s">
        <v>67</v>
      </c>
      <c r="D354" t="s">
        <v>56</v>
      </c>
      <c r="E354">
        <v>20</v>
      </c>
    </row>
    <row r="355" spans="1:5" x14ac:dyDescent="0.25">
      <c r="A355" t="s">
        <v>82</v>
      </c>
      <c r="B355" s="189">
        <v>43862</v>
      </c>
      <c r="C355" t="s">
        <v>68</v>
      </c>
      <c r="D355" t="s">
        <v>52</v>
      </c>
      <c r="E355">
        <v>1031</v>
      </c>
    </row>
    <row r="356" spans="1:5" x14ac:dyDescent="0.25">
      <c r="A356" t="s">
        <v>82</v>
      </c>
      <c r="B356" s="189">
        <v>43862</v>
      </c>
      <c r="C356" t="s">
        <v>68</v>
      </c>
      <c r="D356" t="s">
        <v>53</v>
      </c>
      <c r="E356">
        <v>285</v>
      </c>
    </row>
    <row r="357" spans="1:5" x14ac:dyDescent="0.25">
      <c r="A357" t="s">
        <v>82</v>
      </c>
      <c r="B357" s="189">
        <v>43862</v>
      </c>
      <c r="C357" t="s">
        <v>68</v>
      </c>
      <c r="D357" t="s">
        <v>54</v>
      </c>
      <c r="E357">
        <v>35</v>
      </c>
    </row>
    <row r="358" spans="1:5" x14ac:dyDescent="0.25">
      <c r="A358" t="s">
        <v>82</v>
      </c>
      <c r="B358" s="189">
        <v>43862</v>
      </c>
      <c r="C358" t="s">
        <v>68</v>
      </c>
      <c r="D358" t="s">
        <v>56</v>
      </c>
      <c r="E358">
        <v>2</v>
      </c>
    </row>
    <row r="359" spans="1:5" x14ac:dyDescent="0.25">
      <c r="A359" t="s">
        <v>82</v>
      </c>
      <c r="B359" s="189">
        <v>43890</v>
      </c>
      <c r="C359" t="s">
        <v>67</v>
      </c>
      <c r="D359" t="s">
        <v>52</v>
      </c>
      <c r="E359">
        <v>3710</v>
      </c>
    </row>
    <row r="360" spans="1:5" x14ac:dyDescent="0.25">
      <c r="A360" t="s">
        <v>82</v>
      </c>
      <c r="B360" s="189">
        <v>43890</v>
      </c>
      <c r="C360" t="s">
        <v>67</v>
      </c>
      <c r="D360" t="s">
        <v>53</v>
      </c>
      <c r="E360">
        <v>1275</v>
      </c>
    </row>
    <row r="361" spans="1:5" x14ac:dyDescent="0.25">
      <c r="A361" t="s">
        <v>82</v>
      </c>
      <c r="B361" s="189">
        <v>43890</v>
      </c>
      <c r="C361" t="s">
        <v>67</v>
      </c>
      <c r="D361" t="s">
        <v>54</v>
      </c>
      <c r="E361">
        <v>93</v>
      </c>
    </row>
    <row r="362" spans="1:5" x14ac:dyDescent="0.25">
      <c r="A362" t="s">
        <v>82</v>
      </c>
      <c r="B362" s="189">
        <v>43890</v>
      </c>
      <c r="C362" t="s">
        <v>67</v>
      </c>
      <c r="D362" t="s">
        <v>55</v>
      </c>
      <c r="E362">
        <v>45</v>
      </c>
    </row>
    <row r="363" spans="1:5" x14ac:dyDescent="0.25">
      <c r="A363" t="s">
        <v>82</v>
      </c>
      <c r="B363" s="189">
        <v>43890</v>
      </c>
      <c r="C363" t="s">
        <v>67</v>
      </c>
      <c r="D363" t="s">
        <v>56</v>
      </c>
      <c r="E363">
        <v>23</v>
      </c>
    </row>
    <row r="364" spans="1:5" x14ac:dyDescent="0.25">
      <c r="A364" t="s">
        <v>82</v>
      </c>
      <c r="B364" s="189">
        <v>43890</v>
      </c>
      <c r="C364" t="s">
        <v>68</v>
      </c>
      <c r="D364" t="s">
        <v>52</v>
      </c>
      <c r="E364">
        <v>941</v>
      </c>
    </row>
    <row r="365" spans="1:5" x14ac:dyDescent="0.25">
      <c r="A365" t="s">
        <v>82</v>
      </c>
      <c r="B365" s="189">
        <v>43890</v>
      </c>
      <c r="C365" t="s">
        <v>68</v>
      </c>
      <c r="D365" t="s">
        <v>53</v>
      </c>
      <c r="E365">
        <v>263</v>
      </c>
    </row>
    <row r="366" spans="1:5" x14ac:dyDescent="0.25">
      <c r="A366" t="s">
        <v>82</v>
      </c>
      <c r="B366" s="189">
        <v>43890</v>
      </c>
      <c r="C366" t="s">
        <v>68</v>
      </c>
      <c r="D366" t="s">
        <v>54</v>
      </c>
      <c r="E366">
        <v>38</v>
      </c>
    </row>
    <row r="367" spans="1:5" x14ac:dyDescent="0.25">
      <c r="A367" t="s">
        <v>82</v>
      </c>
      <c r="B367" s="189">
        <v>43890</v>
      </c>
      <c r="C367" t="s">
        <v>68</v>
      </c>
      <c r="D367" t="s">
        <v>56</v>
      </c>
      <c r="E367">
        <v>2</v>
      </c>
    </row>
    <row r="368" spans="1:5" x14ac:dyDescent="0.25">
      <c r="A368" t="s">
        <v>82</v>
      </c>
      <c r="B368" s="189">
        <v>43918</v>
      </c>
      <c r="C368" t="s">
        <v>67</v>
      </c>
      <c r="D368" t="s">
        <v>52</v>
      </c>
      <c r="E368">
        <v>3459</v>
      </c>
    </row>
    <row r="369" spans="1:5" x14ac:dyDescent="0.25">
      <c r="A369" t="s">
        <v>82</v>
      </c>
      <c r="B369" s="189">
        <v>43918</v>
      </c>
      <c r="C369" t="s">
        <v>67</v>
      </c>
      <c r="D369" t="s">
        <v>53</v>
      </c>
      <c r="E369">
        <v>1215</v>
      </c>
    </row>
    <row r="370" spans="1:5" x14ac:dyDescent="0.25">
      <c r="A370" t="s">
        <v>82</v>
      </c>
      <c r="B370" s="189">
        <v>43918</v>
      </c>
      <c r="C370" t="s">
        <v>67</v>
      </c>
      <c r="D370" t="s">
        <v>54</v>
      </c>
      <c r="E370">
        <v>91</v>
      </c>
    </row>
    <row r="371" spans="1:5" x14ac:dyDescent="0.25">
      <c r="A371" t="s">
        <v>82</v>
      </c>
      <c r="B371" s="189">
        <v>43918</v>
      </c>
      <c r="C371" t="s">
        <v>67</v>
      </c>
      <c r="D371" t="s">
        <v>55</v>
      </c>
      <c r="E371">
        <v>36</v>
      </c>
    </row>
    <row r="372" spans="1:5" x14ac:dyDescent="0.25">
      <c r="A372" t="s">
        <v>82</v>
      </c>
      <c r="B372" s="189">
        <v>43918</v>
      </c>
      <c r="C372" t="s">
        <v>67</v>
      </c>
      <c r="D372" t="s">
        <v>56</v>
      </c>
      <c r="E372">
        <v>20</v>
      </c>
    </row>
    <row r="373" spans="1:5" x14ac:dyDescent="0.25">
      <c r="A373" t="s">
        <v>82</v>
      </c>
      <c r="B373" s="189">
        <v>43918</v>
      </c>
      <c r="C373" t="s">
        <v>68</v>
      </c>
      <c r="D373" t="s">
        <v>52</v>
      </c>
      <c r="E373">
        <v>872</v>
      </c>
    </row>
    <row r="374" spans="1:5" x14ac:dyDescent="0.25">
      <c r="A374" t="s">
        <v>82</v>
      </c>
      <c r="B374" s="189">
        <v>43918</v>
      </c>
      <c r="C374" t="s">
        <v>68</v>
      </c>
      <c r="D374" t="s">
        <v>53</v>
      </c>
      <c r="E374">
        <v>235</v>
      </c>
    </row>
    <row r="375" spans="1:5" x14ac:dyDescent="0.25">
      <c r="A375" t="s">
        <v>82</v>
      </c>
      <c r="B375" s="189">
        <v>43918</v>
      </c>
      <c r="C375" t="s">
        <v>68</v>
      </c>
      <c r="D375" t="s">
        <v>54</v>
      </c>
      <c r="E375">
        <v>39</v>
      </c>
    </row>
    <row r="376" spans="1:5" x14ac:dyDescent="0.25">
      <c r="A376" t="s">
        <v>82</v>
      </c>
      <c r="B376" s="189">
        <v>43918</v>
      </c>
      <c r="C376" t="s">
        <v>68</v>
      </c>
      <c r="D376" t="s">
        <v>56</v>
      </c>
      <c r="E376">
        <v>2</v>
      </c>
    </row>
    <row r="377" spans="1:5" x14ac:dyDescent="0.25">
      <c r="A377" t="s">
        <v>72</v>
      </c>
      <c r="B377" s="189">
        <v>43554</v>
      </c>
      <c r="C377" t="s">
        <v>67</v>
      </c>
      <c r="D377" t="s">
        <v>52</v>
      </c>
      <c r="E377">
        <v>106380</v>
      </c>
    </row>
    <row r="378" spans="1:5" x14ac:dyDescent="0.25">
      <c r="A378" t="s">
        <v>72</v>
      </c>
      <c r="B378" s="189">
        <v>43554</v>
      </c>
      <c r="C378" t="s">
        <v>67</v>
      </c>
      <c r="D378" t="s">
        <v>53</v>
      </c>
      <c r="E378">
        <v>23107</v>
      </c>
    </row>
    <row r="379" spans="1:5" x14ac:dyDescent="0.25">
      <c r="A379" t="s">
        <v>72</v>
      </c>
      <c r="B379" s="189">
        <v>43554</v>
      </c>
      <c r="C379" t="s">
        <v>67</v>
      </c>
      <c r="D379" t="s">
        <v>54</v>
      </c>
      <c r="E379">
        <v>6632</v>
      </c>
    </row>
    <row r="380" spans="1:5" x14ac:dyDescent="0.25">
      <c r="A380" t="s">
        <v>72</v>
      </c>
      <c r="B380" s="189">
        <v>43554</v>
      </c>
      <c r="C380" t="s">
        <v>67</v>
      </c>
      <c r="D380" t="s">
        <v>55</v>
      </c>
      <c r="E380">
        <v>2033</v>
      </c>
    </row>
    <row r="381" spans="1:5" x14ac:dyDescent="0.25">
      <c r="A381" t="s">
        <v>72</v>
      </c>
      <c r="B381" s="189">
        <v>43554</v>
      </c>
      <c r="C381" t="s">
        <v>67</v>
      </c>
      <c r="D381" t="s">
        <v>56</v>
      </c>
      <c r="E381">
        <v>1811</v>
      </c>
    </row>
    <row r="382" spans="1:5" x14ac:dyDescent="0.25">
      <c r="A382" t="s">
        <v>72</v>
      </c>
      <c r="B382" s="189">
        <v>43554</v>
      </c>
      <c r="C382" t="s">
        <v>68</v>
      </c>
      <c r="D382" t="s">
        <v>52</v>
      </c>
      <c r="E382">
        <v>25021</v>
      </c>
    </row>
    <row r="383" spans="1:5" x14ac:dyDescent="0.25">
      <c r="A383" t="s">
        <v>72</v>
      </c>
      <c r="B383" s="189">
        <v>43554</v>
      </c>
      <c r="C383" t="s">
        <v>68</v>
      </c>
      <c r="D383" t="s">
        <v>53</v>
      </c>
      <c r="E383">
        <v>4378</v>
      </c>
    </row>
    <row r="384" spans="1:5" x14ac:dyDescent="0.25">
      <c r="A384" t="s">
        <v>72</v>
      </c>
      <c r="B384" s="189">
        <v>43554</v>
      </c>
      <c r="C384" t="s">
        <v>68</v>
      </c>
      <c r="D384" t="s">
        <v>54</v>
      </c>
      <c r="E384">
        <v>3011</v>
      </c>
    </row>
    <row r="385" spans="1:5" x14ac:dyDescent="0.25">
      <c r="A385" t="s">
        <v>72</v>
      </c>
      <c r="B385" s="189">
        <v>43554</v>
      </c>
      <c r="C385" t="s">
        <v>68</v>
      </c>
      <c r="D385" t="s">
        <v>55</v>
      </c>
      <c r="E385">
        <v>126</v>
      </c>
    </row>
    <row r="386" spans="1:5" x14ac:dyDescent="0.25">
      <c r="A386" t="s">
        <v>72</v>
      </c>
      <c r="B386" s="189">
        <v>43554</v>
      </c>
      <c r="C386" t="s">
        <v>68</v>
      </c>
      <c r="D386" t="s">
        <v>56</v>
      </c>
      <c r="E386">
        <v>17</v>
      </c>
    </row>
    <row r="387" spans="1:5" x14ac:dyDescent="0.25">
      <c r="A387" t="s">
        <v>72</v>
      </c>
      <c r="B387" s="189">
        <v>43582</v>
      </c>
      <c r="C387" t="s">
        <v>67</v>
      </c>
      <c r="D387" t="s">
        <v>52</v>
      </c>
      <c r="E387">
        <v>110547</v>
      </c>
    </row>
    <row r="388" spans="1:5" x14ac:dyDescent="0.25">
      <c r="A388" t="s">
        <v>72</v>
      </c>
      <c r="B388" s="189">
        <v>43582</v>
      </c>
      <c r="C388" t="s">
        <v>67</v>
      </c>
      <c r="D388" t="s">
        <v>53</v>
      </c>
      <c r="E388">
        <v>23430</v>
      </c>
    </row>
    <row r="389" spans="1:5" x14ac:dyDescent="0.25">
      <c r="A389" t="s">
        <v>72</v>
      </c>
      <c r="B389" s="189">
        <v>43582</v>
      </c>
      <c r="C389" t="s">
        <v>67</v>
      </c>
      <c r="D389" t="s">
        <v>54</v>
      </c>
      <c r="E389">
        <v>7194</v>
      </c>
    </row>
    <row r="390" spans="1:5" x14ac:dyDescent="0.25">
      <c r="A390" t="s">
        <v>72</v>
      </c>
      <c r="B390" s="189">
        <v>43582</v>
      </c>
      <c r="C390" t="s">
        <v>67</v>
      </c>
      <c r="D390" t="s">
        <v>55</v>
      </c>
      <c r="E390">
        <v>2174</v>
      </c>
    </row>
    <row r="391" spans="1:5" x14ac:dyDescent="0.25">
      <c r="A391" t="s">
        <v>72</v>
      </c>
      <c r="B391" s="189">
        <v>43582</v>
      </c>
      <c r="C391" t="s">
        <v>67</v>
      </c>
      <c r="D391" t="s">
        <v>56</v>
      </c>
      <c r="E391">
        <v>1744</v>
      </c>
    </row>
    <row r="392" spans="1:5" x14ac:dyDescent="0.25">
      <c r="A392" t="s">
        <v>72</v>
      </c>
      <c r="B392" s="189">
        <v>43582</v>
      </c>
      <c r="C392" t="s">
        <v>68</v>
      </c>
      <c r="D392" t="s">
        <v>52</v>
      </c>
      <c r="E392">
        <v>26677</v>
      </c>
    </row>
    <row r="393" spans="1:5" x14ac:dyDescent="0.25">
      <c r="A393" t="s">
        <v>72</v>
      </c>
      <c r="B393" s="189">
        <v>43582</v>
      </c>
      <c r="C393" t="s">
        <v>68</v>
      </c>
      <c r="D393" t="s">
        <v>53</v>
      </c>
      <c r="E393">
        <v>4507</v>
      </c>
    </row>
    <row r="394" spans="1:5" x14ac:dyDescent="0.25">
      <c r="A394" t="s">
        <v>72</v>
      </c>
      <c r="B394" s="189">
        <v>43582</v>
      </c>
      <c r="C394" t="s">
        <v>68</v>
      </c>
      <c r="D394" t="s">
        <v>54</v>
      </c>
      <c r="E394">
        <v>3185</v>
      </c>
    </row>
    <row r="395" spans="1:5" x14ac:dyDescent="0.25">
      <c r="A395" t="s">
        <v>72</v>
      </c>
      <c r="B395" s="189">
        <v>43582</v>
      </c>
      <c r="C395" t="s">
        <v>68</v>
      </c>
      <c r="D395" t="s">
        <v>55</v>
      </c>
      <c r="E395">
        <v>143</v>
      </c>
    </row>
    <row r="396" spans="1:5" x14ac:dyDescent="0.25">
      <c r="A396" t="s">
        <v>72</v>
      </c>
      <c r="B396" s="189">
        <v>43582</v>
      </c>
      <c r="C396" t="s">
        <v>68</v>
      </c>
      <c r="D396" t="s">
        <v>56</v>
      </c>
      <c r="E396">
        <v>23</v>
      </c>
    </row>
    <row r="397" spans="1:5" x14ac:dyDescent="0.25">
      <c r="A397" t="s">
        <v>72</v>
      </c>
      <c r="B397" s="189">
        <v>43617</v>
      </c>
      <c r="C397" t="s">
        <v>67</v>
      </c>
      <c r="D397" t="s">
        <v>52</v>
      </c>
      <c r="E397">
        <v>111188</v>
      </c>
    </row>
    <row r="398" spans="1:5" x14ac:dyDescent="0.25">
      <c r="A398" t="s">
        <v>72</v>
      </c>
      <c r="B398" s="189">
        <v>43617</v>
      </c>
      <c r="C398" t="s">
        <v>67</v>
      </c>
      <c r="D398" t="s">
        <v>53</v>
      </c>
      <c r="E398">
        <v>24732</v>
      </c>
    </row>
    <row r="399" spans="1:5" x14ac:dyDescent="0.25">
      <c r="A399" t="s">
        <v>72</v>
      </c>
      <c r="B399" s="189">
        <v>43617</v>
      </c>
      <c r="C399" t="s">
        <v>67</v>
      </c>
      <c r="D399" t="s">
        <v>54</v>
      </c>
      <c r="E399">
        <v>6516</v>
      </c>
    </row>
    <row r="400" spans="1:5" x14ac:dyDescent="0.25">
      <c r="A400" t="s">
        <v>72</v>
      </c>
      <c r="B400" s="189">
        <v>43617</v>
      </c>
      <c r="C400" t="s">
        <v>67</v>
      </c>
      <c r="D400" t="s">
        <v>55</v>
      </c>
      <c r="E400">
        <v>2006</v>
      </c>
    </row>
    <row r="401" spans="1:5" x14ac:dyDescent="0.25">
      <c r="A401" t="s">
        <v>72</v>
      </c>
      <c r="B401" s="189">
        <v>43617</v>
      </c>
      <c r="C401" t="s">
        <v>67</v>
      </c>
      <c r="D401" t="s">
        <v>56</v>
      </c>
      <c r="E401">
        <v>1635</v>
      </c>
    </row>
    <row r="402" spans="1:5" x14ac:dyDescent="0.25">
      <c r="A402" t="s">
        <v>72</v>
      </c>
      <c r="B402" s="189">
        <v>43617</v>
      </c>
      <c r="C402" t="s">
        <v>68</v>
      </c>
      <c r="D402" t="s">
        <v>52</v>
      </c>
      <c r="E402">
        <v>26583</v>
      </c>
    </row>
    <row r="403" spans="1:5" x14ac:dyDescent="0.25">
      <c r="A403" t="s">
        <v>72</v>
      </c>
      <c r="B403" s="189">
        <v>43617</v>
      </c>
      <c r="C403" t="s">
        <v>68</v>
      </c>
      <c r="D403" t="s">
        <v>53</v>
      </c>
      <c r="E403">
        <v>5063</v>
      </c>
    </row>
    <row r="404" spans="1:5" x14ac:dyDescent="0.25">
      <c r="A404" t="s">
        <v>72</v>
      </c>
      <c r="B404" s="189">
        <v>43617</v>
      </c>
      <c r="C404" t="s">
        <v>68</v>
      </c>
      <c r="D404" t="s">
        <v>54</v>
      </c>
      <c r="E404">
        <v>2868</v>
      </c>
    </row>
    <row r="405" spans="1:5" x14ac:dyDescent="0.25">
      <c r="A405" t="s">
        <v>72</v>
      </c>
      <c r="B405" s="189">
        <v>43617</v>
      </c>
      <c r="C405" t="s">
        <v>68</v>
      </c>
      <c r="D405" t="s">
        <v>55</v>
      </c>
      <c r="E405">
        <v>115</v>
      </c>
    </row>
    <row r="406" spans="1:5" x14ac:dyDescent="0.25">
      <c r="A406" t="s">
        <v>72</v>
      </c>
      <c r="B406" s="189">
        <v>43617</v>
      </c>
      <c r="C406" t="s">
        <v>68</v>
      </c>
      <c r="D406" t="s">
        <v>56</v>
      </c>
      <c r="E406">
        <v>30</v>
      </c>
    </row>
    <row r="407" spans="1:5" x14ac:dyDescent="0.25">
      <c r="A407" t="s">
        <v>72</v>
      </c>
      <c r="B407" s="189">
        <v>43645</v>
      </c>
      <c r="C407" t="s">
        <v>67</v>
      </c>
      <c r="D407" t="s">
        <v>52</v>
      </c>
      <c r="E407">
        <v>102978</v>
      </c>
    </row>
    <row r="408" spans="1:5" x14ac:dyDescent="0.25">
      <c r="A408" t="s">
        <v>72</v>
      </c>
      <c r="B408" s="189">
        <v>43645</v>
      </c>
      <c r="C408" t="s">
        <v>67</v>
      </c>
      <c r="D408" t="s">
        <v>53</v>
      </c>
      <c r="E408">
        <v>23312</v>
      </c>
    </row>
    <row r="409" spans="1:5" x14ac:dyDescent="0.25">
      <c r="A409" t="s">
        <v>72</v>
      </c>
      <c r="B409" s="189">
        <v>43645</v>
      </c>
      <c r="C409" t="s">
        <v>67</v>
      </c>
      <c r="D409" t="s">
        <v>54</v>
      </c>
      <c r="E409">
        <v>5628</v>
      </c>
    </row>
    <row r="410" spans="1:5" x14ac:dyDescent="0.25">
      <c r="A410" t="s">
        <v>72</v>
      </c>
      <c r="B410" s="189">
        <v>43645</v>
      </c>
      <c r="C410" t="s">
        <v>67</v>
      </c>
      <c r="D410" t="s">
        <v>55</v>
      </c>
      <c r="E410">
        <v>1726</v>
      </c>
    </row>
    <row r="411" spans="1:5" x14ac:dyDescent="0.25">
      <c r="A411" t="s">
        <v>72</v>
      </c>
      <c r="B411" s="189">
        <v>43645</v>
      </c>
      <c r="C411" t="s">
        <v>67</v>
      </c>
      <c r="D411" t="s">
        <v>56</v>
      </c>
      <c r="E411">
        <v>1405</v>
      </c>
    </row>
    <row r="412" spans="1:5" x14ac:dyDescent="0.25">
      <c r="A412" t="s">
        <v>72</v>
      </c>
      <c r="B412" s="189">
        <v>43645</v>
      </c>
      <c r="C412" t="s">
        <v>68</v>
      </c>
      <c r="D412" t="s">
        <v>52</v>
      </c>
      <c r="E412">
        <v>24956</v>
      </c>
    </row>
    <row r="413" spans="1:5" x14ac:dyDescent="0.25">
      <c r="A413" t="s">
        <v>72</v>
      </c>
      <c r="B413" s="189">
        <v>43645</v>
      </c>
      <c r="C413" t="s">
        <v>68</v>
      </c>
      <c r="D413" t="s">
        <v>53</v>
      </c>
      <c r="E413">
        <v>4930</v>
      </c>
    </row>
    <row r="414" spans="1:5" x14ac:dyDescent="0.25">
      <c r="A414" t="s">
        <v>72</v>
      </c>
      <c r="B414" s="189">
        <v>43645</v>
      </c>
      <c r="C414" t="s">
        <v>68</v>
      </c>
      <c r="D414" t="s">
        <v>54</v>
      </c>
      <c r="E414">
        <v>2558</v>
      </c>
    </row>
    <row r="415" spans="1:5" x14ac:dyDescent="0.25">
      <c r="A415" t="s">
        <v>72</v>
      </c>
      <c r="B415" s="189">
        <v>43645</v>
      </c>
      <c r="C415" t="s">
        <v>68</v>
      </c>
      <c r="D415" t="s">
        <v>55</v>
      </c>
      <c r="E415">
        <v>103</v>
      </c>
    </row>
    <row r="416" spans="1:5" x14ac:dyDescent="0.25">
      <c r="A416" t="s">
        <v>72</v>
      </c>
      <c r="B416" s="189">
        <v>43645</v>
      </c>
      <c r="C416" t="s">
        <v>68</v>
      </c>
      <c r="D416" t="s">
        <v>56</v>
      </c>
      <c r="E416">
        <v>12</v>
      </c>
    </row>
    <row r="417" spans="1:5" x14ac:dyDescent="0.25">
      <c r="A417" t="s">
        <v>72</v>
      </c>
      <c r="B417" s="189">
        <v>43673</v>
      </c>
      <c r="C417" t="s">
        <v>67</v>
      </c>
      <c r="D417" t="s">
        <v>52</v>
      </c>
      <c r="E417">
        <v>106543</v>
      </c>
    </row>
    <row r="418" spans="1:5" x14ac:dyDescent="0.25">
      <c r="A418" t="s">
        <v>72</v>
      </c>
      <c r="B418" s="189">
        <v>43673</v>
      </c>
      <c r="C418" t="s">
        <v>67</v>
      </c>
      <c r="D418" t="s">
        <v>53</v>
      </c>
      <c r="E418">
        <v>24061</v>
      </c>
    </row>
    <row r="419" spans="1:5" x14ac:dyDescent="0.25">
      <c r="A419" t="s">
        <v>72</v>
      </c>
      <c r="B419" s="189">
        <v>43673</v>
      </c>
      <c r="C419" t="s">
        <v>67</v>
      </c>
      <c r="D419" t="s">
        <v>54</v>
      </c>
      <c r="E419">
        <v>5803</v>
      </c>
    </row>
    <row r="420" spans="1:5" x14ac:dyDescent="0.25">
      <c r="A420" t="s">
        <v>72</v>
      </c>
      <c r="B420" s="189">
        <v>43673</v>
      </c>
      <c r="C420" t="s">
        <v>67</v>
      </c>
      <c r="D420" t="s">
        <v>55</v>
      </c>
      <c r="E420">
        <v>1790</v>
      </c>
    </row>
    <row r="421" spans="1:5" x14ac:dyDescent="0.25">
      <c r="A421" t="s">
        <v>72</v>
      </c>
      <c r="B421" s="189">
        <v>43673</v>
      </c>
      <c r="C421" t="s">
        <v>67</v>
      </c>
      <c r="D421" t="s">
        <v>56</v>
      </c>
      <c r="E421">
        <v>1497</v>
      </c>
    </row>
    <row r="422" spans="1:5" x14ac:dyDescent="0.25">
      <c r="A422" t="s">
        <v>72</v>
      </c>
      <c r="B422" s="189">
        <v>43673</v>
      </c>
      <c r="C422" t="s">
        <v>68</v>
      </c>
      <c r="D422" t="s">
        <v>52</v>
      </c>
      <c r="E422">
        <v>25682</v>
      </c>
    </row>
    <row r="423" spans="1:5" x14ac:dyDescent="0.25">
      <c r="A423" t="s">
        <v>72</v>
      </c>
      <c r="B423" s="189">
        <v>43673</v>
      </c>
      <c r="C423" t="s">
        <v>68</v>
      </c>
      <c r="D423" t="s">
        <v>53</v>
      </c>
      <c r="E423">
        <v>5049</v>
      </c>
    </row>
    <row r="424" spans="1:5" x14ac:dyDescent="0.25">
      <c r="A424" t="s">
        <v>72</v>
      </c>
      <c r="B424" s="189">
        <v>43673</v>
      </c>
      <c r="C424" t="s">
        <v>68</v>
      </c>
      <c r="D424" t="s">
        <v>54</v>
      </c>
      <c r="E424">
        <v>2681</v>
      </c>
    </row>
    <row r="425" spans="1:5" x14ac:dyDescent="0.25">
      <c r="A425" t="s">
        <v>72</v>
      </c>
      <c r="B425" s="189">
        <v>43673</v>
      </c>
      <c r="C425" t="s">
        <v>68</v>
      </c>
      <c r="D425" t="s">
        <v>55</v>
      </c>
      <c r="E425">
        <v>114</v>
      </c>
    </row>
    <row r="426" spans="1:5" x14ac:dyDescent="0.25">
      <c r="A426" t="s">
        <v>72</v>
      </c>
      <c r="B426" s="189">
        <v>43673</v>
      </c>
      <c r="C426" t="s">
        <v>68</v>
      </c>
      <c r="D426" t="s">
        <v>56</v>
      </c>
      <c r="E426">
        <v>17</v>
      </c>
    </row>
    <row r="427" spans="1:5" x14ac:dyDescent="0.25">
      <c r="A427" t="s">
        <v>72</v>
      </c>
      <c r="B427" s="189">
        <v>43708</v>
      </c>
      <c r="C427" t="s">
        <v>67</v>
      </c>
      <c r="D427" t="s">
        <v>52</v>
      </c>
      <c r="E427">
        <v>103064</v>
      </c>
    </row>
    <row r="428" spans="1:5" x14ac:dyDescent="0.25">
      <c r="A428" t="s">
        <v>72</v>
      </c>
      <c r="B428" s="189">
        <v>43708</v>
      </c>
      <c r="C428" t="s">
        <v>67</v>
      </c>
      <c r="D428" t="s">
        <v>53</v>
      </c>
      <c r="E428">
        <v>23897</v>
      </c>
    </row>
    <row r="429" spans="1:5" x14ac:dyDescent="0.25">
      <c r="A429" t="s">
        <v>72</v>
      </c>
      <c r="B429" s="189">
        <v>43708</v>
      </c>
      <c r="C429" t="s">
        <v>67</v>
      </c>
      <c r="D429" t="s">
        <v>54</v>
      </c>
      <c r="E429">
        <v>5601</v>
      </c>
    </row>
    <row r="430" spans="1:5" x14ac:dyDescent="0.25">
      <c r="A430" t="s">
        <v>72</v>
      </c>
      <c r="B430" s="189">
        <v>43708</v>
      </c>
      <c r="C430" t="s">
        <v>67</v>
      </c>
      <c r="D430" t="s">
        <v>55</v>
      </c>
      <c r="E430">
        <v>1736</v>
      </c>
    </row>
    <row r="431" spans="1:5" x14ac:dyDescent="0.25">
      <c r="A431" t="s">
        <v>72</v>
      </c>
      <c r="B431" s="189">
        <v>43708</v>
      </c>
      <c r="C431" t="s">
        <v>67</v>
      </c>
      <c r="D431" t="s">
        <v>56</v>
      </c>
      <c r="E431">
        <v>1373</v>
      </c>
    </row>
    <row r="432" spans="1:5" x14ac:dyDescent="0.25">
      <c r="A432" t="s">
        <v>72</v>
      </c>
      <c r="B432" s="189">
        <v>43708</v>
      </c>
      <c r="C432" t="s">
        <v>68</v>
      </c>
      <c r="D432" t="s">
        <v>52</v>
      </c>
      <c r="E432">
        <v>23877</v>
      </c>
    </row>
    <row r="433" spans="1:5" x14ac:dyDescent="0.25">
      <c r="A433" t="s">
        <v>72</v>
      </c>
      <c r="B433" s="189">
        <v>43708</v>
      </c>
      <c r="C433" t="s">
        <v>68</v>
      </c>
      <c r="D433" t="s">
        <v>53</v>
      </c>
      <c r="E433">
        <v>4982</v>
      </c>
    </row>
    <row r="434" spans="1:5" x14ac:dyDescent="0.25">
      <c r="A434" t="s">
        <v>72</v>
      </c>
      <c r="B434" s="189">
        <v>43708</v>
      </c>
      <c r="C434" t="s">
        <v>68</v>
      </c>
      <c r="D434" t="s">
        <v>54</v>
      </c>
      <c r="E434">
        <v>2280</v>
      </c>
    </row>
    <row r="435" spans="1:5" x14ac:dyDescent="0.25">
      <c r="A435" t="s">
        <v>72</v>
      </c>
      <c r="B435" s="189">
        <v>43708</v>
      </c>
      <c r="C435" t="s">
        <v>68</v>
      </c>
      <c r="D435" t="s">
        <v>55</v>
      </c>
      <c r="E435">
        <v>84</v>
      </c>
    </row>
    <row r="436" spans="1:5" x14ac:dyDescent="0.25">
      <c r="A436" t="s">
        <v>72</v>
      </c>
      <c r="B436" s="189">
        <v>43708</v>
      </c>
      <c r="C436" t="s">
        <v>68</v>
      </c>
      <c r="D436" t="s">
        <v>56</v>
      </c>
      <c r="E436">
        <v>8</v>
      </c>
    </row>
    <row r="437" spans="1:5" x14ac:dyDescent="0.25">
      <c r="A437" t="s">
        <v>72</v>
      </c>
      <c r="B437" s="189">
        <v>43736</v>
      </c>
      <c r="C437" t="s">
        <v>67</v>
      </c>
      <c r="D437" t="s">
        <v>52</v>
      </c>
      <c r="E437">
        <v>100104</v>
      </c>
    </row>
    <row r="438" spans="1:5" x14ac:dyDescent="0.25">
      <c r="A438" t="s">
        <v>72</v>
      </c>
      <c r="B438" s="189">
        <v>43736</v>
      </c>
      <c r="C438" t="s">
        <v>67</v>
      </c>
      <c r="D438" t="s">
        <v>53</v>
      </c>
      <c r="E438">
        <v>23718</v>
      </c>
    </row>
    <row r="439" spans="1:5" x14ac:dyDescent="0.25">
      <c r="A439" t="s">
        <v>72</v>
      </c>
      <c r="B439" s="189">
        <v>43736</v>
      </c>
      <c r="C439" t="s">
        <v>67</v>
      </c>
      <c r="D439" t="s">
        <v>54</v>
      </c>
      <c r="E439">
        <v>5301</v>
      </c>
    </row>
    <row r="440" spans="1:5" x14ac:dyDescent="0.25">
      <c r="A440" t="s">
        <v>72</v>
      </c>
      <c r="B440" s="189">
        <v>43736</v>
      </c>
      <c r="C440" t="s">
        <v>67</v>
      </c>
      <c r="D440" t="s">
        <v>55</v>
      </c>
      <c r="E440">
        <v>1655</v>
      </c>
    </row>
    <row r="441" spans="1:5" x14ac:dyDescent="0.25">
      <c r="A441" t="s">
        <v>72</v>
      </c>
      <c r="B441" s="189">
        <v>43736</v>
      </c>
      <c r="C441" t="s">
        <v>67</v>
      </c>
      <c r="D441" t="s">
        <v>56</v>
      </c>
      <c r="E441">
        <v>1378</v>
      </c>
    </row>
    <row r="442" spans="1:5" x14ac:dyDescent="0.25">
      <c r="A442" t="s">
        <v>72</v>
      </c>
      <c r="B442" s="189">
        <v>43736</v>
      </c>
      <c r="C442" t="s">
        <v>68</v>
      </c>
      <c r="D442" t="s">
        <v>52</v>
      </c>
      <c r="E442">
        <v>23553</v>
      </c>
    </row>
    <row r="443" spans="1:5" x14ac:dyDescent="0.25">
      <c r="A443" t="s">
        <v>72</v>
      </c>
      <c r="B443" s="189">
        <v>43736</v>
      </c>
      <c r="C443" t="s">
        <v>68</v>
      </c>
      <c r="D443" t="s">
        <v>53</v>
      </c>
      <c r="E443">
        <v>4891</v>
      </c>
    </row>
    <row r="444" spans="1:5" x14ac:dyDescent="0.25">
      <c r="A444" t="s">
        <v>72</v>
      </c>
      <c r="B444" s="189">
        <v>43736</v>
      </c>
      <c r="C444" t="s">
        <v>68</v>
      </c>
      <c r="D444" t="s">
        <v>54</v>
      </c>
      <c r="E444">
        <v>2218</v>
      </c>
    </row>
    <row r="445" spans="1:5" x14ac:dyDescent="0.25">
      <c r="A445" t="s">
        <v>72</v>
      </c>
      <c r="B445" s="189">
        <v>43736</v>
      </c>
      <c r="C445" t="s">
        <v>68</v>
      </c>
      <c r="D445" t="s">
        <v>55</v>
      </c>
      <c r="E445">
        <v>86</v>
      </c>
    </row>
    <row r="446" spans="1:5" x14ac:dyDescent="0.25">
      <c r="A446" t="s">
        <v>72</v>
      </c>
      <c r="B446" s="189">
        <v>43736</v>
      </c>
      <c r="C446" t="s">
        <v>68</v>
      </c>
      <c r="D446" t="s">
        <v>56</v>
      </c>
      <c r="E446">
        <v>11</v>
      </c>
    </row>
    <row r="447" spans="1:5" x14ac:dyDescent="0.25">
      <c r="A447" t="s">
        <v>72</v>
      </c>
      <c r="B447" s="189">
        <v>43764</v>
      </c>
      <c r="C447" t="s">
        <v>67</v>
      </c>
      <c r="D447" t="s">
        <v>52</v>
      </c>
      <c r="E447">
        <v>94758</v>
      </c>
    </row>
    <row r="448" spans="1:5" x14ac:dyDescent="0.25">
      <c r="A448" t="s">
        <v>72</v>
      </c>
      <c r="B448" s="189">
        <v>43764</v>
      </c>
      <c r="C448" t="s">
        <v>67</v>
      </c>
      <c r="D448" t="s">
        <v>53</v>
      </c>
      <c r="E448">
        <v>23068</v>
      </c>
    </row>
    <row r="449" spans="1:5" x14ac:dyDescent="0.25">
      <c r="A449" t="s">
        <v>72</v>
      </c>
      <c r="B449" s="189">
        <v>43764</v>
      </c>
      <c r="C449" t="s">
        <v>67</v>
      </c>
      <c r="D449" t="s">
        <v>54</v>
      </c>
      <c r="E449">
        <v>5060</v>
      </c>
    </row>
    <row r="450" spans="1:5" x14ac:dyDescent="0.25">
      <c r="A450" t="s">
        <v>72</v>
      </c>
      <c r="B450" s="189">
        <v>43764</v>
      </c>
      <c r="C450" t="s">
        <v>67</v>
      </c>
      <c r="D450" t="s">
        <v>55</v>
      </c>
      <c r="E450">
        <v>1652</v>
      </c>
    </row>
    <row r="451" spans="1:5" x14ac:dyDescent="0.25">
      <c r="A451" t="s">
        <v>72</v>
      </c>
      <c r="B451" s="189">
        <v>43764</v>
      </c>
      <c r="C451" t="s">
        <v>67</v>
      </c>
      <c r="D451" t="s">
        <v>56</v>
      </c>
      <c r="E451">
        <v>1373</v>
      </c>
    </row>
    <row r="452" spans="1:5" x14ac:dyDescent="0.25">
      <c r="A452" t="s">
        <v>72</v>
      </c>
      <c r="B452" s="189">
        <v>43764</v>
      </c>
      <c r="C452" t="s">
        <v>68</v>
      </c>
      <c r="D452" t="s">
        <v>52</v>
      </c>
      <c r="E452">
        <v>23172</v>
      </c>
    </row>
    <row r="453" spans="1:5" x14ac:dyDescent="0.25">
      <c r="A453" t="s">
        <v>72</v>
      </c>
      <c r="B453" s="189">
        <v>43764</v>
      </c>
      <c r="C453" t="s">
        <v>68</v>
      </c>
      <c r="D453" t="s">
        <v>53</v>
      </c>
      <c r="E453">
        <v>4885</v>
      </c>
    </row>
    <row r="454" spans="1:5" x14ac:dyDescent="0.25">
      <c r="A454" t="s">
        <v>72</v>
      </c>
      <c r="B454" s="189">
        <v>43764</v>
      </c>
      <c r="C454" t="s">
        <v>68</v>
      </c>
      <c r="D454" t="s">
        <v>54</v>
      </c>
      <c r="E454">
        <v>2289</v>
      </c>
    </row>
    <row r="455" spans="1:5" x14ac:dyDescent="0.25">
      <c r="A455" t="s">
        <v>72</v>
      </c>
      <c r="B455" s="189">
        <v>43764</v>
      </c>
      <c r="C455" t="s">
        <v>68</v>
      </c>
      <c r="D455" t="s">
        <v>55</v>
      </c>
      <c r="E455">
        <v>80</v>
      </c>
    </row>
    <row r="456" spans="1:5" x14ac:dyDescent="0.25">
      <c r="A456" t="s">
        <v>72</v>
      </c>
      <c r="B456" s="189">
        <v>43764</v>
      </c>
      <c r="C456" t="s">
        <v>68</v>
      </c>
      <c r="D456" t="s">
        <v>56</v>
      </c>
      <c r="E456">
        <v>10</v>
      </c>
    </row>
    <row r="457" spans="1:5" x14ac:dyDescent="0.25">
      <c r="A457" t="s">
        <v>72</v>
      </c>
      <c r="B457" s="189">
        <v>43799</v>
      </c>
      <c r="C457" t="s">
        <v>67</v>
      </c>
      <c r="D457" t="s">
        <v>52</v>
      </c>
      <c r="E457">
        <v>101192</v>
      </c>
    </row>
    <row r="458" spans="1:5" x14ac:dyDescent="0.25">
      <c r="A458" t="s">
        <v>72</v>
      </c>
      <c r="B458" s="189">
        <v>43799</v>
      </c>
      <c r="C458" t="s">
        <v>67</v>
      </c>
      <c r="D458" t="s">
        <v>53</v>
      </c>
      <c r="E458">
        <v>24022</v>
      </c>
    </row>
    <row r="459" spans="1:5" x14ac:dyDescent="0.25">
      <c r="A459" t="s">
        <v>72</v>
      </c>
      <c r="B459" s="189">
        <v>43799</v>
      </c>
      <c r="C459" t="s">
        <v>67</v>
      </c>
      <c r="D459" t="s">
        <v>54</v>
      </c>
      <c r="E459">
        <v>5830</v>
      </c>
    </row>
    <row r="460" spans="1:5" x14ac:dyDescent="0.25">
      <c r="A460" t="s">
        <v>72</v>
      </c>
      <c r="B460" s="189">
        <v>43799</v>
      </c>
      <c r="C460" t="s">
        <v>67</v>
      </c>
      <c r="D460" t="s">
        <v>55</v>
      </c>
      <c r="E460">
        <v>1817</v>
      </c>
    </row>
    <row r="461" spans="1:5" x14ac:dyDescent="0.25">
      <c r="A461" t="s">
        <v>72</v>
      </c>
      <c r="B461" s="189">
        <v>43799</v>
      </c>
      <c r="C461" t="s">
        <v>67</v>
      </c>
      <c r="D461" t="s">
        <v>56</v>
      </c>
      <c r="E461">
        <v>1534</v>
      </c>
    </row>
    <row r="462" spans="1:5" x14ac:dyDescent="0.25">
      <c r="A462" t="s">
        <v>72</v>
      </c>
      <c r="B462" s="189">
        <v>43799</v>
      </c>
      <c r="C462" t="s">
        <v>68</v>
      </c>
      <c r="D462" t="s">
        <v>52</v>
      </c>
      <c r="E462">
        <v>23002</v>
      </c>
    </row>
    <row r="463" spans="1:5" x14ac:dyDescent="0.25">
      <c r="A463" t="s">
        <v>72</v>
      </c>
      <c r="B463" s="189">
        <v>43799</v>
      </c>
      <c r="C463" t="s">
        <v>68</v>
      </c>
      <c r="D463" t="s">
        <v>53</v>
      </c>
      <c r="E463">
        <v>5018</v>
      </c>
    </row>
    <row r="464" spans="1:5" x14ac:dyDescent="0.25">
      <c r="A464" t="s">
        <v>72</v>
      </c>
      <c r="B464" s="189">
        <v>43799</v>
      </c>
      <c r="C464" t="s">
        <v>68</v>
      </c>
      <c r="D464" t="s">
        <v>54</v>
      </c>
      <c r="E464">
        <v>2581</v>
      </c>
    </row>
    <row r="465" spans="1:5" x14ac:dyDescent="0.25">
      <c r="A465" t="s">
        <v>72</v>
      </c>
      <c r="B465" s="189">
        <v>43799</v>
      </c>
      <c r="C465" t="s">
        <v>68</v>
      </c>
      <c r="D465" t="s">
        <v>55</v>
      </c>
      <c r="E465">
        <v>101</v>
      </c>
    </row>
    <row r="466" spans="1:5" x14ac:dyDescent="0.25">
      <c r="A466" t="s">
        <v>72</v>
      </c>
      <c r="B466" s="189">
        <v>43799</v>
      </c>
      <c r="C466" t="s">
        <v>68</v>
      </c>
      <c r="D466" t="s">
        <v>56</v>
      </c>
      <c r="E466">
        <v>14</v>
      </c>
    </row>
    <row r="467" spans="1:5" x14ac:dyDescent="0.25">
      <c r="A467" t="s">
        <v>72</v>
      </c>
      <c r="B467" s="189">
        <v>43827</v>
      </c>
      <c r="C467" t="s">
        <v>67</v>
      </c>
      <c r="D467" t="s">
        <v>52</v>
      </c>
      <c r="E467">
        <v>101308</v>
      </c>
    </row>
    <row r="468" spans="1:5" x14ac:dyDescent="0.25">
      <c r="A468" t="s">
        <v>72</v>
      </c>
      <c r="B468" s="189">
        <v>43827</v>
      </c>
      <c r="C468" t="s">
        <v>67</v>
      </c>
      <c r="D468" t="s">
        <v>53</v>
      </c>
      <c r="E468">
        <v>24960</v>
      </c>
    </row>
    <row r="469" spans="1:5" x14ac:dyDescent="0.25">
      <c r="A469" t="s">
        <v>72</v>
      </c>
      <c r="B469" s="189">
        <v>43827</v>
      </c>
      <c r="C469" t="s">
        <v>67</v>
      </c>
      <c r="D469" t="s">
        <v>54</v>
      </c>
      <c r="E469">
        <v>6532</v>
      </c>
    </row>
    <row r="470" spans="1:5" x14ac:dyDescent="0.25">
      <c r="A470" t="s">
        <v>72</v>
      </c>
      <c r="B470" s="189">
        <v>43827</v>
      </c>
      <c r="C470" t="s">
        <v>67</v>
      </c>
      <c r="D470" t="s">
        <v>55</v>
      </c>
      <c r="E470">
        <v>2069</v>
      </c>
    </row>
    <row r="471" spans="1:5" x14ac:dyDescent="0.25">
      <c r="A471" t="s">
        <v>72</v>
      </c>
      <c r="B471" s="189">
        <v>43827</v>
      </c>
      <c r="C471" t="s">
        <v>67</v>
      </c>
      <c r="D471" t="s">
        <v>56</v>
      </c>
      <c r="E471">
        <v>1742</v>
      </c>
    </row>
    <row r="472" spans="1:5" x14ac:dyDescent="0.25">
      <c r="A472" t="s">
        <v>72</v>
      </c>
      <c r="B472" s="189">
        <v>43827</v>
      </c>
      <c r="C472" t="s">
        <v>68</v>
      </c>
      <c r="D472" t="s">
        <v>52</v>
      </c>
      <c r="E472">
        <v>23693</v>
      </c>
    </row>
    <row r="473" spans="1:5" x14ac:dyDescent="0.25">
      <c r="A473" t="s">
        <v>72</v>
      </c>
      <c r="B473" s="189">
        <v>43827</v>
      </c>
      <c r="C473" t="s">
        <v>68</v>
      </c>
      <c r="D473" t="s">
        <v>53</v>
      </c>
      <c r="E473">
        <v>5061</v>
      </c>
    </row>
    <row r="474" spans="1:5" x14ac:dyDescent="0.25">
      <c r="A474" t="s">
        <v>72</v>
      </c>
      <c r="B474" s="189">
        <v>43827</v>
      </c>
      <c r="C474" t="s">
        <v>68</v>
      </c>
      <c r="D474" t="s">
        <v>54</v>
      </c>
      <c r="E474">
        <v>3049</v>
      </c>
    </row>
    <row r="475" spans="1:5" x14ac:dyDescent="0.25">
      <c r="A475" t="s">
        <v>72</v>
      </c>
      <c r="B475" s="189">
        <v>43827</v>
      </c>
      <c r="C475" t="s">
        <v>68</v>
      </c>
      <c r="D475" t="s">
        <v>55</v>
      </c>
      <c r="E475">
        <v>144</v>
      </c>
    </row>
    <row r="476" spans="1:5" x14ac:dyDescent="0.25">
      <c r="A476" t="s">
        <v>72</v>
      </c>
      <c r="B476" s="189">
        <v>43827</v>
      </c>
      <c r="C476" t="s">
        <v>68</v>
      </c>
      <c r="D476" t="s">
        <v>56</v>
      </c>
      <c r="E476">
        <v>20</v>
      </c>
    </row>
    <row r="477" spans="1:5" x14ac:dyDescent="0.25">
      <c r="A477" t="s">
        <v>72</v>
      </c>
      <c r="B477" s="189">
        <v>43862</v>
      </c>
      <c r="C477" t="s">
        <v>67</v>
      </c>
      <c r="D477" t="s">
        <v>52</v>
      </c>
      <c r="E477">
        <v>99505</v>
      </c>
    </row>
    <row r="478" spans="1:5" x14ac:dyDescent="0.25">
      <c r="A478" t="s">
        <v>72</v>
      </c>
      <c r="B478" s="189">
        <v>43862</v>
      </c>
      <c r="C478" t="s">
        <v>67</v>
      </c>
      <c r="D478" t="s">
        <v>53</v>
      </c>
      <c r="E478">
        <v>24005</v>
      </c>
    </row>
    <row r="479" spans="1:5" x14ac:dyDescent="0.25">
      <c r="A479" t="s">
        <v>72</v>
      </c>
      <c r="B479" s="189">
        <v>43862</v>
      </c>
      <c r="C479" t="s">
        <v>67</v>
      </c>
      <c r="D479" t="s">
        <v>54</v>
      </c>
      <c r="E479">
        <v>5961</v>
      </c>
    </row>
    <row r="480" spans="1:5" x14ac:dyDescent="0.25">
      <c r="A480" t="s">
        <v>72</v>
      </c>
      <c r="B480" s="189">
        <v>43862</v>
      </c>
      <c r="C480" t="s">
        <v>67</v>
      </c>
      <c r="D480" t="s">
        <v>55</v>
      </c>
      <c r="E480">
        <v>1722</v>
      </c>
    </row>
    <row r="481" spans="1:5" x14ac:dyDescent="0.25">
      <c r="A481" t="s">
        <v>72</v>
      </c>
      <c r="B481" s="189">
        <v>43862</v>
      </c>
      <c r="C481" t="s">
        <v>67</v>
      </c>
      <c r="D481" t="s">
        <v>56</v>
      </c>
      <c r="E481">
        <v>1472</v>
      </c>
    </row>
    <row r="482" spans="1:5" x14ac:dyDescent="0.25">
      <c r="A482" t="s">
        <v>72</v>
      </c>
      <c r="B482" s="189">
        <v>43862</v>
      </c>
      <c r="C482" t="s">
        <v>68</v>
      </c>
      <c r="D482" t="s">
        <v>52</v>
      </c>
      <c r="E482">
        <v>21757</v>
      </c>
    </row>
    <row r="483" spans="1:5" x14ac:dyDescent="0.25">
      <c r="A483" t="s">
        <v>72</v>
      </c>
      <c r="B483" s="189">
        <v>43862</v>
      </c>
      <c r="C483" t="s">
        <v>68</v>
      </c>
      <c r="D483" t="s">
        <v>53</v>
      </c>
      <c r="E483">
        <v>4351</v>
      </c>
    </row>
    <row r="484" spans="1:5" x14ac:dyDescent="0.25">
      <c r="A484" t="s">
        <v>72</v>
      </c>
      <c r="B484" s="189">
        <v>43862</v>
      </c>
      <c r="C484" t="s">
        <v>68</v>
      </c>
      <c r="D484" t="s">
        <v>54</v>
      </c>
      <c r="E484">
        <v>2583</v>
      </c>
    </row>
    <row r="485" spans="1:5" x14ac:dyDescent="0.25">
      <c r="A485" t="s">
        <v>72</v>
      </c>
      <c r="B485" s="189">
        <v>43862</v>
      </c>
      <c r="C485" t="s">
        <v>68</v>
      </c>
      <c r="D485" t="s">
        <v>55</v>
      </c>
      <c r="E485">
        <v>105</v>
      </c>
    </row>
    <row r="486" spans="1:5" x14ac:dyDescent="0.25">
      <c r="A486" t="s">
        <v>72</v>
      </c>
      <c r="B486" s="189">
        <v>43862</v>
      </c>
      <c r="C486" t="s">
        <v>68</v>
      </c>
      <c r="D486" t="s">
        <v>56</v>
      </c>
      <c r="E486">
        <v>15</v>
      </c>
    </row>
    <row r="487" spans="1:5" x14ac:dyDescent="0.25">
      <c r="A487" t="s">
        <v>72</v>
      </c>
      <c r="B487" s="189">
        <v>43890</v>
      </c>
      <c r="C487" t="s">
        <v>67</v>
      </c>
      <c r="D487" t="s">
        <v>52</v>
      </c>
      <c r="E487">
        <v>104473</v>
      </c>
    </row>
    <row r="488" spans="1:5" x14ac:dyDescent="0.25">
      <c r="A488" t="s">
        <v>72</v>
      </c>
      <c r="B488" s="189">
        <v>43890</v>
      </c>
      <c r="C488" t="s">
        <v>67</v>
      </c>
      <c r="D488" t="s">
        <v>53</v>
      </c>
      <c r="E488">
        <v>22769</v>
      </c>
    </row>
    <row r="489" spans="1:5" x14ac:dyDescent="0.25">
      <c r="A489" t="s">
        <v>72</v>
      </c>
      <c r="B489" s="189">
        <v>43890</v>
      </c>
      <c r="C489" t="s">
        <v>67</v>
      </c>
      <c r="D489" t="s">
        <v>54</v>
      </c>
      <c r="E489">
        <v>6669</v>
      </c>
    </row>
    <row r="490" spans="1:5" x14ac:dyDescent="0.25">
      <c r="A490" t="s">
        <v>72</v>
      </c>
      <c r="B490" s="189">
        <v>43890</v>
      </c>
      <c r="C490" t="s">
        <v>67</v>
      </c>
      <c r="D490" t="s">
        <v>55</v>
      </c>
      <c r="E490">
        <v>1958</v>
      </c>
    </row>
    <row r="491" spans="1:5" x14ac:dyDescent="0.25">
      <c r="A491" t="s">
        <v>72</v>
      </c>
      <c r="B491" s="189">
        <v>43890</v>
      </c>
      <c r="C491" t="s">
        <v>67</v>
      </c>
      <c r="D491" t="s">
        <v>56</v>
      </c>
      <c r="E491">
        <v>1780</v>
      </c>
    </row>
    <row r="492" spans="1:5" x14ac:dyDescent="0.25">
      <c r="A492" t="s">
        <v>72</v>
      </c>
      <c r="B492" s="189">
        <v>43890</v>
      </c>
      <c r="C492" t="s">
        <v>68</v>
      </c>
      <c r="D492" t="s">
        <v>52</v>
      </c>
      <c r="E492">
        <v>23756</v>
      </c>
    </row>
    <row r="493" spans="1:5" x14ac:dyDescent="0.25">
      <c r="A493" t="s">
        <v>72</v>
      </c>
      <c r="B493" s="189">
        <v>43890</v>
      </c>
      <c r="C493" t="s">
        <v>68</v>
      </c>
      <c r="D493" t="s">
        <v>53</v>
      </c>
      <c r="E493">
        <v>4363</v>
      </c>
    </row>
    <row r="494" spans="1:5" x14ac:dyDescent="0.25">
      <c r="A494" t="s">
        <v>72</v>
      </c>
      <c r="B494" s="189">
        <v>43890</v>
      </c>
      <c r="C494" t="s">
        <v>68</v>
      </c>
      <c r="D494" t="s">
        <v>54</v>
      </c>
      <c r="E494">
        <v>3028</v>
      </c>
    </row>
    <row r="495" spans="1:5" x14ac:dyDescent="0.25">
      <c r="A495" t="s">
        <v>72</v>
      </c>
      <c r="B495" s="189">
        <v>43890</v>
      </c>
      <c r="C495" t="s">
        <v>68</v>
      </c>
      <c r="D495" t="s">
        <v>55</v>
      </c>
      <c r="E495">
        <v>128</v>
      </c>
    </row>
    <row r="496" spans="1:5" x14ac:dyDescent="0.25">
      <c r="A496" t="s">
        <v>72</v>
      </c>
      <c r="B496" s="189">
        <v>43890</v>
      </c>
      <c r="C496" t="s">
        <v>68</v>
      </c>
      <c r="D496" t="s">
        <v>56</v>
      </c>
      <c r="E496">
        <v>19</v>
      </c>
    </row>
    <row r="497" spans="1:5" x14ac:dyDescent="0.25">
      <c r="A497" t="s">
        <v>72</v>
      </c>
      <c r="B497" s="189">
        <v>43918</v>
      </c>
      <c r="C497" t="s">
        <v>67</v>
      </c>
      <c r="D497" t="s">
        <v>52</v>
      </c>
      <c r="E497">
        <v>111192</v>
      </c>
    </row>
    <row r="498" spans="1:5" x14ac:dyDescent="0.25">
      <c r="A498" t="s">
        <v>72</v>
      </c>
      <c r="B498" s="189">
        <v>43918</v>
      </c>
      <c r="C498" t="s">
        <v>67</v>
      </c>
      <c r="D498" t="s">
        <v>53</v>
      </c>
      <c r="E498">
        <v>23228</v>
      </c>
    </row>
    <row r="499" spans="1:5" x14ac:dyDescent="0.25">
      <c r="A499" t="s">
        <v>72</v>
      </c>
      <c r="B499" s="189">
        <v>43918</v>
      </c>
      <c r="C499" t="s">
        <v>67</v>
      </c>
      <c r="D499" t="s">
        <v>54</v>
      </c>
      <c r="E499">
        <v>7078</v>
      </c>
    </row>
    <row r="500" spans="1:5" x14ac:dyDescent="0.25">
      <c r="A500" t="s">
        <v>72</v>
      </c>
      <c r="B500" s="189">
        <v>43918</v>
      </c>
      <c r="C500" t="s">
        <v>67</v>
      </c>
      <c r="D500" t="s">
        <v>55</v>
      </c>
      <c r="E500">
        <v>2109</v>
      </c>
    </row>
    <row r="501" spans="1:5" x14ac:dyDescent="0.25">
      <c r="A501" t="s">
        <v>72</v>
      </c>
      <c r="B501" s="189">
        <v>43918</v>
      </c>
      <c r="C501" t="s">
        <v>67</v>
      </c>
      <c r="D501" t="s">
        <v>56</v>
      </c>
      <c r="E501">
        <v>1768</v>
      </c>
    </row>
    <row r="502" spans="1:5" x14ac:dyDescent="0.25">
      <c r="A502" t="s">
        <v>72</v>
      </c>
      <c r="B502" s="189">
        <v>43918</v>
      </c>
      <c r="C502" t="s">
        <v>68</v>
      </c>
      <c r="D502" t="s">
        <v>52</v>
      </c>
      <c r="E502">
        <v>26000</v>
      </c>
    </row>
    <row r="503" spans="1:5" x14ac:dyDescent="0.25">
      <c r="A503" t="s">
        <v>72</v>
      </c>
      <c r="B503" s="189">
        <v>43918</v>
      </c>
      <c r="C503" t="s">
        <v>68</v>
      </c>
      <c r="D503" t="s">
        <v>53</v>
      </c>
      <c r="E503">
        <v>4473</v>
      </c>
    </row>
    <row r="504" spans="1:5" x14ac:dyDescent="0.25">
      <c r="A504" t="s">
        <v>72</v>
      </c>
      <c r="B504" s="189">
        <v>43918</v>
      </c>
      <c r="C504" t="s">
        <v>68</v>
      </c>
      <c r="D504" t="s">
        <v>54</v>
      </c>
      <c r="E504">
        <v>3090</v>
      </c>
    </row>
    <row r="505" spans="1:5" x14ac:dyDescent="0.25">
      <c r="A505" t="s">
        <v>72</v>
      </c>
      <c r="B505" s="189">
        <v>43918</v>
      </c>
      <c r="C505" t="s">
        <v>68</v>
      </c>
      <c r="D505" t="s">
        <v>55</v>
      </c>
      <c r="E505">
        <v>142</v>
      </c>
    </row>
    <row r="506" spans="1:5" x14ac:dyDescent="0.25">
      <c r="A506" t="s">
        <v>72</v>
      </c>
      <c r="B506" s="189">
        <v>43918</v>
      </c>
      <c r="C506" t="s">
        <v>68</v>
      </c>
      <c r="D506" t="s">
        <v>56</v>
      </c>
      <c r="E506">
        <v>23</v>
      </c>
    </row>
    <row r="507" spans="1:5" x14ac:dyDescent="0.25">
      <c r="A507" t="s">
        <v>66</v>
      </c>
      <c r="B507" s="189">
        <v>43554</v>
      </c>
      <c r="C507" t="s">
        <v>67</v>
      </c>
      <c r="D507" t="s">
        <v>52</v>
      </c>
      <c r="E507">
        <v>43997</v>
      </c>
    </row>
    <row r="508" spans="1:5" x14ac:dyDescent="0.25">
      <c r="A508" t="s">
        <v>66</v>
      </c>
      <c r="B508" s="189">
        <v>43554</v>
      </c>
      <c r="C508" t="s">
        <v>67</v>
      </c>
      <c r="D508" t="s">
        <v>53</v>
      </c>
      <c r="E508">
        <v>5308</v>
      </c>
    </row>
    <row r="509" spans="1:5" x14ac:dyDescent="0.25">
      <c r="A509" t="s">
        <v>66</v>
      </c>
      <c r="B509" s="189">
        <v>43554</v>
      </c>
      <c r="C509" t="s">
        <v>67</v>
      </c>
      <c r="D509" t="s">
        <v>54</v>
      </c>
      <c r="E509">
        <v>3546</v>
      </c>
    </row>
    <row r="510" spans="1:5" x14ac:dyDescent="0.25">
      <c r="A510" t="s">
        <v>66</v>
      </c>
      <c r="B510" s="189">
        <v>43554</v>
      </c>
      <c r="C510" t="s">
        <v>67</v>
      </c>
      <c r="D510" t="s">
        <v>55</v>
      </c>
      <c r="E510">
        <v>1202</v>
      </c>
    </row>
    <row r="511" spans="1:5" x14ac:dyDescent="0.25">
      <c r="A511" t="s">
        <v>66</v>
      </c>
      <c r="B511" s="189">
        <v>43554</v>
      </c>
      <c r="C511" t="s">
        <v>67</v>
      </c>
      <c r="D511" t="s">
        <v>56</v>
      </c>
      <c r="E511">
        <v>1189</v>
      </c>
    </row>
    <row r="512" spans="1:5" x14ac:dyDescent="0.25">
      <c r="A512" t="s">
        <v>66</v>
      </c>
      <c r="B512" s="189">
        <v>43554</v>
      </c>
      <c r="C512" t="s">
        <v>68</v>
      </c>
      <c r="D512" t="s">
        <v>52</v>
      </c>
      <c r="E512">
        <v>11148</v>
      </c>
    </row>
    <row r="513" spans="1:5" x14ac:dyDescent="0.25">
      <c r="A513" t="s">
        <v>66</v>
      </c>
      <c r="B513" s="189">
        <v>43554</v>
      </c>
      <c r="C513" t="s">
        <v>68</v>
      </c>
      <c r="D513" t="s">
        <v>53</v>
      </c>
      <c r="E513">
        <v>1009</v>
      </c>
    </row>
    <row r="514" spans="1:5" x14ac:dyDescent="0.25">
      <c r="A514" t="s">
        <v>66</v>
      </c>
      <c r="B514" s="189">
        <v>43554</v>
      </c>
      <c r="C514" t="s">
        <v>68</v>
      </c>
      <c r="D514" t="s">
        <v>54</v>
      </c>
      <c r="E514">
        <v>1748</v>
      </c>
    </row>
    <row r="515" spans="1:5" x14ac:dyDescent="0.25">
      <c r="A515" t="s">
        <v>66</v>
      </c>
      <c r="B515" s="189">
        <v>43554</v>
      </c>
      <c r="C515" t="s">
        <v>68</v>
      </c>
      <c r="D515" t="s">
        <v>55</v>
      </c>
      <c r="E515">
        <v>73</v>
      </c>
    </row>
    <row r="516" spans="1:5" x14ac:dyDescent="0.25">
      <c r="A516" t="s">
        <v>66</v>
      </c>
      <c r="B516" s="189">
        <v>43554</v>
      </c>
      <c r="C516" t="s">
        <v>68</v>
      </c>
      <c r="D516" t="s">
        <v>56</v>
      </c>
      <c r="E516">
        <v>14</v>
      </c>
    </row>
    <row r="517" spans="1:5" x14ac:dyDescent="0.25">
      <c r="A517" t="s">
        <v>66</v>
      </c>
      <c r="B517" s="189">
        <v>43582</v>
      </c>
      <c r="C517" t="s">
        <v>67</v>
      </c>
      <c r="D517" t="s">
        <v>52</v>
      </c>
      <c r="E517">
        <v>44421</v>
      </c>
    </row>
    <row r="518" spans="1:5" x14ac:dyDescent="0.25">
      <c r="A518" t="s">
        <v>66</v>
      </c>
      <c r="B518" s="189">
        <v>43582</v>
      </c>
      <c r="C518" t="s">
        <v>67</v>
      </c>
      <c r="D518" t="s">
        <v>53</v>
      </c>
      <c r="E518">
        <v>5241</v>
      </c>
    </row>
    <row r="519" spans="1:5" x14ac:dyDescent="0.25">
      <c r="A519" t="s">
        <v>66</v>
      </c>
      <c r="B519" s="189">
        <v>43582</v>
      </c>
      <c r="C519" t="s">
        <v>67</v>
      </c>
      <c r="D519" t="s">
        <v>54</v>
      </c>
      <c r="E519">
        <v>3827</v>
      </c>
    </row>
    <row r="520" spans="1:5" x14ac:dyDescent="0.25">
      <c r="A520" t="s">
        <v>66</v>
      </c>
      <c r="B520" s="189">
        <v>43582</v>
      </c>
      <c r="C520" t="s">
        <v>67</v>
      </c>
      <c r="D520" t="s">
        <v>55</v>
      </c>
      <c r="E520">
        <v>1308</v>
      </c>
    </row>
    <row r="521" spans="1:5" x14ac:dyDescent="0.25">
      <c r="A521" t="s">
        <v>66</v>
      </c>
      <c r="B521" s="189">
        <v>43582</v>
      </c>
      <c r="C521" t="s">
        <v>67</v>
      </c>
      <c r="D521" t="s">
        <v>56</v>
      </c>
      <c r="E521">
        <v>1071</v>
      </c>
    </row>
    <row r="522" spans="1:5" x14ac:dyDescent="0.25">
      <c r="A522" t="s">
        <v>66</v>
      </c>
      <c r="B522" s="189">
        <v>43582</v>
      </c>
      <c r="C522" t="s">
        <v>68</v>
      </c>
      <c r="D522" t="s">
        <v>52</v>
      </c>
      <c r="E522">
        <v>11246</v>
      </c>
    </row>
    <row r="523" spans="1:5" x14ac:dyDescent="0.25">
      <c r="A523" t="s">
        <v>66</v>
      </c>
      <c r="B523" s="189">
        <v>43582</v>
      </c>
      <c r="C523" t="s">
        <v>68</v>
      </c>
      <c r="D523" t="s">
        <v>53</v>
      </c>
      <c r="E523">
        <v>1013</v>
      </c>
    </row>
    <row r="524" spans="1:5" x14ac:dyDescent="0.25">
      <c r="A524" t="s">
        <v>66</v>
      </c>
      <c r="B524" s="189">
        <v>43582</v>
      </c>
      <c r="C524" t="s">
        <v>68</v>
      </c>
      <c r="D524" t="s">
        <v>54</v>
      </c>
      <c r="E524">
        <v>1804</v>
      </c>
    </row>
    <row r="525" spans="1:5" x14ac:dyDescent="0.25">
      <c r="A525" t="s">
        <v>66</v>
      </c>
      <c r="B525" s="189">
        <v>43582</v>
      </c>
      <c r="C525" t="s">
        <v>68</v>
      </c>
      <c r="D525" t="s">
        <v>55</v>
      </c>
      <c r="E525">
        <v>87</v>
      </c>
    </row>
    <row r="526" spans="1:5" x14ac:dyDescent="0.25">
      <c r="A526" t="s">
        <v>66</v>
      </c>
      <c r="B526" s="189">
        <v>43582</v>
      </c>
      <c r="C526" t="s">
        <v>68</v>
      </c>
      <c r="D526" t="s">
        <v>56</v>
      </c>
      <c r="E526">
        <v>17</v>
      </c>
    </row>
    <row r="527" spans="1:5" x14ac:dyDescent="0.25">
      <c r="A527" t="s">
        <v>66</v>
      </c>
      <c r="B527" s="189">
        <v>43617</v>
      </c>
      <c r="C527" t="s">
        <v>67</v>
      </c>
      <c r="D527" t="s">
        <v>52</v>
      </c>
      <c r="E527">
        <v>40863</v>
      </c>
    </row>
    <row r="528" spans="1:5" x14ac:dyDescent="0.25">
      <c r="A528" t="s">
        <v>66</v>
      </c>
      <c r="B528" s="189">
        <v>43617</v>
      </c>
      <c r="C528" t="s">
        <v>67</v>
      </c>
      <c r="D528" t="s">
        <v>53</v>
      </c>
      <c r="E528">
        <v>5983</v>
      </c>
    </row>
    <row r="529" spans="1:5" x14ac:dyDescent="0.25">
      <c r="A529" t="s">
        <v>66</v>
      </c>
      <c r="B529" s="189">
        <v>43617</v>
      </c>
      <c r="C529" t="s">
        <v>67</v>
      </c>
      <c r="D529" t="s">
        <v>54</v>
      </c>
      <c r="E529">
        <v>2820</v>
      </c>
    </row>
    <row r="530" spans="1:5" x14ac:dyDescent="0.25">
      <c r="A530" t="s">
        <v>66</v>
      </c>
      <c r="B530" s="189">
        <v>43617</v>
      </c>
      <c r="C530" t="s">
        <v>67</v>
      </c>
      <c r="D530" t="s">
        <v>55</v>
      </c>
      <c r="E530">
        <v>1081</v>
      </c>
    </row>
    <row r="531" spans="1:5" x14ac:dyDescent="0.25">
      <c r="A531" t="s">
        <v>66</v>
      </c>
      <c r="B531" s="189">
        <v>43617</v>
      </c>
      <c r="C531" t="s">
        <v>67</v>
      </c>
      <c r="D531" t="s">
        <v>56</v>
      </c>
      <c r="E531">
        <v>906</v>
      </c>
    </row>
    <row r="532" spans="1:5" x14ac:dyDescent="0.25">
      <c r="A532" t="s">
        <v>66</v>
      </c>
      <c r="B532" s="189">
        <v>43617</v>
      </c>
      <c r="C532" t="s">
        <v>68</v>
      </c>
      <c r="D532" t="s">
        <v>52</v>
      </c>
      <c r="E532">
        <v>10662</v>
      </c>
    </row>
    <row r="533" spans="1:5" x14ac:dyDescent="0.25">
      <c r="A533" t="s">
        <v>66</v>
      </c>
      <c r="B533" s="189">
        <v>43617</v>
      </c>
      <c r="C533" t="s">
        <v>68</v>
      </c>
      <c r="D533" t="s">
        <v>53</v>
      </c>
      <c r="E533">
        <v>1472</v>
      </c>
    </row>
    <row r="534" spans="1:5" x14ac:dyDescent="0.25">
      <c r="A534" t="s">
        <v>66</v>
      </c>
      <c r="B534" s="189">
        <v>43617</v>
      </c>
      <c r="C534" t="s">
        <v>68</v>
      </c>
      <c r="D534" t="s">
        <v>54</v>
      </c>
      <c r="E534">
        <v>1374</v>
      </c>
    </row>
    <row r="535" spans="1:5" x14ac:dyDescent="0.25">
      <c r="A535" t="s">
        <v>66</v>
      </c>
      <c r="B535" s="189">
        <v>43617</v>
      </c>
      <c r="C535" t="s">
        <v>68</v>
      </c>
      <c r="D535" t="s">
        <v>55</v>
      </c>
      <c r="E535">
        <v>45</v>
      </c>
    </row>
    <row r="536" spans="1:5" x14ac:dyDescent="0.25">
      <c r="A536" t="s">
        <v>66</v>
      </c>
      <c r="B536" s="189">
        <v>43617</v>
      </c>
      <c r="C536" t="s">
        <v>68</v>
      </c>
      <c r="D536" t="s">
        <v>56</v>
      </c>
      <c r="E536">
        <v>22</v>
      </c>
    </row>
    <row r="537" spans="1:5" x14ac:dyDescent="0.25">
      <c r="A537" t="s">
        <v>66</v>
      </c>
      <c r="B537" s="189">
        <v>43645</v>
      </c>
      <c r="C537" t="s">
        <v>67</v>
      </c>
      <c r="D537" t="s">
        <v>52</v>
      </c>
      <c r="E537">
        <v>32940</v>
      </c>
    </row>
    <row r="538" spans="1:5" x14ac:dyDescent="0.25">
      <c r="A538" t="s">
        <v>66</v>
      </c>
      <c r="B538" s="189">
        <v>43645</v>
      </c>
      <c r="C538" t="s">
        <v>67</v>
      </c>
      <c r="D538" t="s">
        <v>53</v>
      </c>
      <c r="E538">
        <v>4415</v>
      </c>
    </row>
    <row r="539" spans="1:5" x14ac:dyDescent="0.25">
      <c r="A539" t="s">
        <v>66</v>
      </c>
      <c r="B539" s="189">
        <v>43645</v>
      </c>
      <c r="C539" t="s">
        <v>67</v>
      </c>
      <c r="D539" t="s">
        <v>54</v>
      </c>
      <c r="E539">
        <v>2144</v>
      </c>
    </row>
    <row r="540" spans="1:5" x14ac:dyDescent="0.25">
      <c r="A540" t="s">
        <v>66</v>
      </c>
      <c r="B540" s="189">
        <v>43645</v>
      </c>
      <c r="C540" t="s">
        <v>67</v>
      </c>
      <c r="D540" t="s">
        <v>55</v>
      </c>
      <c r="E540">
        <v>803</v>
      </c>
    </row>
    <row r="541" spans="1:5" x14ac:dyDescent="0.25">
      <c r="A541" t="s">
        <v>66</v>
      </c>
      <c r="B541" s="189">
        <v>43645</v>
      </c>
      <c r="C541" t="s">
        <v>67</v>
      </c>
      <c r="D541" t="s">
        <v>56</v>
      </c>
      <c r="E541">
        <v>707</v>
      </c>
    </row>
    <row r="542" spans="1:5" x14ac:dyDescent="0.25">
      <c r="A542" t="s">
        <v>66</v>
      </c>
      <c r="B542" s="189">
        <v>43645</v>
      </c>
      <c r="C542" t="s">
        <v>68</v>
      </c>
      <c r="D542" t="s">
        <v>52</v>
      </c>
      <c r="E542">
        <v>9120</v>
      </c>
    </row>
    <row r="543" spans="1:5" x14ac:dyDescent="0.25">
      <c r="A543" t="s">
        <v>66</v>
      </c>
      <c r="B543" s="189">
        <v>43645</v>
      </c>
      <c r="C543" t="s">
        <v>68</v>
      </c>
      <c r="D543" t="s">
        <v>53</v>
      </c>
      <c r="E543">
        <v>1224</v>
      </c>
    </row>
    <row r="544" spans="1:5" x14ac:dyDescent="0.25">
      <c r="A544" t="s">
        <v>66</v>
      </c>
      <c r="B544" s="189">
        <v>43645</v>
      </c>
      <c r="C544" t="s">
        <v>68</v>
      </c>
      <c r="D544" t="s">
        <v>54</v>
      </c>
      <c r="E544">
        <v>1136</v>
      </c>
    </row>
    <row r="545" spans="1:5" x14ac:dyDescent="0.25">
      <c r="A545" t="s">
        <v>66</v>
      </c>
      <c r="B545" s="189">
        <v>43645</v>
      </c>
      <c r="C545" t="s">
        <v>68</v>
      </c>
      <c r="D545" t="s">
        <v>55</v>
      </c>
      <c r="E545">
        <v>39</v>
      </c>
    </row>
    <row r="546" spans="1:5" x14ac:dyDescent="0.25">
      <c r="A546" t="s">
        <v>66</v>
      </c>
      <c r="B546" s="189">
        <v>43645</v>
      </c>
      <c r="C546" t="s">
        <v>68</v>
      </c>
      <c r="D546" t="s">
        <v>56</v>
      </c>
      <c r="E546">
        <v>6</v>
      </c>
    </row>
    <row r="547" spans="1:5" x14ac:dyDescent="0.25">
      <c r="A547" t="s">
        <v>66</v>
      </c>
      <c r="B547" s="189">
        <v>43673</v>
      </c>
      <c r="C547" t="s">
        <v>67</v>
      </c>
      <c r="D547" t="s">
        <v>52</v>
      </c>
      <c r="E547">
        <v>38740</v>
      </c>
    </row>
    <row r="548" spans="1:5" x14ac:dyDescent="0.25">
      <c r="A548" t="s">
        <v>66</v>
      </c>
      <c r="B548" s="189">
        <v>43673</v>
      </c>
      <c r="C548" t="s">
        <v>67</v>
      </c>
      <c r="D548" t="s">
        <v>53</v>
      </c>
      <c r="E548">
        <v>4455</v>
      </c>
    </row>
    <row r="549" spans="1:5" x14ac:dyDescent="0.25">
      <c r="A549" t="s">
        <v>66</v>
      </c>
      <c r="B549" s="189">
        <v>43673</v>
      </c>
      <c r="C549" t="s">
        <v>67</v>
      </c>
      <c r="D549" t="s">
        <v>54</v>
      </c>
      <c r="E549">
        <v>2632</v>
      </c>
    </row>
    <row r="550" spans="1:5" x14ac:dyDescent="0.25">
      <c r="A550" t="s">
        <v>66</v>
      </c>
      <c r="B550" s="189">
        <v>43673</v>
      </c>
      <c r="C550" t="s">
        <v>67</v>
      </c>
      <c r="D550" t="s">
        <v>55</v>
      </c>
      <c r="E550">
        <v>850</v>
      </c>
    </row>
    <row r="551" spans="1:5" x14ac:dyDescent="0.25">
      <c r="A551" t="s">
        <v>66</v>
      </c>
      <c r="B551" s="189">
        <v>43673</v>
      </c>
      <c r="C551" t="s">
        <v>67</v>
      </c>
      <c r="D551" t="s">
        <v>56</v>
      </c>
      <c r="E551">
        <v>774</v>
      </c>
    </row>
    <row r="552" spans="1:5" x14ac:dyDescent="0.25">
      <c r="A552" t="s">
        <v>66</v>
      </c>
      <c r="B552" s="189">
        <v>43673</v>
      </c>
      <c r="C552" t="s">
        <v>68</v>
      </c>
      <c r="D552" t="s">
        <v>52</v>
      </c>
      <c r="E552">
        <v>9737</v>
      </c>
    </row>
    <row r="553" spans="1:5" x14ac:dyDescent="0.25">
      <c r="A553" t="s">
        <v>66</v>
      </c>
      <c r="B553" s="189">
        <v>43673</v>
      </c>
      <c r="C553" t="s">
        <v>68</v>
      </c>
      <c r="D553" t="s">
        <v>53</v>
      </c>
      <c r="E553">
        <v>957</v>
      </c>
    </row>
    <row r="554" spans="1:5" x14ac:dyDescent="0.25">
      <c r="A554" t="s">
        <v>66</v>
      </c>
      <c r="B554" s="189">
        <v>43673</v>
      </c>
      <c r="C554" t="s">
        <v>68</v>
      </c>
      <c r="D554" t="s">
        <v>54</v>
      </c>
      <c r="E554">
        <v>1377</v>
      </c>
    </row>
    <row r="555" spans="1:5" x14ac:dyDescent="0.25">
      <c r="A555" t="s">
        <v>66</v>
      </c>
      <c r="B555" s="189">
        <v>43673</v>
      </c>
      <c r="C555" t="s">
        <v>68</v>
      </c>
      <c r="D555" t="s">
        <v>55</v>
      </c>
      <c r="E555">
        <v>65</v>
      </c>
    </row>
    <row r="556" spans="1:5" x14ac:dyDescent="0.25">
      <c r="A556" t="s">
        <v>66</v>
      </c>
      <c r="B556" s="189">
        <v>43673</v>
      </c>
      <c r="C556" t="s">
        <v>68</v>
      </c>
      <c r="D556" t="s">
        <v>56</v>
      </c>
      <c r="E556">
        <v>11</v>
      </c>
    </row>
    <row r="557" spans="1:5" x14ac:dyDescent="0.25">
      <c r="A557" t="s">
        <v>66</v>
      </c>
      <c r="B557" s="189">
        <v>43708</v>
      </c>
      <c r="C557" t="s">
        <v>67</v>
      </c>
      <c r="D557" t="s">
        <v>52</v>
      </c>
      <c r="E557">
        <v>33304</v>
      </c>
    </row>
    <row r="558" spans="1:5" x14ac:dyDescent="0.25">
      <c r="A558" t="s">
        <v>66</v>
      </c>
      <c r="B558" s="189">
        <v>43708</v>
      </c>
      <c r="C558" t="s">
        <v>67</v>
      </c>
      <c r="D558" t="s">
        <v>53</v>
      </c>
      <c r="E558">
        <v>3611</v>
      </c>
    </row>
    <row r="559" spans="1:5" x14ac:dyDescent="0.25">
      <c r="A559" t="s">
        <v>66</v>
      </c>
      <c r="B559" s="189">
        <v>43708</v>
      </c>
      <c r="C559" t="s">
        <v>67</v>
      </c>
      <c r="D559" t="s">
        <v>54</v>
      </c>
      <c r="E559">
        <v>2295</v>
      </c>
    </row>
    <row r="560" spans="1:5" x14ac:dyDescent="0.25">
      <c r="A560" t="s">
        <v>66</v>
      </c>
      <c r="B560" s="189">
        <v>43708</v>
      </c>
      <c r="C560" t="s">
        <v>67</v>
      </c>
      <c r="D560" t="s">
        <v>55</v>
      </c>
      <c r="E560">
        <v>797</v>
      </c>
    </row>
    <row r="561" spans="1:5" x14ac:dyDescent="0.25">
      <c r="A561" t="s">
        <v>66</v>
      </c>
      <c r="B561" s="189">
        <v>43708</v>
      </c>
      <c r="C561" t="s">
        <v>67</v>
      </c>
      <c r="D561" t="s">
        <v>56</v>
      </c>
      <c r="E561">
        <v>619</v>
      </c>
    </row>
    <row r="562" spans="1:5" x14ac:dyDescent="0.25">
      <c r="A562" t="s">
        <v>66</v>
      </c>
      <c r="B562" s="189">
        <v>43708</v>
      </c>
      <c r="C562" t="s">
        <v>68</v>
      </c>
      <c r="D562" t="s">
        <v>52</v>
      </c>
      <c r="E562">
        <v>8122</v>
      </c>
    </row>
    <row r="563" spans="1:5" x14ac:dyDescent="0.25">
      <c r="A563" t="s">
        <v>66</v>
      </c>
      <c r="B563" s="189">
        <v>43708</v>
      </c>
      <c r="C563" t="s">
        <v>68</v>
      </c>
      <c r="D563" t="s">
        <v>53</v>
      </c>
      <c r="E563">
        <v>758</v>
      </c>
    </row>
    <row r="564" spans="1:5" x14ac:dyDescent="0.25">
      <c r="A564" t="s">
        <v>66</v>
      </c>
      <c r="B564" s="189">
        <v>43708</v>
      </c>
      <c r="C564" t="s">
        <v>68</v>
      </c>
      <c r="D564" t="s">
        <v>54</v>
      </c>
      <c r="E564">
        <v>954</v>
      </c>
    </row>
    <row r="565" spans="1:5" x14ac:dyDescent="0.25">
      <c r="A565" t="s">
        <v>66</v>
      </c>
      <c r="B565" s="189">
        <v>43708</v>
      </c>
      <c r="C565" t="s">
        <v>68</v>
      </c>
      <c r="D565" t="s">
        <v>55</v>
      </c>
      <c r="E565">
        <v>29</v>
      </c>
    </row>
    <row r="566" spans="1:5" x14ac:dyDescent="0.25">
      <c r="A566" t="s">
        <v>66</v>
      </c>
      <c r="B566" s="189">
        <v>43708</v>
      </c>
      <c r="C566" t="s">
        <v>68</v>
      </c>
      <c r="D566" t="s">
        <v>56</v>
      </c>
      <c r="E566">
        <v>3</v>
      </c>
    </row>
    <row r="567" spans="1:5" x14ac:dyDescent="0.25">
      <c r="A567" t="s">
        <v>66</v>
      </c>
      <c r="B567" s="189">
        <v>43736</v>
      </c>
      <c r="C567" t="s">
        <v>67</v>
      </c>
      <c r="D567" t="s">
        <v>52</v>
      </c>
      <c r="E567">
        <v>36052</v>
      </c>
    </row>
    <row r="568" spans="1:5" x14ac:dyDescent="0.25">
      <c r="A568" t="s">
        <v>66</v>
      </c>
      <c r="B568" s="189">
        <v>43736</v>
      </c>
      <c r="C568" t="s">
        <v>67</v>
      </c>
      <c r="D568" t="s">
        <v>53</v>
      </c>
      <c r="E568">
        <v>3952</v>
      </c>
    </row>
    <row r="569" spans="1:5" x14ac:dyDescent="0.25">
      <c r="A569" t="s">
        <v>66</v>
      </c>
      <c r="B569" s="189">
        <v>43736</v>
      </c>
      <c r="C569" t="s">
        <v>67</v>
      </c>
      <c r="D569" t="s">
        <v>54</v>
      </c>
      <c r="E569">
        <v>2331</v>
      </c>
    </row>
    <row r="570" spans="1:5" x14ac:dyDescent="0.25">
      <c r="A570" t="s">
        <v>66</v>
      </c>
      <c r="B570" s="189">
        <v>43736</v>
      </c>
      <c r="C570" t="s">
        <v>67</v>
      </c>
      <c r="D570" t="s">
        <v>55</v>
      </c>
      <c r="E570">
        <v>811</v>
      </c>
    </row>
    <row r="571" spans="1:5" x14ac:dyDescent="0.25">
      <c r="A571" t="s">
        <v>66</v>
      </c>
      <c r="B571" s="189">
        <v>43736</v>
      </c>
      <c r="C571" t="s">
        <v>67</v>
      </c>
      <c r="D571" t="s">
        <v>56</v>
      </c>
      <c r="E571">
        <v>685</v>
      </c>
    </row>
    <row r="572" spans="1:5" x14ac:dyDescent="0.25">
      <c r="A572" t="s">
        <v>66</v>
      </c>
      <c r="B572" s="189">
        <v>43736</v>
      </c>
      <c r="C572" t="s">
        <v>68</v>
      </c>
      <c r="D572" t="s">
        <v>52</v>
      </c>
      <c r="E572">
        <v>8717</v>
      </c>
    </row>
    <row r="573" spans="1:5" x14ac:dyDescent="0.25">
      <c r="A573" t="s">
        <v>66</v>
      </c>
      <c r="B573" s="189">
        <v>43736</v>
      </c>
      <c r="C573" t="s">
        <v>68</v>
      </c>
      <c r="D573" t="s">
        <v>53</v>
      </c>
      <c r="E573">
        <v>771</v>
      </c>
    </row>
    <row r="574" spans="1:5" x14ac:dyDescent="0.25">
      <c r="A574" t="s">
        <v>66</v>
      </c>
      <c r="B574" s="189">
        <v>43736</v>
      </c>
      <c r="C574" t="s">
        <v>68</v>
      </c>
      <c r="D574" t="s">
        <v>54</v>
      </c>
      <c r="E574">
        <v>990</v>
      </c>
    </row>
    <row r="575" spans="1:5" x14ac:dyDescent="0.25">
      <c r="A575" t="s">
        <v>66</v>
      </c>
      <c r="B575" s="189">
        <v>43736</v>
      </c>
      <c r="C575" t="s">
        <v>68</v>
      </c>
      <c r="D575" t="s">
        <v>55</v>
      </c>
      <c r="E575">
        <v>36</v>
      </c>
    </row>
    <row r="576" spans="1:5" x14ac:dyDescent="0.25">
      <c r="A576" t="s">
        <v>66</v>
      </c>
      <c r="B576" s="189">
        <v>43736</v>
      </c>
      <c r="C576" t="s">
        <v>68</v>
      </c>
      <c r="D576" t="s">
        <v>56</v>
      </c>
      <c r="E576">
        <v>9</v>
      </c>
    </row>
    <row r="577" spans="1:5" x14ac:dyDescent="0.25">
      <c r="A577" t="s">
        <v>66</v>
      </c>
      <c r="B577" s="189">
        <v>43764</v>
      </c>
      <c r="C577" t="s">
        <v>67</v>
      </c>
      <c r="D577" t="s">
        <v>52</v>
      </c>
      <c r="E577">
        <v>33576</v>
      </c>
    </row>
    <row r="578" spans="1:5" x14ac:dyDescent="0.25">
      <c r="A578" t="s">
        <v>66</v>
      </c>
      <c r="B578" s="189">
        <v>43764</v>
      </c>
      <c r="C578" t="s">
        <v>67</v>
      </c>
      <c r="D578" t="s">
        <v>53</v>
      </c>
      <c r="E578">
        <v>3663</v>
      </c>
    </row>
    <row r="579" spans="1:5" x14ac:dyDescent="0.25">
      <c r="A579" t="s">
        <v>66</v>
      </c>
      <c r="B579" s="189">
        <v>43764</v>
      </c>
      <c r="C579" t="s">
        <v>67</v>
      </c>
      <c r="D579" t="s">
        <v>54</v>
      </c>
      <c r="E579">
        <v>2204</v>
      </c>
    </row>
    <row r="580" spans="1:5" x14ac:dyDescent="0.25">
      <c r="A580" t="s">
        <v>66</v>
      </c>
      <c r="B580" s="189">
        <v>43764</v>
      </c>
      <c r="C580" t="s">
        <v>67</v>
      </c>
      <c r="D580" t="s">
        <v>55</v>
      </c>
      <c r="E580">
        <v>892</v>
      </c>
    </row>
    <row r="581" spans="1:5" x14ac:dyDescent="0.25">
      <c r="A581" t="s">
        <v>66</v>
      </c>
      <c r="B581" s="189">
        <v>43764</v>
      </c>
      <c r="C581" t="s">
        <v>67</v>
      </c>
      <c r="D581" t="s">
        <v>56</v>
      </c>
      <c r="E581">
        <v>755</v>
      </c>
    </row>
    <row r="582" spans="1:5" x14ac:dyDescent="0.25">
      <c r="A582" t="s">
        <v>66</v>
      </c>
      <c r="B582" s="189">
        <v>43764</v>
      </c>
      <c r="C582" t="s">
        <v>68</v>
      </c>
      <c r="D582" t="s">
        <v>52</v>
      </c>
      <c r="E582">
        <v>9066</v>
      </c>
    </row>
    <row r="583" spans="1:5" x14ac:dyDescent="0.25">
      <c r="A583" t="s">
        <v>66</v>
      </c>
      <c r="B583" s="189">
        <v>43764</v>
      </c>
      <c r="C583" t="s">
        <v>68</v>
      </c>
      <c r="D583" t="s">
        <v>53</v>
      </c>
      <c r="E583">
        <v>806</v>
      </c>
    </row>
    <row r="584" spans="1:5" x14ac:dyDescent="0.25">
      <c r="A584" t="s">
        <v>66</v>
      </c>
      <c r="B584" s="189">
        <v>43764</v>
      </c>
      <c r="C584" t="s">
        <v>68</v>
      </c>
      <c r="D584" t="s">
        <v>54</v>
      </c>
      <c r="E584">
        <v>1143</v>
      </c>
    </row>
    <row r="585" spans="1:5" x14ac:dyDescent="0.25">
      <c r="A585" t="s">
        <v>66</v>
      </c>
      <c r="B585" s="189">
        <v>43764</v>
      </c>
      <c r="C585" t="s">
        <v>68</v>
      </c>
      <c r="D585" t="s">
        <v>55</v>
      </c>
      <c r="E585">
        <v>44</v>
      </c>
    </row>
    <row r="586" spans="1:5" x14ac:dyDescent="0.25">
      <c r="A586" t="s">
        <v>66</v>
      </c>
      <c r="B586" s="189">
        <v>43764</v>
      </c>
      <c r="C586" t="s">
        <v>68</v>
      </c>
      <c r="D586" t="s">
        <v>56</v>
      </c>
      <c r="E586">
        <v>8</v>
      </c>
    </row>
    <row r="587" spans="1:5" x14ac:dyDescent="0.25">
      <c r="A587" t="s">
        <v>66</v>
      </c>
      <c r="B587" s="189">
        <v>43799</v>
      </c>
      <c r="C587" t="s">
        <v>67</v>
      </c>
      <c r="D587" t="s">
        <v>52</v>
      </c>
      <c r="E587">
        <v>40142</v>
      </c>
    </row>
    <row r="588" spans="1:5" x14ac:dyDescent="0.25">
      <c r="A588" t="s">
        <v>66</v>
      </c>
      <c r="B588" s="189">
        <v>43799</v>
      </c>
      <c r="C588" t="s">
        <v>67</v>
      </c>
      <c r="D588" t="s">
        <v>53</v>
      </c>
      <c r="E588">
        <v>4425</v>
      </c>
    </row>
    <row r="589" spans="1:5" x14ac:dyDescent="0.25">
      <c r="A589" t="s">
        <v>66</v>
      </c>
      <c r="B589" s="189">
        <v>43799</v>
      </c>
      <c r="C589" t="s">
        <v>67</v>
      </c>
      <c r="D589" t="s">
        <v>54</v>
      </c>
      <c r="E589">
        <v>3011</v>
      </c>
    </row>
    <row r="590" spans="1:5" x14ac:dyDescent="0.25">
      <c r="A590" t="s">
        <v>66</v>
      </c>
      <c r="B590" s="189">
        <v>43799</v>
      </c>
      <c r="C590" t="s">
        <v>67</v>
      </c>
      <c r="D590" t="s">
        <v>55</v>
      </c>
      <c r="E590">
        <v>1024</v>
      </c>
    </row>
    <row r="591" spans="1:5" x14ac:dyDescent="0.25">
      <c r="A591" t="s">
        <v>66</v>
      </c>
      <c r="B591" s="189">
        <v>43799</v>
      </c>
      <c r="C591" t="s">
        <v>67</v>
      </c>
      <c r="D591" t="s">
        <v>56</v>
      </c>
      <c r="E591">
        <v>895</v>
      </c>
    </row>
    <row r="592" spans="1:5" x14ac:dyDescent="0.25">
      <c r="A592" t="s">
        <v>66</v>
      </c>
      <c r="B592" s="189">
        <v>43799</v>
      </c>
      <c r="C592" t="s">
        <v>68</v>
      </c>
      <c r="D592" t="s">
        <v>52</v>
      </c>
      <c r="E592">
        <v>9582</v>
      </c>
    </row>
    <row r="593" spans="1:5" x14ac:dyDescent="0.25">
      <c r="A593" t="s">
        <v>66</v>
      </c>
      <c r="B593" s="189">
        <v>43799</v>
      </c>
      <c r="C593" t="s">
        <v>68</v>
      </c>
      <c r="D593" t="s">
        <v>53</v>
      </c>
      <c r="E593">
        <v>990</v>
      </c>
    </row>
    <row r="594" spans="1:5" x14ac:dyDescent="0.25">
      <c r="A594" t="s">
        <v>66</v>
      </c>
      <c r="B594" s="189">
        <v>43799</v>
      </c>
      <c r="C594" t="s">
        <v>68</v>
      </c>
      <c r="D594" t="s">
        <v>54</v>
      </c>
      <c r="E594">
        <v>1378</v>
      </c>
    </row>
    <row r="595" spans="1:5" x14ac:dyDescent="0.25">
      <c r="A595" t="s">
        <v>66</v>
      </c>
      <c r="B595" s="189">
        <v>43799</v>
      </c>
      <c r="C595" t="s">
        <v>68</v>
      </c>
      <c r="D595" t="s">
        <v>55</v>
      </c>
      <c r="E595">
        <v>69</v>
      </c>
    </row>
    <row r="596" spans="1:5" x14ac:dyDescent="0.25">
      <c r="A596" t="s">
        <v>66</v>
      </c>
      <c r="B596" s="189">
        <v>43799</v>
      </c>
      <c r="C596" t="s">
        <v>68</v>
      </c>
      <c r="D596" t="s">
        <v>56</v>
      </c>
      <c r="E596">
        <v>12</v>
      </c>
    </row>
    <row r="597" spans="1:5" x14ac:dyDescent="0.25">
      <c r="A597" t="s">
        <v>66</v>
      </c>
      <c r="B597" s="189">
        <v>43827</v>
      </c>
      <c r="C597" t="s">
        <v>67</v>
      </c>
      <c r="D597" t="s">
        <v>52</v>
      </c>
      <c r="E597">
        <v>40216</v>
      </c>
    </row>
    <row r="598" spans="1:5" x14ac:dyDescent="0.25">
      <c r="A598" t="s">
        <v>66</v>
      </c>
      <c r="B598" s="189">
        <v>43827</v>
      </c>
      <c r="C598" t="s">
        <v>67</v>
      </c>
      <c r="D598" t="s">
        <v>53</v>
      </c>
      <c r="E598">
        <v>4959</v>
      </c>
    </row>
    <row r="599" spans="1:5" x14ac:dyDescent="0.25">
      <c r="A599" t="s">
        <v>66</v>
      </c>
      <c r="B599" s="189">
        <v>43827</v>
      </c>
      <c r="C599" t="s">
        <v>67</v>
      </c>
      <c r="D599" t="s">
        <v>54</v>
      </c>
      <c r="E599">
        <v>3536</v>
      </c>
    </row>
    <row r="600" spans="1:5" x14ac:dyDescent="0.25">
      <c r="A600" t="s">
        <v>66</v>
      </c>
      <c r="B600" s="189">
        <v>43827</v>
      </c>
      <c r="C600" t="s">
        <v>67</v>
      </c>
      <c r="D600" t="s">
        <v>55</v>
      </c>
      <c r="E600">
        <v>1199</v>
      </c>
    </row>
    <row r="601" spans="1:5" x14ac:dyDescent="0.25">
      <c r="A601" t="s">
        <v>66</v>
      </c>
      <c r="B601" s="189">
        <v>43827</v>
      </c>
      <c r="C601" t="s">
        <v>67</v>
      </c>
      <c r="D601" t="s">
        <v>56</v>
      </c>
      <c r="E601">
        <v>1043</v>
      </c>
    </row>
    <row r="602" spans="1:5" x14ac:dyDescent="0.25">
      <c r="A602" t="s">
        <v>66</v>
      </c>
      <c r="B602" s="189">
        <v>43827</v>
      </c>
      <c r="C602" t="s">
        <v>68</v>
      </c>
      <c r="D602" t="s">
        <v>52</v>
      </c>
      <c r="E602">
        <v>9847</v>
      </c>
    </row>
    <row r="603" spans="1:5" x14ac:dyDescent="0.25">
      <c r="A603" t="s">
        <v>66</v>
      </c>
      <c r="B603" s="189">
        <v>43827</v>
      </c>
      <c r="C603" t="s">
        <v>68</v>
      </c>
      <c r="D603" t="s">
        <v>53</v>
      </c>
      <c r="E603">
        <v>894</v>
      </c>
    </row>
    <row r="604" spans="1:5" x14ac:dyDescent="0.25">
      <c r="A604" t="s">
        <v>66</v>
      </c>
      <c r="B604" s="189">
        <v>43827</v>
      </c>
      <c r="C604" t="s">
        <v>68</v>
      </c>
      <c r="D604" t="s">
        <v>54</v>
      </c>
      <c r="E604">
        <v>1739</v>
      </c>
    </row>
    <row r="605" spans="1:5" x14ac:dyDescent="0.25">
      <c r="A605" t="s">
        <v>66</v>
      </c>
      <c r="B605" s="189">
        <v>43827</v>
      </c>
      <c r="C605" t="s">
        <v>68</v>
      </c>
      <c r="D605" t="s">
        <v>55</v>
      </c>
      <c r="E605">
        <v>102</v>
      </c>
    </row>
    <row r="606" spans="1:5" x14ac:dyDescent="0.25">
      <c r="A606" t="s">
        <v>66</v>
      </c>
      <c r="B606" s="189">
        <v>43827</v>
      </c>
      <c r="C606" t="s">
        <v>68</v>
      </c>
      <c r="D606" t="s">
        <v>56</v>
      </c>
      <c r="E606">
        <v>16</v>
      </c>
    </row>
    <row r="607" spans="1:5" x14ac:dyDescent="0.25">
      <c r="A607" t="s">
        <v>66</v>
      </c>
      <c r="B607" s="189">
        <v>43862</v>
      </c>
      <c r="C607" t="s">
        <v>67</v>
      </c>
      <c r="D607" t="s">
        <v>52</v>
      </c>
      <c r="E607">
        <v>41401</v>
      </c>
    </row>
    <row r="608" spans="1:5" x14ac:dyDescent="0.25">
      <c r="A608" t="s">
        <v>66</v>
      </c>
      <c r="B608" s="189">
        <v>43862</v>
      </c>
      <c r="C608" t="s">
        <v>67</v>
      </c>
      <c r="D608" t="s">
        <v>53</v>
      </c>
      <c r="E608">
        <v>4990</v>
      </c>
    </row>
    <row r="609" spans="1:5" x14ac:dyDescent="0.25">
      <c r="A609" t="s">
        <v>66</v>
      </c>
      <c r="B609" s="189">
        <v>43862</v>
      </c>
      <c r="C609" t="s">
        <v>67</v>
      </c>
      <c r="D609" t="s">
        <v>54</v>
      </c>
      <c r="E609">
        <v>3075</v>
      </c>
    </row>
    <row r="610" spans="1:5" x14ac:dyDescent="0.25">
      <c r="A610" t="s">
        <v>66</v>
      </c>
      <c r="B610" s="189">
        <v>43862</v>
      </c>
      <c r="C610" t="s">
        <v>67</v>
      </c>
      <c r="D610" t="s">
        <v>55</v>
      </c>
      <c r="E610">
        <v>953</v>
      </c>
    </row>
    <row r="611" spans="1:5" x14ac:dyDescent="0.25">
      <c r="A611" t="s">
        <v>66</v>
      </c>
      <c r="B611" s="189">
        <v>43862</v>
      </c>
      <c r="C611" t="s">
        <v>67</v>
      </c>
      <c r="D611" t="s">
        <v>56</v>
      </c>
      <c r="E611">
        <v>917</v>
      </c>
    </row>
    <row r="612" spans="1:5" x14ac:dyDescent="0.25">
      <c r="A612" t="s">
        <v>66</v>
      </c>
      <c r="B612" s="189">
        <v>43862</v>
      </c>
      <c r="C612" t="s">
        <v>68</v>
      </c>
      <c r="D612" t="s">
        <v>52</v>
      </c>
      <c r="E612">
        <v>9064</v>
      </c>
    </row>
    <row r="613" spans="1:5" x14ac:dyDescent="0.25">
      <c r="A613" t="s">
        <v>66</v>
      </c>
      <c r="B613" s="189">
        <v>43862</v>
      </c>
      <c r="C613" t="s">
        <v>68</v>
      </c>
      <c r="D613" t="s">
        <v>53</v>
      </c>
      <c r="E613">
        <v>890</v>
      </c>
    </row>
    <row r="614" spans="1:5" x14ac:dyDescent="0.25">
      <c r="A614" t="s">
        <v>66</v>
      </c>
      <c r="B614" s="189">
        <v>43862</v>
      </c>
      <c r="C614" t="s">
        <v>68</v>
      </c>
      <c r="D614" t="s">
        <v>54</v>
      </c>
      <c r="E614">
        <v>1531</v>
      </c>
    </row>
    <row r="615" spans="1:5" x14ac:dyDescent="0.25">
      <c r="A615" t="s">
        <v>66</v>
      </c>
      <c r="B615" s="189">
        <v>43862</v>
      </c>
      <c r="C615" t="s">
        <v>68</v>
      </c>
      <c r="D615" t="s">
        <v>55</v>
      </c>
      <c r="E615">
        <v>71</v>
      </c>
    </row>
    <row r="616" spans="1:5" x14ac:dyDescent="0.25">
      <c r="A616" t="s">
        <v>66</v>
      </c>
      <c r="B616" s="189">
        <v>43862</v>
      </c>
      <c r="C616" t="s">
        <v>68</v>
      </c>
      <c r="D616" t="s">
        <v>56</v>
      </c>
      <c r="E616">
        <v>7</v>
      </c>
    </row>
    <row r="617" spans="1:5" x14ac:dyDescent="0.25">
      <c r="A617" t="s">
        <v>66</v>
      </c>
      <c r="B617" s="189">
        <v>43890</v>
      </c>
      <c r="C617" t="s">
        <v>67</v>
      </c>
      <c r="D617" t="s">
        <v>52</v>
      </c>
      <c r="E617">
        <v>43945</v>
      </c>
    </row>
    <row r="618" spans="1:5" x14ac:dyDescent="0.25">
      <c r="A618" t="s">
        <v>66</v>
      </c>
      <c r="B618" s="189">
        <v>43890</v>
      </c>
      <c r="C618" t="s">
        <v>67</v>
      </c>
      <c r="D618" t="s">
        <v>53</v>
      </c>
      <c r="E618">
        <v>4381</v>
      </c>
    </row>
    <row r="619" spans="1:5" x14ac:dyDescent="0.25">
      <c r="A619" t="s">
        <v>66</v>
      </c>
      <c r="B619" s="189">
        <v>43890</v>
      </c>
      <c r="C619" t="s">
        <v>67</v>
      </c>
      <c r="D619" t="s">
        <v>54</v>
      </c>
      <c r="E619">
        <v>3449</v>
      </c>
    </row>
    <row r="620" spans="1:5" x14ac:dyDescent="0.25">
      <c r="A620" t="s">
        <v>66</v>
      </c>
      <c r="B620" s="189">
        <v>43890</v>
      </c>
      <c r="C620" t="s">
        <v>67</v>
      </c>
      <c r="D620" t="s">
        <v>55</v>
      </c>
      <c r="E620">
        <v>1148</v>
      </c>
    </row>
    <row r="621" spans="1:5" x14ac:dyDescent="0.25">
      <c r="A621" t="s">
        <v>66</v>
      </c>
      <c r="B621" s="189">
        <v>43890</v>
      </c>
      <c r="C621" t="s">
        <v>67</v>
      </c>
      <c r="D621" t="s">
        <v>56</v>
      </c>
      <c r="E621">
        <v>1134</v>
      </c>
    </row>
    <row r="622" spans="1:5" x14ac:dyDescent="0.25">
      <c r="A622" t="s">
        <v>66</v>
      </c>
      <c r="B622" s="189">
        <v>43890</v>
      </c>
      <c r="C622" t="s">
        <v>68</v>
      </c>
      <c r="D622" t="s">
        <v>52</v>
      </c>
      <c r="E622">
        <v>10946</v>
      </c>
    </row>
    <row r="623" spans="1:5" x14ac:dyDescent="0.25">
      <c r="A623" t="s">
        <v>66</v>
      </c>
      <c r="B623" s="189">
        <v>43890</v>
      </c>
      <c r="C623" t="s">
        <v>68</v>
      </c>
      <c r="D623" t="s">
        <v>53</v>
      </c>
      <c r="E623">
        <v>946</v>
      </c>
    </row>
    <row r="624" spans="1:5" x14ac:dyDescent="0.25">
      <c r="A624" t="s">
        <v>66</v>
      </c>
      <c r="B624" s="189">
        <v>43890</v>
      </c>
      <c r="C624" t="s">
        <v>68</v>
      </c>
      <c r="D624" t="s">
        <v>54</v>
      </c>
      <c r="E624">
        <v>1781</v>
      </c>
    </row>
    <row r="625" spans="1:5" x14ac:dyDescent="0.25">
      <c r="A625" t="s">
        <v>66</v>
      </c>
      <c r="B625" s="189">
        <v>43890</v>
      </c>
      <c r="C625" t="s">
        <v>68</v>
      </c>
      <c r="D625" t="s">
        <v>55</v>
      </c>
      <c r="E625">
        <v>88</v>
      </c>
    </row>
    <row r="626" spans="1:5" x14ac:dyDescent="0.25">
      <c r="A626" t="s">
        <v>66</v>
      </c>
      <c r="B626" s="189">
        <v>43890</v>
      </c>
      <c r="C626" t="s">
        <v>68</v>
      </c>
      <c r="D626" t="s">
        <v>56</v>
      </c>
      <c r="E626">
        <v>13</v>
      </c>
    </row>
    <row r="627" spans="1:5" x14ac:dyDescent="0.25">
      <c r="A627" t="s">
        <v>66</v>
      </c>
      <c r="B627" s="189">
        <v>43918</v>
      </c>
      <c r="C627" t="s">
        <v>67</v>
      </c>
      <c r="D627" t="s">
        <v>52</v>
      </c>
      <c r="E627">
        <v>47151</v>
      </c>
    </row>
    <row r="628" spans="1:5" x14ac:dyDescent="0.25">
      <c r="A628" t="s">
        <v>66</v>
      </c>
      <c r="B628" s="189">
        <v>43918</v>
      </c>
      <c r="C628" t="s">
        <v>67</v>
      </c>
      <c r="D628" t="s">
        <v>53</v>
      </c>
      <c r="E628">
        <v>5018</v>
      </c>
    </row>
    <row r="629" spans="1:5" x14ac:dyDescent="0.25">
      <c r="A629" t="s">
        <v>66</v>
      </c>
      <c r="B629" s="189">
        <v>43918</v>
      </c>
      <c r="C629" t="s">
        <v>67</v>
      </c>
      <c r="D629" t="s">
        <v>54</v>
      </c>
      <c r="E629">
        <v>3614</v>
      </c>
    </row>
    <row r="630" spans="1:5" x14ac:dyDescent="0.25">
      <c r="A630" t="s">
        <v>66</v>
      </c>
      <c r="B630" s="189">
        <v>43918</v>
      </c>
      <c r="C630" t="s">
        <v>67</v>
      </c>
      <c r="D630" t="s">
        <v>55</v>
      </c>
      <c r="E630">
        <v>1209</v>
      </c>
    </row>
    <row r="631" spans="1:5" x14ac:dyDescent="0.25">
      <c r="A631" t="s">
        <v>66</v>
      </c>
      <c r="B631" s="189">
        <v>43918</v>
      </c>
      <c r="C631" t="s">
        <v>67</v>
      </c>
      <c r="D631" t="s">
        <v>56</v>
      </c>
      <c r="E631">
        <v>1086</v>
      </c>
    </row>
    <row r="632" spans="1:5" x14ac:dyDescent="0.25">
      <c r="A632" t="s">
        <v>66</v>
      </c>
      <c r="B632" s="189">
        <v>43918</v>
      </c>
      <c r="C632" t="s">
        <v>68</v>
      </c>
      <c r="D632" t="s">
        <v>52</v>
      </c>
      <c r="E632">
        <v>11380</v>
      </c>
    </row>
    <row r="633" spans="1:5" x14ac:dyDescent="0.25">
      <c r="A633" t="s">
        <v>66</v>
      </c>
      <c r="B633" s="189">
        <v>43918</v>
      </c>
      <c r="C633" t="s">
        <v>68</v>
      </c>
      <c r="D633" t="s">
        <v>53</v>
      </c>
      <c r="E633">
        <v>970</v>
      </c>
    </row>
    <row r="634" spans="1:5" x14ac:dyDescent="0.25">
      <c r="A634" t="s">
        <v>66</v>
      </c>
      <c r="B634" s="189">
        <v>43918</v>
      </c>
      <c r="C634" t="s">
        <v>68</v>
      </c>
      <c r="D634" t="s">
        <v>54</v>
      </c>
      <c r="E634">
        <v>1623</v>
      </c>
    </row>
    <row r="635" spans="1:5" x14ac:dyDescent="0.25">
      <c r="A635" t="s">
        <v>66</v>
      </c>
      <c r="B635" s="189">
        <v>43918</v>
      </c>
      <c r="C635" t="s">
        <v>68</v>
      </c>
      <c r="D635" t="s">
        <v>55</v>
      </c>
      <c r="E635">
        <v>86</v>
      </c>
    </row>
    <row r="636" spans="1:5" x14ac:dyDescent="0.25">
      <c r="A636" t="s">
        <v>66</v>
      </c>
      <c r="B636" s="189">
        <v>43918</v>
      </c>
      <c r="C636" t="s">
        <v>68</v>
      </c>
      <c r="D636" t="s">
        <v>56</v>
      </c>
      <c r="E636">
        <v>13</v>
      </c>
    </row>
    <row r="637" spans="1:5" x14ac:dyDescent="0.25">
      <c r="A637" t="s">
        <v>51</v>
      </c>
      <c r="B637" s="189">
        <v>43554</v>
      </c>
      <c r="C637" t="s">
        <v>67</v>
      </c>
      <c r="D637" t="s">
        <v>52</v>
      </c>
      <c r="E637">
        <v>18975</v>
      </c>
    </row>
    <row r="638" spans="1:5" x14ac:dyDescent="0.25">
      <c r="A638" t="s">
        <v>51</v>
      </c>
      <c r="B638" s="189">
        <v>43554</v>
      </c>
      <c r="C638" t="s">
        <v>67</v>
      </c>
      <c r="D638" t="s">
        <v>53</v>
      </c>
      <c r="E638">
        <v>2816</v>
      </c>
    </row>
    <row r="639" spans="1:5" x14ac:dyDescent="0.25">
      <c r="A639" t="s">
        <v>51</v>
      </c>
      <c r="B639" s="189">
        <v>43554</v>
      </c>
      <c r="C639" t="s">
        <v>67</v>
      </c>
      <c r="D639" t="s">
        <v>54</v>
      </c>
      <c r="E639">
        <v>1308</v>
      </c>
    </row>
    <row r="640" spans="1:5" x14ac:dyDescent="0.25">
      <c r="A640" t="s">
        <v>51</v>
      </c>
      <c r="B640" s="189">
        <v>43554</v>
      </c>
      <c r="C640" t="s">
        <v>67</v>
      </c>
      <c r="D640" t="s">
        <v>55</v>
      </c>
      <c r="E640">
        <v>397</v>
      </c>
    </row>
    <row r="641" spans="1:5" x14ac:dyDescent="0.25">
      <c r="A641" t="s">
        <v>51</v>
      </c>
      <c r="B641" s="189">
        <v>43554</v>
      </c>
      <c r="C641" t="s">
        <v>67</v>
      </c>
      <c r="D641" t="s">
        <v>56</v>
      </c>
      <c r="E641">
        <v>302</v>
      </c>
    </row>
    <row r="642" spans="1:5" x14ac:dyDescent="0.25">
      <c r="A642" t="s">
        <v>51</v>
      </c>
      <c r="B642" s="189">
        <v>43554</v>
      </c>
      <c r="C642" t="s">
        <v>68</v>
      </c>
      <c r="D642" t="s">
        <v>52</v>
      </c>
      <c r="E642">
        <v>4619</v>
      </c>
    </row>
    <row r="643" spans="1:5" x14ac:dyDescent="0.25">
      <c r="A643" t="s">
        <v>51</v>
      </c>
      <c r="B643" s="189">
        <v>43554</v>
      </c>
      <c r="C643" t="s">
        <v>68</v>
      </c>
      <c r="D643" t="s">
        <v>53</v>
      </c>
      <c r="E643">
        <v>560</v>
      </c>
    </row>
    <row r="644" spans="1:5" x14ac:dyDescent="0.25">
      <c r="A644" t="s">
        <v>51</v>
      </c>
      <c r="B644" s="189">
        <v>43554</v>
      </c>
      <c r="C644" t="s">
        <v>68</v>
      </c>
      <c r="D644" t="s">
        <v>54</v>
      </c>
      <c r="E644">
        <v>618</v>
      </c>
    </row>
    <row r="645" spans="1:5" x14ac:dyDescent="0.25">
      <c r="A645" t="s">
        <v>51</v>
      </c>
      <c r="B645" s="189">
        <v>43554</v>
      </c>
      <c r="C645" t="s">
        <v>68</v>
      </c>
      <c r="D645" t="s">
        <v>55</v>
      </c>
      <c r="E645">
        <v>24</v>
      </c>
    </row>
    <row r="646" spans="1:5" x14ac:dyDescent="0.25">
      <c r="A646" t="s">
        <v>51</v>
      </c>
      <c r="B646" s="189">
        <v>43554</v>
      </c>
      <c r="C646" t="s">
        <v>68</v>
      </c>
      <c r="D646" t="s">
        <v>56</v>
      </c>
      <c r="E646">
        <v>1</v>
      </c>
    </row>
    <row r="647" spans="1:5" x14ac:dyDescent="0.25">
      <c r="A647" t="s">
        <v>51</v>
      </c>
      <c r="B647" s="189">
        <v>43582</v>
      </c>
      <c r="C647" t="s">
        <v>67</v>
      </c>
      <c r="D647" t="s">
        <v>52</v>
      </c>
      <c r="E647">
        <v>21912</v>
      </c>
    </row>
    <row r="648" spans="1:5" x14ac:dyDescent="0.25">
      <c r="A648" t="s">
        <v>51</v>
      </c>
      <c r="B648" s="189">
        <v>43582</v>
      </c>
      <c r="C648" t="s">
        <v>67</v>
      </c>
      <c r="D648" t="s">
        <v>53</v>
      </c>
      <c r="E648">
        <v>3457</v>
      </c>
    </row>
    <row r="649" spans="1:5" x14ac:dyDescent="0.25">
      <c r="A649" t="s">
        <v>51</v>
      </c>
      <c r="B649" s="189">
        <v>43582</v>
      </c>
      <c r="C649" t="s">
        <v>67</v>
      </c>
      <c r="D649" t="s">
        <v>54</v>
      </c>
      <c r="E649">
        <v>1634</v>
      </c>
    </row>
    <row r="650" spans="1:5" x14ac:dyDescent="0.25">
      <c r="A650" t="s">
        <v>51</v>
      </c>
      <c r="B650" s="189">
        <v>43582</v>
      </c>
      <c r="C650" t="s">
        <v>67</v>
      </c>
      <c r="D650" t="s">
        <v>55</v>
      </c>
      <c r="E650">
        <v>444</v>
      </c>
    </row>
    <row r="651" spans="1:5" x14ac:dyDescent="0.25">
      <c r="A651" t="s">
        <v>51</v>
      </c>
      <c r="B651" s="189">
        <v>43582</v>
      </c>
      <c r="C651" t="s">
        <v>67</v>
      </c>
      <c r="D651" t="s">
        <v>56</v>
      </c>
      <c r="E651">
        <v>331</v>
      </c>
    </row>
    <row r="652" spans="1:5" x14ac:dyDescent="0.25">
      <c r="A652" t="s">
        <v>51</v>
      </c>
      <c r="B652" s="189">
        <v>43582</v>
      </c>
      <c r="C652" t="s">
        <v>68</v>
      </c>
      <c r="D652" t="s">
        <v>52</v>
      </c>
      <c r="E652">
        <v>5689</v>
      </c>
    </row>
    <row r="653" spans="1:5" x14ac:dyDescent="0.25">
      <c r="A653" t="s">
        <v>51</v>
      </c>
      <c r="B653" s="189">
        <v>43582</v>
      </c>
      <c r="C653" t="s">
        <v>68</v>
      </c>
      <c r="D653" t="s">
        <v>53</v>
      </c>
      <c r="E653">
        <v>710</v>
      </c>
    </row>
    <row r="654" spans="1:5" x14ac:dyDescent="0.25">
      <c r="A654" t="s">
        <v>51</v>
      </c>
      <c r="B654" s="189">
        <v>43582</v>
      </c>
      <c r="C654" t="s">
        <v>68</v>
      </c>
      <c r="D654" t="s">
        <v>54</v>
      </c>
      <c r="E654">
        <v>706</v>
      </c>
    </row>
    <row r="655" spans="1:5" x14ac:dyDescent="0.25">
      <c r="A655" t="s">
        <v>51</v>
      </c>
      <c r="B655" s="189">
        <v>43582</v>
      </c>
      <c r="C655" t="s">
        <v>68</v>
      </c>
      <c r="D655" t="s">
        <v>55</v>
      </c>
      <c r="E655">
        <v>40</v>
      </c>
    </row>
    <row r="656" spans="1:5" x14ac:dyDescent="0.25">
      <c r="A656" t="s">
        <v>51</v>
      </c>
      <c r="B656" s="189">
        <v>43582</v>
      </c>
      <c r="C656" t="s">
        <v>68</v>
      </c>
      <c r="D656" t="s">
        <v>56</v>
      </c>
      <c r="E656">
        <v>4</v>
      </c>
    </row>
    <row r="657" spans="1:5" x14ac:dyDescent="0.25">
      <c r="A657" t="s">
        <v>51</v>
      </c>
      <c r="B657" s="189">
        <v>43617</v>
      </c>
      <c r="C657" t="s">
        <v>67</v>
      </c>
      <c r="D657" t="s">
        <v>52</v>
      </c>
      <c r="E657">
        <v>23311</v>
      </c>
    </row>
    <row r="658" spans="1:5" x14ac:dyDescent="0.25">
      <c r="A658" t="s">
        <v>51</v>
      </c>
      <c r="B658" s="189">
        <v>43617</v>
      </c>
      <c r="C658" t="s">
        <v>67</v>
      </c>
      <c r="D658" t="s">
        <v>53</v>
      </c>
      <c r="E658">
        <v>3648</v>
      </c>
    </row>
    <row r="659" spans="1:5" x14ac:dyDescent="0.25">
      <c r="A659" t="s">
        <v>51</v>
      </c>
      <c r="B659" s="189">
        <v>43617</v>
      </c>
      <c r="C659" t="s">
        <v>67</v>
      </c>
      <c r="D659" t="s">
        <v>54</v>
      </c>
      <c r="E659">
        <v>1648</v>
      </c>
    </row>
    <row r="660" spans="1:5" x14ac:dyDescent="0.25">
      <c r="A660" t="s">
        <v>51</v>
      </c>
      <c r="B660" s="189">
        <v>43617</v>
      </c>
      <c r="C660" t="s">
        <v>67</v>
      </c>
      <c r="D660" t="s">
        <v>55</v>
      </c>
      <c r="E660">
        <v>444</v>
      </c>
    </row>
    <row r="661" spans="1:5" x14ac:dyDescent="0.25">
      <c r="A661" t="s">
        <v>51</v>
      </c>
      <c r="B661" s="189">
        <v>43617</v>
      </c>
      <c r="C661" t="s">
        <v>67</v>
      </c>
      <c r="D661" t="s">
        <v>56</v>
      </c>
      <c r="E661">
        <v>382</v>
      </c>
    </row>
    <row r="662" spans="1:5" x14ac:dyDescent="0.25">
      <c r="A662" t="s">
        <v>51</v>
      </c>
      <c r="B662" s="189">
        <v>43617</v>
      </c>
      <c r="C662" t="s">
        <v>68</v>
      </c>
      <c r="D662" t="s">
        <v>52</v>
      </c>
      <c r="E662">
        <v>5686</v>
      </c>
    </row>
    <row r="663" spans="1:5" x14ac:dyDescent="0.25">
      <c r="A663" t="s">
        <v>51</v>
      </c>
      <c r="B663" s="189">
        <v>43617</v>
      </c>
      <c r="C663" t="s">
        <v>68</v>
      </c>
      <c r="D663" t="s">
        <v>53</v>
      </c>
      <c r="E663">
        <v>751</v>
      </c>
    </row>
    <row r="664" spans="1:5" x14ac:dyDescent="0.25">
      <c r="A664" t="s">
        <v>51</v>
      </c>
      <c r="B664" s="189">
        <v>43617</v>
      </c>
      <c r="C664" t="s">
        <v>68</v>
      </c>
      <c r="D664" t="s">
        <v>54</v>
      </c>
      <c r="E664">
        <v>749</v>
      </c>
    </row>
    <row r="665" spans="1:5" x14ac:dyDescent="0.25">
      <c r="A665" t="s">
        <v>51</v>
      </c>
      <c r="B665" s="189">
        <v>43617</v>
      </c>
      <c r="C665" t="s">
        <v>68</v>
      </c>
      <c r="D665" t="s">
        <v>55</v>
      </c>
      <c r="E665">
        <v>55</v>
      </c>
    </row>
    <row r="666" spans="1:5" x14ac:dyDescent="0.25">
      <c r="A666" t="s">
        <v>51</v>
      </c>
      <c r="B666" s="189">
        <v>43617</v>
      </c>
      <c r="C666" t="s">
        <v>68</v>
      </c>
      <c r="D666" t="s">
        <v>56</v>
      </c>
      <c r="E666">
        <v>5</v>
      </c>
    </row>
    <row r="667" spans="1:5" x14ac:dyDescent="0.25">
      <c r="A667" t="s">
        <v>51</v>
      </c>
      <c r="B667" s="189">
        <v>43645</v>
      </c>
      <c r="C667" t="s">
        <v>67</v>
      </c>
      <c r="D667" t="s">
        <v>52</v>
      </c>
      <c r="E667">
        <v>20080</v>
      </c>
    </row>
    <row r="668" spans="1:5" x14ac:dyDescent="0.25">
      <c r="A668" t="s">
        <v>51</v>
      </c>
      <c r="B668" s="189">
        <v>43645</v>
      </c>
      <c r="C668" t="s">
        <v>67</v>
      </c>
      <c r="D668" t="s">
        <v>53</v>
      </c>
      <c r="E668">
        <v>3374</v>
      </c>
    </row>
    <row r="669" spans="1:5" x14ac:dyDescent="0.25">
      <c r="A669" t="s">
        <v>51</v>
      </c>
      <c r="B669" s="189">
        <v>43645</v>
      </c>
      <c r="C669" t="s">
        <v>67</v>
      </c>
      <c r="D669" t="s">
        <v>54</v>
      </c>
      <c r="E669">
        <v>1211</v>
      </c>
    </row>
    <row r="670" spans="1:5" x14ac:dyDescent="0.25">
      <c r="A670" t="s">
        <v>51</v>
      </c>
      <c r="B670" s="189">
        <v>43645</v>
      </c>
      <c r="C670" t="s">
        <v>67</v>
      </c>
      <c r="D670" t="s">
        <v>55</v>
      </c>
      <c r="E670">
        <v>417</v>
      </c>
    </row>
    <row r="671" spans="1:5" x14ac:dyDescent="0.25">
      <c r="A671" t="s">
        <v>51</v>
      </c>
      <c r="B671" s="189">
        <v>43645</v>
      </c>
      <c r="C671" t="s">
        <v>67</v>
      </c>
      <c r="D671" t="s">
        <v>56</v>
      </c>
      <c r="E671">
        <v>297</v>
      </c>
    </row>
    <row r="672" spans="1:5" x14ac:dyDescent="0.25">
      <c r="A672" t="s">
        <v>51</v>
      </c>
      <c r="B672" s="189">
        <v>43645</v>
      </c>
      <c r="C672" t="s">
        <v>68</v>
      </c>
      <c r="D672" t="s">
        <v>52</v>
      </c>
      <c r="E672">
        <v>4793</v>
      </c>
    </row>
    <row r="673" spans="1:5" x14ac:dyDescent="0.25">
      <c r="A673" t="s">
        <v>51</v>
      </c>
      <c r="B673" s="189">
        <v>43645</v>
      </c>
      <c r="C673" t="s">
        <v>68</v>
      </c>
      <c r="D673" t="s">
        <v>53</v>
      </c>
      <c r="E673">
        <v>754</v>
      </c>
    </row>
    <row r="674" spans="1:5" x14ac:dyDescent="0.25">
      <c r="A674" t="s">
        <v>51</v>
      </c>
      <c r="B674" s="189">
        <v>43645</v>
      </c>
      <c r="C674" t="s">
        <v>68</v>
      </c>
      <c r="D674" t="s">
        <v>54</v>
      </c>
      <c r="E674">
        <v>574</v>
      </c>
    </row>
    <row r="675" spans="1:5" x14ac:dyDescent="0.25">
      <c r="A675" t="s">
        <v>51</v>
      </c>
      <c r="B675" s="189">
        <v>43645</v>
      </c>
      <c r="C675" t="s">
        <v>68</v>
      </c>
      <c r="D675" t="s">
        <v>55</v>
      </c>
      <c r="E675">
        <v>21</v>
      </c>
    </row>
    <row r="676" spans="1:5" x14ac:dyDescent="0.25">
      <c r="A676" t="s">
        <v>51</v>
      </c>
      <c r="B676" s="189">
        <v>43645</v>
      </c>
      <c r="C676" t="s">
        <v>68</v>
      </c>
      <c r="D676" t="s">
        <v>56</v>
      </c>
      <c r="E676">
        <v>3</v>
      </c>
    </row>
    <row r="677" spans="1:5" x14ac:dyDescent="0.25">
      <c r="A677" t="s">
        <v>51</v>
      </c>
      <c r="B677" s="189">
        <v>43673</v>
      </c>
      <c r="C677" t="s">
        <v>67</v>
      </c>
      <c r="D677" t="s">
        <v>52</v>
      </c>
      <c r="E677">
        <v>16268</v>
      </c>
    </row>
    <row r="678" spans="1:5" x14ac:dyDescent="0.25">
      <c r="A678" t="s">
        <v>51</v>
      </c>
      <c r="B678" s="189">
        <v>43673</v>
      </c>
      <c r="C678" t="s">
        <v>67</v>
      </c>
      <c r="D678" t="s">
        <v>53</v>
      </c>
      <c r="E678">
        <v>3328</v>
      </c>
    </row>
    <row r="679" spans="1:5" x14ac:dyDescent="0.25">
      <c r="A679" t="s">
        <v>51</v>
      </c>
      <c r="B679" s="189">
        <v>43673</v>
      </c>
      <c r="C679" t="s">
        <v>67</v>
      </c>
      <c r="D679" t="s">
        <v>54</v>
      </c>
      <c r="E679">
        <v>928</v>
      </c>
    </row>
    <row r="680" spans="1:5" x14ac:dyDescent="0.25">
      <c r="A680" t="s">
        <v>51</v>
      </c>
      <c r="B680" s="189">
        <v>43673</v>
      </c>
      <c r="C680" t="s">
        <v>67</v>
      </c>
      <c r="D680" t="s">
        <v>55</v>
      </c>
      <c r="E680">
        <v>376</v>
      </c>
    </row>
    <row r="681" spans="1:5" x14ac:dyDescent="0.25">
      <c r="A681" t="s">
        <v>51</v>
      </c>
      <c r="B681" s="189">
        <v>43673</v>
      </c>
      <c r="C681" t="s">
        <v>67</v>
      </c>
      <c r="D681" t="s">
        <v>56</v>
      </c>
      <c r="E681">
        <v>274</v>
      </c>
    </row>
    <row r="682" spans="1:5" x14ac:dyDescent="0.25">
      <c r="A682" t="s">
        <v>51</v>
      </c>
      <c r="B682" s="189">
        <v>43673</v>
      </c>
      <c r="C682" t="s">
        <v>68</v>
      </c>
      <c r="D682" t="s">
        <v>52</v>
      </c>
      <c r="E682">
        <v>4489</v>
      </c>
    </row>
    <row r="683" spans="1:5" x14ac:dyDescent="0.25">
      <c r="A683" t="s">
        <v>51</v>
      </c>
      <c r="B683" s="189">
        <v>43673</v>
      </c>
      <c r="C683" t="s">
        <v>68</v>
      </c>
      <c r="D683" t="s">
        <v>53</v>
      </c>
      <c r="E683">
        <v>980</v>
      </c>
    </row>
    <row r="684" spans="1:5" x14ac:dyDescent="0.25">
      <c r="A684" t="s">
        <v>51</v>
      </c>
      <c r="B684" s="189">
        <v>43673</v>
      </c>
      <c r="C684" t="s">
        <v>68</v>
      </c>
      <c r="D684" t="s">
        <v>54</v>
      </c>
      <c r="E684">
        <v>477</v>
      </c>
    </row>
    <row r="685" spans="1:5" x14ac:dyDescent="0.25">
      <c r="A685" t="s">
        <v>51</v>
      </c>
      <c r="B685" s="189">
        <v>43673</v>
      </c>
      <c r="C685" t="s">
        <v>68</v>
      </c>
      <c r="D685" t="s">
        <v>55</v>
      </c>
      <c r="E685">
        <v>20</v>
      </c>
    </row>
    <row r="686" spans="1:5" x14ac:dyDescent="0.25">
      <c r="A686" t="s">
        <v>51</v>
      </c>
      <c r="B686" s="189">
        <v>43673</v>
      </c>
      <c r="C686" t="s">
        <v>68</v>
      </c>
      <c r="D686" t="s">
        <v>56</v>
      </c>
      <c r="E686">
        <v>3</v>
      </c>
    </row>
    <row r="687" spans="1:5" x14ac:dyDescent="0.25">
      <c r="A687" t="s">
        <v>51</v>
      </c>
      <c r="B687" s="189">
        <v>43708</v>
      </c>
      <c r="C687" t="s">
        <v>67</v>
      </c>
      <c r="D687" t="s">
        <v>52</v>
      </c>
      <c r="E687">
        <v>18221</v>
      </c>
    </row>
    <row r="688" spans="1:5" x14ac:dyDescent="0.25">
      <c r="A688" t="s">
        <v>51</v>
      </c>
      <c r="B688" s="189">
        <v>43708</v>
      </c>
      <c r="C688" t="s">
        <v>67</v>
      </c>
      <c r="D688" t="s">
        <v>53</v>
      </c>
      <c r="E688">
        <v>2787</v>
      </c>
    </row>
    <row r="689" spans="1:5" x14ac:dyDescent="0.25">
      <c r="A689" t="s">
        <v>51</v>
      </c>
      <c r="B689" s="189">
        <v>43708</v>
      </c>
      <c r="C689" t="s">
        <v>67</v>
      </c>
      <c r="D689" t="s">
        <v>54</v>
      </c>
      <c r="E689">
        <v>1125</v>
      </c>
    </row>
    <row r="690" spans="1:5" x14ac:dyDescent="0.25">
      <c r="A690" t="s">
        <v>51</v>
      </c>
      <c r="B690" s="189">
        <v>43708</v>
      </c>
      <c r="C690" t="s">
        <v>67</v>
      </c>
      <c r="D690" t="s">
        <v>55</v>
      </c>
      <c r="E690">
        <v>382</v>
      </c>
    </row>
    <row r="691" spans="1:5" x14ac:dyDescent="0.25">
      <c r="A691" t="s">
        <v>51</v>
      </c>
      <c r="B691" s="189">
        <v>43708</v>
      </c>
      <c r="C691" t="s">
        <v>67</v>
      </c>
      <c r="D691" t="s">
        <v>56</v>
      </c>
      <c r="E691">
        <v>277</v>
      </c>
    </row>
    <row r="692" spans="1:5" x14ac:dyDescent="0.25">
      <c r="A692" t="s">
        <v>51</v>
      </c>
      <c r="B692" s="189">
        <v>43708</v>
      </c>
      <c r="C692" t="s">
        <v>68</v>
      </c>
      <c r="D692" t="s">
        <v>52</v>
      </c>
      <c r="E692">
        <v>4291</v>
      </c>
    </row>
    <row r="693" spans="1:5" x14ac:dyDescent="0.25">
      <c r="A693" t="s">
        <v>51</v>
      </c>
      <c r="B693" s="189">
        <v>43708</v>
      </c>
      <c r="C693" t="s">
        <v>68</v>
      </c>
      <c r="D693" t="s">
        <v>53</v>
      </c>
      <c r="E693">
        <v>570</v>
      </c>
    </row>
    <row r="694" spans="1:5" x14ac:dyDescent="0.25">
      <c r="A694" t="s">
        <v>51</v>
      </c>
      <c r="B694" s="189">
        <v>43708</v>
      </c>
      <c r="C694" t="s">
        <v>68</v>
      </c>
      <c r="D694" t="s">
        <v>54</v>
      </c>
      <c r="E694">
        <v>532</v>
      </c>
    </row>
    <row r="695" spans="1:5" x14ac:dyDescent="0.25">
      <c r="A695" t="s">
        <v>51</v>
      </c>
      <c r="B695" s="189">
        <v>43708</v>
      </c>
      <c r="C695" t="s">
        <v>68</v>
      </c>
      <c r="D695" t="s">
        <v>55</v>
      </c>
      <c r="E695">
        <v>23</v>
      </c>
    </row>
    <row r="696" spans="1:5" x14ac:dyDescent="0.25">
      <c r="A696" t="s">
        <v>51</v>
      </c>
      <c r="B696" s="189">
        <v>43708</v>
      </c>
      <c r="C696" t="s">
        <v>68</v>
      </c>
      <c r="D696" t="s">
        <v>56</v>
      </c>
      <c r="E696">
        <v>3</v>
      </c>
    </row>
    <row r="697" spans="1:5" x14ac:dyDescent="0.25">
      <c r="A697" t="s">
        <v>51</v>
      </c>
      <c r="B697" s="189">
        <v>43736</v>
      </c>
      <c r="C697" t="s">
        <v>67</v>
      </c>
      <c r="D697" t="s">
        <v>52</v>
      </c>
      <c r="E697">
        <v>14039</v>
      </c>
    </row>
    <row r="698" spans="1:5" x14ac:dyDescent="0.25">
      <c r="A698" t="s">
        <v>51</v>
      </c>
      <c r="B698" s="189">
        <v>43736</v>
      </c>
      <c r="C698" t="s">
        <v>67</v>
      </c>
      <c r="D698" t="s">
        <v>53</v>
      </c>
      <c r="E698">
        <v>2046</v>
      </c>
    </row>
    <row r="699" spans="1:5" x14ac:dyDescent="0.25">
      <c r="A699" t="s">
        <v>51</v>
      </c>
      <c r="B699" s="189">
        <v>43736</v>
      </c>
      <c r="C699" t="s">
        <v>67</v>
      </c>
      <c r="D699" t="s">
        <v>54</v>
      </c>
      <c r="E699">
        <v>805</v>
      </c>
    </row>
    <row r="700" spans="1:5" x14ac:dyDescent="0.25">
      <c r="A700" t="s">
        <v>51</v>
      </c>
      <c r="B700" s="189">
        <v>43736</v>
      </c>
      <c r="C700" t="s">
        <v>67</v>
      </c>
      <c r="D700" t="s">
        <v>55</v>
      </c>
      <c r="E700">
        <v>305</v>
      </c>
    </row>
    <row r="701" spans="1:5" x14ac:dyDescent="0.25">
      <c r="A701" t="s">
        <v>51</v>
      </c>
      <c r="B701" s="189">
        <v>43736</v>
      </c>
      <c r="C701" t="s">
        <v>67</v>
      </c>
      <c r="D701" t="s">
        <v>56</v>
      </c>
      <c r="E701">
        <v>198</v>
      </c>
    </row>
    <row r="702" spans="1:5" x14ac:dyDescent="0.25">
      <c r="A702" t="s">
        <v>51</v>
      </c>
      <c r="B702" s="189">
        <v>43736</v>
      </c>
      <c r="C702" t="s">
        <v>68</v>
      </c>
      <c r="D702" t="s">
        <v>52</v>
      </c>
      <c r="E702">
        <v>3626</v>
      </c>
    </row>
    <row r="703" spans="1:5" x14ac:dyDescent="0.25">
      <c r="A703" t="s">
        <v>51</v>
      </c>
      <c r="B703" s="189">
        <v>43736</v>
      </c>
      <c r="C703" t="s">
        <v>68</v>
      </c>
      <c r="D703" t="s">
        <v>53</v>
      </c>
      <c r="E703">
        <v>435</v>
      </c>
    </row>
    <row r="704" spans="1:5" x14ac:dyDescent="0.25">
      <c r="A704" t="s">
        <v>51</v>
      </c>
      <c r="B704" s="189">
        <v>43736</v>
      </c>
      <c r="C704" t="s">
        <v>68</v>
      </c>
      <c r="D704" t="s">
        <v>54</v>
      </c>
      <c r="E704">
        <v>382</v>
      </c>
    </row>
    <row r="705" spans="1:5" x14ac:dyDescent="0.25">
      <c r="A705" t="s">
        <v>51</v>
      </c>
      <c r="B705" s="189">
        <v>43736</v>
      </c>
      <c r="C705" t="s">
        <v>68</v>
      </c>
      <c r="D705" t="s">
        <v>55</v>
      </c>
      <c r="E705">
        <v>18</v>
      </c>
    </row>
    <row r="706" spans="1:5" x14ac:dyDescent="0.25">
      <c r="A706" t="s">
        <v>51</v>
      </c>
      <c r="B706" s="189">
        <v>43764</v>
      </c>
      <c r="C706" t="s">
        <v>67</v>
      </c>
      <c r="D706" t="s">
        <v>52</v>
      </c>
      <c r="E706">
        <v>14369</v>
      </c>
    </row>
    <row r="707" spans="1:5" x14ac:dyDescent="0.25">
      <c r="A707" t="s">
        <v>51</v>
      </c>
      <c r="B707" s="189">
        <v>43764</v>
      </c>
      <c r="C707" t="s">
        <v>67</v>
      </c>
      <c r="D707" t="s">
        <v>53</v>
      </c>
      <c r="E707">
        <v>2085</v>
      </c>
    </row>
    <row r="708" spans="1:5" x14ac:dyDescent="0.25">
      <c r="A708" t="s">
        <v>51</v>
      </c>
      <c r="B708" s="189">
        <v>43764</v>
      </c>
      <c r="C708" t="s">
        <v>67</v>
      </c>
      <c r="D708" t="s">
        <v>54</v>
      </c>
      <c r="E708">
        <v>840</v>
      </c>
    </row>
    <row r="709" spans="1:5" x14ac:dyDescent="0.25">
      <c r="A709" t="s">
        <v>51</v>
      </c>
      <c r="B709" s="189">
        <v>43764</v>
      </c>
      <c r="C709" t="s">
        <v>67</v>
      </c>
      <c r="D709" t="s">
        <v>55</v>
      </c>
      <c r="E709">
        <v>251</v>
      </c>
    </row>
    <row r="710" spans="1:5" x14ac:dyDescent="0.25">
      <c r="A710" t="s">
        <v>51</v>
      </c>
      <c r="B710" s="189">
        <v>43764</v>
      </c>
      <c r="C710" t="s">
        <v>67</v>
      </c>
      <c r="D710" t="s">
        <v>56</v>
      </c>
      <c r="E710">
        <v>189</v>
      </c>
    </row>
    <row r="711" spans="1:5" x14ac:dyDescent="0.25">
      <c r="A711" t="s">
        <v>51</v>
      </c>
      <c r="B711" s="189">
        <v>43764</v>
      </c>
      <c r="C711" t="s">
        <v>68</v>
      </c>
      <c r="D711" t="s">
        <v>52</v>
      </c>
      <c r="E711">
        <v>3492</v>
      </c>
    </row>
    <row r="712" spans="1:5" x14ac:dyDescent="0.25">
      <c r="A712" t="s">
        <v>51</v>
      </c>
      <c r="B712" s="189">
        <v>43764</v>
      </c>
      <c r="C712" t="s">
        <v>68</v>
      </c>
      <c r="D712" t="s">
        <v>53</v>
      </c>
      <c r="E712">
        <v>473</v>
      </c>
    </row>
    <row r="713" spans="1:5" x14ac:dyDescent="0.25">
      <c r="A713" t="s">
        <v>51</v>
      </c>
      <c r="B713" s="189">
        <v>43764</v>
      </c>
      <c r="C713" t="s">
        <v>68</v>
      </c>
      <c r="D713" t="s">
        <v>54</v>
      </c>
      <c r="E713">
        <v>355</v>
      </c>
    </row>
    <row r="714" spans="1:5" x14ac:dyDescent="0.25">
      <c r="A714" t="s">
        <v>51</v>
      </c>
      <c r="B714" s="189">
        <v>43764</v>
      </c>
      <c r="C714" t="s">
        <v>68</v>
      </c>
      <c r="D714" t="s">
        <v>55</v>
      </c>
      <c r="E714">
        <v>12</v>
      </c>
    </row>
    <row r="715" spans="1:5" x14ac:dyDescent="0.25">
      <c r="A715" t="s">
        <v>51</v>
      </c>
      <c r="B715" s="189">
        <v>43799</v>
      </c>
      <c r="C715" t="s">
        <v>67</v>
      </c>
      <c r="D715" t="s">
        <v>52</v>
      </c>
      <c r="E715">
        <v>15013</v>
      </c>
    </row>
    <row r="716" spans="1:5" x14ac:dyDescent="0.25">
      <c r="A716" t="s">
        <v>51</v>
      </c>
      <c r="B716" s="189">
        <v>43799</v>
      </c>
      <c r="C716" t="s">
        <v>67</v>
      </c>
      <c r="D716" t="s">
        <v>53</v>
      </c>
      <c r="E716">
        <v>2259</v>
      </c>
    </row>
    <row r="717" spans="1:5" x14ac:dyDescent="0.25">
      <c r="A717" t="s">
        <v>51</v>
      </c>
      <c r="B717" s="189">
        <v>43799</v>
      </c>
      <c r="C717" t="s">
        <v>67</v>
      </c>
      <c r="D717" t="s">
        <v>54</v>
      </c>
      <c r="E717">
        <v>879</v>
      </c>
    </row>
    <row r="718" spans="1:5" x14ac:dyDescent="0.25">
      <c r="A718" t="s">
        <v>51</v>
      </c>
      <c r="B718" s="189">
        <v>43799</v>
      </c>
      <c r="C718" t="s">
        <v>67</v>
      </c>
      <c r="D718" t="s">
        <v>55</v>
      </c>
      <c r="E718">
        <v>317</v>
      </c>
    </row>
    <row r="719" spans="1:5" x14ac:dyDescent="0.25">
      <c r="A719" t="s">
        <v>51</v>
      </c>
      <c r="B719" s="189">
        <v>43799</v>
      </c>
      <c r="C719" t="s">
        <v>67</v>
      </c>
      <c r="D719" t="s">
        <v>56</v>
      </c>
      <c r="E719">
        <v>198</v>
      </c>
    </row>
    <row r="720" spans="1:5" x14ac:dyDescent="0.25">
      <c r="A720" t="s">
        <v>51</v>
      </c>
      <c r="B720" s="189">
        <v>43799</v>
      </c>
      <c r="C720" t="s">
        <v>68</v>
      </c>
      <c r="D720" t="s">
        <v>52</v>
      </c>
      <c r="E720">
        <v>3416</v>
      </c>
    </row>
    <row r="721" spans="1:5" x14ac:dyDescent="0.25">
      <c r="A721" t="s">
        <v>51</v>
      </c>
      <c r="B721" s="189">
        <v>43799</v>
      </c>
      <c r="C721" t="s">
        <v>68</v>
      </c>
      <c r="D721" t="s">
        <v>53</v>
      </c>
      <c r="E721">
        <v>414</v>
      </c>
    </row>
    <row r="722" spans="1:5" x14ac:dyDescent="0.25">
      <c r="A722" t="s">
        <v>51</v>
      </c>
      <c r="B722" s="189">
        <v>43799</v>
      </c>
      <c r="C722" t="s">
        <v>68</v>
      </c>
      <c r="D722" t="s">
        <v>54</v>
      </c>
      <c r="E722">
        <v>434</v>
      </c>
    </row>
    <row r="723" spans="1:5" x14ac:dyDescent="0.25">
      <c r="A723" t="s">
        <v>51</v>
      </c>
      <c r="B723" s="189">
        <v>43799</v>
      </c>
      <c r="C723" t="s">
        <v>68</v>
      </c>
      <c r="D723" t="s">
        <v>55</v>
      </c>
      <c r="E723">
        <v>11</v>
      </c>
    </row>
    <row r="724" spans="1:5" x14ac:dyDescent="0.25">
      <c r="A724" t="s">
        <v>51</v>
      </c>
      <c r="B724" s="189">
        <v>43827</v>
      </c>
      <c r="C724" t="s">
        <v>67</v>
      </c>
      <c r="D724" t="s">
        <v>52</v>
      </c>
      <c r="E724">
        <v>16199</v>
      </c>
    </row>
    <row r="725" spans="1:5" x14ac:dyDescent="0.25">
      <c r="A725" t="s">
        <v>51</v>
      </c>
      <c r="B725" s="189">
        <v>43827</v>
      </c>
      <c r="C725" t="s">
        <v>67</v>
      </c>
      <c r="D725" t="s">
        <v>53</v>
      </c>
      <c r="E725">
        <v>2641</v>
      </c>
    </row>
    <row r="726" spans="1:5" x14ac:dyDescent="0.25">
      <c r="A726" t="s">
        <v>51</v>
      </c>
      <c r="B726" s="189">
        <v>43827</v>
      </c>
      <c r="C726" t="s">
        <v>67</v>
      </c>
      <c r="D726" t="s">
        <v>54</v>
      </c>
      <c r="E726">
        <v>1114</v>
      </c>
    </row>
    <row r="727" spans="1:5" x14ac:dyDescent="0.25">
      <c r="A727" t="s">
        <v>51</v>
      </c>
      <c r="B727" s="189">
        <v>43827</v>
      </c>
      <c r="C727" t="s">
        <v>67</v>
      </c>
      <c r="D727" t="s">
        <v>55</v>
      </c>
      <c r="E727">
        <v>378</v>
      </c>
    </row>
    <row r="728" spans="1:5" x14ac:dyDescent="0.25">
      <c r="A728" t="s">
        <v>51</v>
      </c>
      <c r="B728" s="189">
        <v>43827</v>
      </c>
      <c r="C728" t="s">
        <v>67</v>
      </c>
      <c r="D728" t="s">
        <v>56</v>
      </c>
      <c r="E728">
        <v>280</v>
      </c>
    </row>
    <row r="729" spans="1:5" x14ac:dyDescent="0.25">
      <c r="A729" t="s">
        <v>51</v>
      </c>
      <c r="B729" s="189">
        <v>43827</v>
      </c>
      <c r="C729" t="s">
        <v>68</v>
      </c>
      <c r="D729" t="s">
        <v>52</v>
      </c>
      <c r="E729">
        <v>3629</v>
      </c>
    </row>
    <row r="730" spans="1:5" x14ac:dyDescent="0.25">
      <c r="A730" t="s">
        <v>51</v>
      </c>
      <c r="B730" s="189">
        <v>43827</v>
      </c>
      <c r="C730" t="s">
        <v>68</v>
      </c>
      <c r="D730" t="s">
        <v>53</v>
      </c>
      <c r="E730">
        <v>592</v>
      </c>
    </row>
    <row r="731" spans="1:5" x14ac:dyDescent="0.25">
      <c r="A731" t="s">
        <v>51</v>
      </c>
      <c r="B731" s="189">
        <v>43827</v>
      </c>
      <c r="C731" t="s">
        <v>68</v>
      </c>
      <c r="D731" t="s">
        <v>54</v>
      </c>
      <c r="E731">
        <v>557</v>
      </c>
    </row>
    <row r="732" spans="1:5" x14ac:dyDescent="0.25">
      <c r="A732" t="s">
        <v>51</v>
      </c>
      <c r="B732" s="189">
        <v>43827</v>
      </c>
      <c r="C732" t="s">
        <v>68</v>
      </c>
      <c r="D732" t="s">
        <v>55</v>
      </c>
      <c r="E732">
        <v>21</v>
      </c>
    </row>
    <row r="733" spans="1:5" x14ac:dyDescent="0.25">
      <c r="A733" t="s">
        <v>51</v>
      </c>
      <c r="B733" s="189">
        <v>43827</v>
      </c>
      <c r="C733" t="s">
        <v>68</v>
      </c>
      <c r="D733" t="s">
        <v>56</v>
      </c>
      <c r="E733">
        <v>2</v>
      </c>
    </row>
    <row r="734" spans="1:5" x14ac:dyDescent="0.25">
      <c r="A734" t="s">
        <v>51</v>
      </c>
      <c r="B734" s="189">
        <v>43862</v>
      </c>
      <c r="C734" t="s">
        <v>67</v>
      </c>
      <c r="D734" t="s">
        <v>52</v>
      </c>
      <c r="E734">
        <v>14984</v>
      </c>
    </row>
    <row r="735" spans="1:5" x14ac:dyDescent="0.25">
      <c r="A735" t="s">
        <v>51</v>
      </c>
      <c r="B735" s="189">
        <v>43862</v>
      </c>
      <c r="C735" t="s">
        <v>67</v>
      </c>
      <c r="D735" t="s">
        <v>53</v>
      </c>
      <c r="E735">
        <v>2522</v>
      </c>
    </row>
    <row r="736" spans="1:5" x14ac:dyDescent="0.25">
      <c r="A736" t="s">
        <v>51</v>
      </c>
      <c r="B736" s="189">
        <v>43862</v>
      </c>
      <c r="C736" t="s">
        <v>67</v>
      </c>
      <c r="D736" t="s">
        <v>54</v>
      </c>
      <c r="E736">
        <v>1052</v>
      </c>
    </row>
    <row r="737" spans="1:5" x14ac:dyDescent="0.25">
      <c r="A737" t="s">
        <v>51</v>
      </c>
      <c r="B737" s="189">
        <v>43862</v>
      </c>
      <c r="C737" t="s">
        <v>67</v>
      </c>
      <c r="D737" t="s">
        <v>55</v>
      </c>
      <c r="E737">
        <v>303</v>
      </c>
    </row>
    <row r="738" spans="1:5" x14ac:dyDescent="0.25">
      <c r="A738" t="s">
        <v>51</v>
      </c>
      <c r="B738" s="189">
        <v>43862</v>
      </c>
      <c r="C738" t="s">
        <v>67</v>
      </c>
      <c r="D738" t="s">
        <v>56</v>
      </c>
      <c r="E738">
        <v>200</v>
      </c>
    </row>
    <row r="739" spans="1:5" x14ac:dyDescent="0.25">
      <c r="A739" t="s">
        <v>51</v>
      </c>
      <c r="B739" s="189">
        <v>43862</v>
      </c>
      <c r="C739" t="s">
        <v>68</v>
      </c>
      <c r="D739" t="s">
        <v>52</v>
      </c>
      <c r="E739">
        <v>3510</v>
      </c>
    </row>
    <row r="740" spans="1:5" x14ac:dyDescent="0.25">
      <c r="A740" t="s">
        <v>51</v>
      </c>
      <c r="B740" s="189">
        <v>43862</v>
      </c>
      <c r="C740" t="s">
        <v>68</v>
      </c>
      <c r="D740" t="s">
        <v>53</v>
      </c>
      <c r="E740">
        <v>433</v>
      </c>
    </row>
    <row r="741" spans="1:5" x14ac:dyDescent="0.25">
      <c r="A741" t="s">
        <v>51</v>
      </c>
      <c r="B741" s="189">
        <v>43862</v>
      </c>
      <c r="C741" t="s">
        <v>68</v>
      </c>
      <c r="D741" t="s">
        <v>54</v>
      </c>
      <c r="E741">
        <v>369</v>
      </c>
    </row>
    <row r="742" spans="1:5" x14ac:dyDescent="0.25">
      <c r="A742" t="s">
        <v>51</v>
      </c>
      <c r="B742" s="189">
        <v>43862</v>
      </c>
      <c r="C742" t="s">
        <v>68</v>
      </c>
      <c r="D742" t="s">
        <v>55</v>
      </c>
      <c r="E742">
        <v>17</v>
      </c>
    </row>
    <row r="743" spans="1:5" x14ac:dyDescent="0.25">
      <c r="A743" t="s">
        <v>51</v>
      </c>
      <c r="B743" s="189">
        <v>43862</v>
      </c>
      <c r="C743" t="s">
        <v>68</v>
      </c>
      <c r="D743" t="s">
        <v>56</v>
      </c>
      <c r="E743">
        <v>4</v>
      </c>
    </row>
    <row r="744" spans="1:5" x14ac:dyDescent="0.25">
      <c r="A744" t="s">
        <v>51</v>
      </c>
      <c r="B744" s="189">
        <v>43890</v>
      </c>
      <c r="C744" t="s">
        <v>67</v>
      </c>
      <c r="D744" t="s">
        <v>52</v>
      </c>
      <c r="E744">
        <v>20151</v>
      </c>
    </row>
    <row r="745" spans="1:5" x14ac:dyDescent="0.25">
      <c r="A745" t="s">
        <v>51</v>
      </c>
      <c r="B745" s="189">
        <v>43890</v>
      </c>
      <c r="C745" t="s">
        <v>67</v>
      </c>
      <c r="D745" t="s">
        <v>53</v>
      </c>
      <c r="E745">
        <v>3085</v>
      </c>
    </row>
    <row r="746" spans="1:5" x14ac:dyDescent="0.25">
      <c r="A746" t="s">
        <v>51</v>
      </c>
      <c r="B746" s="189">
        <v>43890</v>
      </c>
      <c r="C746" t="s">
        <v>67</v>
      </c>
      <c r="D746" t="s">
        <v>54</v>
      </c>
      <c r="E746">
        <v>1412</v>
      </c>
    </row>
    <row r="747" spans="1:5" x14ac:dyDescent="0.25">
      <c r="A747" t="s">
        <v>51</v>
      </c>
      <c r="B747" s="189">
        <v>43890</v>
      </c>
      <c r="C747" t="s">
        <v>67</v>
      </c>
      <c r="D747" t="s">
        <v>55</v>
      </c>
      <c r="E747">
        <v>414</v>
      </c>
    </row>
    <row r="748" spans="1:5" x14ac:dyDescent="0.25">
      <c r="A748" t="s">
        <v>51</v>
      </c>
      <c r="B748" s="189">
        <v>43890</v>
      </c>
      <c r="C748" t="s">
        <v>67</v>
      </c>
      <c r="D748" t="s">
        <v>56</v>
      </c>
      <c r="E748">
        <v>314</v>
      </c>
    </row>
    <row r="749" spans="1:5" x14ac:dyDescent="0.25">
      <c r="A749" t="s">
        <v>51</v>
      </c>
      <c r="B749" s="189">
        <v>43890</v>
      </c>
      <c r="C749" t="s">
        <v>68</v>
      </c>
      <c r="D749" t="s">
        <v>52</v>
      </c>
      <c r="E749">
        <v>4065</v>
      </c>
    </row>
    <row r="750" spans="1:5" x14ac:dyDescent="0.25">
      <c r="A750" t="s">
        <v>51</v>
      </c>
      <c r="B750" s="189">
        <v>43890</v>
      </c>
      <c r="C750" t="s">
        <v>68</v>
      </c>
      <c r="D750" t="s">
        <v>53</v>
      </c>
      <c r="E750">
        <v>550</v>
      </c>
    </row>
    <row r="751" spans="1:5" x14ac:dyDescent="0.25">
      <c r="A751" t="s">
        <v>51</v>
      </c>
      <c r="B751" s="189">
        <v>43890</v>
      </c>
      <c r="C751" t="s">
        <v>68</v>
      </c>
      <c r="D751" t="s">
        <v>54</v>
      </c>
      <c r="E751">
        <v>636</v>
      </c>
    </row>
    <row r="752" spans="1:5" x14ac:dyDescent="0.25">
      <c r="A752" t="s">
        <v>51</v>
      </c>
      <c r="B752" s="189">
        <v>43890</v>
      </c>
      <c r="C752" t="s">
        <v>68</v>
      </c>
      <c r="D752" t="s">
        <v>55</v>
      </c>
      <c r="E752">
        <v>25</v>
      </c>
    </row>
    <row r="753" spans="1:5" x14ac:dyDescent="0.25">
      <c r="A753" t="s">
        <v>51</v>
      </c>
      <c r="B753" s="189">
        <v>43890</v>
      </c>
      <c r="C753" t="s">
        <v>68</v>
      </c>
      <c r="D753" t="s">
        <v>56</v>
      </c>
      <c r="E753">
        <v>2</v>
      </c>
    </row>
    <row r="754" spans="1:5" x14ac:dyDescent="0.25">
      <c r="A754" t="s">
        <v>51</v>
      </c>
      <c r="B754" s="189">
        <v>43918</v>
      </c>
      <c r="C754" t="s">
        <v>67</v>
      </c>
      <c r="D754" t="s">
        <v>52</v>
      </c>
      <c r="E754">
        <v>20222</v>
      </c>
    </row>
    <row r="755" spans="1:5" x14ac:dyDescent="0.25">
      <c r="A755" t="s">
        <v>51</v>
      </c>
      <c r="B755" s="189">
        <v>43918</v>
      </c>
      <c r="C755" t="s">
        <v>67</v>
      </c>
      <c r="D755" t="s">
        <v>53</v>
      </c>
      <c r="E755">
        <v>2633</v>
      </c>
    </row>
    <row r="756" spans="1:5" x14ac:dyDescent="0.25">
      <c r="A756" t="s">
        <v>51</v>
      </c>
      <c r="B756" s="189">
        <v>43918</v>
      </c>
      <c r="C756" t="s">
        <v>67</v>
      </c>
      <c r="D756" t="s">
        <v>54</v>
      </c>
      <c r="E756">
        <v>1381</v>
      </c>
    </row>
    <row r="757" spans="1:5" x14ac:dyDescent="0.25">
      <c r="A757" t="s">
        <v>51</v>
      </c>
      <c r="B757" s="189">
        <v>43918</v>
      </c>
      <c r="C757" t="s">
        <v>67</v>
      </c>
      <c r="D757" t="s">
        <v>55</v>
      </c>
      <c r="E757">
        <v>426</v>
      </c>
    </row>
    <row r="758" spans="1:5" x14ac:dyDescent="0.25">
      <c r="A758" t="s">
        <v>51</v>
      </c>
      <c r="B758" s="189">
        <v>43918</v>
      </c>
      <c r="C758" t="s">
        <v>67</v>
      </c>
      <c r="D758" t="s">
        <v>56</v>
      </c>
      <c r="E758">
        <v>312</v>
      </c>
    </row>
    <row r="759" spans="1:5" x14ac:dyDescent="0.25">
      <c r="A759" t="s">
        <v>51</v>
      </c>
      <c r="B759" s="189">
        <v>43918</v>
      </c>
      <c r="C759" t="s">
        <v>68</v>
      </c>
      <c r="D759" t="s">
        <v>52</v>
      </c>
      <c r="E759">
        <v>5168</v>
      </c>
    </row>
    <row r="760" spans="1:5" x14ac:dyDescent="0.25">
      <c r="A760" t="s">
        <v>51</v>
      </c>
      <c r="B760" s="189">
        <v>43918</v>
      </c>
      <c r="C760" t="s">
        <v>68</v>
      </c>
      <c r="D760" t="s">
        <v>53</v>
      </c>
      <c r="E760">
        <v>589</v>
      </c>
    </row>
    <row r="761" spans="1:5" x14ac:dyDescent="0.25">
      <c r="A761" t="s">
        <v>51</v>
      </c>
      <c r="B761" s="189">
        <v>43918</v>
      </c>
      <c r="C761" t="s">
        <v>68</v>
      </c>
      <c r="D761" t="s">
        <v>54</v>
      </c>
      <c r="E761">
        <v>762</v>
      </c>
    </row>
    <row r="762" spans="1:5" x14ac:dyDescent="0.25">
      <c r="A762" t="s">
        <v>51</v>
      </c>
      <c r="B762" s="189">
        <v>43918</v>
      </c>
      <c r="C762" t="s">
        <v>68</v>
      </c>
      <c r="D762" t="s">
        <v>55</v>
      </c>
      <c r="E762">
        <v>37</v>
      </c>
    </row>
    <row r="763" spans="1:5" x14ac:dyDescent="0.25">
      <c r="A763" t="s">
        <v>51</v>
      </c>
      <c r="B763" s="189">
        <v>43918</v>
      </c>
      <c r="C763" t="s">
        <v>68</v>
      </c>
      <c r="D763" t="s">
        <v>56</v>
      </c>
      <c r="E763">
        <v>5</v>
      </c>
    </row>
    <row r="764" spans="1:5" x14ac:dyDescent="0.25">
      <c r="A764" t="s">
        <v>60</v>
      </c>
      <c r="B764" s="189">
        <v>43554</v>
      </c>
      <c r="C764" t="s">
        <v>67</v>
      </c>
      <c r="D764" t="s">
        <v>52</v>
      </c>
      <c r="E764">
        <v>43408</v>
      </c>
    </row>
    <row r="765" spans="1:5" x14ac:dyDescent="0.25">
      <c r="A765" t="s">
        <v>60</v>
      </c>
      <c r="B765" s="189">
        <v>43554</v>
      </c>
      <c r="C765" t="s">
        <v>67</v>
      </c>
      <c r="D765" t="s">
        <v>53</v>
      </c>
      <c r="E765">
        <v>14983</v>
      </c>
    </row>
    <row r="766" spans="1:5" x14ac:dyDescent="0.25">
      <c r="A766" t="s">
        <v>60</v>
      </c>
      <c r="B766" s="189">
        <v>43554</v>
      </c>
      <c r="C766" t="s">
        <v>67</v>
      </c>
      <c r="D766" t="s">
        <v>54</v>
      </c>
      <c r="E766">
        <v>1778</v>
      </c>
    </row>
    <row r="767" spans="1:5" x14ac:dyDescent="0.25">
      <c r="A767" t="s">
        <v>60</v>
      </c>
      <c r="B767" s="189">
        <v>43554</v>
      </c>
      <c r="C767" t="s">
        <v>67</v>
      </c>
      <c r="D767" t="s">
        <v>55</v>
      </c>
      <c r="E767">
        <v>434</v>
      </c>
    </row>
    <row r="768" spans="1:5" x14ac:dyDescent="0.25">
      <c r="A768" t="s">
        <v>60</v>
      </c>
      <c r="B768" s="189">
        <v>43554</v>
      </c>
      <c r="C768" t="s">
        <v>67</v>
      </c>
      <c r="D768" t="s">
        <v>56</v>
      </c>
      <c r="E768">
        <v>320</v>
      </c>
    </row>
    <row r="769" spans="1:5" x14ac:dyDescent="0.25">
      <c r="A769" t="s">
        <v>60</v>
      </c>
      <c r="B769" s="189">
        <v>43554</v>
      </c>
      <c r="C769" t="s">
        <v>68</v>
      </c>
      <c r="D769" t="s">
        <v>52</v>
      </c>
      <c r="E769">
        <v>9254</v>
      </c>
    </row>
    <row r="770" spans="1:5" x14ac:dyDescent="0.25">
      <c r="A770" t="s">
        <v>60</v>
      </c>
      <c r="B770" s="189">
        <v>43554</v>
      </c>
      <c r="C770" t="s">
        <v>68</v>
      </c>
      <c r="D770" t="s">
        <v>53</v>
      </c>
      <c r="E770">
        <v>2809</v>
      </c>
    </row>
    <row r="771" spans="1:5" x14ac:dyDescent="0.25">
      <c r="A771" t="s">
        <v>60</v>
      </c>
      <c r="B771" s="189">
        <v>43554</v>
      </c>
      <c r="C771" t="s">
        <v>68</v>
      </c>
      <c r="D771" t="s">
        <v>54</v>
      </c>
      <c r="E771">
        <v>645</v>
      </c>
    </row>
    <row r="772" spans="1:5" x14ac:dyDescent="0.25">
      <c r="A772" t="s">
        <v>60</v>
      </c>
      <c r="B772" s="189">
        <v>43554</v>
      </c>
      <c r="C772" t="s">
        <v>68</v>
      </c>
      <c r="D772" t="s">
        <v>55</v>
      </c>
      <c r="E772">
        <v>29</v>
      </c>
    </row>
    <row r="773" spans="1:5" x14ac:dyDescent="0.25">
      <c r="A773" t="s">
        <v>60</v>
      </c>
      <c r="B773" s="189">
        <v>43554</v>
      </c>
      <c r="C773" t="s">
        <v>68</v>
      </c>
      <c r="D773" t="s">
        <v>56</v>
      </c>
      <c r="E773">
        <v>2</v>
      </c>
    </row>
    <row r="774" spans="1:5" x14ac:dyDescent="0.25">
      <c r="A774" t="s">
        <v>60</v>
      </c>
      <c r="B774" s="189">
        <v>43582</v>
      </c>
      <c r="C774" t="s">
        <v>67</v>
      </c>
      <c r="D774" t="s">
        <v>52</v>
      </c>
      <c r="E774">
        <v>44214</v>
      </c>
    </row>
    <row r="775" spans="1:5" x14ac:dyDescent="0.25">
      <c r="A775" t="s">
        <v>60</v>
      </c>
      <c r="B775" s="189">
        <v>43582</v>
      </c>
      <c r="C775" t="s">
        <v>67</v>
      </c>
      <c r="D775" t="s">
        <v>53</v>
      </c>
      <c r="E775">
        <v>14732</v>
      </c>
    </row>
    <row r="776" spans="1:5" x14ac:dyDescent="0.25">
      <c r="A776" t="s">
        <v>60</v>
      </c>
      <c r="B776" s="189">
        <v>43582</v>
      </c>
      <c r="C776" t="s">
        <v>67</v>
      </c>
      <c r="D776" t="s">
        <v>54</v>
      </c>
      <c r="E776">
        <v>1733</v>
      </c>
    </row>
    <row r="777" spans="1:5" x14ac:dyDescent="0.25">
      <c r="A777" t="s">
        <v>60</v>
      </c>
      <c r="B777" s="189">
        <v>43582</v>
      </c>
      <c r="C777" t="s">
        <v>67</v>
      </c>
      <c r="D777" t="s">
        <v>55</v>
      </c>
      <c r="E777">
        <v>422</v>
      </c>
    </row>
    <row r="778" spans="1:5" x14ac:dyDescent="0.25">
      <c r="A778" t="s">
        <v>60</v>
      </c>
      <c r="B778" s="189">
        <v>43582</v>
      </c>
      <c r="C778" t="s">
        <v>67</v>
      </c>
      <c r="D778" t="s">
        <v>56</v>
      </c>
      <c r="E778">
        <v>342</v>
      </c>
    </row>
    <row r="779" spans="1:5" x14ac:dyDescent="0.25">
      <c r="A779" t="s">
        <v>60</v>
      </c>
      <c r="B779" s="189">
        <v>43582</v>
      </c>
      <c r="C779" t="s">
        <v>68</v>
      </c>
      <c r="D779" t="s">
        <v>52</v>
      </c>
      <c r="E779">
        <v>9742</v>
      </c>
    </row>
    <row r="780" spans="1:5" x14ac:dyDescent="0.25">
      <c r="A780" t="s">
        <v>60</v>
      </c>
      <c r="B780" s="189">
        <v>43582</v>
      </c>
      <c r="C780" t="s">
        <v>68</v>
      </c>
      <c r="D780" t="s">
        <v>53</v>
      </c>
      <c r="E780">
        <v>2784</v>
      </c>
    </row>
    <row r="781" spans="1:5" x14ac:dyDescent="0.25">
      <c r="A781" t="s">
        <v>60</v>
      </c>
      <c r="B781" s="189">
        <v>43582</v>
      </c>
      <c r="C781" t="s">
        <v>68</v>
      </c>
      <c r="D781" t="s">
        <v>54</v>
      </c>
      <c r="E781">
        <v>675</v>
      </c>
    </row>
    <row r="782" spans="1:5" x14ac:dyDescent="0.25">
      <c r="A782" t="s">
        <v>60</v>
      </c>
      <c r="B782" s="189">
        <v>43582</v>
      </c>
      <c r="C782" t="s">
        <v>68</v>
      </c>
      <c r="D782" t="s">
        <v>55</v>
      </c>
      <c r="E782">
        <v>16</v>
      </c>
    </row>
    <row r="783" spans="1:5" x14ac:dyDescent="0.25">
      <c r="A783" t="s">
        <v>60</v>
      </c>
      <c r="B783" s="189">
        <v>43582</v>
      </c>
      <c r="C783" t="s">
        <v>68</v>
      </c>
      <c r="D783" t="s">
        <v>56</v>
      </c>
      <c r="E783">
        <v>2</v>
      </c>
    </row>
    <row r="784" spans="1:5" x14ac:dyDescent="0.25">
      <c r="A784" t="s">
        <v>60</v>
      </c>
      <c r="B784" s="189">
        <v>43617</v>
      </c>
      <c r="C784" t="s">
        <v>67</v>
      </c>
      <c r="D784" t="s">
        <v>52</v>
      </c>
      <c r="E784">
        <v>47014</v>
      </c>
    </row>
    <row r="785" spans="1:5" x14ac:dyDescent="0.25">
      <c r="A785" t="s">
        <v>60</v>
      </c>
      <c r="B785" s="189">
        <v>43617</v>
      </c>
      <c r="C785" t="s">
        <v>67</v>
      </c>
      <c r="D785" t="s">
        <v>53</v>
      </c>
      <c r="E785">
        <v>15101</v>
      </c>
    </row>
    <row r="786" spans="1:5" x14ac:dyDescent="0.25">
      <c r="A786" t="s">
        <v>60</v>
      </c>
      <c r="B786" s="189">
        <v>43617</v>
      </c>
      <c r="C786" t="s">
        <v>67</v>
      </c>
      <c r="D786" t="s">
        <v>54</v>
      </c>
      <c r="E786">
        <v>2048</v>
      </c>
    </row>
    <row r="787" spans="1:5" x14ac:dyDescent="0.25">
      <c r="A787" t="s">
        <v>60</v>
      </c>
      <c r="B787" s="189">
        <v>43617</v>
      </c>
      <c r="C787" t="s">
        <v>67</v>
      </c>
      <c r="D787" t="s">
        <v>55</v>
      </c>
      <c r="E787">
        <v>481</v>
      </c>
    </row>
    <row r="788" spans="1:5" x14ac:dyDescent="0.25">
      <c r="A788" t="s">
        <v>60</v>
      </c>
      <c r="B788" s="189">
        <v>43617</v>
      </c>
      <c r="C788" t="s">
        <v>67</v>
      </c>
      <c r="D788" t="s">
        <v>56</v>
      </c>
      <c r="E788">
        <v>347</v>
      </c>
    </row>
    <row r="789" spans="1:5" x14ac:dyDescent="0.25">
      <c r="A789" t="s">
        <v>60</v>
      </c>
      <c r="B789" s="189">
        <v>43617</v>
      </c>
      <c r="C789" t="s">
        <v>68</v>
      </c>
      <c r="D789" t="s">
        <v>52</v>
      </c>
      <c r="E789">
        <v>10235</v>
      </c>
    </row>
    <row r="790" spans="1:5" x14ac:dyDescent="0.25">
      <c r="A790" t="s">
        <v>60</v>
      </c>
      <c r="B790" s="189">
        <v>43617</v>
      </c>
      <c r="C790" t="s">
        <v>68</v>
      </c>
      <c r="D790" t="s">
        <v>53</v>
      </c>
      <c r="E790">
        <v>2840</v>
      </c>
    </row>
    <row r="791" spans="1:5" x14ac:dyDescent="0.25">
      <c r="A791" t="s">
        <v>60</v>
      </c>
      <c r="B791" s="189">
        <v>43617</v>
      </c>
      <c r="C791" t="s">
        <v>68</v>
      </c>
      <c r="D791" t="s">
        <v>54</v>
      </c>
      <c r="E791">
        <v>745</v>
      </c>
    </row>
    <row r="792" spans="1:5" x14ac:dyDescent="0.25">
      <c r="A792" t="s">
        <v>60</v>
      </c>
      <c r="B792" s="189">
        <v>43617</v>
      </c>
      <c r="C792" t="s">
        <v>68</v>
      </c>
      <c r="D792" t="s">
        <v>55</v>
      </c>
      <c r="E792">
        <v>15</v>
      </c>
    </row>
    <row r="793" spans="1:5" x14ac:dyDescent="0.25">
      <c r="A793" t="s">
        <v>60</v>
      </c>
      <c r="B793" s="189">
        <v>43617</v>
      </c>
      <c r="C793" t="s">
        <v>68</v>
      </c>
      <c r="D793" t="s">
        <v>56</v>
      </c>
      <c r="E793">
        <v>3</v>
      </c>
    </row>
    <row r="794" spans="1:5" x14ac:dyDescent="0.25">
      <c r="A794" t="s">
        <v>60</v>
      </c>
      <c r="B794" s="189">
        <v>43645</v>
      </c>
      <c r="C794" t="s">
        <v>67</v>
      </c>
      <c r="D794" t="s">
        <v>52</v>
      </c>
      <c r="E794">
        <v>49958</v>
      </c>
    </row>
    <row r="795" spans="1:5" x14ac:dyDescent="0.25">
      <c r="A795" t="s">
        <v>60</v>
      </c>
      <c r="B795" s="189">
        <v>43645</v>
      </c>
      <c r="C795" t="s">
        <v>67</v>
      </c>
      <c r="D795" t="s">
        <v>53</v>
      </c>
      <c r="E795">
        <v>15523</v>
      </c>
    </row>
    <row r="796" spans="1:5" x14ac:dyDescent="0.25">
      <c r="A796" t="s">
        <v>60</v>
      </c>
      <c r="B796" s="189">
        <v>43645</v>
      </c>
      <c r="C796" t="s">
        <v>67</v>
      </c>
      <c r="D796" t="s">
        <v>54</v>
      </c>
      <c r="E796">
        <v>2273</v>
      </c>
    </row>
    <row r="797" spans="1:5" x14ac:dyDescent="0.25">
      <c r="A797" t="s">
        <v>60</v>
      </c>
      <c r="B797" s="189">
        <v>43645</v>
      </c>
      <c r="C797" t="s">
        <v>67</v>
      </c>
      <c r="D797" t="s">
        <v>55</v>
      </c>
      <c r="E797">
        <v>506</v>
      </c>
    </row>
    <row r="798" spans="1:5" x14ac:dyDescent="0.25">
      <c r="A798" t="s">
        <v>60</v>
      </c>
      <c r="B798" s="189">
        <v>43645</v>
      </c>
      <c r="C798" t="s">
        <v>67</v>
      </c>
      <c r="D798" t="s">
        <v>56</v>
      </c>
      <c r="E798">
        <v>401</v>
      </c>
    </row>
    <row r="799" spans="1:5" x14ac:dyDescent="0.25">
      <c r="A799" t="s">
        <v>60</v>
      </c>
      <c r="B799" s="189">
        <v>43645</v>
      </c>
      <c r="C799" t="s">
        <v>68</v>
      </c>
      <c r="D799" t="s">
        <v>52</v>
      </c>
      <c r="E799">
        <v>11043</v>
      </c>
    </row>
    <row r="800" spans="1:5" x14ac:dyDescent="0.25">
      <c r="A800" t="s">
        <v>60</v>
      </c>
      <c r="B800" s="189">
        <v>43645</v>
      </c>
      <c r="C800" t="s">
        <v>68</v>
      </c>
      <c r="D800" t="s">
        <v>53</v>
      </c>
      <c r="E800">
        <v>2952</v>
      </c>
    </row>
    <row r="801" spans="1:5" x14ac:dyDescent="0.25">
      <c r="A801" t="s">
        <v>60</v>
      </c>
      <c r="B801" s="189">
        <v>43645</v>
      </c>
      <c r="C801" t="s">
        <v>68</v>
      </c>
      <c r="D801" t="s">
        <v>54</v>
      </c>
      <c r="E801">
        <v>848</v>
      </c>
    </row>
    <row r="802" spans="1:5" x14ac:dyDescent="0.25">
      <c r="A802" t="s">
        <v>60</v>
      </c>
      <c r="B802" s="189">
        <v>43645</v>
      </c>
      <c r="C802" t="s">
        <v>68</v>
      </c>
      <c r="D802" t="s">
        <v>55</v>
      </c>
      <c r="E802">
        <v>43</v>
      </c>
    </row>
    <row r="803" spans="1:5" x14ac:dyDescent="0.25">
      <c r="A803" t="s">
        <v>60</v>
      </c>
      <c r="B803" s="189">
        <v>43645</v>
      </c>
      <c r="C803" t="s">
        <v>68</v>
      </c>
      <c r="D803" t="s">
        <v>56</v>
      </c>
      <c r="E803">
        <v>3</v>
      </c>
    </row>
    <row r="804" spans="1:5" x14ac:dyDescent="0.25">
      <c r="A804" t="s">
        <v>60</v>
      </c>
      <c r="B804" s="189">
        <v>43673</v>
      </c>
      <c r="C804" t="s">
        <v>67</v>
      </c>
      <c r="D804" t="s">
        <v>52</v>
      </c>
      <c r="E804">
        <v>51535</v>
      </c>
    </row>
    <row r="805" spans="1:5" x14ac:dyDescent="0.25">
      <c r="A805" t="s">
        <v>60</v>
      </c>
      <c r="B805" s="189">
        <v>43673</v>
      </c>
      <c r="C805" t="s">
        <v>67</v>
      </c>
      <c r="D805" t="s">
        <v>53</v>
      </c>
      <c r="E805">
        <v>16278</v>
      </c>
    </row>
    <row r="806" spans="1:5" x14ac:dyDescent="0.25">
      <c r="A806" t="s">
        <v>60</v>
      </c>
      <c r="B806" s="189">
        <v>43673</v>
      </c>
      <c r="C806" t="s">
        <v>67</v>
      </c>
      <c r="D806" t="s">
        <v>54</v>
      </c>
      <c r="E806">
        <v>2243</v>
      </c>
    </row>
    <row r="807" spans="1:5" x14ac:dyDescent="0.25">
      <c r="A807" t="s">
        <v>60</v>
      </c>
      <c r="B807" s="189">
        <v>43673</v>
      </c>
      <c r="C807" t="s">
        <v>67</v>
      </c>
      <c r="D807" t="s">
        <v>55</v>
      </c>
      <c r="E807">
        <v>564</v>
      </c>
    </row>
    <row r="808" spans="1:5" x14ac:dyDescent="0.25">
      <c r="A808" t="s">
        <v>60</v>
      </c>
      <c r="B808" s="189">
        <v>43673</v>
      </c>
      <c r="C808" t="s">
        <v>67</v>
      </c>
      <c r="D808" t="s">
        <v>56</v>
      </c>
      <c r="E808">
        <v>449</v>
      </c>
    </row>
    <row r="809" spans="1:5" x14ac:dyDescent="0.25">
      <c r="A809" t="s">
        <v>60</v>
      </c>
      <c r="B809" s="189">
        <v>43673</v>
      </c>
      <c r="C809" t="s">
        <v>68</v>
      </c>
      <c r="D809" t="s">
        <v>52</v>
      </c>
      <c r="E809">
        <v>11456</v>
      </c>
    </row>
    <row r="810" spans="1:5" x14ac:dyDescent="0.25">
      <c r="A810" t="s">
        <v>60</v>
      </c>
      <c r="B810" s="189">
        <v>43673</v>
      </c>
      <c r="C810" t="s">
        <v>68</v>
      </c>
      <c r="D810" t="s">
        <v>53</v>
      </c>
      <c r="E810">
        <v>3112</v>
      </c>
    </row>
    <row r="811" spans="1:5" x14ac:dyDescent="0.25">
      <c r="A811" t="s">
        <v>60</v>
      </c>
      <c r="B811" s="189">
        <v>43673</v>
      </c>
      <c r="C811" t="s">
        <v>68</v>
      </c>
      <c r="D811" t="s">
        <v>54</v>
      </c>
      <c r="E811">
        <v>827</v>
      </c>
    </row>
    <row r="812" spans="1:5" x14ac:dyDescent="0.25">
      <c r="A812" t="s">
        <v>60</v>
      </c>
      <c r="B812" s="189">
        <v>43673</v>
      </c>
      <c r="C812" t="s">
        <v>68</v>
      </c>
      <c r="D812" t="s">
        <v>55</v>
      </c>
      <c r="E812">
        <v>29</v>
      </c>
    </row>
    <row r="813" spans="1:5" x14ac:dyDescent="0.25">
      <c r="A813" t="s">
        <v>60</v>
      </c>
      <c r="B813" s="189">
        <v>43673</v>
      </c>
      <c r="C813" t="s">
        <v>68</v>
      </c>
      <c r="D813" t="s">
        <v>56</v>
      </c>
      <c r="E813">
        <v>3</v>
      </c>
    </row>
    <row r="814" spans="1:5" x14ac:dyDescent="0.25">
      <c r="A814" t="s">
        <v>60</v>
      </c>
      <c r="B814" s="189">
        <v>43708</v>
      </c>
      <c r="C814" t="s">
        <v>67</v>
      </c>
      <c r="D814" t="s">
        <v>52</v>
      </c>
      <c r="E814">
        <v>51539</v>
      </c>
    </row>
    <row r="815" spans="1:5" x14ac:dyDescent="0.25">
      <c r="A815" t="s">
        <v>60</v>
      </c>
      <c r="B815" s="189">
        <v>43708</v>
      </c>
      <c r="C815" t="s">
        <v>67</v>
      </c>
      <c r="D815" t="s">
        <v>53</v>
      </c>
      <c r="E815">
        <v>17499</v>
      </c>
    </row>
    <row r="816" spans="1:5" x14ac:dyDescent="0.25">
      <c r="A816" t="s">
        <v>60</v>
      </c>
      <c r="B816" s="189">
        <v>43708</v>
      </c>
      <c r="C816" t="s">
        <v>67</v>
      </c>
      <c r="D816" t="s">
        <v>54</v>
      </c>
      <c r="E816">
        <v>2181</v>
      </c>
    </row>
    <row r="817" spans="1:5" x14ac:dyDescent="0.25">
      <c r="A817" t="s">
        <v>60</v>
      </c>
      <c r="B817" s="189">
        <v>43708</v>
      </c>
      <c r="C817" t="s">
        <v>67</v>
      </c>
      <c r="D817" t="s">
        <v>55</v>
      </c>
      <c r="E817">
        <v>557</v>
      </c>
    </row>
    <row r="818" spans="1:5" x14ac:dyDescent="0.25">
      <c r="A818" t="s">
        <v>60</v>
      </c>
      <c r="B818" s="189">
        <v>43708</v>
      </c>
      <c r="C818" t="s">
        <v>67</v>
      </c>
      <c r="D818" t="s">
        <v>56</v>
      </c>
      <c r="E818">
        <v>477</v>
      </c>
    </row>
    <row r="819" spans="1:5" x14ac:dyDescent="0.25">
      <c r="A819" t="s">
        <v>60</v>
      </c>
      <c r="B819" s="189">
        <v>43708</v>
      </c>
      <c r="C819" t="s">
        <v>68</v>
      </c>
      <c r="D819" t="s">
        <v>52</v>
      </c>
      <c r="E819">
        <v>11464</v>
      </c>
    </row>
    <row r="820" spans="1:5" x14ac:dyDescent="0.25">
      <c r="A820" t="s">
        <v>60</v>
      </c>
      <c r="B820" s="189">
        <v>43708</v>
      </c>
      <c r="C820" t="s">
        <v>68</v>
      </c>
      <c r="D820" t="s">
        <v>53</v>
      </c>
      <c r="E820">
        <v>3654</v>
      </c>
    </row>
    <row r="821" spans="1:5" x14ac:dyDescent="0.25">
      <c r="A821" t="s">
        <v>60</v>
      </c>
      <c r="B821" s="189">
        <v>43708</v>
      </c>
      <c r="C821" t="s">
        <v>68</v>
      </c>
      <c r="D821" t="s">
        <v>54</v>
      </c>
      <c r="E821">
        <v>794</v>
      </c>
    </row>
    <row r="822" spans="1:5" x14ac:dyDescent="0.25">
      <c r="A822" t="s">
        <v>60</v>
      </c>
      <c r="B822" s="189">
        <v>43708</v>
      </c>
      <c r="C822" t="s">
        <v>68</v>
      </c>
      <c r="D822" t="s">
        <v>55</v>
      </c>
      <c r="E822">
        <v>32</v>
      </c>
    </row>
    <row r="823" spans="1:5" x14ac:dyDescent="0.25">
      <c r="A823" t="s">
        <v>60</v>
      </c>
      <c r="B823" s="189">
        <v>43708</v>
      </c>
      <c r="C823" t="s">
        <v>68</v>
      </c>
      <c r="D823" t="s">
        <v>56</v>
      </c>
      <c r="E823">
        <v>2</v>
      </c>
    </row>
    <row r="824" spans="1:5" x14ac:dyDescent="0.25">
      <c r="A824" t="s">
        <v>60</v>
      </c>
      <c r="B824" s="189">
        <v>43736</v>
      </c>
      <c r="C824" t="s">
        <v>67</v>
      </c>
      <c r="D824" t="s">
        <v>52</v>
      </c>
      <c r="E824">
        <v>50013</v>
      </c>
    </row>
    <row r="825" spans="1:5" x14ac:dyDescent="0.25">
      <c r="A825" t="s">
        <v>60</v>
      </c>
      <c r="B825" s="189">
        <v>43736</v>
      </c>
      <c r="C825" t="s">
        <v>67</v>
      </c>
      <c r="D825" t="s">
        <v>53</v>
      </c>
      <c r="E825">
        <v>17720</v>
      </c>
    </row>
    <row r="826" spans="1:5" x14ac:dyDescent="0.25">
      <c r="A826" t="s">
        <v>60</v>
      </c>
      <c r="B826" s="189">
        <v>43736</v>
      </c>
      <c r="C826" t="s">
        <v>67</v>
      </c>
      <c r="D826" t="s">
        <v>54</v>
      </c>
      <c r="E826">
        <v>2165</v>
      </c>
    </row>
    <row r="827" spans="1:5" x14ac:dyDescent="0.25">
      <c r="A827" t="s">
        <v>60</v>
      </c>
      <c r="B827" s="189">
        <v>43736</v>
      </c>
      <c r="C827" t="s">
        <v>67</v>
      </c>
      <c r="D827" t="s">
        <v>55</v>
      </c>
      <c r="E827">
        <v>539</v>
      </c>
    </row>
    <row r="828" spans="1:5" x14ac:dyDescent="0.25">
      <c r="A828" t="s">
        <v>60</v>
      </c>
      <c r="B828" s="189">
        <v>43736</v>
      </c>
      <c r="C828" t="s">
        <v>67</v>
      </c>
      <c r="D828" t="s">
        <v>56</v>
      </c>
      <c r="E828">
        <v>495</v>
      </c>
    </row>
    <row r="829" spans="1:5" x14ac:dyDescent="0.25">
      <c r="A829" t="s">
        <v>60</v>
      </c>
      <c r="B829" s="189">
        <v>43736</v>
      </c>
      <c r="C829" t="s">
        <v>68</v>
      </c>
      <c r="D829" t="s">
        <v>52</v>
      </c>
      <c r="E829">
        <v>11210</v>
      </c>
    </row>
    <row r="830" spans="1:5" x14ac:dyDescent="0.25">
      <c r="A830" t="s">
        <v>60</v>
      </c>
      <c r="B830" s="189">
        <v>43736</v>
      </c>
      <c r="C830" t="s">
        <v>68</v>
      </c>
      <c r="D830" t="s">
        <v>53</v>
      </c>
      <c r="E830">
        <v>3685</v>
      </c>
    </row>
    <row r="831" spans="1:5" x14ac:dyDescent="0.25">
      <c r="A831" t="s">
        <v>60</v>
      </c>
      <c r="B831" s="189">
        <v>43736</v>
      </c>
      <c r="C831" t="s">
        <v>68</v>
      </c>
      <c r="D831" t="s">
        <v>54</v>
      </c>
      <c r="E831">
        <v>846</v>
      </c>
    </row>
    <row r="832" spans="1:5" x14ac:dyDescent="0.25">
      <c r="A832" t="s">
        <v>60</v>
      </c>
      <c r="B832" s="189">
        <v>43736</v>
      </c>
      <c r="C832" t="s">
        <v>68</v>
      </c>
      <c r="D832" t="s">
        <v>55</v>
      </c>
      <c r="E832">
        <v>32</v>
      </c>
    </row>
    <row r="833" spans="1:5" x14ac:dyDescent="0.25">
      <c r="A833" t="s">
        <v>60</v>
      </c>
      <c r="B833" s="189">
        <v>43736</v>
      </c>
      <c r="C833" t="s">
        <v>68</v>
      </c>
      <c r="D833" t="s">
        <v>56</v>
      </c>
      <c r="E833">
        <v>2</v>
      </c>
    </row>
    <row r="834" spans="1:5" x14ac:dyDescent="0.25">
      <c r="A834" t="s">
        <v>60</v>
      </c>
      <c r="B834" s="189">
        <v>43764</v>
      </c>
      <c r="C834" t="s">
        <v>67</v>
      </c>
      <c r="D834" t="s">
        <v>52</v>
      </c>
      <c r="E834">
        <v>46813</v>
      </c>
    </row>
    <row r="835" spans="1:5" x14ac:dyDescent="0.25">
      <c r="A835" t="s">
        <v>60</v>
      </c>
      <c r="B835" s="189">
        <v>43764</v>
      </c>
      <c r="C835" t="s">
        <v>67</v>
      </c>
      <c r="D835" t="s">
        <v>53</v>
      </c>
      <c r="E835">
        <v>17320</v>
      </c>
    </row>
    <row r="836" spans="1:5" x14ac:dyDescent="0.25">
      <c r="A836" t="s">
        <v>60</v>
      </c>
      <c r="B836" s="189">
        <v>43764</v>
      </c>
      <c r="C836" t="s">
        <v>67</v>
      </c>
      <c r="D836" t="s">
        <v>54</v>
      </c>
      <c r="E836">
        <v>2016</v>
      </c>
    </row>
    <row r="837" spans="1:5" x14ac:dyDescent="0.25">
      <c r="A837" t="s">
        <v>60</v>
      </c>
      <c r="B837" s="189">
        <v>43764</v>
      </c>
      <c r="C837" t="s">
        <v>67</v>
      </c>
      <c r="D837" t="s">
        <v>55</v>
      </c>
      <c r="E837">
        <v>509</v>
      </c>
    </row>
    <row r="838" spans="1:5" x14ac:dyDescent="0.25">
      <c r="A838" t="s">
        <v>60</v>
      </c>
      <c r="B838" s="189">
        <v>43764</v>
      </c>
      <c r="C838" t="s">
        <v>67</v>
      </c>
      <c r="D838" t="s">
        <v>56</v>
      </c>
      <c r="E838">
        <v>429</v>
      </c>
    </row>
    <row r="839" spans="1:5" x14ac:dyDescent="0.25">
      <c r="A839" t="s">
        <v>60</v>
      </c>
      <c r="B839" s="189">
        <v>43764</v>
      </c>
      <c r="C839" t="s">
        <v>68</v>
      </c>
      <c r="D839" t="s">
        <v>52</v>
      </c>
      <c r="E839">
        <v>10614</v>
      </c>
    </row>
    <row r="840" spans="1:5" x14ac:dyDescent="0.25">
      <c r="A840" t="s">
        <v>60</v>
      </c>
      <c r="B840" s="189">
        <v>43764</v>
      </c>
      <c r="C840" t="s">
        <v>68</v>
      </c>
      <c r="D840" t="s">
        <v>53</v>
      </c>
      <c r="E840">
        <v>3606</v>
      </c>
    </row>
    <row r="841" spans="1:5" x14ac:dyDescent="0.25">
      <c r="A841" t="s">
        <v>60</v>
      </c>
      <c r="B841" s="189">
        <v>43764</v>
      </c>
      <c r="C841" t="s">
        <v>68</v>
      </c>
      <c r="D841" t="s">
        <v>54</v>
      </c>
      <c r="E841">
        <v>791</v>
      </c>
    </row>
    <row r="842" spans="1:5" x14ac:dyDescent="0.25">
      <c r="A842" t="s">
        <v>60</v>
      </c>
      <c r="B842" s="189">
        <v>43764</v>
      </c>
      <c r="C842" t="s">
        <v>68</v>
      </c>
      <c r="D842" t="s">
        <v>55</v>
      </c>
      <c r="E842">
        <v>24</v>
      </c>
    </row>
    <row r="843" spans="1:5" x14ac:dyDescent="0.25">
      <c r="A843" t="s">
        <v>60</v>
      </c>
      <c r="B843" s="189">
        <v>43764</v>
      </c>
      <c r="C843" t="s">
        <v>68</v>
      </c>
      <c r="D843" t="s">
        <v>56</v>
      </c>
      <c r="E843">
        <v>2</v>
      </c>
    </row>
    <row r="844" spans="1:5" x14ac:dyDescent="0.25">
      <c r="A844" t="s">
        <v>60</v>
      </c>
      <c r="B844" s="189">
        <v>43799</v>
      </c>
      <c r="C844" t="s">
        <v>67</v>
      </c>
      <c r="D844" t="s">
        <v>52</v>
      </c>
      <c r="E844">
        <v>46037</v>
      </c>
    </row>
    <row r="845" spans="1:5" x14ac:dyDescent="0.25">
      <c r="A845" t="s">
        <v>60</v>
      </c>
      <c r="B845" s="189">
        <v>43799</v>
      </c>
      <c r="C845" t="s">
        <v>67</v>
      </c>
      <c r="D845" t="s">
        <v>53</v>
      </c>
      <c r="E845">
        <v>17338</v>
      </c>
    </row>
    <row r="846" spans="1:5" x14ac:dyDescent="0.25">
      <c r="A846" t="s">
        <v>60</v>
      </c>
      <c r="B846" s="189">
        <v>43799</v>
      </c>
      <c r="C846" t="s">
        <v>67</v>
      </c>
      <c r="D846" t="s">
        <v>54</v>
      </c>
      <c r="E846">
        <v>1940</v>
      </c>
    </row>
    <row r="847" spans="1:5" x14ac:dyDescent="0.25">
      <c r="A847" t="s">
        <v>60</v>
      </c>
      <c r="B847" s="189">
        <v>43799</v>
      </c>
      <c r="C847" t="s">
        <v>67</v>
      </c>
      <c r="D847" t="s">
        <v>55</v>
      </c>
      <c r="E847">
        <v>476</v>
      </c>
    </row>
    <row r="848" spans="1:5" x14ac:dyDescent="0.25">
      <c r="A848" t="s">
        <v>60</v>
      </c>
      <c r="B848" s="189">
        <v>43799</v>
      </c>
      <c r="C848" t="s">
        <v>67</v>
      </c>
      <c r="D848" t="s">
        <v>56</v>
      </c>
      <c r="E848">
        <v>441</v>
      </c>
    </row>
    <row r="849" spans="1:5" x14ac:dyDescent="0.25">
      <c r="A849" t="s">
        <v>60</v>
      </c>
      <c r="B849" s="189">
        <v>43799</v>
      </c>
      <c r="C849" t="s">
        <v>68</v>
      </c>
      <c r="D849" t="s">
        <v>52</v>
      </c>
      <c r="E849">
        <v>10004</v>
      </c>
    </row>
    <row r="850" spans="1:5" x14ac:dyDescent="0.25">
      <c r="A850" t="s">
        <v>60</v>
      </c>
      <c r="B850" s="189">
        <v>43799</v>
      </c>
      <c r="C850" t="s">
        <v>68</v>
      </c>
      <c r="D850" t="s">
        <v>53</v>
      </c>
      <c r="E850">
        <v>3614</v>
      </c>
    </row>
    <row r="851" spans="1:5" x14ac:dyDescent="0.25">
      <c r="A851" t="s">
        <v>60</v>
      </c>
      <c r="B851" s="189">
        <v>43799</v>
      </c>
      <c r="C851" t="s">
        <v>68</v>
      </c>
      <c r="D851" t="s">
        <v>54</v>
      </c>
      <c r="E851">
        <v>769</v>
      </c>
    </row>
    <row r="852" spans="1:5" x14ac:dyDescent="0.25">
      <c r="A852" t="s">
        <v>60</v>
      </c>
      <c r="B852" s="189">
        <v>43799</v>
      </c>
      <c r="C852" t="s">
        <v>68</v>
      </c>
      <c r="D852" t="s">
        <v>55</v>
      </c>
      <c r="E852">
        <v>21</v>
      </c>
    </row>
    <row r="853" spans="1:5" x14ac:dyDescent="0.25">
      <c r="A853" t="s">
        <v>60</v>
      </c>
      <c r="B853" s="189">
        <v>43799</v>
      </c>
      <c r="C853" t="s">
        <v>68</v>
      </c>
      <c r="D853" t="s">
        <v>56</v>
      </c>
      <c r="E853">
        <v>2</v>
      </c>
    </row>
    <row r="854" spans="1:5" x14ac:dyDescent="0.25">
      <c r="A854" t="s">
        <v>60</v>
      </c>
      <c r="B854" s="189">
        <v>43827</v>
      </c>
      <c r="C854" t="s">
        <v>67</v>
      </c>
      <c r="D854" t="s">
        <v>52</v>
      </c>
      <c r="E854">
        <v>44893</v>
      </c>
    </row>
    <row r="855" spans="1:5" x14ac:dyDescent="0.25">
      <c r="A855" t="s">
        <v>60</v>
      </c>
      <c r="B855" s="189">
        <v>43827</v>
      </c>
      <c r="C855" t="s">
        <v>67</v>
      </c>
      <c r="D855" t="s">
        <v>53</v>
      </c>
      <c r="E855">
        <v>17360</v>
      </c>
    </row>
    <row r="856" spans="1:5" x14ac:dyDescent="0.25">
      <c r="A856" t="s">
        <v>60</v>
      </c>
      <c r="B856" s="189">
        <v>43827</v>
      </c>
      <c r="C856" t="s">
        <v>67</v>
      </c>
      <c r="D856" t="s">
        <v>54</v>
      </c>
      <c r="E856">
        <v>1882</v>
      </c>
    </row>
    <row r="857" spans="1:5" x14ac:dyDescent="0.25">
      <c r="A857" t="s">
        <v>60</v>
      </c>
      <c r="B857" s="189">
        <v>43827</v>
      </c>
      <c r="C857" t="s">
        <v>67</v>
      </c>
      <c r="D857" t="s">
        <v>55</v>
      </c>
      <c r="E857">
        <v>492</v>
      </c>
    </row>
    <row r="858" spans="1:5" x14ac:dyDescent="0.25">
      <c r="A858" t="s">
        <v>60</v>
      </c>
      <c r="B858" s="189">
        <v>43827</v>
      </c>
      <c r="C858" t="s">
        <v>67</v>
      </c>
      <c r="D858" t="s">
        <v>56</v>
      </c>
      <c r="E858">
        <v>419</v>
      </c>
    </row>
    <row r="859" spans="1:5" x14ac:dyDescent="0.25">
      <c r="A859" t="s">
        <v>60</v>
      </c>
      <c r="B859" s="189">
        <v>43827</v>
      </c>
      <c r="C859" t="s">
        <v>68</v>
      </c>
      <c r="D859" t="s">
        <v>52</v>
      </c>
      <c r="E859">
        <v>10217</v>
      </c>
    </row>
    <row r="860" spans="1:5" x14ac:dyDescent="0.25">
      <c r="A860" t="s">
        <v>60</v>
      </c>
      <c r="B860" s="189">
        <v>43827</v>
      </c>
      <c r="C860" t="s">
        <v>68</v>
      </c>
      <c r="D860" t="s">
        <v>53</v>
      </c>
      <c r="E860">
        <v>3575</v>
      </c>
    </row>
    <row r="861" spans="1:5" x14ac:dyDescent="0.25">
      <c r="A861" t="s">
        <v>60</v>
      </c>
      <c r="B861" s="189">
        <v>43827</v>
      </c>
      <c r="C861" t="s">
        <v>68</v>
      </c>
      <c r="D861" t="s">
        <v>54</v>
      </c>
      <c r="E861">
        <v>753</v>
      </c>
    </row>
    <row r="862" spans="1:5" x14ac:dyDescent="0.25">
      <c r="A862" t="s">
        <v>60</v>
      </c>
      <c r="B862" s="189">
        <v>43827</v>
      </c>
      <c r="C862" t="s">
        <v>68</v>
      </c>
      <c r="D862" t="s">
        <v>55</v>
      </c>
      <c r="E862">
        <v>21</v>
      </c>
    </row>
    <row r="863" spans="1:5" x14ac:dyDescent="0.25">
      <c r="A863" t="s">
        <v>60</v>
      </c>
      <c r="B863" s="189">
        <v>43827</v>
      </c>
      <c r="C863" t="s">
        <v>68</v>
      </c>
      <c r="D863" t="s">
        <v>56</v>
      </c>
      <c r="E863">
        <v>2</v>
      </c>
    </row>
    <row r="864" spans="1:5" x14ac:dyDescent="0.25">
      <c r="A864" t="s">
        <v>60</v>
      </c>
      <c r="B864" s="189">
        <v>43862</v>
      </c>
      <c r="C864" t="s">
        <v>67</v>
      </c>
      <c r="D864" t="s">
        <v>52</v>
      </c>
      <c r="E864">
        <v>43120</v>
      </c>
    </row>
    <row r="865" spans="1:5" x14ac:dyDescent="0.25">
      <c r="A865" t="s">
        <v>60</v>
      </c>
      <c r="B865" s="189">
        <v>43862</v>
      </c>
      <c r="C865" t="s">
        <v>67</v>
      </c>
      <c r="D865" t="s">
        <v>53</v>
      </c>
      <c r="E865">
        <v>16493</v>
      </c>
    </row>
    <row r="866" spans="1:5" x14ac:dyDescent="0.25">
      <c r="A866" t="s">
        <v>60</v>
      </c>
      <c r="B866" s="189">
        <v>43862</v>
      </c>
      <c r="C866" t="s">
        <v>67</v>
      </c>
      <c r="D866" t="s">
        <v>54</v>
      </c>
      <c r="E866">
        <v>1834</v>
      </c>
    </row>
    <row r="867" spans="1:5" x14ac:dyDescent="0.25">
      <c r="A867" t="s">
        <v>60</v>
      </c>
      <c r="B867" s="189">
        <v>43862</v>
      </c>
      <c r="C867" t="s">
        <v>67</v>
      </c>
      <c r="D867" t="s">
        <v>55</v>
      </c>
      <c r="E867">
        <v>466</v>
      </c>
    </row>
    <row r="868" spans="1:5" x14ac:dyDescent="0.25">
      <c r="A868" t="s">
        <v>60</v>
      </c>
      <c r="B868" s="189">
        <v>43862</v>
      </c>
      <c r="C868" t="s">
        <v>67</v>
      </c>
      <c r="D868" t="s">
        <v>56</v>
      </c>
      <c r="E868">
        <v>355</v>
      </c>
    </row>
    <row r="869" spans="1:5" x14ac:dyDescent="0.25">
      <c r="A869" t="s">
        <v>60</v>
      </c>
      <c r="B869" s="189">
        <v>43862</v>
      </c>
      <c r="C869" t="s">
        <v>68</v>
      </c>
      <c r="D869" t="s">
        <v>52</v>
      </c>
      <c r="E869">
        <v>9183</v>
      </c>
    </row>
    <row r="870" spans="1:5" x14ac:dyDescent="0.25">
      <c r="A870" t="s">
        <v>60</v>
      </c>
      <c r="B870" s="189">
        <v>43862</v>
      </c>
      <c r="C870" t="s">
        <v>68</v>
      </c>
      <c r="D870" t="s">
        <v>53</v>
      </c>
      <c r="E870">
        <v>3028</v>
      </c>
    </row>
    <row r="871" spans="1:5" x14ac:dyDescent="0.25">
      <c r="A871" t="s">
        <v>60</v>
      </c>
      <c r="B871" s="189">
        <v>43862</v>
      </c>
      <c r="C871" t="s">
        <v>68</v>
      </c>
      <c r="D871" t="s">
        <v>54</v>
      </c>
      <c r="E871">
        <v>683</v>
      </c>
    </row>
    <row r="872" spans="1:5" x14ac:dyDescent="0.25">
      <c r="A872" t="s">
        <v>60</v>
      </c>
      <c r="B872" s="189">
        <v>43862</v>
      </c>
      <c r="C872" t="s">
        <v>68</v>
      </c>
      <c r="D872" t="s">
        <v>55</v>
      </c>
      <c r="E872">
        <v>17</v>
      </c>
    </row>
    <row r="873" spans="1:5" x14ac:dyDescent="0.25">
      <c r="A873" t="s">
        <v>60</v>
      </c>
      <c r="B873" s="189">
        <v>43862</v>
      </c>
      <c r="C873" t="s">
        <v>68</v>
      </c>
      <c r="D873" t="s">
        <v>56</v>
      </c>
      <c r="E873">
        <v>4</v>
      </c>
    </row>
    <row r="874" spans="1:5" x14ac:dyDescent="0.25">
      <c r="A874" t="s">
        <v>60</v>
      </c>
      <c r="B874" s="189">
        <v>43890</v>
      </c>
      <c r="C874" t="s">
        <v>67</v>
      </c>
      <c r="D874" t="s">
        <v>52</v>
      </c>
      <c r="E874">
        <v>40377</v>
      </c>
    </row>
    <row r="875" spans="1:5" x14ac:dyDescent="0.25">
      <c r="A875" t="s">
        <v>60</v>
      </c>
      <c r="B875" s="189">
        <v>43890</v>
      </c>
      <c r="C875" t="s">
        <v>67</v>
      </c>
      <c r="D875" t="s">
        <v>53</v>
      </c>
      <c r="E875">
        <v>15303</v>
      </c>
    </row>
    <row r="876" spans="1:5" x14ac:dyDescent="0.25">
      <c r="A876" t="s">
        <v>60</v>
      </c>
      <c r="B876" s="189">
        <v>43890</v>
      </c>
      <c r="C876" t="s">
        <v>67</v>
      </c>
      <c r="D876" t="s">
        <v>54</v>
      </c>
      <c r="E876">
        <v>1808</v>
      </c>
    </row>
    <row r="877" spans="1:5" x14ac:dyDescent="0.25">
      <c r="A877" t="s">
        <v>60</v>
      </c>
      <c r="B877" s="189">
        <v>43890</v>
      </c>
      <c r="C877" t="s">
        <v>67</v>
      </c>
      <c r="D877" t="s">
        <v>55</v>
      </c>
      <c r="E877">
        <v>396</v>
      </c>
    </row>
    <row r="878" spans="1:5" x14ac:dyDescent="0.25">
      <c r="A878" t="s">
        <v>60</v>
      </c>
      <c r="B878" s="189">
        <v>43890</v>
      </c>
      <c r="C878" t="s">
        <v>67</v>
      </c>
      <c r="D878" t="s">
        <v>56</v>
      </c>
      <c r="E878">
        <v>332</v>
      </c>
    </row>
    <row r="879" spans="1:5" x14ac:dyDescent="0.25">
      <c r="A879" t="s">
        <v>60</v>
      </c>
      <c r="B879" s="189">
        <v>43890</v>
      </c>
      <c r="C879" t="s">
        <v>68</v>
      </c>
      <c r="D879" t="s">
        <v>52</v>
      </c>
      <c r="E879">
        <v>8745</v>
      </c>
    </row>
    <row r="880" spans="1:5" x14ac:dyDescent="0.25">
      <c r="A880" t="s">
        <v>60</v>
      </c>
      <c r="B880" s="189">
        <v>43890</v>
      </c>
      <c r="C880" t="s">
        <v>68</v>
      </c>
      <c r="D880" t="s">
        <v>53</v>
      </c>
      <c r="E880">
        <v>2867</v>
      </c>
    </row>
    <row r="881" spans="1:5" x14ac:dyDescent="0.25">
      <c r="A881" t="s">
        <v>60</v>
      </c>
      <c r="B881" s="189">
        <v>43890</v>
      </c>
      <c r="C881" t="s">
        <v>68</v>
      </c>
      <c r="D881" t="s">
        <v>54</v>
      </c>
      <c r="E881">
        <v>611</v>
      </c>
    </row>
    <row r="882" spans="1:5" x14ac:dyDescent="0.25">
      <c r="A882" t="s">
        <v>60</v>
      </c>
      <c r="B882" s="189">
        <v>43890</v>
      </c>
      <c r="C882" t="s">
        <v>68</v>
      </c>
      <c r="D882" t="s">
        <v>55</v>
      </c>
      <c r="E882">
        <v>15</v>
      </c>
    </row>
    <row r="883" spans="1:5" x14ac:dyDescent="0.25">
      <c r="A883" t="s">
        <v>60</v>
      </c>
      <c r="B883" s="189">
        <v>43890</v>
      </c>
      <c r="C883" t="s">
        <v>68</v>
      </c>
      <c r="D883" t="s">
        <v>56</v>
      </c>
      <c r="E883">
        <v>4</v>
      </c>
    </row>
    <row r="884" spans="1:5" x14ac:dyDescent="0.25">
      <c r="A884" t="s">
        <v>60</v>
      </c>
      <c r="B884" s="189">
        <v>43918</v>
      </c>
      <c r="C884" t="s">
        <v>67</v>
      </c>
      <c r="D884" t="s">
        <v>52</v>
      </c>
      <c r="E884">
        <v>43819</v>
      </c>
    </row>
    <row r="885" spans="1:5" x14ac:dyDescent="0.25">
      <c r="A885" t="s">
        <v>60</v>
      </c>
      <c r="B885" s="189">
        <v>43918</v>
      </c>
      <c r="C885" t="s">
        <v>67</v>
      </c>
      <c r="D885" t="s">
        <v>53</v>
      </c>
      <c r="E885">
        <v>15577</v>
      </c>
    </row>
    <row r="886" spans="1:5" x14ac:dyDescent="0.25">
      <c r="A886" t="s">
        <v>60</v>
      </c>
      <c r="B886" s="189">
        <v>43918</v>
      </c>
      <c r="C886" t="s">
        <v>67</v>
      </c>
      <c r="D886" t="s">
        <v>54</v>
      </c>
      <c r="E886">
        <v>2083</v>
      </c>
    </row>
    <row r="887" spans="1:5" x14ac:dyDescent="0.25">
      <c r="A887" t="s">
        <v>60</v>
      </c>
      <c r="B887" s="189">
        <v>43918</v>
      </c>
      <c r="C887" t="s">
        <v>67</v>
      </c>
      <c r="D887" t="s">
        <v>55</v>
      </c>
      <c r="E887">
        <v>474</v>
      </c>
    </row>
    <row r="888" spans="1:5" x14ac:dyDescent="0.25">
      <c r="A888" t="s">
        <v>60</v>
      </c>
      <c r="B888" s="189">
        <v>43918</v>
      </c>
      <c r="C888" t="s">
        <v>67</v>
      </c>
      <c r="D888" t="s">
        <v>56</v>
      </c>
      <c r="E888">
        <v>370</v>
      </c>
    </row>
    <row r="889" spans="1:5" x14ac:dyDescent="0.25">
      <c r="A889" t="s">
        <v>60</v>
      </c>
      <c r="B889" s="189">
        <v>43918</v>
      </c>
      <c r="C889" t="s">
        <v>68</v>
      </c>
      <c r="D889" t="s">
        <v>52</v>
      </c>
      <c r="E889">
        <v>9452</v>
      </c>
    </row>
    <row r="890" spans="1:5" x14ac:dyDescent="0.25">
      <c r="A890" t="s">
        <v>60</v>
      </c>
      <c r="B890" s="189">
        <v>43918</v>
      </c>
      <c r="C890" t="s">
        <v>68</v>
      </c>
      <c r="D890" t="s">
        <v>53</v>
      </c>
      <c r="E890">
        <v>2914</v>
      </c>
    </row>
    <row r="891" spans="1:5" x14ac:dyDescent="0.25">
      <c r="A891" t="s">
        <v>60</v>
      </c>
      <c r="B891" s="189">
        <v>43918</v>
      </c>
      <c r="C891" t="s">
        <v>68</v>
      </c>
      <c r="D891" t="s">
        <v>54</v>
      </c>
      <c r="E891">
        <v>705</v>
      </c>
    </row>
    <row r="892" spans="1:5" x14ac:dyDescent="0.25">
      <c r="A892" t="s">
        <v>60</v>
      </c>
      <c r="B892" s="189">
        <v>43918</v>
      </c>
      <c r="C892" t="s">
        <v>68</v>
      </c>
      <c r="D892" t="s">
        <v>55</v>
      </c>
      <c r="E892">
        <v>19</v>
      </c>
    </row>
    <row r="893" spans="1:5" x14ac:dyDescent="0.25">
      <c r="A893" t="s">
        <v>60</v>
      </c>
      <c r="B893" s="189">
        <v>43918</v>
      </c>
      <c r="C893" t="s">
        <v>68</v>
      </c>
      <c r="D893" t="s">
        <v>56</v>
      </c>
      <c r="E893">
        <v>5</v>
      </c>
    </row>
    <row r="894" spans="1:5" x14ac:dyDescent="0.25">
      <c r="A894" t="s">
        <v>61</v>
      </c>
      <c r="B894" s="189">
        <v>43554</v>
      </c>
      <c r="C894" t="s">
        <v>67</v>
      </c>
      <c r="D894" t="s">
        <v>52</v>
      </c>
      <c r="E894">
        <v>21880785.559999999</v>
      </c>
    </row>
    <row r="895" spans="1:5" x14ac:dyDescent="0.25">
      <c r="A895" t="s">
        <v>61</v>
      </c>
      <c r="B895" s="189">
        <v>43554</v>
      </c>
      <c r="C895" t="s">
        <v>67</v>
      </c>
      <c r="D895" t="s">
        <v>53</v>
      </c>
      <c r="E895">
        <v>4491391.99</v>
      </c>
    </row>
    <row r="896" spans="1:5" x14ac:dyDescent="0.25">
      <c r="A896" t="s">
        <v>61</v>
      </c>
      <c r="B896" s="189">
        <v>43554</v>
      </c>
      <c r="C896" t="s">
        <v>67</v>
      </c>
      <c r="D896" t="s">
        <v>54</v>
      </c>
      <c r="E896">
        <v>2336339.2799999998</v>
      </c>
    </row>
    <row r="897" spans="1:5" x14ac:dyDescent="0.25">
      <c r="A897" t="s">
        <v>61</v>
      </c>
      <c r="B897" s="189">
        <v>43554</v>
      </c>
      <c r="C897" t="s">
        <v>67</v>
      </c>
      <c r="D897" t="s">
        <v>55</v>
      </c>
      <c r="E897">
        <v>1947579.23</v>
      </c>
    </row>
    <row r="898" spans="1:5" x14ac:dyDescent="0.25">
      <c r="A898" t="s">
        <v>61</v>
      </c>
      <c r="B898" s="189">
        <v>43554</v>
      </c>
      <c r="C898" t="s">
        <v>67</v>
      </c>
      <c r="D898" t="s">
        <v>56</v>
      </c>
      <c r="E898">
        <v>6905434.9299999997</v>
      </c>
    </row>
    <row r="899" spans="1:5" x14ac:dyDescent="0.25">
      <c r="A899" t="s">
        <v>61</v>
      </c>
      <c r="B899" s="189">
        <v>43554</v>
      </c>
      <c r="C899" t="s">
        <v>67</v>
      </c>
      <c r="D899" t="s">
        <v>71</v>
      </c>
      <c r="E899">
        <v>0</v>
      </c>
    </row>
    <row r="900" spans="1:5" x14ac:dyDescent="0.25">
      <c r="A900" t="s">
        <v>61</v>
      </c>
      <c r="B900" s="189">
        <v>43554</v>
      </c>
      <c r="C900" t="s">
        <v>68</v>
      </c>
      <c r="D900" t="s">
        <v>52</v>
      </c>
      <c r="E900">
        <v>4408366.7</v>
      </c>
    </row>
    <row r="901" spans="1:5" x14ac:dyDescent="0.25">
      <c r="A901" t="s">
        <v>61</v>
      </c>
      <c r="B901" s="189">
        <v>43554</v>
      </c>
      <c r="C901" t="s">
        <v>68</v>
      </c>
      <c r="D901" t="s">
        <v>53</v>
      </c>
      <c r="E901">
        <v>715211.76</v>
      </c>
    </row>
    <row r="902" spans="1:5" x14ac:dyDescent="0.25">
      <c r="A902" t="s">
        <v>61</v>
      </c>
      <c r="B902" s="189">
        <v>43554</v>
      </c>
      <c r="C902" t="s">
        <v>68</v>
      </c>
      <c r="D902" t="s">
        <v>54</v>
      </c>
      <c r="E902">
        <v>1060297.27</v>
      </c>
    </row>
    <row r="903" spans="1:5" x14ac:dyDescent="0.25">
      <c r="A903" t="s">
        <v>61</v>
      </c>
      <c r="B903" s="189">
        <v>43554</v>
      </c>
      <c r="C903" t="s">
        <v>68</v>
      </c>
      <c r="D903" t="s">
        <v>55</v>
      </c>
      <c r="E903">
        <v>810477.57</v>
      </c>
    </row>
    <row r="904" spans="1:5" x14ac:dyDescent="0.25">
      <c r="A904" t="s">
        <v>61</v>
      </c>
      <c r="B904" s="189">
        <v>43554</v>
      </c>
      <c r="C904" t="s">
        <v>68</v>
      </c>
      <c r="D904" t="s">
        <v>56</v>
      </c>
      <c r="E904">
        <v>164886.22</v>
      </c>
    </row>
    <row r="905" spans="1:5" x14ac:dyDescent="0.25">
      <c r="A905" t="s">
        <v>61</v>
      </c>
      <c r="B905" s="189">
        <v>43554</v>
      </c>
      <c r="C905" t="s">
        <v>68</v>
      </c>
      <c r="D905" t="s">
        <v>71</v>
      </c>
      <c r="E905">
        <v>0</v>
      </c>
    </row>
    <row r="906" spans="1:5" x14ac:dyDescent="0.25">
      <c r="A906" t="s">
        <v>61</v>
      </c>
      <c r="B906" s="189">
        <v>43582</v>
      </c>
      <c r="C906" t="s">
        <v>67</v>
      </c>
      <c r="D906" t="s">
        <v>52</v>
      </c>
      <c r="E906">
        <v>21564638.920000002</v>
      </c>
    </row>
    <row r="907" spans="1:5" x14ac:dyDescent="0.25">
      <c r="A907" t="s">
        <v>61</v>
      </c>
      <c r="B907" s="189">
        <v>43582</v>
      </c>
      <c r="C907" t="s">
        <v>67</v>
      </c>
      <c r="D907" t="s">
        <v>53</v>
      </c>
      <c r="E907">
        <v>4298508.8</v>
      </c>
    </row>
    <row r="908" spans="1:5" x14ac:dyDescent="0.25">
      <c r="A908" t="s">
        <v>61</v>
      </c>
      <c r="B908" s="189">
        <v>43582</v>
      </c>
      <c r="C908" t="s">
        <v>67</v>
      </c>
      <c r="D908" t="s">
        <v>54</v>
      </c>
      <c r="E908">
        <v>2446494.38</v>
      </c>
    </row>
    <row r="909" spans="1:5" x14ac:dyDescent="0.25">
      <c r="A909" t="s">
        <v>61</v>
      </c>
      <c r="B909" s="189">
        <v>43582</v>
      </c>
      <c r="C909" t="s">
        <v>67</v>
      </c>
      <c r="D909" t="s">
        <v>55</v>
      </c>
      <c r="E909">
        <v>2115093.58</v>
      </c>
    </row>
    <row r="910" spans="1:5" x14ac:dyDescent="0.25">
      <c r="A910" t="s">
        <v>61</v>
      </c>
      <c r="B910" s="189">
        <v>43582</v>
      </c>
      <c r="C910" t="s">
        <v>67</v>
      </c>
      <c r="D910" t="s">
        <v>56</v>
      </c>
      <c r="E910">
        <v>6360126.8399999999</v>
      </c>
    </row>
    <row r="911" spans="1:5" x14ac:dyDescent="0.25">
      <c r="A911" t="s">
        <v>61</v>
      </c>
      <c r="B911" s="189">
        <v>43582</v>
      </c>
      <c r="C911" t="s">
        <v>67</v>
      </c>
      <c r="D911" t="s">
        <v>71</v>
      </c>
      <c r="E911">
        <v>0</v>
      </c>
    </row>
    <row r="912" spans="1:5" x14ac:dyDescent="0.25">
      <c r="A912" t="s">
        <v>61</v>
      </c>
      <c r="B912" s="189">
        <v>43582</v>
      </c>
      <c r="C912" t="s">
        <v>68</v>
      </c>
      <c r="D912" t="s">
        <v>52</v>
      </c>
      <c r="E912">
        <v>4409306.03</v>
      </c>
    </row>
    <row r="913" spans="1:5" x14ac:dyDescent="0.25">
      <c r="A913" t="s">
        <v>61</v>
      </c>
      <c r="B913" s="189">
        <v>43582</v>
      </c>
      <c r="C913" t="s">
        <v>68</v>
      </c>
      <c r="D913" t="s">
        <v>53</v>
      </c>
      <c r="E913">
        <v>664487.85</v>
      </c>
    </row>
    <row r="914" spans="1:5" x14ac:dyDescent="0.25">
      <c r="A914" t="s">
        <v>61</v>
      </c>
      <c r="B914" s="189">
        <v>43582</v>
      </c>
      <c r="C914" t="s">
        <v>68</v>
      </c>
      <c r="D914" t="s">
        <v>54</v>
      </c>
      <c r="E914">
        <v>1045960.9</v>
      </c>
    </row>
    <row r="915" spans="1:5" x14ac:dyDescent="0.25">
      <c r="A915" t="s">
        <v>61</v>
      </c>
      <c r="B915" s="189">
        <v>43582</v>
      </c>
      <c r="C915" t="s">
        <v>68</v>
      </c>
      <c r="D915" t="s">
        <v>55</v>
      </c>
      <c r="E915">
        <v>699505.29</v>
      </c>
    </row>
    <row r="916" spans="1:5" x14ac:dyDescent="0.25">
      <c r="A916" t="s">
        <v>61</v>
      </c>
      <c r="B916" s="189">
        <v>43582</v>
      </c>
      <c r="C916" t="s">
        <v>68</v>
      </c>
      <c r="D916" t="s">
        <v>56</v>
      </c>
      <c r="E916">
        <v>186237.98</v>
      </c>
    </row>
    <row r="917" spans="1:5" x14ac:dyDescent="0.25">
      <c r="A917" t="s">
        <v>61</v>
      </c>
      <c r="B917" s="189">
        <v>43582</v>
      </c>
      <c r="C917" t="s">
        <v>68</v>
      </c>
      <c r="D917" t="s">
        <v>71</v>
      </c>
      <c r="E917">
        <v>0</v>
      </c>
    </row>
    <row r="918" spans="1:5" x14ac:dyDescent="0.25">
      <c r="A918" t="s">
        <v>61</v>
      </c>
      <c r="B918" s="189">
        <v>43617</v>
      </c>
      <c r="C918" t="s">
        <v>67</v>
      </c>
      <c r="D918" t="s">
        <v>52</v>
      </c>
      <c r="E918">
        <v>13325425.550000001</v>
      </c>
    </row>
    <row r="919" spans="1:5" x14ac:dyDescent="0.25">
      <c r="A919" t="s">
        <v>61</v>
      </c>
      <c r="B919" s="189">
        <v>43617</v>
      </c>
      <c r="C919" t="s">
        <v>67</v>
      </c>
      <c r="D919" t="s">
        <v>53</v>
      </c>
      <c r="E919">
        <v>3141380.23</v>
      </c>
    </row>
    <row r="920" spans="1:5" x14ac:dyDescent="0.25">
      <c r="A920" t="s">
        <v>61</v>
      </c>
      <c r="B920" s="189">
        <v>43617</v>
      </c>
      <c r="C920" t="s">
        <v>67</v>
      </c>
      <c r="D920" t="s">
        <v>54</v>
      </c>
      <c r="E920">
        <v>1287534.8600000001</v>
      </c>
    </row>
    <row r="921" spans="1:5" x14ac:dyDescent="0.25">
      <c r="A921" t="s">
        <v>61</v>
      </c>
      <c r="B921" s="189">
        <v>43617</v>
      </c>
      <c r="C921" t="s">
        <v>67</v>
      </c>
      <c r="D921" t="s">
        <v>55</v>
      </c>
      <c r="E921">
        <v>1229343.4099999999</v>
      </c>
    </row>
    <row r="922" spans="1:5" x14ac:dyDescent="0.25">
      <c r="A922" t="s">
        <v>61</v>
      </c>
      <c r="B922" s="189">
        <v>43617</v>
      </c>
      <c r="C922" t="s">
        <v>67</v>
      </c>
      <c r="D922" t="s">
        <v>56</v>
      </c>
      <c r="E922">
        <v>5707216.2300000004</v>
      </c>
    </row>
    <row r="923" spans="1:5" x14ac:dyDescent="0.25">
      <c r="A923" t="s">
        <v>61</v>
      </c>
      <c r="B923" s="189">
        <v>43617</v>
      </c>
      <c r="C923" t="s">
        <v>67</v>
      </c>
      <c r="D923" t="s">
        <v>71</v>
      </c>
      <c r="E923">
        <v>0</v>
      </c>
    </row>
    <row r="924" spans="1:5" x14ac:dyDescent="0.25">
      <c r="A924" t="s">
        <v>61</v>
      </c>
      <c r="B924" s="189">
        <v>43617</v>
      </c>
      <c r="C924" t="s">
        <v>68</v>
      </c>
      <c r="D924" t="s">
        <v>52</v>
      </c>
      <c r="E924">
        <v>2949749.4</v>
      </c>
    </row>
    <row r="925" spans="1:5" x14ac:dyDescent="0.25">
      <c r="A925" t="s">
        <v>61</v>
      </c>
      <c r="B925" s="189">
        <v>43617</v>
      </c>
      <c r="C925" t="s">
        <v>68</v>
      </c>
      <c r="D925" t="s">
        <v>53</v>
      </c>
      <c r="E925">
        <v>581587.53</v>
      </c>
    </row>
    <row r="926" spans="1:5" x14ac:dyDescent="0.25">
      <c r="A926" t="s">
        <v>61</v>
      </c>
      <c r="B926" s="189">
        <v>43617</v>
      </c>
      <c r="C926" t="s">
        <v>68</v>
      </c>
      <c r="D926" t="s">
        <v>54</v>
      </c>
      <c r="E926">
        <v>577912.6</v>
      </c>
    </row>
    <row r="927" spans="1:5" x14ac:dyDescent="0.25">
      <c r="A927" t="s">
        <v>61</v>
      </c>
      <c r="B927" s="189">
        <v>43617</v>
      </c>
      <c r="C927" t="s">
        <v>68</v>
      </c>
      <c r="D927" t="s">
        <v>55</v>
      </c>
      <c r="E927">
        <v>288612.27</v>
      </c>
    </row>
    <row r="928" spans="1:5" x14ac:dyDescent="0.25">
      <c r="A928" t="s">
        <v>61</v>
      </c>
      <c r="B928" s="189">
        <v>43617</v>
      </c>
      <c r="C928" t="s">
        <v>68</v>
      </c>
      <c r="D928" t="s">
        <v>56</v>
      </c>
      <c r="E928">
        <v>319584.59999999998</v>
      </c>
    </row>
    <row r="929" spans="1:5" x14ac:dyDescent="0.25">
      <c r="A929" t="s">
        <v>61</v>
      </c>
      <c r="B929" s="189">
        <v>43617</v>
      </c>
      <c r="C929" t="s">
        <v>68</v>
      </c>
      <c r="D929" t="s">
        <v>71</v>
      </c>
      <c r="E929">
        <v>0</v>
      </c>
    </row>
    <row r="930" spans="1:5" x14ac:dyDescent="0.25">
      <c r="A930" t="s">
        <v>61</v>
      </c>
      <c r="B930" s="189">
        <v>43645</v>
      </c>
      <c r="C930" t="s">
        <v>67</v>
      </c>
      <c r="D930" t="s">
        <v>52</v>
      </c>
      <c r="E930">
        <v>7818557.75</v>
      </c>
    </row>
    <row r="931" spans="1:5" x14ac:dyDescent="0.25">
      <c r="A931" t="s">
        <v>61</v>
      </c>
      <c r="B931" s="189">
        <v>43645</v>
      </c>
      <c r="C931" t="s">
        <v>67</v>
      </c>
      <c r="D931" t="s">
        <v>53</v>
      </c>
      <c r="E931">
        <v>1917490.28</v>
      </c>
    </row>
    <row r="932" spans="1:5" x14ac:dyDescent="0.25">
      <c r="A932" t="s">
        <v>61</v>
      </c>
      <c r="B932" s="189">
        <v>43645</v>
      </c>
      <c r="C932" t="s">
        <v>67</v>
      </c>
      <c r="D932" t="s">
        <v>54</v>
      </c>
      <c r="E932">
        <v>779127.49</v>
      </c>
    </row>
    <row r="933" spans="1:5" x14ac:dyDescent="0.25">
      <c r="A933" t="s">
        <v>61</v>
      </c>
      <c r="B933" s="189">
        <v>43645</v>
      </c>
      <c r="C933" t="s">
        <v>67</v>
      </c>
      <c r="D933" t="s">
        <v>55</v>
      </c>
      <c r="E933">
        <v>825844.8</v>
      </c>
    </row>
    <row r="934" spans="1:5" x14ac:dyDescent="0.25">
      <c r="A934" t="s">
        <v>61</v>
      </c>
      <c r="B934" s="189">
        <v>43645</v>
      </c>
      <c r="C934" t="s">
        <v>67</v>
      </c>
      <c r="D934" t="s">
        <v>56</v>
      </c>
      <c r="E934">
        <v>3589170.27</v>
      </c>
    </row>
    <row r="935" spans="1:5" x14ac:dyDescent="0.25">
      <c r="A935" t="s">
        <v>61</v>
      </c>
      <c r="B935" s="189">
        <v>43645</v>
      </c>
      <c r="C935" t="s">
        <v>67</v>
      </c>
      <c r="D935" t="s">
        <v>71</v>
      </c>
      <c r="E935">
        <v>0</v>
      </c>
    </row>
    <row r="936" spans="1:5" x14ac:dyDescent="0.25">
      <c r="A936" t="s">
        <v>61</v>
      </c>
      <c r="B936" s="189">
        <v>43645</v>
      </c>
      <c r="C936" t="s">
        <v>68</v>
      </c>
      <c r="D936" t="s">
        <v>52</v>
      </c>
      <c r="E936">
        <v>1801620.88</v>
      </c>
    </row>
    <row r="937" spans="1:5" x14ac:dyDescent="0.25">
      <c r="A937" t="s">
        <v>61</v>
      </c>
      <c r="B937" s="189">
        <v>43645</v>
      </c>
      <c r="C937" t="s">
        <v>68</v>
      </c>
      <c r="D937" t="s">
        <v>53</v>
      </c>
      <c r="E937">
        <v>311759.46999999997</v>
      </c>
    </row>
    <row r="938" spans="1:5" x14ac:dyDescent="0.25">
      <c r="A938" t="s">
        <v>61</v>
      </c>
      <c r="B938" s="189">
        <v>43645</v>
      </c>
      <c r="C938" t="s">
        <v>68</v>
      </c>
      <c r="D938" t="s">
        <v>54</v>
      </c>
      <c r="E938">
        <v>345320.16</v>
      </c>
    </row>
    <row r="939" spans="1:5" x14ac:dyDescent="0.25">
      <c r="A939" t="s">
        <v>61</v>
      </c>
      <c r="B939" s="189">
        <v>43645</v>
      </c>
      <c r="C939" t="s">
        <v>68</v>
      </c>
      <c r="D939" t="s">
        <v>55</v>
      </c>
      <c r="E939">
        <v>163532.53</v>
      </c>
    </row>
    <row r="940" spans="1:5" x14ac:dyDescent="0.25">
      <c r="A940" t="s">
        <v>61</v>
      </c>
      <c r="B940" s="189">
        <v>43645</v>
      </c>
      <c r="C940" t="s">
        <v>68</v>
      </c>
      <c r="D940" t="s">
        <v>56</v>
      </c>
      <c r="E940">
        <v>66965.539999999994</v>
      </c>
    </row>
    <row r="941" spans="1:5" x14ac:dyDescent="0.25">
      <c r="A941" t="s">
        <v>61</v>
      </c>
      <c r="B941" s="189">
        <v>43645</v>
      </c>
      <c r="C941" t="s">
        <v>68</v>
      </c>
      <c r="D941" t="s">
        <v>71</v>
      </c>
      <c r="E941">
        <v>0</v>
      </c>
    </row>
    <row r="942" spans="1:5" x14ac:dyDescent="0.25">
      <c r="A942" t="s">
        <v>61</v>
      </c>
      <c r="B942" s="189">
        <v>43673</v>
      </c>
      <c r="C942" t="s">
        <v>67</v>
      </c>
      <c r="D942" t="s">
        <v>52</v>
      </c>
      <c r="E942">
        <v>5968676.6600000001</v>
      </c>
    </row>
    <row r="943" spans="1:5" x14ac:dyDescent="0.25">
      <c r="A943" t="s">
        <v>61</v>
      </c>
      <c r="B943" s="189">
        <v>43673</v>
      </c>
      <c r="C943" t="s">
        <v>67</v>
      </c>
      <c r="D943" t="s">
        <v>53</v>
      </c>
      <c r="E943">
        <v>1468315.69</v>
      </c>
    </row>
    <row r="944" spans="1:5" x14ac:dyDescent="0.25">
      <c r="A944" t="s">
        <v>61</v>
      </c>
      <c r="B944" s="189">
        <v>43673</v>
      </c>
      <c r="C944" t="s">
        <v>67</v>
      </c>
      <c r="D944" t="s">
        <v>54</v>
      </c>
      <c r="E944">
        <v>710322.3</v>
      </c>
    </row>
    <row r="945" spans="1:5" x14ac:dyDescent="0.25">
      <c r="A945" t="s">
        <v>61</v>
      </c>
      <c r="B945" s="189">
        <v>43673</v>
      </c>
      <c r="C945" t="s">
        <v>67</v>
      </c>
      <c r="D945" t="s">
        <v>55</v>
      </c>
      <c r="E945">
        <v>616999.97</v>
      </c>
    </row>
    <row r="946" spans="1:5" x14ac:dyDescent="0.25">
      <c r="A946" t="s">
        <v>61</v>
      </c>
      <c r="B946" s="189">
        <v>43673</v>
      </c>
      <c r="C946" t="s">
        <v>67</v>
      </c>
      <c r="D946" t="s">
        <v>56</v>
      </c>
      <c r="E946">
        <v>2661173.94</v>
      </c>
    </row>
    <row r="947" spans="1:5" x14ac:dyDescent="0.25">
      <c r="A947" t="s">
        <v>61</v>
      </c>
      <c r="B947" s="189">
        <v>43673</v>
      </c>
      <c r="C947" t="s">
        <v>67</v>
      </c>
      <c r="D947" t="s">
        <v>71</v>
      </c>
      <c r="E947">
        <v>0</v>
      </c>
    </row>
    <row r="948" spans="1:5" x14ac:dyDescent="0.25">
      <c r="A948" t="s">
        <v>61</v>
      </c>
      <c r="B948" s="189">
        <v>43673</v>
      </c>
      <c r="C948" t="s">
        <v>68</v>
      </c>
      <c r="D948" t="s">
        <v>52</v>
      </c>
      <c r="E948">
        <v>1327579.26</v>
      </c>
    </row>
    <row r="949" spans="1:5" x14ac:dyDescent="0.25">
      <c r="A949" t="s">
        <v>61</v>
      </c>
      <c r="B949" s="189">
        <v>43673</v>
      </c>
      <c r="C949" t="s">
        <v>68</v>
      </c>
      <c r="D949" t="s">
        <v>53</v>
      </c>
      <c r="E949">
        <v>234018.38</v>
      </c>
    </row>
    <row r="950" spans="1:5" x14ac:dyDescent="0.25">
      <c r="A950" t="s">
        <v>61</v>
      </c>
      <c r="B950" s="189">
        <v>43673</v>
      </c>
      <c r="C950" t="s">
        <v>68</v>
      </c>
      <c r="D950" t="s">
        <v>54</v>
      </c>
      <c r="E950">
        <v>236003.34</v>
      </c>
    </row>
    <row r="951" spans="1:5" x14ac:dyDescent="0.25">
      <c r="A951" t="s">
        <v>61</v>
      </c>
      <c r="B951" s="189">
        <v>43673</v>
      </c>
      <c r="C951" t="s">
        <v>68</v>
      </c>
      <c r="D951" t="s">
        <v>55</v>
      </c>
      <c r="E951">
        <v>99445</v>
      </c>
    </row>
    <row r="952" spans="1:5" x14ac:dyDescent="0.25">
      <c r="A952" t="s">
        <v>61</v>
      </c>
      <c r="B952" s="189">
        <v>43673</v>
      </c>
      <c r="C952" t="s">
        <v>68</v>
      </c>
      <c r="D952" t="s">
        <v>56</v>
      </c>
      <c r="E952">
        <v>129777.41</v>
      </c>
    </row>
    <row r="953" spans="1:5" x14ac:dyDescent="0.25">
      <c r="A953" t="s">
        <v>61</v>
      </c>
      <c r="B953" s="189">
        <v>43673</v>
      </c>
      <c r="C953" t="s">
        <v>68</v>
      </c>
      <c r="D953" t="s">
        <v>71</v>
      </c>
      <c r="E953">
        <v>0</v>
      </c>
    </row>
    <row r="954" spans="1:5" x14ac:dyDescent="0.25">
      <c r="A954" t="s">
        <v>61</v>
      </c>
      <c r="B954" s="189">
        <v>43708</v>
      </c>
      <c r="C954" t="s">
        <v>67</v>
      </c>
      <c r="D954" t="s">
        <v>52</v>
      </c>
      <c r="E954">
        <v>3812993.52</v>
      </c>
    </row>
    <row r="955" spans="1:5" x14ac:dyDescent="0.25">
      <c r="A955" t="s">
        <v>61</v>
      </c>
      <c r="B955" s="189">
        <v>43708</v>
      </c>
      <c r="C955" t="s">
        <v>67</v>
      </c>
      <c r="D955" t="s">
        <v>53</v>
      </c>
      <c r="E955">
        <v>861465.08</v>
      </c>
    </row>
    <row r="956" spans="1:5" x14ac:dyDescent="0.25">
      <c r="A956" t="s">
        <v>61</v>
      </c>
      <c r="B956" s="189">
        <v>43708</v>
      </c>
      <c r="C956" t="s">
        <v>67</v>
      </c>
      <c r="D956" t="s">
        <v>54</v>
      </c>
      <c r="E956">
        <v>415111.92</v>
      </c>
    </row>
    <row r="957" spans="1:5" x14ac:dyDescent="0.25">
      <c r="A957" t="s">
        <v>61</v>
      </c>
      <c r="B957" s="189">
        <v>43708</v>
      </c>
      <c r="C957" t="s">
        <v>67</v>
      </c>
      <c r="D957" t="s">
        <v>55</v>
      </c>
      <c r="E957">
        <v>444948.19</v>
      </c>
    </row>
    <row r="958" spans="1:5" x14ac:dyDescent="0.25">
      <c r="A958" t="s">
        <v>61</v>
      </c>
      <c r="B958" s="189">
        <v>43708</v>
      </c>
      <c r="C958" t="s">
        <v>67</v>
      </c>
      <c r="D958" t="s">
        <v>56</v>
      </c>
      <c r="E958">
        <v>1156973.23</v>
      </c>
    </row>
    <row r="959" spans="1:5" x14ac:dyDescent="0.25">
      <c r="A959" t="s">
        <v>61</v>
      </c>
      <c r="B959" s="189">
        <v>43708</v>
      </c>
      <c r="C959" t="s">
        <v>67</v>
      </c>
      <c r="D959" t="s">
        <v>71</v>
      </c>
      <c r="E959">
        <v>0</v>
      </c>
    </row>
    <row r="960" spans="1:5" x14ac:dyDescent="0.25">
      <c r="A960" t="s">
        <v>61</v>
      </c>
      <c r="B960" s="189">
        <v>43708</v>
      </c>
      <c r="C960" t="s">
        <v>68</v>
      </c>
      <c r="D960" t="s">
        <v>52</v>
      </c>
      <c r="E960">
        <v>892090.93</v>
      </c>
    </row>
    <row r="961" spans="1:5" x14ac:dyDescent="0.25">
      <c r="A961" t="s">
        <v>61</v>
      </c>
      <c r="B961" s="189">
        <v>43708</v>
      </c>
      <c r="C961" t="s">
        <v>68</v>
      </c>
      <c r="D961" t="s">
        <v>53</v>
      </c>
      <c r="E961">
        <v>143289.51999999999</v>
      </c>
    </row>
    <row r="962" spans="1:5" x14ac:dyDescent="0.25">
      <c r="A962" t="s">
        <v>61</v>
      </c>
      <c r="B962" s="189">
        <v>43708</v>
      </c>
      <c r="C962" t="s">
        <v>68</v>
      </c>
      <c r="D962" t="s">
        <v>54</v>
      </c>
      <c r="E962">
        <v>174691.13</v>
      </c>
    </row>
    <row r="963" spans="1:5" x14ac:dyDescent="0.25">
      <c r="A963" t="s">
        <v>61</v>
      </c>
      <c r="B963" s="189">
        <v>43708</v>
      </c>
      <c r="C963" t="s">
        <v>68</v>
      </c>
      <c r="D963" t="s">
        <v>55</v>
      </c>
      <c r="E963">
        <v>158106.79</v>
      </c>
    </row>
    <row r="964" spans="1:5" x14ac:dyDescent="0.25">
      <c r="A964" t="s">
        <v>61</v>
      </c>
      <c r="B964" s="189">
        <v>43708</v>
      </c>
      <c r="C964" t="s">
        <v>68</v>
      </c>
      <c r="D964" t="s">
        <v>56</v>
      </c>
      <c r="E964">
        <v>18708.580000000002</v>
      </c>
    </row>
    <row r="965" spans="1:5" x14ac:dyDescent="0.25">
      <c r="A965" t="s">
        <v>61</v>
      </c>
      <c r="B965" s="189">
        <v>43708</v>
      </c>
      <c r="C965" t="s">
        <v>68</v>
      </c>
      <c r="D965" t="s">
        <v>71</v>
      </c>
      <c r="E965">
        <v>0</v>
      </c>
    </row>
    <row r="966" spans="1:5" x14ac:dyDescent="0.25">
      <c r="A966" t="s">
        <v>61</v>
      </c>
      <c r="B966" s="189">
        <v>43736</v>
      </c>
      <c r="C966" t="s">
        <v>67</v>
      </c>
      <c r="D966" t="s">
        <v>52</v>
      </c>
      <c r="E966">
        <v>3805018.21</v>
      </c>
    </row>
    <row r="967" spans="1:5" x14ac:dyDescent="0.25">
      <c r="A967" t="s">
        <v>61</v>
      </c>
      <c r="B967" s="189">
        <v>43736</v>
      </c>
      <c r="C967" t="s">
        <v>67</v>
      </c>
      <c r="D967" t="s">
        <v>53</v>
      </c>
      <c r="E967">
        <v>929584.72</v>
      </c>
    </row>
    <row r="968" spans="1:5" x14ac:dyDescent="0.25">
      <c r="A968" t="s">
        <v>61</v>
      </c>
      <c r="B968" s="189">
        <v>43736</v>
      </c>
      <c r="C968" t="s">
        <v>67</v>
      </c>
      <c r="D968" t="s">
        <v>54</v>
      </c>
      <c r="E968">
        <v>427610.49</v>
      </c>
    </row>
    <row r="969" spans="1:5" x14ac:dyDescent="0.25">
      <c r="A969" t="s">
        <v>61</v>
      </c>
      <c r="B969" s="189">
        <v>43736</v>
      </c>
      <c r="C969" t="s">
        <v>67</v>
      </c>
      <c r="D969" t="s">
        <v>55</v>
      </c>
      <c r="E969">
        <v>393141</v>
      </c>
    </row>
    <row r="970" spans="1:5" x14ac:dyDescent="0.25">
      <c r="A970" t="s">
        <v>61</v>
      </c>
      <c r="B970" s="189">
        <v>43736</v>
      </c>
      <c r="C970" t="s">
        <v>67</v>
      </c>
      <c r="D970" t="s">
        <v>56</v>
      </c>
      <c r="E970">
        <v>1429309.61</v>
      </c>
    </row>
    <row r="971" spans="1:5" x14ac:dyDescent="0.25">
      <c r="A971" t="s">
        <v>61</v>
      </c>
      <c r="B971" s="189">
        <v>43736</v>
      </c>
      <c r="C971" t="s">
        <v>67</v>
      </c>
      <c r="D971" t="s">
        <v>71</v>
      </c>
      <c r="E971">
        <v>0</v>
      </c>
    </row>
    <row r="972" spans="1:5" x14ac:dyDescent="0.25">
      <c r="A972" t="s">
        <v>61</v>
      </c>
      <c r="B972" s="189">
        <v>43736</v>
      </c>
      <c r="C972" t="s">
        <v>68</v>
      </c>
      <c r="D972" t="s">
        <v>52</v>
      </c>
      <c r="E972">
        <v>850248.92</v>
      </c>
    </row>
    <row r="973" spans="1:5" x14ac:dyDescent="0.25">
      <c r="A973" t="s">
        <v>61</v>
      </c>
      <c r="B973" s="189">
        <v>43736</v>
      </c>
      <c r="C973" t="s">
        <v>68</v>
      </c>
      <c r="D973" t="s">
        <v>53</v>
      </c>
      <c r="E973">
        <v>143821.51999999999</v>
      </c>
    </row>
    <row r="974" spans="1:5" x14ac:dyDescent="0.25">
      <c r="A974" t="s">
        <v>61</v>
      </c>
      <c r="B974" s="189">
        <v>43736</v>
      </c>
      <c r="C974" t="s">
        <v>68</v>
      </c>
      <c r="D974" t="s">
        <v>54</v>
      </c>
      <c r="E974">
        <v>147929.17000000001</v>
      </c>
    </row>
    <row r="975" spans="1:5" x14ac:dyDescent="0.25">
      <c r="A975" t="s">
        <v>61</v>
      </c>
      <c r="B975" s="189">
        <v>43736</v>
      </c>
      <c r="C975" t="s">
        <v>68</v>
      </c>
      <c r="D975" t="s">
        <v>55</v>
      </c>
      <c r="E975">
        <v>97115.97</v>
      </c>
    </row>
    <row r="976" spans="1:5" x14ac:dyDescent="0.25">
      <c r="A976" t="s">
        <v>61</v>
      </c>
      <c r="B976" s="189">
        <v>43736</v>
      </c>
      <c r="C976" t="s">
        <v>68</v>
      </c>
      <c r="D976" t="s">
        <v>56</v>
      </c>
      <c r="E976">
        <v>42048.98</v>
      </c>
    </row>
    <row r="977" spans="1:5" x14ac:dyDescent="0.25">
      <c r="A977" t="s">
        <v>61</v>
      </c>
      <c r="B977" s="189">
        <v>43736</v>
      </c>
      <c r="C977" t="s">
        <v>68</v>
      </c>
      <c r="D977" t="s">
        <v>71</v>
      </c>
      <c r="E977">
        <v>0</v>
      </c>
    </row>
    <row r="978" spans="1:5" x14ac:dyDescent="0.25">
      <c r="A978" t="s">
        <v>61</v>
      </c>
      <c r="B978" s="189">
        <v>43764</v>
      </c>
      <c r="C978" t="s">
        <v>67</v>
      </c>
      <c r="D978" t="s">
        <v>52</v>
      </c>
      <c r="E978">
        <v>3261140.01</v>
      </c>
    </row>
    <row r="979" spans="1:5" x14ac:dyDescent="0.25">
      <c r="A979" t="s">
        <v>61</v>
      </c>
      <c r="B979" s="189">
        <v>43764</v>
      </c>
      <c r="C979" t="s">
        <v>67</v>
      </c>
      <c r="D979" t="s">
        <v>53</v>
      </c>
      <c r="E979">
        <v>863301.75</v>
      </c>
    </row>
    <row r="980" spans="1:5" x14ac:dyDescent="0.25">
      <c r="A980" t="s">
        <v>61</v>
      </c>
      <c r="B980" s="189">
        <v>43764</v>
      </c>
      <c r="C980" t="s">
        <v>67</v>
      </c>
      <c r="D980" t="s">
        <v>54</v>
      </c>
      <c r="E980">
        <v>396160.78</v>
      </c>
    </row>
    <row r="981" spans="1:5" x14ac:dyDescent="0.25">
      <c r="A981" t="s">
        <v>61</v>
      </c>
      <c r="B981" s="189">
        <v>43764</v>
      </c>
      <c r="C981" t="s">
        <v>67</v>
      </c>
      <c r="D981" t="s">
        <v>55</v>
      </c>
      <c r="E981">
        <v>413995.77</v>
      </c>
    </row>
    <row r="982" spans="1:5" x14ac:dyDescent="0.25">
      <c r="A982" t="s">
        <v>61</v>
      </c>
      <c r="B982" s="189">
        <v>43764</v>
      </c>
      <c r="C982" t="s">
        <v>67</v>
      </c>
      <c r="D982" t="s">
        <v>56</v>
      </c>
      <c r="E982">
        <v>1774812.39</v>
      </c>
    </row>
    <row r="983" spans="1:5" x14ac:dyDescent="0.25">
      <c r="A983" t="s">
        <v>61</v>
      </c>
      <c r="B983" s="189">
        <v>43764</v>
      </c>
      <c r="C983" t="s">
        <v>67</v>
      </c>
      <c r="D983" t="s">
        <v>71</v>
      </c>
      <c r="E983">
        <v>0</v>
      </c>
    </row>
    <row r="984" spans="1:5" x14ac:dyDescent="0.25">
      <c r="A984" t="s">
        <v>61</v>
      </c>
      <c r="B984" s="189">
        <v>43764</v>
      </c>
      <c r="C984" t="s">
        <v>68</v>
      </c>
      <c r="D984" t="s">
        <v>52</v>
      </c>
      <c r="E984">
        <v>798701.14</v>
      </c>
    </row>
    <row r="985" spans="1:5" x14ac:dyDescent="0.25">
      <c r="A985" t="s">
        <v>61</v>
      </c>
      <c r="B985" s="189">
        <v>43764</v>
      </c>
      <c r="C985" t="s">
        <v>68</v>
      </c>
      <c r="D985" t="s">
        <v>53</v>
      </c>
      <c r="E985">
        <v>149027.85999999999</v>
      </c>
    </row>
    <row r="986" spans="1:5" x14ac:dyDescent="0.25">
      <c r="A986" t="s">
        <v>61</v>
      </c>
      <c r="B986" s="189">
        <v>43764</v>
      </c>
      <c r="C986" t="s">
        <v>68</v>
      </c>
      <c r="D986" t="s">
        <v>54</v>
      </c>
      <c r="E986">
        <v>149706.4</v>
      </c>
    </row>
    <row r="987" spans="1:5" x14ac:dyDescent="0.25">
      <c r="A987" t="s">
        <v>61</v>
      </c>
      <c r="B987" s="189">
        <v>43764</v>
      </c>
      <c r="C987" t="s">
        <v>68</v>
      </c>
      <c r="D987" t="s">
        <v>55</v>
      </c>
      <c r="E987">
        <v>41914.78</v>
      </c>
    </row>
    <row r="988" spans="1:5" x14ac:dyDescent="0.25">
      <c r="A988" t="s">
        <v>61</v>
      </c>
      <c r="B988" s="189">
        <v>43764</v>
      </c>
      <c r="C988" t="s">
        <v>68</v>
      </c>
      <c r="D988" t="s">
        <v>56</v>
      </c>
      <c r="E988">
        <v>10519.76</v>
      </c>
    </row>
    <row r="989" spans="1:5" x14ac:dyDescent="0.25">
      <c r="A989" t="s">
        <v>61</v>
      </c>
      <c r="B989" s="189">
        <v>43764</v>
      </c>
      <c r="C989" t="s">
        <v>68</v>
      </c>
      <c r="D989" t="s">
        <v>71</v>
      </c>
      <c r="E989">
        <v>0</v>
      </c>
    </row>
    <row r="990" spans="1:5" x14ac:dyDescent="0.25">
      <c r="A990" t="s">
        <v>61</v>
      </c>
      <c r="B990" s="189">
        <v>43799</v>
      </c>
      <c r="C990" t="s">
        <v>67</v>
      </c>
      <c r="D990" t="s">
        <v>52</v>
      </c>
      <c r="E990">
        <v>4316807.24</v>
      </c>
    </row>
    <row r="991" spans="1:5" x14ac:dyDescent="0.25">
      <c r="A991" t="s">
        <v>61</v>
      </c>
      <c r="B991" s="189">
        <v>43799</v>
      </c>
      <c r="C991" t="s">
        <v>67</v>
      </c>
      <c r="D991" t="s">
        <v>53</v>
      </c>
      <c r="E991">
        <v>983969.87</v>
      </c>
    </row>
    <row r="992" spans="1:5" x14ac:dyDescent="0.25">
      <c r="A992" t="s">
        <v>61</v>
      </c>
      <c r="B992" s="189">
        <v>43799</v>
      </c>
      <c r="C992" t="s">
        <v>67</v>
      </c>
      <c r="D992" t="s">
        <v>54</v>
      </c>
      <c r="E992">
        <v>536887.91</v>
      </c>
    </row>
    <row r="993" spans="1:5" x14ac:dyDescent="0.25">
      <c r="A993" t="s">
        <v>61</v>
      </c>
      <c r="B993" s="189">
        <v>43799</v>
      </c>
      <c r="C993" t="s">
        <v>67</v>
      </c>
      <c r="D993" t="s">
        <v>55</v>
      </c>
      <c r="E993">
        <v>494423.45</v>
      </c>
    </row>
    <row r="994" spans="1:5" x14ac:dyDescent="0.25">
      <c r="A994" t="s">
        <v>61</v>
      </c>
      <c r="B994" s="189">
        <v>43799</v>
      </c>
      <c r="C994" t="s">
        <v>67</v>
      </c>
      <c r="D994" t="s">
        <v>56</v>
      </c>
      <c r="E994">
        <v>2017211.24</v>
      </c>
    </row>
    <row r="995" spans="1:5" x14ac:dyDescent="0.25">
      <c r="A995" t="s">
        <v>61</v>
      </c>
      <c r="B995" s="189">
        <v>43799</v>
      </c>
      <c r="C995" t="s">
        <v>67</v>
      </c>
      <c r="D995" t="s">
        <v>71</v>
      </c>
      <c r="E995">
        <v>0</v>
      </c>
    </row>
    <row r="996" spans="1:5" x14ac:dyDescent="0.25">
      <c r="A996" t="s">
        <v>61</v>
      </c>
      <c r="B996" s="189">
        <v>43799</v>
      </c>
      <c r="C996" t="s">
        <v>68</v>
      </c>
      <c r="D996" t="s">
        <v>52</v>
      </c>
      <c r="E996">
        <v>953588.6</v>
      </c>
    </row>
    <row r="997" spans="1:5" x14ac:dyDescent="0.25">
      <c r="A997" t="s">
        <v>61</v>
      </c>
      <c r="B997" s="189">
        <v>43799</v>
      </c>
      <c r="C997" t="s">
        <v>68</v>
      </c>
      <c r="D997" t="s">
        <v>53</v>
      </c>
      <c r="E997">
        <v>167480.14000000001</v>
      </c>
    </row>
    <row r="998" spans="1:5" x14ac:dyDescent="0.25">
      <c r="A998" t="s">
        <v>61</v>
      </c>
      <c r="B998" s="189">
        <v>43799</v>
      </c>
      <c r="C998" t="s">
        <v>68</v>
      </c>
      <c r="D998" t="s">
        <v>54</v>
      </c>
      <c r="E998">
        <v>200372.79</v>
      </c>
    </row>
    <row r="999" spans="1:5" x14ac:dyDescent="0.25">
      <c r="A999" t="s">
        <v>61</v>
      </c>
      <c r="B999" s="189">
        <v>43799</v>
      </c>
      <c r="C999" t="s">
        <v>68</v>
      </c>
      <c r="D999" t="s">
        <v>55</v>
      </c>
      <c r="E999">
        <v>77519.06</v>
      </c>
    </row>
    <row r="1000" spans="1:5" x14ac:dyDescent="0.25">
      <c r="A1000" t="s">
        <v>61</v>
      </c>
      <c r="B1000" s="189">
        <v>43799</v>
      </c>
      <c r="C1000" t="s">
        <v>68</v>
      </c>
      <c r="D1000" t="s">
        <v>56</v>
      </c>
      <c r="E1000">
        <v>127933.34</v>
      </c>
    </row>
    <row r="1001" spans="1:5" x14ac:dyDescent="0.25">
      <c r="A1001" t="s">
        <v>61</v>
      </c>
      <c r="B1001" s="189">
        <v>43799</v>
      </c>
      <c r="C1001" t="s">
        <v>68</v>
      </c>
      <c r="D1001" t="s">
        <v>71</v>
      </c>
      <c r="E1001">
        <v>0</v>
      </c>
    </row>
    <row r="1002" spans="1:5" x14ac:dyDescent="0.25">
      <c r="A1002" t="s">
        <v>61</v>
      </c>
      <c r="B1002" s="189">
        <v>43827</v>
      </c>
      <c r="C1002" t="s">
        <v>67</v>
      </c>
      <c r="D1002" t="s">
        <v>52</v>
      </c>
      <c r="E1002">
        <v>7700693.2000000002</v>
      </c>
    </row>
    <row r="1003" spans="1:5" x14ac:dyDescent="0.25">
      <c r="A1003" t="s">
        <v>61</v>
      </c>
      <c r="B1003" s="189">
        <v>43827</v>
      </c>
      <c r="C1003" t="s">
        <v>67</v>
      </c>
      <c r="D1003" t="s">
        <v>53</v>
      </c>
      <c r="E1003">
        <v>1659769.95</v>
      </c>
    </row>
    <row r="1004" spans="1:5" x14ac:dyDescent="0.25">
      <c r="A1004" t="s">
        <v>61</v>
      </c>
      <c r="B1004" s="189">
        <v>43827</v>
      </c>
      <c r="C1004" t="s">
        <v>67</v>
      </c>
      <c r="D1004" t="s">
        <v>54</v>
      </c>
      <c r="E1004">
        <v>1034099.58</v>
      </c>
    </row>
    <row r="1005" spans="1:5" x14ac:dyDescent="0.25">
      <c r="A1005" t="s">
        <v>61</v>
      </c>
      <c r="B1005" s="189">
        <v>43827</v>
      </c>
      <c r="C1005" t="s">
        <v>67</v>
      </c>
      <c r="D1005" t="s">
        <v>55</v>
      </c>
      <c r="E1005">
        <v>959116.24</v>
      </c>
    </row>
    <row r="1006" spans="1:5" x14ac:dyDescent="0.25">
      <c r="A1006" t="s">
        <v>61</v>
      </c>
      <c r="B1006" s="189">
        <v>43827</v>
      </c>
      <c r="C1006" t="s">
        <v>67</v>
      </c>
      <c r="D1006" t="s">
        <v>56</v>
      </c>
      <c r="E1006">
        <v>3589679.31</v>
      </c>
    </row>
    <row r="1007" spans="1:5" x14ac:dyDescent="0.25">
      <c r="A1007" t="s">
        <v>61</v>
      </c>
      <c r="B1007" s="189">
        <v>43827</v>
      </c>
      <c r="C1007" t="s">
        <v>67</v>
      </c>
      <c r="D1007" t="s">
        <v>71</v>
      </c>
      <c r="E1007">
        <v>0</v>
      </c>
    </row>
    <row r="1008" spans="1:5" x14ac:dyDescent="0.25">
      <c r="A1008" t="s">
        <v>61</v>
      </c>
      <c r="B1008" s="189">
        <v>43827</v>
      </c>
      <c r="C1008" t="s">
        <v>68</v>
      </c>
      <c r="D1008" t="s">
        <v>52</v>
      </c>
      <c r="E1008">
        <v>1559230.68</v>
      </c>
    </row>
    <row r="1009" spans="1:5" x14ac:dyDescent="0.25">
      <c r="A1009" t="s">
        <v>61</v>
      </c>
      <c r="B1009" s="189">
        <v>43827</v>
      </c>
      <c r="C1009" t="s">
        <v>68</v>
      </c>
      <c r="D1009" t="s">
        <v>53</v>
      </c>
      <c r="E1009">
        <v>247646.1</v>
      </c>
    </row>
    <row r="1010" spans="1:5" x14ac:dyDescent="0.25">
      <c r="A1010" t="s">
        <v>61</v>
      </c>
      <c r="B1010" s="189">
        <v>43827</v>
      </c>
      <c r="C1010" t="s">
        <v>68</v>
      </c>
      <c r="D1010" t="s">
        <v>54</v>
      </c>
      <c r="E1010">
        <v>430826.26</v>
      </c>
    </row>
    <row r="1011" spans="1:5" x14ac:dyDescent="0.25">
      <c r="A1011" t="s">
        <v>61</v>
      </c>
      <c r="B1011" s="189">
        <v>43827</v>
      </c>
      <c r="C1011" t="s">
        <v>68</v>
      </c>
      <c r="D1011" t="s">
        <v>55</v>
      </c>
      <c r="E1011">
        <v>314862.31</v>
      </c>
    </row>
    <row r="1012" spans="1:5" x14ac:dyDescent="0.25">
      <c r="A1012" t="s">
        <v>61</v>
      </c>
      <c r="B1012" s="189">
        <v>43827</v>
      </c>
      <c r="C1012" t="s">
        <v>68</v>
      </c>
      <c r="D1012" t="s">
        <v>56</v>
      </c>
      <c r="E1012">
        <v>72718.03</v>
      </c>
    </row>
    <row r="1013" spans="1:5" x14ac:dyDescent="0.25">
      <c r="A1013" t="s">
        <v>61</v>
      </c>
      <c r="B1013" s="189">
        <v>43827</v>
      </c>
      <c r="C1013" t="s">
        <v>68</v>
      </c>
      <c r="D1013" t="s">
        <v>71</v>
      </c>
      <c r="E1013">
        <v>0</v>
      </c>
    </row>
    <row r="1014" spans="1:5" x14ac:dyDescent="0.25">
      <c r="A1014" t="s">
        <v>61</v>
      </c>
      <c r="B1014" s="189">
        <v>43862</v>
      </c>
      <c r="C1014" t="s">
        <v>67</v>
      </c>
      <c r="D1014" t="s">
        <v>52</v>
      </c>
      <c r="E1014">
        <v>14558181.619999999</v>
      </c>
    </row>
    <row r="1015" spans="1:5" x14ac:dyDescent="0.25">
      <c r="A1015" t="s">
        <v>61</v>
      </c>
      <c r="B1015" s="189">
        <v>43862</v>
      </c>
      <c r="C1015" t="s">
        <v>67</v>
      </c>
      <c r="D1015" t="s">
        <v>53</v>
      </c>
      <c r="E1015">
        <v>3209532.33</v>
      </c>
    </row>
    <row r="1016" spans="1:5" x14ac:dyDescent="0.25">
      <c r="A1016" t="s">
        <v>61</v>
      </c>
      <c r="B1016" s="189">
        <v>43862</v>
      </c>
      <c r="C1016" t="s">
        <v>67</v>
      </c>
      <c r="D1016" t="s">
        <v>54</v>
      </c>
      <c r="E1016">
        <v>1559846.08</v>
      </c>
    </row>
    <row r="1017" spans="1:5" x14ac:dyDescent="0.25">
      <c r="A1017" t="s">
        <v>61</v>
      </c>
      <c r="B1017" s="189">
        <v>43862</v>
      </c>
      <c r="C1017" t="s">
        <v>67</v>
      </c>
      <c r="D1017" t="s">
        <v>55</v>
      </c>
      <c r="E1017">
        <v>1179561.3700000001</v>
      </c>
    </row>
    <row r="1018" spans="1:5" x14ac:dyDescent="0.25">
      <c r="A1018" t="s">
        <v>61</v>
      </c>
      <c r="B1018" s="189">
        <v>43862</v>
      </c>
      <c r="C1018" t="s">
        <v>67</v>
      </c>
      <c r="D1018" t="s">
        <v>56</v>
      </c>
      <c r="E1018">
        <v>3976642.21</v>
      </c>
    </row>
    <row r="1019" spans="1:5" x14ac:dyDescent="0.25">
      <c r="A1019" t="s">
        <v>61</v>
      </c>
      <c r="B1019" s="189">
        <v>43862</v>
      </c>
      <c r="C1019" t="s">
        <v>67</v>
      </c>
      <c r="D1019" t="s">
        <v>71</v>
      </c>
      <c r="E1019">
        <v>0</v>
      </c>
    </row>
    <row r="1020" spans="1:5" x14ac:dyDescent="0.25">
      <c r="A1020" t="s">
        <v>61</v>
      </c>
      <c r="B1020" s="189">
        <v>43862</v>
      </c>
      <c r="C1020" t="s">
        <v>68</v>
      </c>
      <c r="D1020" t="s">
        <v>52</v>
      </c>
      <c r="E1020">
        <v>2629734.4500000002</v>
      </c>
    </row>
    <row r="1021" spans="1:5" x14ac:dyDescent="0.25">
      <c r="A1021" t="s">
        <v>61</v>
      </c>
      <c r="B1021" s="189">
        <v>43862</v>
      </c>
      <c r="C1021" t="s">
        <v>68</v>
      </c>
      <c r="D1021" t="s">
        <v>53</v>
      </c>
      <c r="E1021">
        <v>483439.44</v>
      </c>
    </row>
    <row r="1022" spans="1:5" x14ac:dyDescent="0.25">
      <c r="A1022" t="s">
        <v>61</v>
      </c>
      <c r="B1022" s="189">
        <v>43862</v>
      </c>
      <c r="C1022" t="s">
        <v>68</v>
      </c>
      <c r="D1022" t="s">
        <v>54</v>
      </c>
      <c r="E1022">
        <v>585576.52</v>
      </c>
    </row>
    <row r="1023" spans="1:5" x14ac:dyDescent="0.25">
      <c r="A1023" t="s">
        <v>61</v>
      </c>
      <c r="B1023" s="189">
        <v>43862</v>
      </c>
      <c r="C1023" t="s">
        <v>68</v>
      </c>
      <c r="D1023" t="s">
        <v>55</v>
      </c>
      <c r="E1023">
        <v>311458.63</v>
      </c>
    </row>
    <row r="1024" spans="1:5" x14ac:dyDescent="0.25">
      <c r="A1024" t="s">
        <v>61</v>
      </c>
      <c r="B1024" s="189">
        <v>43862</v>
      </c>
      <c r="C1024" t="s">
        <v>68</v>
      </c>
      <c r="D1024" t="s">
        <v>56</v>
      </c>
      <c r="E1024">
        <v>45181.279999999999</v>
      </c>
    </row>
    <row r="1025" spans="1:5" x14ac:dyDescent="0.25">
      <c r="A1025" t="s">
        <v>61</v>
      </c>
      <c r="B1025" s="189">
        <v>43862</v>
      </c>
      <c r="C1025" t="s">
        <v>68</v>
      </c>
      <c r="D1025" t="s">
        <v>71</v>
      </c>
      <c r="E1025">
        <v>0</v>
      </c>
    </row>
    <row r="1026" spans="1:5" x14ac:dyDescent="0.25">
      <c r="A1026" t="s">
        <v>61</v>
      </c>
      <c r="B1026" s="189">
        <v>43890</v>
      </c>
      <c r="C1026" t="s">
        <v>67</v>
      </c>
      <c r="D1026" t="s">
        <v>52</v>
      </c>
      <c r="E1026">
        <v>16604301.810000001</v>
      </c>
    </row>
    <row r="1027" spans="1:5" x14ac:dyDescent="0.25">
      <c r="A1027" t="s">
        <v>61</v>
      </c>
      <c r="B1027" s="189">
        <v>43890</v>
      </c>
      <c r="C1027" t="s">
        <v>67</v>
      </c>
      <c r="D1027" t="s">
        <v>53</v>
      </c>
      <c r="E1027">
        <v>3331614.84</v>
      </c>
    </row>
    <row r="1028" spans="1:5" x14ac:dyDescent="0.25">
      <c r="A1028" t="s">
        <v>61</v>
      </c>
      <c r="B1028" s="189">
        <v>43890</v>
      </c>
      <c r="C1028" t="s">
        <v>67</v>
      </c>
      <c r="D1028" t="s">
        <v>54</v>
      </c>
      <c r="E1028">
        <v>1876506.06</v>
      </c>
    </row>
    <row r="1029" spans="1:5" x14ac:dyDescent="0.25">
      <c r="A1029" t="s">
        <v>61</v>
      </c>
      <c r="B1029" s="189">
        <v>43890</v>
      </c>
      <c r="C1029" t="s">
        <v>67</v>
      </c>
      <c r="D1029" t="s">
        <v>55</v>
      </c>
      <c r="E1029">
        <v>1624155.59</v>
      </c>
    </row>
    <row r="1030" spans="1:5" x14ac:dyDescent="0.25">
      <c r="A1030" t="s">
        <v>61</v>
      </c>
      <c r="B1030" s="189">
        <v>43890</v>
      </c>
      <c r="C1030" t="s">
        <v>67</v>
      </c>
      <c r="D1030" t="s">
        <v>56</v>
      </c>
      <c r="E1030">
        <v>6828277.2599999998</v>
      </c>
    </row>
    <row r="1031" spans="1:5" x14ac:dyDescent="0.25">
      <c r="A1031" t="s">
        <v>61</v>
      </c>
      <c r="B1031" s="189">
        <v>43890</v>
      </c>
      <c r="C1031" t="s">
        <v>67</v>
      </c>
      <c r="D1031" t="s">
        <v>71</v>
      </c>
      <c r="E1031">
        <v>0</v>
      </c>
    </row>
    <row r="1032" spans="1:5" x14ac:dyDescent="0.25">
      <c r="A1032" t="s">
        <v>61</v>
      </c>
      <c r="B1032" s="189">
        <v>43890</v>
      </c>
      <c r="C1032" t="s">
        <v>68</v>
      </c>
      <c r="D1032" t="s">
        <v>52</v>
      </c>
      <c r="E1032">
        <v>3500600.26</v>
      </c>
    </row>
    <row r="1033" spans="1:5" x14ac:dyDescent="0.25">
      <c r="A1033" t="s">
        <v>61</v>
      </c>
      <c r="B1033" s="189">
        <v>43890</v>
      </c>
      <c r="C1033" t="s">
        <v>68</v>
      </c>
      <c r="D1033" t="s">
        <v>53</v>
      </c>
      <c r="E1033">
        <v>556937.03</v>
      </c>
    </row>
    <row r="1034" spans="1:5" x14ac:dyDescent="0.25">
      <c r="A1034" t="s">
        <v>61</v>
      </c>
      <c r="B1034" s="189">
        <v>43890</v>
      </c>
      <c r="C1034" t="s">
        <v>68</v>
      </c>
      <c r="D1034" t="s">
        <v>54</v>
      </c>
      <c r="E1034">
        <v>1035168.98</v>
      </c>
    </row>
    <row r="1035" spans="1:5" x14ac:dyDescent="0.25">
      <c r="A1035" t="s">
        <v>61</v>
      </c>
      <c r="B1035" s="189">
        <v>43890</v>
      </c>
      <c r="C1035" t="s">
        <v>68</v>
      </c>
      <c r="D1035" t="s">
        <v>55</v>
      </c>
      <c r="E1035">
        <v>446819.98</v>
      </c>
    </row>
    <row r="1036" spans="1:5" x14ac:dyDescent="0.25">
      <c r="A1036" t="s">
        <v>61</v>
      </c>
      <c r="B1036" s="189">
        <v>43890</v>
      </c>
      <c r="C1036" t="s">
        <v>68</v>
      </c>
      <c r="D1036" t="s">
        <v>56</v>
      </c>
      <c r="E1036">
        <v>121320.44</v>
      </c>
    </row>
    <row r="1037" spans="1:5" x14ac:dyDescent="0.25">
      <c r="A1037" t="s">
        <v>61</v>
      </c>
      <c r="B1037" s="189">
        <v>43890</v>
      </c>
      <c r="C1037" t="s">
        <v>68</v>
      </c>
      <c r="D1037" t="s">
        <v>71</v>
      </c>
      <c r="E1037">
        <v>0</v>
      </c>
    </row>
    <row r="1038" spans="1:5" x14ac:dyDescent="0.25">
      <c r="A1038" t="s">
        <v>61</v>
      </c>
      <c r="B1038" s="189">
        <v>43918</v>
      </c>
      <c r="C1038" t="s">
        <v>67</v>
      </c>
      <c r="D1038" t="s">
        <v>52</v>
      </c>
      <c r="E1038">
        <v>19132893.649999999</v>
      </c>
    </row>
    <row r="1039" spans="1:5" x14ac:dyDescent="0.25">
      <c r="A1039" t="s">
        <v>61</v>
      </c>
      <c r="B1039" s="189">
        <v>43918</v>
      </c>
      <c r="C1039" t="s">
        <v>67</v>
      </c>
      <c r="D1039" t="s">
        <v>53</v>
      </c>
      <c r="E1039">
        <v>3593724.08</v>
      </c>
    </row>
    <row r="1040" spans="1:5" x14ac:dyDescent="0.25">
      <c r="A1040" t="s">
        <v>61</v>
      </c>
      <c r="B1040" s="189">
        <v>43918</v>
      </c>
      <c r="C1040" t="s">
        <v>67</v>
      </c>
      <c r="D1040" t="s">
        <v>54</v>
      </c>
      <c r="E1040">
        <v>2167851.34</v>
      </c>
    </row>
    <row r="1041" spans="1:5" x14ac:dyDescent="0.25">
      <c r="A1041" t="s">
        <v>61</v>
      </c>
      <c r="B1041" s="189">
        <v>43918</v>
      </c>
      <c r="C1041" t="s">
        <v>67</v>
      </c>
      <c r="D1041" t="s">
        <v>55</v>
      </c>
      <c r="E1041">
        <v>1663678.17</v>
      </c>
    </row>
    <row r="1042" spans="1:5" x14ac:dyDescent="0.25">
      <c r="A1042" t="s">
        <v>61</v>
      </c>
      <c r="B1042" s="189">
        <v>43918</v>
      </c>
      <c r="C1042" t="s">
        <v>67</v>
      </c>
      <c r="D1042" t="s">
        <v>56</v>
      </c>
      <c r="E1042">
        <v>6704220.3200000003</v>
      </c>
    </row>
    <row r="1043" spans="1:5" x14ac:dyDescent="0.25">
      <c r="A1043" t="s">
        <v>61</v>
      </c>
      <c r="B1043" s="189">
        <v>43918</v>
      </c>
      <c r="C1043" t="s">
        <v>67</v>
      </c>
      <c r="D1043" t="s">
        <v>71</v>
      </c>
      <c r="E1043">
        <v>0</v>
      </c>
    </row>
    <row r="1044" spans="1:5" x14ac:dyDescent="0.25">
      <c r="A1044" t="s">
        <v>61</v>
      </c>
      <c r="B1044" s="189">
        <v>43918</v>
      </c>
      <c r="C1044" t="s">
        <v>68</v>
      </c>
      <c r="D1044" t="s">
        <v>52</v>
      </c>
      <c r="E1044">
        <v>3873290.32</v>
      </c>
    </row>
    <row r="1045" spans="1:5" x14ac:dyDescent="0.25">
      <c r="A1045" t="s">
        <v>61</v>
      </c>
      <c r="B1045" s="189">
        <v>43918</v>
      </c>
      <c r="C1045" t="s">
        <v>68</v>
      </c>
      <c r="D1045" t="s">
        <v>53</v>
      </c>
      <c r="E1045">
        <v>594509.42000000004</v>
      </c>
    </row>
    <row r="1046" spans="1:5" x14ac:dyDescent="0.25">
      <c r="A1046" t="s">
        <v>61</v>
      </c>
      <c r="B1046" s="189">
        <v>43918</v>
      </c>
      <c r="C1046" t="s">
        <v>68</v>
      </c>
      <c r="D1046" t="s">
        <v>54</v>
      </c>
      <c r="E1046">
        <v>880387.18</v>
      </c>
    </row>
    <row r="1047" spans="1:5" x14ac:dyDescent="0.25">
      <c r="A1047" t="s">
        <v>61</v>
      </c>
      <c r="B1047" s="189">
        <v>43918</v>
      </c>
      <c r="C1047" t="s">
        <v>68</v>
      </c>
      <c r="D1047" t="s">
        <v>55</v>
      </c>
      <c r="E1047">
        <v>404567.31</v>
      </c>
    </row>
    <row r="1048" spans="1:5" x14ac:dyDescent="0.25">
      <c r="A1048" t="s">
        <v>61</v>
      </c>
      <c r="B1048" s="189">
        <v>43918</v>
      </c>
      <c r="C1048" t="s">
        <v>68</v>
      </c>
      <c r="D1048" t="s">
        <v>56</v>
      </c>
      <c r="E1048">
        <v>212963.63</v>
      </c>
    </row>
    <row r="1049" spans="1:5" x14ac:dyDescent="0.25">
      <c r="A1049" t="s">
        <v>61</v>
      </c>
      <c r="B1049" s="189">
        <v>43918</v>
      </c>
      <c r="C1049" t="s">
        <v>68</v>
      </c>
      <c r="D1049" t="s">
        <v>71</v>
      </c>
      <c r="E1049">
        <v>0</v>
      </c>
    </row>
    <row r="1050" spans="1:5" x14ac:dyDescent="0.25">
      <c r="A1050" t="s">
        <v>62</v>
      </c>
      <c r="B1050" s="189">
        <v>43554</v>
      </c>
      <c r="C1050" t="s">
        <v>67</v>
      </c>
      <c r="D1050" t="s">
        <v>52</v>
      </c>
      <c r="E1050">
        <v>10930331.699999999</v>
      </c>
    </row>
    <row r="1051" spans="1:5" x14ac:dyDescent="0.25">
      <c r="A1051" t="s">
        <v>62</v>
      </c>
      <c r="B1051" s="189">
        <v>43554</v>
      </c>
      <c r="C1051" t="s">
        <v>67</v>
      </c>
      <c r="D1051" t="s">
        <v>53</v>
      </c>
      <c r="E1051">
        <v>2959411.05</v>
      </c>
    </row>
    <row r="1052" spans="1:5" x14ac:dyDescent="0.25">
      <c r="A1052" t="s">
        <v>62</v>
      </c>
      <c r="B1052" s="189">
        <v>43554</v>
      </c>
      <c r="C1052" t="s">
        <v>67</v>
      </c>
      <c r="D1052" t="s">
        <v>54</v>
      </c>
      <c r="E1052">
        <v>853056.81</v>
      </c>
    </row>
    <row r="1053" spans="1:5" x14ac:dyDescent="0.25">
      <c r="A1053" t="s">
        <v>62</v>
      </c>
      <c r="B1053" s="189">
        <v>43554</v>
      </c>
      <c r="C1053" t="s">
        <v>67</v>
      </c>
      <c r="D1053" t="s">
        <v>55</v>
      </c>
      <c r="E1053">
        <v>657313.34</v>
      </c>
    </row>
    <row r="1054" spans="1:5" x14ac:dyDescent="0.25">
      <c r="A1054" t="s">
        <v>62</v>
      </c>
      <c r="B1054" s="189">
        <v>43554</v>
      </c>
      <c r="C1054" t="s">
        <v>67</v>
      </c>
      <c r="D1054" t="s">
        <v>56</v>
      </c>
      <c r="E1054">
        <v>1758882.89</v>
      </c>
    </row>
    <row r="1055" spans="1:5" x14ac:dyDescent="0.25">
      <c r="A1055" t="s">
        <v>62</v>
      </c>
      <c r="B1055" s="189">
        <v>43554</v>
      </c>
      <c r="C1055" t="s">
        <v>67</v>
      </c>
      <c r="D1055" t="s">
        <v>71</v>
      </c>
      <c r="E1055">
        <v>0</v>
      </c>
    </row>
    <row r="1056" spans="1:5" x14ac:dyDescent="0.25">
      <c r="A1056" t="s">
        <v>62</v>
      </c>
      <c r="B1056" s="189">
        <v>43554</v>
      </c>
      <c r="C1056" t="s">
        <v>68</v>
      </c>
      <c r="D1056" t="s">
        <v>52</v>
      </c>
      <c r="E1056">
        <v>2218073.6800000002</v>
      </c>
    </row>
    <row r="1057" spans="1:5" x14ac:dyDescent="0.25">
      <c r="A1057" t="s">
        <v>62</v>
      </c>
      <c r="B1057" s="189">
        <v>43554</v>
      </c>
      <c r="C1057" t="s">
        <v>68</v>
      </c>
      <c r="D1057" t="s">
        <v>53</v>
      </c>
      <c r="E1057">
        <v>466359.18</v>
      </c>
    </row>
    <row r="1058" spans="1:5" x14ac:dyDescent="0.25">
      <c r="A1058" t="s">
        <v>62</v>
      </c>
      <c r="B1058" s="189">
        <v>43554</v>
      </c>
      <c r="C1058" t="s">
        <v>68</v>
      </c>
      <c r="D1058" t="s">
        <v>54</v>
      </c>
      <c r="E1058">
        <v>315212.65999999997</v>
      </c>
    </row>
    <row r="1059" spans="1:5" x14ac:dyDescent="0.25">
      <c r="A1059" t="s">
        <v>62</v>
      </c>
      <c r="B1059" s="189">
        <v>43554</v>
      </c>
      <c r="C1059" t="s">
        <v>68</v>
      </c>
      <c r="D1059" t="s">
        <v>55</v>
      </c>
      <c r="E1059">
        <v>213292.71</v>
      </c>
    </row>
    <row r="1060" spans="1:5" x14ac:dyDescent="0.25">
      <c r="A1060" t="s">
        <v>62</v>
      </c>
      <c r="B1060" s="189">
        <v>43554</v>
      </c>
      <c r="C1060" t="s">
        <v>68</v>
      </c>
      <c r="D1060" t="s">
        <v>56</v>
      </c>
      <c r="E1060">
        <v>54905.47</v>
      </c>
    </row>
    <row r="1061" spans="1:5" x14ac:dyDescent="0.25">
      <c r="A1061" t="s">
        <v>62</v>
      </c>
      <c r="B1061" s="189">
        <v>43554</v>
      </c>
      <c r="C1061" t="s">
        <v>68</v>
      </c>
      <c r="D1061" t="s">
        <v>71</v>
      </c>
      <c r="E1061">
        <v>0</v>
      </c>
    </row>
    <row r="1062" spans="1:5" x14ac:dyDescent="0.25">
      <c r="A1062" t="s">
        <v>62</v>
      </c>
      <c r="B1062" s="189">
        <v>43582</v>
      </c>
      <c r="C1062" t="s">
        <v>67</v>
      </c>
      <c r="D1062" t="s">
        <v>52</v>
      </c>
      <c r="E1062">
        <v>13792683.279999999</v>
      </c>
    </row>
    <row r="1063" spans="1:5" x14ac:dyDescent="0.25">
      <c r="A1063" t="s">
        <v>62</v>
      </c>
      <c r="B1063" s="189">
        <v>43582</v>
      </c>
      <c r="C1063" t="s">
        <v>67</v>
      </c>
      <c r="D1063" t="s">
        <v>53</v>
      </c>
      <c r="E1063">
        <v>3699568.5</v>
      </c>
    </row>
    <row r="1064" spans="1:5" x14ac:dyDescent="0.25">
      <c r="A1064" t="s">
        <v>62</v>
      </c>
      <c r="B1064" s="189">
        <v>43582</v>
      </c>
      <c r="C1064" t="s">
        <v>67</v>
      </c>
      <c r="D1064" t="s">
        <v>54</v>
      </c>
      <c r="E1064">
        <v>1013690.12</v>
      </c>
    </row>
    <row r="1065" spans="1:5" x14ac:dyDescent="0.25">
      <c r="A1065" t="s">
        <v>62</v>
      </c>
      <c r="B1065" s="189">
        <v>43582</v>
      </c>
      <c r="C1065" t="s">
        <v>67</v>
      </c>
      <c r="D1065" t="s">
        <v>55</v>
      </c>
      <c r="E1065">
        <v>778810.95</v>
      </c>
    </row>
    <row r="1066" spans="1:5" x14ac:dyDescent="0.25">
      <c r="A1066" t="s">
        <v>62</v>
      </c>
      <c r="B1066" s="189">
        <v>43582</v>
      </c>
      <c r="C1066" t="s">
        <v>67</v>
      </c>
      <c r="D1066" t="s">
        <v>56</v>
      </c>
      <c r="E1066">
        <v>2514247.39</v>
      </c>
    </row>
    <row r="1067" spans="1:5" x14ac:dyDescent="0.25">
      <c r="A1067" t="s">
        <v>62</v>
      </c>
      <c r="B1067" s="189">
        <v>43582</v>
      </c>
      <c r="C1067" t="s">
        <v>67</v>
      </c>
      <c r="D1067" t="s">
        <v>71</v>
      </c>
      <c r="E1067">
        <v>0</v>
      </c>
    </row>
    <row r="1068" spans="1:5" x14ac:dyDescent="0.25">
      <c r="A1068" t="s">
        <v>62</v>
      </c>
      <c r="B1068" s="189">
        <v>43582</v>
      </c>
      <c r="C1068" t="s">
        <v>68</v>
      </c>
      <c r="D1068" t="s">
        <v>52</v>
      </c>
      <c r="E1068">
        <v>2702108.08</v>
      </c>
    </row>
    <row r="1069" spans="1:5" x14ac:dyDescent="0.25">
      <c r="A1069" t="s">
        <v>62</v>
      </c>
      <c r="B1069" s="189">
        <v>43582</v>
      </c>
      <c r="C1069" t="s">
        <v>68</v>
      </c>
      <c r="D1069" t="s">
        <v>53</v>
      </c>
      <c r="E1069">
        <v>567199.13</v>
      </c>
    </row>
    <row r="1070" spans="1:5" x14ac:dyDescent="0.25">
      <c r="A1070" t="s">
        <v>62</v>
      </c>
      <c r="B1070" s="189">
        <v>43582</v>
      </c>
      <c r="C1070" t="s">
        <v>68</v>
      </c>
      <c r="D1070" t="s">
        <v>54</v>
      </c>
      <c r="E1070">
        <v>406900.4</v>
      </c>
    </row>
    <row r="1071" spans="1:5" x14ac:dyDescent="0.25">
      <c r="A1071" t="s">
        <v>62</v>
      </c>
      <c r="B1071" s="189">
        <v>43582</v>
      </c>
      <c r="C1071" t="s">
        <v>68</v>
      </c>
      <c r="D1071" t="s">
        <v>55</v>
      </c>
      <c r="E1071">
        <v>196599.15</v>
      </c>
    </row>
    <row r="1072" spans="1:5" x14ac:dyDescent="0.25">
      <c r="A1072" t="s">
        <v>62</v>
      </c>
      <c r="B1072" s="189">
        <v>43582</v>
      </c>
      <c r="C1072" t="s">
        <v>68</v>
      </c>
      <c r="D1072" t="s">
        <v>56</v>
      </c>
      <c r="E1072">
        <v>73185.759999999995</v>
      </c>
    </row>
    <row r="1073" spans="1:5" x14ac:dyDescent="0.25">
      <c r="A1073" t="s">
        <v>62</v>
      </c>
      <c r="B1073" s="189">
        <v>43582</v>
      </c>
      <c r="C1073" t="s">
        <v>68</v>
      </c>
      <c r="D1073" t="s">
        <v>71</v>
      </c>
      <c r="E1073">
        <v>0</v>
      </c>
    </row>
    <row r="1074" spans="1:5" x14ac:dyDescent="0.25">
      <c r="A1074" t="s">
        <v>62</v>
      </c>
      <c r="B1074" s="189">
        <v>43617</v>
      </c>
      <c r="C1074" t="s">
        <v>67</v>
      </c>
      <c r="D1074" t="s">
        <v>52</v>
      </c>
      <c r="E1074">
        <v>12843245.060000001</v>
      </c>
    </row>
    <row r="1075" spans="1:5" x14ac:dyDescent="0.25">
      <c r="A1075" t="s">
        <v>62</v>
      </c>
      <c r="B1075" s="189">
        <v>43617</v>
      </c>
      <c r="C1075" t="s">
        <v>67</v>
      </c>
      <c r="D1075" t="s">
        <v>53</v>
      </c>
      <c r="E1075">
        <v>3336961.59</v>
      </c>
    </row>
    <row r="1076" spans="1:5" x14ac:dyDescent="0.25">
      <c r="A1076" t="s">
        <v>62</v>
      </c>
      <c r="B1076" s="189">
        <v>43617</v>
      </c>
      <c r="C1076" t="s">
        <v>67</v>
      </c>
      <c r="D1076" t="s">
        <v>54</v>
      </c>
      <c r="E1076">
        <v>1081116.8600000001</v>
      </c>
    </row>
    <row r="1077" spans="1:5" x14ac:dyDescent="0.25">
      <c r="A1077" t="s">
        <v>62</v>
      </c>
      <c r="B1077" s="189">
        <v>43617</v>
      </c>
      <c r="C1077" t="s">
        <v>67</v>
      </c>
      <c r="D1077" t="s">
        <v>55</v>
      </c>
      <c r="E1077">
        <v>840216.21</v>
      </c>
    </row>
    <row r="1078" spans="1:5" x14ac:dyDescent="0.25">
      <c r="A1078" t="s">
        <v>62</v>
      </c>
      <c r="B1078" s="189">
        <v>43617</v>
      </c>
      <c r="C1078" t="s">
        <v>67</v>
      </c>
      <c r="D1078" t="s">
        <v>56</v>
      </c>
      <c r="E1078">
        <v>2608424.4</v>
      </c>
    </row>
    <row r="1079" spans="1:5" x14ac:dyDescent="0.25">
      <c r="A1079" t="s">
        <v>62</v>
      </c>
      <c r="B1079" s="189">
        <v>43617</v>
      </c>
      <c r="C1079" t="s">
        <v>67</v>
      </c>
      <c r="D1079" t="s">
        <v>71</v>
      </c>
      <c r="E1079">
        <v>0</v>
      </c>
    </row>
    <row r="1080" spans="1:5" x14ac:dyDescent="0.25">
      <c r="A1080" t="s">
        <v>62</v>
      </c>
      <c r="B1080" s="189">
        <v>43617</v>
      </c>
      <c r="C1080" t="s">
        <v>68</v>
      </c>
      <c r="D1080" t="s">
        <v>52</v>
      </c>
      <c r="E1080">
        <v>2639332.23</v>
      </c>
    </row>
    <row r="1081" spans="1:5" x14ac:dyDescent="0.25">
      <c r="A1081" t="s">
        <v>62</v>
      </c>
      <c r="B1081" s="189">
        <v>43617</v>
      </c>
      <c r="C1081" t="s">
        <v>68</v>
      </c>
      <c r="D1081" t="s">
        <v>53</v>
      </c>
      <c r="E1081">
        <v>530819.51</v>
      </c>
    </row>
    <row r="1082" spans="1:5" x14ac:dyDescent="0.25">
      <c r="A1082" t="s">
        <v>62</v>
      </c>
      <c r="B1082" s="189">
        <v>43617</v>
      </c>
      <c r="C1082" t="s">
        <v>68</v>
      </c>
      <c r="D1082" t="s">
        <v>54</v>
      </c>
      <c r="E1082">
        <v>419093.34</v>
      </c>
    </row>
    <row r="1083" spans="1:5" x14ac:dyDescent="0.25">
      <c r="A1083" t="s">
        <v>62</v>
      </c>
      <c r="B1083" s="189">
        <v>43617</v>
      </c>
      <c r="C1083" t="s">
        <v>68</v>
      </c>
      <c r="D1083" t="s">
        <v>55</v>
      </c>
      <c r="E1083">
        <v>335365.34999999998</v>
      </c>
    </row>
    <row r="1084" spans="1:5" x14ac:dyDescent="0.25">
      <c r="A1084" t="s">
        <v>62</v>
      </c>
      <c r="B1084" s="189">
        <v>43617</v>
      </c>
      <c r="C1084" t="s">
        <v>68</v>
      </c>
      <c r="D1084" t="s">
        <v>56</v>
      </c>
      <c r="E1084">
        <v>55643.01</v>
      </c>
    </row>
    <row r="1085" spans="1:5" x14ac:dyDescent="0.25">
      <c r="A1085" t="s">
        <v>62</v>
      </c>
      <c r="B1085" s="189">
        <v>43617</v>
      </c>
      <c r="C1085" t="s">
        <v>68</v>
      </c>
      <c r="D1085" t="s">
        <v>71</v>
      </c>
      <c r="E1085">
        <v>0</v>
      </c>
    </row>
    <row r="1086" spans="1:5" x14ac:dyDescent="0.25">
      <c r="A1086" t="s">
        <v>62</v>
      </c>
      <c r="B1086" s="189">
        <v>43645</v>
      </c>
      <c r="C1086" t="s">
        <v>67</v>
      </c>
      <c r="D1086" t="s">
        <v>52</v>
      </c>
      <c r="E1086">
        <v>8843459.4499999993</v>
      </c>
    </row>
    <row r="1087" spans="1:5" x14ac:dyDescent="0.25">
      <c r="A1087" t="s">
        <v>62</v>
      </c>
      <c r="B1087" s="189">
        <v>43645</v>
      </c>
      <c r="C1087" t="s">
        <v>67</v>
      </c>
      <c r="D1087" t="s">
        <v>53</v>
      </c>
      <c r="E1087">
        <v>2546764.2999999998</v>
      </c>
    </row>
    <row r="1088" spans="1:5" x14ac:dyDescent="0.25">
      <c r="A1088" t="s">
        <v>62</v>
      </c>
      <c r="B1088" s="189">
        <v>43645</v>
      </c>
      <c r="C1088" t="s">
        <v>67</v>
      </c>
      <c r="D1088" t="s">
        <v>54</v>
      </c>
      <c r="E1088">
        <v>723062.93</v>
      </c>
    </row>
    <row r="1089" spans="1:5" x14ac:dyDescent="0.25">
      <c r="A1089" t="s">
        <v>62</v>
      </c>
      <c r="B1089" s="189">
        <v>43645</v>
      </c>
      <c r="C1089" t="s">
        <v>67</v>
      </c>
      <c r="D1089" t="s">
        <v>55</v>
      </c>
      <c r="E1089">
        <v>609890.5</v>
      </c>
    </row>
    <row r="1090" spans="1:5" x14ac:dyDescent="0.25">
      <c r="A1090" t="s">
        <v>62</v>
      </c>
      <c r="B1090" s="189">
        <v>43645</v>
      </c>
      <c r="C1090" t="s">
        <v>67</v>
      </c>
      <c r="D1090" t="s">
        <v>56</v>
      </c>
      <c r="E1090">
        <v>2972311.61</v>
      </c>
    </row>
    <row r="1091" spans="1:5" x14ac:dyDescent="0.25">
      <c r="A1091" t="s">
        <v>62</v>
      </c>
      <c r="B1091" s="189">
        <v>43645</v>
      </c>
      <c r="C1091" t="s">
        <v>67</v>
      </c>
      <c r="D1091" t="s">
        <v>71</v>
      </c>
      <c r="E1091">
        <v>0</v>
      </c>
    </row>
    <row r="1092" spans="1:5" x14ac:dyDescent="0.25">
      <c r="A1092" t="s">
        <v>62</v>
      </c>
      <c r="B1092" s="189">
        <v>43645</v>
      </c>
      <c r="C1092" t="s">
        <v>68</v>
      </c>
      <c r="D1092" t="s">
        <v>52</v>
      </c>
      <c r="E1092">
        <v>1848660.28</v>
      </c>
    </row>
    <row r="1093" spans="1:5" x14ac:dyDescent="0.25">
      <c r="A1093" t="s">
        <v>62</v>
      </c>
      <c r="B1093" s="189">
        <v>43645</v>
      </c>
      <c r="C1093" t="s">
        <v>68</v>
      </c>
      <c r="D1093" t="s">
        <v>53</v>
      </c>
      <c r="E1093">
        <v>441667.35</v>
      </c>
    </row>
    <row r="1094" spans="1:5" x14ac:dyDescent="0.25">
      <c r="A1094" t="s">
        <v>62</v>
      </c>
      <c r="B1094" s="189">
        <v>43645</v>
      </c>
      <c r="C1094" t="s">
        <v>68</v>
      </c>
      <c r="D1094" t="s">
        <v>54</v>
      </c>
      <c r="E1094">
        <v>278005.14</v>
      </c>
    </row>
    <row r="1095" spans="1:5" x14ac:dyDescent="0.25">
      <c r="A1095" t="s">
        <v>62</v>
      </c>
      <c r="B1095" s="189">
        <v>43645</v>
      </c>
      <c r="C1095" t="s">
        <v>68</v>
      </c>
      <c r="D1095" t="s">
        <v>55</v>
      </c>
      <c r="E1095">
        <v>170488.44</v>
      </c>
    </row>
    <row r="1096" spans="1:5" x14ac:dyDescent="0.25">
      <c r="A1096" t="s">
        <v>62</v>
      </c>
      <c r="B1096" s="189">
        <v>43645</v>
      </c>
      <c r="C1096" t="s">
        <v>68</v>
      </c>
      <c r="D1096" t="s">
        <v>56</v>
      </c>
      <c r="E1096">
        <v>63297.51</v>
      </c>
    </row>
    <row r="1097" spans="1:5" x14ac:dyDescent="0.25">
      <c r="A1097" t="s">
        <v>62</v>
      </c>
      <c r="B1097" s="189">
        <v>43645</v>
      </c>
      <c r="C1097" t="s">
        <v>68</v>
      </c>
      <c r="D1097" t="s">
        <v>71</v>
      </c>
      <c r="E1097">
        <v>0</v>
      </c>
    </row>
    <row r="1098" spans="1:5" x14ac:dyDescent="0.25">
      <c r="A1098" t="s">
        <v>62</v>
      </c>
      <c r="B1098" s="189">
        <v>43673</v>
      </c>
      <c r="C1098" t="s">
        <v>67</v>
      </c>
      <c r="D1098" t="s">
        <v>52</v>
      </c>
      <c r="E1098">
        <v>5252446.6500000004</v>
      </c>
    </row>
    <row r="1099" spans="1:5" x14ac:dyDescent="0.25">
      <c r="A1099" t="s">
        <v>62</v>
      </c>
      <c r="B1099" s="189">
        <v>43673</v>
      </c>
      <c r="C1099" t="s">
        <v>67</v>
      </c>
      <c r="D1099" t="s">
        <v>53</v>
      </c>
      <c r="E1099">
        <v>1811401.87</v>
      </c>
    </row>
    <row r="1100" spans="1:5" x14ac:dyDescent="0.25">
      <c r="A1100" t="s">
        <v>62</v>
      </c>
      <c r="B1100" s="189">
        <v>43673</v>
      </c>
      <c r="C1100" t="s">
        <v>67</v>
      </c>
      <c r="D1100" t="s">
        <v>54</v>
      </c>
      <c r="E1100">
        <v>450738.88</v>
      </c>
    </row>
    <row r="1101" spans="1:5" x14ac:dyDescent="0.25">
      <c r="A1101" t="s">
        <v>62</v>
      </c>
      <c r="B1101" s="189">
        <v>43673</v>
      </c>
      <c r="C1101" t="s">
        <v>67</v>
      </c>
      <c r="D1101" t="s">
        <v>55</v>
      </c>
      <c r="E1101">
        <v>477366.82</v>
      </c>
    </row>
    <row r="1102" spans="1:5" x14ac:dyDescent="0.25">
      <c r="A1102" t="s">
        <v>62</v>
      </c>
      <c r="B1102" s="189">
        <v>43673</v>
      </c>
      <c r="C1102" t="s">
        <v>67</v>
      </c>
      <c r="D1102" t="s">
        <v>56</v>
      </c>
      <c r="E1102">
        <v>2073172.7</v>
      </c>
    </row>
    <row r="1103" spans="1:5" x14ac:dyDescent="0.25">
      <c r="A1103" t="s">
        <v>62</v>
      </c>
      <c r="B1103" s="189">
        <v>43673</v>
      </c>
      <c r="C1103" t="s">
        <v>67</v>
      </c>
      <c r="D1103" t="s">
        <v>71</v>
      </c>
      <c r="E1103">
        <v>0</v>
      </c>
    </row>
    <row r="1104" spans="1:5" x14ac:dyDescent="0.25">
      <c r="A1104" t="s">
        <v>62</v>
      </c>
      <c r="B1104" s="189">
        <v>43673</v>
      </c>
      <c r="C1104" t="s">
        <v>68</v>
      </c>
      <c r="D1104" t="s">
        <v>52</v>
      </c>
      <c r="E1104">
        <v>1154899.3600000001</v>
      </c>
    </row>
    <row r="1105" spans="1:5" x14ac:dyDescent="0.25">
      <c r="A1105" t="s">
        <v>62</v>
      </c>
      <c r="B1105" s="189">
        <v>43673</v>
      </c>
      <c r="C1105" t="s">
        <v>68</v>
      </c>
      <c r="D1105" t="s">
        <v>53</v>
      </c>
      <c r="E1105">
        <v>296046.98</v>
      </c>
    </row>
    <row r="1106" spans="1:5" x14ac:dyDescent="0.25">
      <c r="A1106" t="s">
        <v>62</v>
      </c>
      <c r="B1106" s="189">
        <v>43673</v>
      </c>
      <c r="C1106" t="s">
        <v>68</v>
      </c>
      <c r="D1106" t="s">
        <v>54</v>
      </c>
      <c r="E1106">
        <v>167665.54999999999</v>
      </c>
    </row>
    <row r="1107" spans="1:5" x14ac:dyDescent="0.25">
      <c r="A1107" t="s">
        <v>62</v>
      </c>
      <c r="B1107" s="189">
        <v>43673</v>
      </c>
      <c r="C1107" t="s">
        <v>68</v>
      </c>
      <c r="D1107" t="s">
        <v>55</v>
      </c>
      <c r="E1107">
        <v>86010.23</v>
      </c>
    </row>
    <row r="1108" spans="1:5" x14ac:dyDescent="0.25">
      <c r="A1108" t="s">
        <v>62</v>
      </c>
      <c r="B1108" s="189">
        <v>43673</v>
      </c>
      <c r="C1108" t="s">
        <v>68</v>
      </c>
      <c r="D1108" t="s">
        <v>56</v>
      </c>
      <c r="E1108">
        <v>29099.01</v>
      </c>
    </row>
    <row r="1109" spans="1:5" x14ac:dyDescent="0.25">
      <c r="A1109" t="s">
        <v>62</v>
      </c>
      <c r="B1109" s="189">
        <v>43673</v>
      </c>
      <c r="C1109" t="s">
        <v>68</v>
      </c>
      <c r="D1109" t="s">
        <v>71</v>
      </c>
      <c r="E1109">
        <v>0</v>
      </c>
    </row>
    <row r="1110" spans="1:5" x14ac:dyDescent="0.25">
      <c r="A1110" t="s">
        <v>62</v>
      </c>
      <c r="B1110" s="189">
        <v>43708</v>
      </c>
      <c r="C1110" t="s">
        <v>67</v>
      </c>
      <c r="D1110" t="s">
        <v>52</v>
      </c>
      <c r="E1110">
        <v>3430545.68</v>
      </c>
    </row>
    <row r="1111" spans="1:5" x14ac:dyDescent="0.25">
      <c r="A1111" t="s">
        <v>62</v>
      </c>
      <c r="B1111" s="189">
        <v>43708</v>
      </c>
      <c r="C1111" t="s">
        <v>67</v>
      </c>
      <c r="D1111" t="s">
        <v>53</v>
      </c>
      <c r="E1111">
        <v>1127377.1399999999</v>
      </c>
    </row>
    <row r="1112" spans="1:5" x14ac:dyDescent="0.25">
      <c r="A1112" t="s">
        <v>62</v>
      </c>
      <c r="B1112" s="189">
        <v>43708</v>
      </c>
      <c r="C1112" t="s">
        <v>67</v>
      </c>
      <c r="D1112" t="s">
        <v>54</v>
      </c>
      <c r="E1112">
        <v>416173.29</v>
      </c>
    </row>
    <row r="1113" spans="1:5" x14ac:dyDescent="0.25">
      <c r="A1113" t="s">
        <v>62</v>
      </c>
      <c r="B1113" s="189">
        <v>43708</v>
      </c>
      <c r="C1113" t="s">
        <v>67</v>
      </c>
      <c r="D1113" t="s">
        <v>55</v>
      </c>
      <c r="E1113">
        <v>306988.36</v>
      </c>
    </row>
    <row r="1114" spans="1:5" x14ac:dyDescent="0.25">
      <c r="A1114" t="s">
        <v>62</v>
      </c>
      <c r="B1114" s="189">
        <v>43708</v>
      </c>
      <c r="C1114" t="s">
        <v>67</v>
      </c>
      <c r="D1114" t="s">
        <v>56</v>
      </c>
      <c r="E1114">
        <v>1621235.71</v>
      </c>
    </row>
    <row r="1115" spans="1:5" x14ac:dyDescent="0.25">
      <c r="A1115" t="s">
        <v>62</v>
      </c>
      <c r="B1115" s="189">
        <v>43708</v>
      </c>
      <c r="C1115" t="s">
        <v>67</v>
      </c>
      <c r="D1115" t="s">
        <v>71</v>
      </c>
      <c r="E1115">
        <v>0</v>
      </c>
    </row>
    <row r="1116" spans="1:5" x14ac:dyDescent="0.25">
      <c r="A1116" t="s">
        <v>62</v>
      </c>
      <c r="B1116" s="189">
        <v>43708</v>
      </c>
      <c r="C1116" t="s">
        <v>68</v>
      </c>
      <c r="D1116" t="s">
        <v>52</v>
      </c>
      <c r="E1116">
        <v>732567.9</v>
      </c>
    </row>
    <row r="1117" spans="1:5" x14ac:dyDescent="0.25">
      <c r="A1117" t="s">
        <v>62</v>
      </c>
      <c r="B1117" s="189">
        <v>43708</v>
      </c>
      <c r="C1117" t="s">
        <v>68</v>
      </c>
      <c r="D1117" t="s">
        <v>53</v>
      </c>
      <c r="E1117">
        <v>186155.63</v>
      </c>
    </row>
    <row r="1118" spans="1:5" x14ac:dyDescent="0.25">
      <c r="A1118" t="s">
        <v>62</v>
      </c>
      <c r="B1118" s="189">
        <v>43708</v>
      </c>
      <c r="C1118" t="s">
        <v>68</v>
      </c>
      <c r="D1118" t="s">
        <v>54</v>
      </c>
      <c r="E1118">
        <v>102040.07</v>
      </c>
    </row>
    <row r="1119" spans="1:5" x14ac:dyDescent="0.25">
      <c r="A1119" t="s">
        <v>62</v>
      </c>
      <c r="B1119" s="189">
        <v>43708</v>
      </c>
      <c r="C1119" t="s">
        <v>68</v>
      </c>
      <c r="D1119" t="s">
        <v>55</v>
      </c>
      <c r="E1119">
        <v>41858.6</v>
      </c>
    </row>
    <row r="1120" spans="1:5" x14ac:dyDescent="0.25">
      <c r="A1120" t="s">
        <v>62</v>
      </c>
      <c r="B1120" s="189">
        <v>43708</v>
      </c>
      <c r="C1120" t="s">
        <v>68</v>
      </c>
      <c r="D1120" t="s">
        <v>56</v>
      </c>
      <c r="E1120">
        <v>48047.78</v>
      </c>
    </row>
    <row r="1121" spans="1:5" x14ac:dyDescent="0.25">
      <c r="A1121" t="s">
        <v>62</v>
      </c>
      <c r="B1121" s="189">
        <v>43708</v>
      </c>
      <c r="C1121" t="s">
        <v>68</v>
      </c>
      <c r="D1121" t="s">
        <v>71</v>
      </c>
      <c r="E1121">
        <v>0</v>
      </c>
    </row>
    <row r="1122" spans="1:5" x14ac:dyDescent="0.25">
      <c r="A1122" t="s">
        <v>62</v>
      </c>
      <c r="B1122" s="189">
        <v>43736</v>
      </c>
      <c r="C1122" t="s">
        <v>67</v>
      </c>
      <c r="D1122" t="s">
        <v>52</v>
      </c>
      <c r="E1122">
        <v>2169123.71</v>
      </c>
    </row>
    <row r="1123" spans="1:5" x14ac:dyDescent="0.25">
      <c r="A1123" t="s">
        <v>62</v>
      </c>
      <c r="B1123" s="189">
        <v>43736</v>
      </c>
      <c r="C1123" t="s">
        <v>67</v>
      </c>
      <c r="D1123" t="s">
        <v>53</v>
      </c>
      <c r="E1123">
        <v>705522.11</v>
      </c>
    </row>
    <row r="1124" spans="1:5" x14ac:dyDescent="0.25">
      <c r="A1124" t="s">
        <v>62</v>
      </c>
      <c r="B1124" s="189">
        <v>43736</v>
      </c>
      <c r="C1124" t="s">
        <v>67</v>
      </c>
      <c r="D1124" t="s">
        <v>54</v>
      </c>
      <c r="E1124">
        <v>211389.69</v>
      </c>
    </row>
    <row r="1125" spans="1:5" x14ac:dyDescent="0.25">
      <c r="A1125" t="s">
        <v>62</v>
      </c>
      <c r="B1125" s="189">
        <v>43736</v>
      </c>
      <c r="C1125" t="s">
        <v>67</v>
      </c>
      <c r="D1125" t="s">
        <v>55</v>
      </c>
      <c r="E1125">
        <v>220033.98</v>
      </c>
    </row>
    <row r="1126" spans="1:5" x14ac:dyDescent="0.25">
      <c r="A1126" t="s">
        <v>62</v>
      </c>
      <c r="B1126" s="189">
        <v>43736</v>
      </c>
      <c r="C1126" t="s">
        <v>67</v>
      </c>
      <c r="D1126" t="s">
        <v>56</v>
      </c>
      <c r="E1126">
        <v>648878.86</v>
      </c>
    </row>
    <row r="1127" spans="1:5" x14ac:dyDescent="0.25">
      <c r="A1127" t="s">
        <v>62</v>
      </c>
      <c r="B1127" s="189">
        <v>43736</v>
      </c>
      <c r="C1127" t="s">
        <v>67</v>
      </c>
      <c r="D1127" t="s">
        <v>71</v>
      </c>
      <c r="E1127">
        <v>0</v>
      </c>
    </row>
    <row r="1128" spans="1:5" x14ac:dyDescent="0.25">
      <c r="A1128" t="s">
        <v>62</v>
      </c>
      <c r="B1128" s="189">
        <v>43736</v>
      </c>
      <c r="C1128" t="s">
        <v>68</v>
      </c>
      <c r="D1128" t="s">
        <v>52</v>
      </c>
      <c r="E1128">
        <v>509409.61</v>
      </c>
    </row>
    <row r="1129" spans="1:5" x14ac:dyDescent="0.25">
      <c r="A1129" t="s">
        <v>62</v>
      </c>
      <c r="B1129" s="189">
        <v>43736</v>
      </c>
      <c r="C1129" t="s">
        <v>68</v>
      </c>
      <c r="D1129" t="s">
        <v>53</v>
      </c>
      <c r="E1129">
        <v>112139.78</v>
      </c>
    </row>
    <row r="1130" spans="1:5" x14ac:dyDescent="0.25">
      <c r="A1130" t="s">
        <v>62</v>
      </c>
      <c r="B1130" s="189">
        <v>43736</v>
      </c>
      <c r="C1130" t="s">
        <v>68</v>
      </c>
      <c r="D1130" t="s">
        <v>54</v>
      </c>
      <c r="E1130">
        <v>90019.07</v>
      </c>
    </row>
    <row r="1131" spans="1:5" x14ac:dyDescent="0.25">
      <c r="A1131" t="s">
        <v>62</v>
      </c>
      <c r="B1131" s="189">
        <v>43736</v>
      </c>
      <c r="C1131" t="s">
        <v>68</v>
      </c>
      <c r="D1131" t="s">
        <v>55</v>
      </c>
      <c r="E1131">
        <v>141485.06</v>
      </c>
    </row>
    <row r="1132" spans="1:5" x14ac:dyDescent="0.25">
      <c r="A1132" t="s">
        <v>62</v>
      </c>
      <c r="B1132" s="189">
        <v>43736</v>
      </c>
      <c r="C1132" t="s">
        <v>68</v>
      </c>
      <c r="D1132" t="s">
        <v>56</v>
      </c>
      <c r="E1132">
        <v>8128.58</v>
      </c>
    </row>
    <row r="1133" spans="1:5" x14ac:dyDescent="0.25">
      <c r="A1133" t="s">
        <v>62</v>
      </c>
      <c r="B1133" s="189">
        <v>43736</v>
      </c>
      <c r="C1133" t="s">
        <v>68</v>
      </c>
      <c r="D1133" t="s">
        <v>71</v>
      </c>
      <c r="E1133">
        <v>0</v>
      </c>
    </row>
    <row r="1134" spans="1:5" x14ac:dyDescent="0.25">
      <c r="A1134" t="s">
        <v>62</v>
      </c>
      <c r="B1134" s="189">
        <v>43764</v>
      </c>
      <c r="C1134" t="s">
        <v>67</v>
      </c>
      <c r="D1134" t="s">
        <v>52</v>
      </c>
      <c r="E1134">
        <v>2057938.14</v>
      </c>
    </row>
    <row r="1135" spans="1:5" x14ac:dyDescent="0.25">
      <c r="A1135" t="s">
        <v>62</v>
      </c>
      <c r="B1135" s="189">
        <v>43764</v>
      </c>
      <c r="C1135" t="s">
        <v>67</v>
      </c>
      <c r="D1135" t="s">
        <v>53</v>
      </c>
      <c r="E1135">
        <v>765034.23</v>
      </c>
    </row>
    <row r="1136" spans="1:5" x14ac:dyDescent="0.25">
      <c r="A1136" t="s">
        <v>62</v>
      </c>
      <c r="B1136" s="189">
        <v>43764</v>
      </c>
      <c r="C1136" t="s">
        <v>67</v>
      </c>
      <c r="D1136" t="s">
        <v>54</v>
      </c>
      <c r="E1136">
        <v>232162.91</v>
      </c>
    </row>
    <row r="1137" spans="1:5" x14ac:dyDescent="0.25">
      <c r="A1137" t="s">
        <v>62</v>
      </c>
      <c r="B1137" s="189">
        <v>43764</v>
      </c>
      <c r="C1137" t="s">
        <v>67</v>
      </c>
      <c r="D1137" t="s">
        <v>55</v>
      </c>
      <c r="E1137">
        <v>173586.85</v>
      </c>
    </row>
    <row r="1138" spans="1:5" x14ac:dyDescent="0.25">
      <c r="A1138" t="s">
        <v>62</v>
      </c>
      <c r="B1138" s="189">
        <v>43764</v>
      </c>
      <c r="C1138" t="s">
        <v>67</v>
      </c>
      <c r="D1138" t="s">
        <v>56</v>
      </c>
      <c r="E1138">
        <v>580939.05000000005</v>
      </c>
    </row>
    <row r="1139" spans="1:5" x14ac:dyDescent="0.25">
      <c r="A1139" t="s">
        <v>62</v>
      </c>
      <c r="B1139" s="189">
        <v>43764</v>
      </c>
      <c r="C1139" t="s">
        <v>67</v>
      </c>
      <c r="D1139" t="s">
        <v>71</v>
      </c>
      <c r="E1139">
        <v>0</v>
      </c>
    </row>
    <row r="1140" spans="1:5" x14ac:dyDescent="0.25">
      <c r="A1140" t="s">
        <v>62</v>
      </c>
      <c r="B1140" s="189">
        <v>43764</v>
      </c>
      <c r="C1140" t="s">
        <v>68</v>
      </c>
      <c r="D1140" t="s">
        <v>52</v>
      </c>
      <c r="E1140">
        <v>453777.43</v>
      </c>
    </row>
    <row r="1141" spans="1:5" x14ac:dyDescent="0.25">
      <c r="A1141" t="s">
        <v>62</v>
      </c>
      <c r="B1141" s="189">
        <v>43764</v>
      </c>
      <c r="C1141" t="s">
        <v>68</v>
      </c>
      <c r="D1141" t="s">
        <v>53</v>
      </c>
      <c r="E1141">
        <v>113902.01</v>
      </c>
    </row>
    <row r="1142" spans="1:5" x14ac:dyDescent="0.25">
      <c r="A1142" t="s">
        <v>62</v>
      </c>
      <c r="B1142" s="189">
        <v>43764</v>
      </c>
      <c r="C1142" t="s">
        <v>68</v>
      </c>
      <c r="D1142" t="s">
        <v>54</v>
      </c>
      <c r="E1142">
        <v>66558.75</v>
      </c>
    </row>
    <row r="1143" spans="1:5" x14ac:dyDescent="0.25">
      <c r="A1143" t="s">
        <v>62</v>
      </c>
      <c r="B1143" s="189">
        <v>43764</v>
      </c>
      <c r="C1143" t="s">
        <v>68</v>
      </c>
      <c r="D1143" t="s">
        <v>55</v>
      </c>
      <c r="E1143">
        <v>18714.27</v>
      </c>
    </row>
    <row r="1144" spans="1:5" x14ac:dyDescent="0.25">
      <c r="A1144" t="s">
        <v>62</v>
      </c>
      <c r="B1144" s="189">
        <v>43764</v>
      </c>
      <c r="C1144" t="s">
        <v>68</v>
      </c>
      <c r="D1144" t="s">
        <v>56</v>
      </c>
      <c r="E1144">
        <v>823.46</v>
      </c>
    </row>
    <row r="1145" spans="1:5" x14ac:dyDescent="0.25">
      <c r="A1145" t="s">
        <v>62</v>
      </c>
      <c r="B1145" s="189">
        <v>43764</v>
      </c>
      <c r="C1145" t="s">
        <v>68</v>
      </c>
      <c r="D1145" t="s">
        <v>71</v>
      </c>
      <c r="E1145">
        <v>0</v>
      </c>
    </row>
    <row r="1146" spans="1:5" x14ac:dyDescent="0.25">
      <c r="A1146" t="s">
        <v>62</v>
      </c>
      <c r="B1146" s="189">
        <v>43799</v>
      </c>
      <c r="C1146" t="s">
        <v>67</v>
      </c>
      <c r="D1146" t="s">
        <v>52</v>
      </c>
      <c r="E1146">
        <v>1986240.48</v>
      </c>
    </row>
    <row r="1147" spans="1:5" x14ac:dyDescent="0.25">
      <c r="A1147" t="s">
        <v>62</v>
      </c>
      <c r="B1147" s="189">
        <v>43799</v>
      </c>
      <c r="C1147" t="s">
        <v>67</v>
      </c>
      <c r="D1147" t="s">
        <v>53</v>
      </c>
      <c r="E1147">
        <v>733065.08</v>
      </c>
    </row>
    <row r="1148" spans="1:5" x14ac:dyDescent="0.25">
      <c r="A1148" t="s">
        <v>62</v>
      </c>
      <c r="B1148" s="189">
        <v>43799</v>
      </c>
      <c r="C1148" t="s">
        <v>67</v>
      </c>
      <c r="D1148" t="s">
        <v>54</v>
      </c>
      <c r="E1148">
        <v>220870.42</v>
      </c>
    </row>
    <row r="1149" spans="1:5" x14ac:dyDescent="0.25">
      <c r="A1149" t="s">
        <v>62</v>
      </c>
      <c r="B1149" s="189">
        <v>43799</v>
      </c>
      <c r="C1149" t="s">
        <v>67</v>
      </c>
      <c r="D1149" t="s">
        <v>55</v>
      </c>
      <c r="E1149">
        <v>250072.91</v>
      </c>
    </row>
    <row r="1150" spans="1:5" x14ac:dyDescent="0.25">
      <c r="A1150" t="s">
        <v>62</v>
      </c>
      <c r="B1150" s="189">
        <v>43799</v>
      </c>
      <c r="C1150" t="s">
        <v>67</v>
      </c>
      <c r="D1150" t="s">
        <v>56</v>
      </c>
      <c r="E1150">
        <v>870088.7</v>
      </c>
    </row>
    <row r="1151" spans="1:5" x14ac:dyDescent="0.25">
      <c r="A1151" t="s">
        <v>62</v>
      </c>
      <c r="B1151" s="189">
        <v>43799</v>
      </c>
      <c r="C1151" t="s">
        <v>67</v>
      </c>
      <c r="D1151" t="s">
        <v>71</v>
      </c>
      <c r="E1151">
        <v>0</v>
      </c>
    </row>
    <row r="1152" spans="1:5" x14ac:dyDescent="0.25">
      <c r="A1152" t="s">
        <v>62</v>
      </c>
      <c r="B1152" s="189">
        <v>43799</v>
      </c>
      <c r="C1152" t="s">
        <v>68</v>
      </c>
      <c r="D1152" t="s">
        <v>52</v>
      </c>
      <c r="E1152">
        <v>423061.69</v>
      </c>
    </row>
    <row r="1153" spans="1:5" x14ac:dyDescent="0.25">
      <c r="A1153" t="s">
        <v>62</v>
      </c>
      <c r="B1153" s="189">
        <v>43799</v>
      </c>
      <c r="C1153" t="s">
        <v>68</v>
      </c>
      <c r="D1153" t="s">
        <v>53</v>
      </c>
      <c r="E1153">
        <v>113932.71</v>
      </c>
    </row>
    <row r="1154" spans="1:5" x14ac:dyDescent="0.25">
      <c r="A1154" t="s">
        <v>62</v>
      </c>
      <c r="B1154" s="189">
        <v>43799</v>
      </c>
      <c r="C1154" t="s">
        <v>68</v>
      </c>
      <c r="D1154" t="s">
        <v>54</v>
      </c>
      <c r="E1154">
        <v>72424.88</v>
      </c>
    </row>
    <row r="1155" spans="1:5" x14ac:dyDescent="0.25">
      <c r="A1155" t="s">
        <v>62</v>
      </c>
      <c r="B1155" s="189">
        <v>43799</v>
      </c>
      <c r="C1155" t="s">
        <v>68</v>
      </c>
      <c r="D1155" t="s">
        <v>55</v>
      </c>
      <c r="E1155">
        <v>17514.04</v>
      </c>
    </row>
    <row r="1156" spans="1:5" x14ac:dyDescent="0.25">
      <c r="A1156" t="s">
        <v>62</v>
      </c>
      <c r="B1156" s="189">
        <v>43799</v>
      </c>
      <c r="C1156" t="s">
        <v>68</v>
      </c>
      <c r="D1156" t="s">
        <v>56</v>
      </c>
      <c r="E1156">
        <v>0</v>
      </c>
    </row>
    <row r="1157" spans="1:5" x14ac:dyDescent="0.25">
      <c r="A1157" t="s">
        <v>62</v>
      </c>
      <c r="B1157" s="189">
        <v>43799</v>
      </c>
      <c r="C1157" t="s">
        <v>68</v>
      </c>
      <c r="D1157" t="s">
        <v>71</v>
      </c>
      <c r="E1157">
        <v>0</v>
      </c>
    </row>
    <row r="1158" spans="1:5" x14ac:dyDescent="0.25">
      <c r="A1158" t="s">
        <v>62</v>
      </c>
      <c r="B1158" s="189">
        <v>43827</v>
      </c>
      <c r="C1158" t="s">
        <v>67</v>
      </c>
      <c r="D1158" t="s">
        <v>52</v>
      </c>
      <c r="E1158">
        <v>2375897.15</v>
      </c>
    </row>
    <row r="1159" spans="1:5" x14ac:dyDescent="0.25">
      <c r="A1159" t="s">
        <v>62</v>
      </c>
      <c r="B1159" s="189">
        <v>43827</v>
      </c>
      <c r="C1159" t="s">
        <v>67</v>
      </c>
      <c r="D1159" t="s">
        <v>53</v>
      </c>
      <c r="E1159">
        <v>803164.96</v>
      </c>
    </row>
    <row r="1160" spans="1:5" x14ac:dyDescent="0.25">
      <c r="A1160" t="s">
        <v>62</v>
      </c>
      <c r="B1160" s="189">
        <v>43827</v>
      </c>
      <c r="C1160" t="s">
        <v>67</v>
      </c>
      <c r="D1160" t="s">
        <v>54</v>
      </c>
      <c r="E1160">
        <v>274223.14</v>
      </c>
    </row>
    <row r="1161" spans="1:5" x14ac:dyDescent="0.25">
      <c r="A1161" t="s">
        <v>62</v>
      </c>
      <c r="B1161" s="189">
        <v>43827</v>
      </c>
      <c r="C1161" t="s">
        <v>67</v>
      </c>
      <c r="D1161" t="s">
        <v>55</v>
      </c>
      <c r="E1161">
        <v>226505.5</v>
      </c>
    </row>
    <row r="1162" spans="1:5" x14ac:dyDescent="0.25">
      <c r="A1162" t="s">
        <v>62</v>
      </c>
      <c r="B1162" s="189">
        <v>43827</v>
      </c>
      <c r="C1162" t="s">
        <v>67</v>
      </c>
      <c r="D1162" t="s">
        <v>56</v>
      </c>
      <c r="E1162">
        <v>662164.49</v>
      </c>
    </row>
    <row r="1163" spans="1:5" x14ac:dyDescent="0.25">
      <c r="A1163" t="s">
        <v>62</v>
      </c>
      <c r="B1163" s="189">
        <v>43827</v>
      </c>
      <c r="C1163" t="s">
        <v>67</v>
      </c>
      <c r="D1163" t="s">
        <v>71</v>
      </c>
      <c r="E1163">
        <v>0</v>
      </c>
    </row>
    <row r="1164" spans="1:5" x14ac:dyDescent="0.25">
      <c r="A1164" t="s">
        <v>62</v>
      </c>
      <c r="B1164" s="189">
        <v>43827</v>
      </c>
      <c r="C1164" t="s">
        <v>68</v>
      </c>
      <c r="D1164" t="s">
        <v>52</v>
      </c>
      <c r="E1164">
        <v>508452.06</v>
      </c>
    </row>
    <row r="1165" spans="1:5" x14ac:dyDescent="0.25">
      <c r="A1165" t="s">
        <v>62</v>
      </c>
      <c r="B1165" s="189">
        <v>43827</v>
      </c>
      <c r="C1165" t="s">
        <v>68</v>
      </c>
      <c r="D1165" t="s">
        <v>53</v>
      </c>
      <c r="E1165">
        <v>128892.47</v>
      </c>
    </row>
    <row r="1166" spans="1:5" x14ac:dyDescent="0.25">
      <c r="A1166" t="s">
        <v>62</v>
      </c>
      <c r="B1166" s="189">
        <v>43827</v>
      </c>
      <c r="C1166" t="s">
        <v>68</v>
      </c>
      <c r="D1166" t="s">
        <v>54</v>
      </c>
      <c r="E1166">
        <v>89038.46</v>
      </c>
    </row>
    <row r="1167" spans="1:5" x14ac:dyDescent="0.25">
      <c r="A1167" t="s">
        <v>62</v>
      </c>
      <c r="B1167" s="189">
        <v>43827</v>
      </c>
      <c r="C1167" t="s">
        <v>68</v>
      </c>
      <c r="D1167" t="s">
        <v>55</v>
      </c>
      <c r="E1167">
        <v>24228.639999999999</v>
      </c>
    </row>
    <row r="1168" spans="1:5" x14ac:dyDescent="0.25">
      <c r="A1168" t="s">
        <v>62</v>
      </c>
      <c r="B1168" s="189">
        <v>43827</v>
      </c>
      <c r="C1168" t="s">
        <v>68</v>
      </c>
      <c r="D1168" t="s">
        <v>56</v>
      </c>
      <c r="E1168">
        <v>56724.89</v>
      </c>
    </row>
    <row r="1169" spans="1:5" x14ac:dyDescent="0.25">
      <c r="A1169" t="s">
        <v>62</v>
      </c>
      <c r="B1169" s="189">
        <v>43827</v>
      </c>
      <c r="C1169" t="s">
        <v>68</v>
      </c>
      <c r="D1169" t="s">
        <v>71</v>
      </c>
      <c r="E1169">
        <v>0</v>
      </c>
    </row>
    <row r="1170" spans="1:5" x14ac:dyDescent="0.25">
      <c r="A1170" t="s">
        <v>62</v>
      </c>
      <c r="B1170" s="189">
        <v>43862</v>
      </c>
      <c r="C1170" t="s">
        <v>67</v>
      </c>
      <c r="D1170" t="s">
        <v>52</v>
      </c>
      <c r="E1170">
        <v>4643782.8499999996</v>
      </c>
    </row>
    <row r="1171" spans="1:5" x14ac:dyDescent="0.25">
      <c r="A1171" t="s">
        <v>62</v>
      </c>
      <c r="B1171" s="189">
        <v>43862</v>
      </c>
      <c r="C1171" t="s">
        <v>67</v>
      </c>
      <c r="D1171" t="s">
        <v>53</v>
      </c>
      <c r="E1171">
        <v>1419137.17</v>
      </c>
    </row>
    <row r="1172" spans="1:5" x14ac:dyDescent="0.25">
      <c r="A1172" t="s">
        <v>62</v>
      </c>
      <c r="B1172" s="189">
        <v>43862</v>
      </c>
      <c r="C1172" t="s">
        <v>67</v>
      </c>
      <c r="D1172" t="s">
        <v>54</v>
      </c>
      <c r="E1172">
        <v>384006.16</v>
      </c>
    </row>
    <row r="1173" spans="1:5" x14ac:dyDescent="0.25">
      <c r="A1173" t="s">
        <v>62</v>
      </c>
      <c r="B1173" s="189">
        <v>43862</v>
      </c>
      <c r="C1173" t="s">
        <v>67</v>
      </c>
      <c r="D1173" t="s">
        <v>55</v>
      </c>
      <c r="E1173">
        <v>332619.78999999998</v>
      </c>
    </row>
    <row r="1174" spans="1:5" x14ac:dyDescent="0.25">
      <c r="A1174" t="s">
        <v>62</v>
      </c>
      <c r="B1174" s="189">
        <v>43862</v>
      </c>
      <c r="C1174" t="s">
        <v>67</v>
      </c>
      <c r="D1174" t="s">
        <v>56</v>
      </c>
      <c r="E1174">
        <v>1128908.42</v>
      </c>
    </row>
    <row r="1175" spans="1:5" x14ac:dyDescent="0.25">
      <c r="A1175" t="s">
        <v>62</v>
      </c>
      <c r="B1175" s="189">
        <v>43862</v>
      </c>
      <c r="C1175" t="s">
        <v>67</v>
      </c>
      <c r="D1175" t="s">
        <v>71</v>
      </c>
      <c r="E1175">
        <v>0</v>
      </c>
    </row>
    <row r="1176" spans="1:5" x14ac:dyDescent="0.25">
      <c r="A1176" t="s">
        <v>62</v>
      </c>
      <c r="B1176" s="189">
        <v>43862</v>
      </c>
      <c r="C1176" t="s">
        <v>68</v>
      </c>
      <c r="D1176" t="s">
        <v>52</v>
      </c>
      <c r="E1176">
        <v>916544.92</v>
      </c>
    </row>
    <row r="1177" spans="1:5" x14ac:dyDescent="0.25">
      <c r="A1177" t="s">
        <v>62</v>
      </c>
      <c r="B1177" s="189">
        <v>43862</v>
      </c>
      <c r="C1177" t="s">
        <v>68</v>
      </c>
      <c r="D1177" t="s">
        <v>53</v>
      </c>
      <c r="E1177">
        <v>198661.94</v>
      </c>
    </row>
    <row r="1178" spans="1:5" x14ac:dyDescent="0.25">
      <c r="A1178" t="s">
        <v>62</v>
      </c>
      <c r="B1178" s="189">
        <v>43862</v>
      </c>
      <c r="C1178" t="s">
        <v>68</v>
      </c>
      <c r="D1178" t="s">
        <v>54</v>
      </c>
      <c r="E1178">
        <v>129836.15</v>
      </c>
    </row>
    <row r="1179" spans="1:5" x14ac:dyDescent="0.25">
      <c r="A1179" t="s">
        <v>62</v>
      </c>
      <c r="B1179" s="189">
        <v>43862</v>
      </c>
      <c r="C1179" t="s">
        <v>68</v>
      </c>
      <c r="D1179" t="s">
        <v>55</v>
      </c>
      <c r="E1179">
        <v>143098.92000000001</v>
      </c>
    </row>
    <row r="1180" spans="1:5" x14ac:dyDescent="0.25">
      <c r="A1180" t="s">
        <v>62</v>
      </c>
      <c r="B1180" s="189">
        <v>43862</v>
      </c>
      <c r="C1180" t="s">
        <v>68</v>
      </c>
      <c r="D1180" t="s">
        <v>56</v>
      </c>
      <c r="E1180">
        <v>10097.83</v>
      </c>
    </row>
    <row r="1181" spans="1:5" x14ac:dyDescent="0.25">
      <c r="A1181" t="s">
        <v>62</v>
      </c>
      <c r="B1181" s="189">
        <v>43862</v>
      </c>
      <c r="C1181" t="s">
        <v>68</v>
      </c>
      <c r="D1181" t="s">
        <v>71</v>
      </c>
      <c r="E1181">
        <v>0</v>
      </c>
    </row>
    <row r="1182" spans="1:5" x14ac:dyDescent="0.25">
      <c r="A1182" t="s">
        <v>62</v>
      </c>
      <c r="B1182" s="189">
        <v>43890</v>
      </c>
      <c r="C1182" t="s">
        <v>67</v>
      </c>
      <c r="D1182" t="s">
        <v>52</v>
      </c>
      <c r="E1182">
        <v>9221898.3399999999</v>
      </c>
    </row>
    <row r="1183" spans="1:5" x14ac:dyDescent="0.25">
      <c r="A1183" t="s">
        <v>62</v>
      </c>
      <c r="B1183" s="189">
        <v>43890</v>
      </c>
      <c r="C1183" t="s">
        <v>67</v>
      </c>
      <c r="D1183" t="s">
        <v>53</v>
      </c>
      <c r="E1183">
        <v>2697420.92</v>
      </c>
    </row>
    <row r="1184" spans="1:5" x14ac:dyDescent="0.25">
      <c r="A1184" t="s">
        <v>62</v>
      </c>
      <c r="B1184" s="189">
        <v>43890</v>
      </c>
      <c r="C1184" t="s">
        <v>67</v>
      </c>
      <c r="D1184" t="s">
        <v>54</v>
      </c>
      <c r="E1184">
        <v>824305.66</v>
      </c>
    </row>
    <row r="1185" spans="1:5" x14ac:dyDescent="0.25">
      <c r="A1185" t="s">
        <v>62</v>
      </c>
      <c r="B1185" s="189">
        <v>43890</v>
      </c>
      <c r="C1185" t="s">
        <v>67</v>
      </c>
      <c r="D1185" t="s">
        <v>55</v>
      </c>
      <c r="E1185">
        <v>541564.29</v>
      </c>
    </row>
    <row r="1186" spans="1:5" x14ac:dyDescent="0.25">
      <c r="A1186" t="s">
        <v>62</v>
      </c>
      <c r="B1186" s="189">
        <v>43890</v>
      </c>
      <c r="C1186" t="s">
        <v>67</v>
      </c>
      <c r="D1186" t="s">
        <v>56</v>
      </c>
      <c r="E1186">
        <v>1454249.73</v>
      </c>
    </row>
    <row r="1187" spans="1:5" x14ac:dyDescent="0.25">
      <c r="A1187" t="s">
        <v>62</v>
      </c>
      <c r="B1187" s="189">
        <v>43890</v>
      </c>
      <c r="C1187" t="s">
        <v>67</v>
      </c>
      <c r="D1187" t="s">
        <v>71</v>
      </c>
      <c r="E1187">
        <v>0</v>
      </c>
    </row>
    <row r="1188" spans="1:5" x14ac:dyDescent="0.25">
      <c r="A1188" t="s">
        <v>62</v>
      </c>
      <c r="B1188" s="189">
        <v>43890</v>
      </c>
      <c r="C1188" t="s">
        <v>68</v>
      </c>
      <c r="D1188" t="s">
        <v>52</v>
      </c>
      <c r="E1188">
        <v>1632334.24</v>
      </c>
    </row>
    <row r="1189" spans="1:5" x14ac:dyDescent="0.25">
      <c r="A1189" t="s">
        <v>62</v>
      </c>
      <c r="B1189" s="189">
        <v>43890</v>
      </c>
      <c r="C1189" t="s">
        <v>68</v>
      </c>
      <c r="D1189" t="s">
        <v>53</v>
      </c>
      <c r="E1189">
        <v>408835.39</v>
      </c>
    </row>
    <row r="1190" spans="1:5" x14ac:dyDescent="0.25">
      <c r="A1190" t="s">
        <v>62</v>
      </c>
      <c r="B1190" s="189">
        <v>43890</v>
      </c>
      <c r="C1190" t="s">
        <v>68</v>
      </c>
      <c r="D1190" t="s">
        <v>54</v>
      </c>
      <c r="E1190">
        <v>253629.68</v>
      </c>
    </row>
    <row r="1191" spans="1:5" x14ac:dyDescent="0.25">
      <c r="A1191" t="s">
        <v>62</v>
      </c>
      <c r="B1191" s="189">
        <v>43890</v>
      </c>
      <c r="C1191" t="s">
        <v>68</v>
      </c>
      <c r="D1191" t="s">
        <v>55</v>
      </c>
      <c r="E1191">
        <v>94006.36</v>
      </c>
    </row>
    <row r="1192" spans="1:5" x14ac:dyDescent="0.25">
      <c r="A1192" t="s">
        <v>62</v>
      </c>
      <c r="B1192" s="189">
        <v>43890</v>
      </c>
      <c r="C1192" t="s">
        <v>68</v>
      </c>
      <c r="D1192" t="s">
        <v>56</v>
      </c>
      <c r="E1192">
        <v>11419.15</v>
      </c>
    </row>
    <row r="1193" spans="1:5" x14ac:dyDescent="0.25">
      <c r="A1193" t="s">
        <v>62</v>
      </c>
      <c r="B1193" s="189">
        <v>43890</v>
      </c>
      <c r="C1193" t="s">
        <v>68</v>
      </c>
      <c r="D1193" t="s">
        <v>71</v>
      </c>
      <c r="E1193">
        <v>0</v>
      </c>
    </row>
    <row r="1194" spans="1:5" x14ac:dyDescent="0.25">
      <c r="A1194" t="s">
        <v>62</v>
      </c>
      <c r="B1194" s="189">
        <v>43918</v>
      </c>
      <c r="C1194" t="s">
        <v>67</v>
      </c>
      <c r="D1194" t="s">
        <v>52</v>
      </c>
      <c r="E1194">
        <v>10021454.76</v>
      </c>
    </row>
    <row r="1195" spans="1:5" x14ac:dyDescent="0.25">
      <c r="A1195" t="s">
        <v>62</v>
      </c>
      <c r="B1195" s="189">
        <v>43918</v>
      </c>
      <c r="C1195" t="s">
        <v>67</v>
      </c>
      <c r="D1195" t="s">
        <v>53</v>
      </c>
      <c r="E1195">
        <v>2679114.62</v>
      </c>
    </row>
    <row r="1196" spans="1:5" x14ac:dyDescent="0.25">
      <c r="A1196" t="s">
        <v>62</v>
      </c>
      <c r="B1196" s="189">
        <v>43918</v>
      </c>
      <c r="C1196" t="s">
        <v>67</v>
      </c>
      <c r="D1196" t="s">
        <v>54</v>
      </c>
      <c r="E1196">
        <v>885117.24</v>
      </c>
    </row>
    <row r="1197" spans="1:5" x14ac:dyDescent="0.25">
      <c r="A1197" t="s">
        <v>62</v>
      </c>
      <c r="B1197" s="189">
        <v>43918</v>
      </c>
      <c r="C1197" t="s">
        <v>67</v>
      </c>
      <c r="D1197" t="s">
        <v>55</v>
      </c>
      <c r="E1197">
        <v>603940.31999999995</v>
      </c>
    </row>
    <row r="1198" spans="1:5" x14ac:dyDescent="0.25">
      <c r="A1198" t="s">
        <v>62</v>
      </c>
      <c r="B1198" s="189">
        <v>43918</v>
      </c>
      <c r="C1198" t="s">
        <v>67</v>
      </c>
      <c r="D1198" t="s">
        <v>56</v>
      </c>
      <c r="E1198">
        <v>1803788.9</v>
      </c>
    </row>
    <row r="1199" spans="1:5" x14ac:dyDescent="0.25">
      <c r="A1199" t="s">
        <v>62</v>
      </c>
      <c r="B1199" s="189">
        <v>43918</v>
      </c>
      <c r="C1199" t="s">
        <v>67</v>
      </c>
      <c r="D1199" t="s">
        <v>71</v>
      </c>
      <c r="E1199">
        <v>0</v>
      </c>
    </row>
    <row r="1200" spans="1:5" x14ac:dyDescent="0.25">
      <c r="A1200" t="s">
        <v>62</v>
      </c>
      <c r="B1200" s="189">
        <v>43918</v>
      </c>
      <c r="C1200" t="s">
        <v>68</v>
      </c>
      <c r="D1200" t="s">
        <v>52</v>
      </c>
      <c r="E1200">
        <v>2177262.0699999998</v>
      </c>
    </row>
    <row r="1201" spans="1:5" x14ac:dyDescent="0.25">
      <c r="A1201" t="s">
        <v>62</v>
      </c>
      <c r="B1201" s="189">
        <v>43918</v>
      </c>
      <c r="C1201" t="s">
        <v>68</v>
      </c>
      <c r="D1201" t="s">
        <v>53</v>
      </c>
      <c r="E1201">
        <v>451703.35</v>
      </c>
    </row>
    <row r="1202" spans="1:5" x14ac:dyDescent="0.25">
      <c r="A1202" t="s">
        <v>62</v>
      </c>
      <c r="B1202" s="189">
        <v>43918</v>
      </c>
      <c r="C1202" t="s">
        <v>68</v>
      </c>
      <c r="D1202" t="s">
        <v>54</v>
      </c>
      <c r="E1202">
        <v>489282.86</v>
      </c>
    </row>
    <row r="1203" spans="1:5" x14ac:dyDescent="0.25">
      <c r="A1203" t="s">
        <v>62</v>
      </c>
      <c r="B1203" s="189">
        <v>43918</v>
      </c>
      <c r="C1203" t="s">
        <v>68</v>
      </c>
      <c r="D1203" t="s">
        <v>55</v>
      </c>
      <c r="E1203">
        <v>215933.23</v>
      </c>
    </row>
    <row r="1204" spans="1:5" x14ac:dyDescent="0.25">
      <c r="A1204" t="s">
        <v>62</v>
      </c>
      <c r="B1204" s="189">
        <v>43918</v>
      </c>
      <c r="C1204" t="s">
        <v>68</v>
      </c>
      <c r="D1204" t="s">
        <v>56</v>
      </c>
      <c r="E1204">
        <v>55229</v>
      </c>
    </row>
    <row r="1205" spans="1:5" x14ac:dyDescent="0.25">
      <c r="A1205" t="s">
        <v>62</v>
      </c>
      <c r="B1205" s="189">
        <v>43918</v>
      </c>
      <c r="C1205" t="s">
        <v>68</v>
      </c>
      <c r="D1205" t="s">
        <v>71</v>
      </c>
      <c r="E1205">
        <v>0</v>
      </c>
    </row>
    <row r="1206" spans="1:5" x14ac:dyDescent="0.25">
      <c r="A1206" t="s">
        <v>63</v>
      </c>
      <c r="B1206" s="189">
        <v>43554</v>
      </c>
      <c r="C1206" t="s">
        <v>67</v>
      </c>
      <c r="D1206" t="s">
        <v>52</v>
      </c>
      <c r="E1206">
        <v>38993576.880000003</v>
      </c>
    </row>
    <row r="1207" spans="1:5" x14ac:dyDescent="0.25">
      <c r="A1207" t="s">
        <v>63</v>
      </c>
      <c r="B1207" s="189">
        <v>43554</v>
      </c>
      <c r="C1207" t="s">
        <v>67</v>
      </c>
      <c r="D1207" t="s">
        <v>53</v>
      </c>
      <c r="E1207">
        <v>24427364.59</v>
      </c>
    </row>
    <row r="1208" spans="1:5" x14ac:dyDescent="0.25">
      <c r="A1208" t="s">
        <v>63</v>
      </c>
      <c r="B1208" s="189">
        <v>43554</v>
      </c>
      <c r="C1208" t="s">
        <v>67</v>
      </c>
      <c r="D1208" t="s">
        <v>54</v>
      </c>
      <c r="E1208">
        <v>1092892.23</v>
      </c>
    </row>
    <row r="1209" spans="1:5" x14ac:dyDescent="0.25">
      <c r="A1209" t="s">
        <v>63</v>
      </c>
      <c r="B1209" s="189">
        <v>43554</v>
      </c>
      <c r="C1209" t="s">
        <v>67</v>
      </c>
      <c r="D1209" t="s">
        <v>55</v>
      </c>
      <c r="E1209">
        <v>835028.06</v>
      </c>
    </row>
    <row r="1210" spans="1:5" x14ac:dyDescent="0.25">
      <c r="A1210" t="s">
        <v>63</v>
      </c>
      <c r="B1210" s="189">
        <v>43554</v>
      </c>
      <c r="C1210" t="s">
        <v>67</v>
      </c>
      <c r="D1210" t="s">
        <v>56</v>
      </c>
      <c r="E1210">
        <v>3828360.68</v>
      </c>
    </row>
    <row r="1211" spans="1:5" x14ac:dyDescent="0.25">
      <c r="A1211" t="s">
        <v>63</v>
      </c>
      <c r="B1211" s="189">
        <v>43554</v>
      </c>
      <c r="C1211" t="s">
        <v>67</v>
      </c>
      <c r="D1211" t="s">
        <v>71</v>
      </c>
      <c r="E1211">
        <v>0</v>
      </c>
    </row>
    <row r="1212" spans="1:5" x14ac:dyDescent="0.25">
      <c r="A1212" t="s">
        <v>63</v>
      </c>
      <c r="B1212" s="189">
        <v>43554</v>
      </c>
      <c r="C1212" t="s">
        <v>68</v>
      </c>
      <c r="D1212" t="s">
        <v>52</v>
      </c>
      <c r="E1212">
        <v>7604220.9199999999</v>
      </c>
    </row>
    <row r="1213" spans="1:5" x14ac:dyDescent="0.25">
      <c r="A1213" t="s">
        <v>63</v>
      </c>
      <c r="B1213" s="189">
        <v>43554</v>
      </c>
      <c r="C1213" t="s">
        <v>68</v>
      </c>
      <c r="D1213" t="s">
        <v>53</v>
      </c>
      <c r="E1213">
        <v>3688809.93</v>
      </c>
    </row>
    <row r="1214" spans="1:5" x14ac:dyDescent="0.25">
      <c r="A1214" t="s">
        <v>63</v>
      </c>
      <c r="B1214" s="189">
        <v>43554</v>
      </c>
      <c r="C1214" t="s">
        <v>68</v>
      </c>
      <c r="D1214" t="s">
        <v>54</v>
      </c>
      <c r="E1214">
        <v>216742.04</v>
      </c>
    </row>
    <row r="1215" spans="1:5" x14ac:dyDescent="0.25">
      <c r="A1215" t="s">
        <v>63</v>
      </c>
      <c r="B1215" s="189">
        <v>43554</v>
      </c>
      <c r="C1215" t="s">
        <v>68</v>
      </c>
      <c r="D1215" t="s">
        <v>55</v>
      </c>
      <c r="E1215">
        <v>283739.5</v>
      </c>
    </row>
    <row r="1216" spans="1:5" x14ac:dyDescent="0.25">
      <c r="A1216" t="s">
        <v>63</v>
      </c>
      <c r="B1216" s="189">
        <v>43554</v>
      </c>
      <c r="C1216" t="s">
        <v>68</v>
      </c>
      <c r="D1216" t="s">
        <v>56</v>
      </c>
      <c r="E1216">
        <v>392.25</v>
      </c>
    </row>
    <row r="1217" spans="1:5" x14ac:dyDescent="0.25">
      <c r="A1217" t="s">
        <v>63</v>
      </c>
      <c r="B1217" s="189">
        <v>43554</v>
      </c>
      <c r="C1217" t="s">
        <v>68</v>
      </c>
      <c r="D1217" t="s">
        <v>71</v>
      </c>
      <c r="E1217">
        <v>0</v>
      </c>
    </row>
    <row r="1218" spans="1:5" x14ac:dyDescent="0.25">
      <c r="A1218" t="s">
        <v>63</v>
      </c>
      <c r="B1218" s="189">
        <v>43582</v>
      </c>
      <c r="C1218" t="s">
        <v>67</v>
      </c>
      <c r="D1218" t="s">
        <v>52</v>
      </c>
      <c r="E1218">
        <v>42243104.119999997</v>
      </c>
    </row>
    <row r="1219" spans="1:5" x14ac:dyDescent="0.25">
      <c r="A1219" t="s">
        <v>63</v>
      </c>
      <c r="B1219" s="189">
        <v>43582</v>
      </c>
      <c r="C1219" t="s">
        <v>67</v>
      </c>
      <c r="D1219" t="s">
        <v>53</v>
      </c>
      <c r="E1219">
        <v>25315572.02</v>
      </c>
    </row>
    <row r="1220" spans="1:5" x14ac:dyDescent="0.25">
      <c r="A1220" t="s">
        <v>63</v>
      </c>
      <c r="B1220" s="189">
        <v>43582</v>
      </c>
      <c r="C1220" t="s">
        <v>67</v>
      </c>
      <c r="D1220" t="s">
        <v>54</v>
      </c>
      <c r="E1220">
        <v>1096419.95</v>
      </c>
    </row>
    <row r="1221" spans="1:5" x14ac:dyDescent="0.25">
      <c r="A1221" t="s">
        <v>63</v>
      </c>
      <c r="B1221" s="189">
        <v>43582</v>
      </c>
      <c r="C1221" t="s">
        <v>67</v>
      </c>
      <c r="D1221" t="s">
        <v>55</v>
      </c>
      <c r="E1221">
        <v>825026.65</v>
      </c>
    </row>
    <row r="1222" spans="1:5" x14ac:dyDescent="0.25">
      <c r="A1222" t="s">
        <v>63</v>
      </c>
      <c r="B1222" s="189">
        <v>43582</v>
      </c>
      <c r="C1222" t="s">
        <v>67</v>
      </c>
      <c r="D1222" t="s">
        <v>56</v>
      </c>
      <c r="E1222">
        <v>3729069.67</v>
      </c>
    </row>
    <row r="1223" spans="1:5" x14ac:dyDescent="0.25">
      <c r="A1223" t="s">
        <v>63</v>
      </c>
      <c r="B1223" s="189">
        <v>43582</v>
      </c>
      <c r="C1223" t="s">
        <v>67</v>
      </c>
      <c r="D1223" t="s">
        <v>71</v>
      </c>
      <c r="E1223">
        <v>0</v>
      </c>
    </row>
    <row r="1224" spans="1:5" x14ac:dyDescent="0.25">
      <c r="A1224" t="s">
        <v>63</v>
      </c>
      <c r="B1224" s="189">
        <v>43582</v>
      </c>
      <c r="C1224" t="s">
        <v>68</v>
      </c>
      <c r="D1224" t="s">
        <v>52</v>
      </c>
      <c r="E1224">
        <v>8362655.3200000003</v>
      </c>
    </row>
    <row r="1225" spans="1:5" x14ac:dyDescent="0.25">
      <c r="A1225" t="s">
        <v>63</v>
      </c>
      <c r="B1225" s="189">
        <v>43582</v>
      </c>
      <c r="C1225" t="s">
        <v>68</v>
      </c>
      <c r="D1225" t="s">
        <v>53</v>
      </c>
      <c r="E1225">
        <v>3819601.44</v>
      </c>
    </row>
    <row r="1226" spans="1:5" x14ac:dyDescent="0.25">
      <c r="A1226" t="s">
        <v>63</v>
      </c>
      <c r="B1226" s="189">
        <v>43582</v>
      </c>
      <c r="C1226" t="s">
        <v>68</v>
      </c>
      <c r="D1226" t="s">
        <v>54</v>
      </c>
      <c r="E1226">
        <v>245241.16</v>
      </c>
    </row>
    <row r="1227" spans="1:5" x14ac:dyDescent="0.25">
      <c r="A1227" t="s">
        <v>63</v>
      </c>
      <c r="B1227" s="189">
        <v>43582</v>
      </c>
      <c r="C1227" t="s">
        <v>68</v>
      </c>
      <c r="D1227" t="s">
        <v>55</v>
      </c>
      <c r="E1227">
        <v>158796.78</v>
      </c>
    </row>
    <row r="1228" spans="1:5" x14ac:dyDescent="0.25">
      <c r="A1228" t="s">
        <v>63</v>
      </c>
      <c r="B1228" s="189">
        <v>43582</v>
      </c>
      <c r="C1228" t="s">
        <v>68</v>
      </c>
      <c r="D1228" t="s">
        <v>56</v>
      </c>
      <c r="E1228">
        <v>25297.72</v>
      </c>
    </row>
    <row r="1229" spans="1:5" x14ac:dyDescent="0.25">
      <c r="A1229" t="s">
        <v>63</v>
      </c>
      <c r="B1229" s="189">
        <v>43582</v>
      </c>
      <c r="C1229" t="s">
        <v>68</v>
      </c>
      <c r="D1229" t="s">
        <v>71</v>
      </c>
      <c r="E1229">
        <v>0</v>
      </c>
    </row>
    <row r="1230" spans="1:5" x14ac:dyDescent="0.25">
      <c r="A1230" t="s">
        <v>63</v>
      </c>
      <c r="B1230" s="189">
        <v>43617</v>
      </c>
      <c r="C1230" t="s">
        <v>67</v>
      </c>
      <c r="D1230" t="s">
        <v>52</v>
      </c>
      <c r="E1230">
        <v>46501819.329999998</v>
      </c>
    </row>
    <row r="1231" spans="1:5" x14ac:dyDescent="0.25">
      <c r="A1231" t="s">
        <v>63</v>
      </c>
      <c r="B1231" s="189">
        <v>43617</v>
      </c>
      <c r="C1231" t="s">
        <v>67</v>
      </c>
      <c r="D1231" t="s">
        <v>53</v>
      </c>
      <c r="E1231">
        <v>26450426.899999999</v>
      </c>
    </row>
    <row r="1232" spans="1:5" x14ac:dyDescent="0.25">
      <c r="A1232" t="s">
        <v>63</v>
      </c>
      <c r="B1232" s="189">
        <v>43617</v>
      </c>
      <c r="C1232" t="s">
        <v>67</v>
      </c>
      <c r="D1232" t="s">
        <v>54</v>
      </c>
      <c r="E1232">
        <v>1311260.02</v>
      </c>
    </row>
    <row r="1233" spans="1:5" x14ac:dyDescent="0.25">
      <c r="A1233" t="s">
        <v>63</v>
      </c>
      <c r="B1233" s="189">
        <v>43617</v>
      </c>
      <c r="C1233" t="s">
        <v>67</v>
      </c>
      <c r="D1233" t="s">
        <v>55</v>
      </c>
      <c r="E1233">
        <v>1055434.3700000001</v>
      </c>
    </row>
    <row r="1234" spans="1:5" x14ac:dyDescent="0.25">
      <c r="A1234" t="s">
        <v>63</v>
      </c>
      <c r="B1234" s="189">
        <v>43617</v>
      </c>
      <c r="C1234" t="s">
        <v>67</v>
      </c>
      <c r="D1234" t="s">
        <v>56</v>
      </c>
      <c r="E1234">
        <v>4810650.8600000003</v>
      </c>
    </row>
    <row r="1235" spans="1:5" x14ac:dyDescent="0.25">
      <c r="A1235" t="s">
        <v>63</v>
      </c>
      <c r="B1235" s="189">
        <v>43617</v>
      </c>
      <c r="C1235" t="s">
        <v>67</v>
      </c>
      <c r="D1235" t="s">
        <v>71</v>
      </c>
      <c r="E1235">
        <v>0</v>
      </c>
    </row>
    <row r="1236" spans="1:5" x14ac:dyDescent="0.25">
      <c r="A1236" t="s">
        <v>63</v>
      </c>
      <c r="B1236" s="189">
        <v>43617</v>
      </c>
      <c r="C1236" t="s">
        <v>68</v>
      </c>
      <c r="D1236" t="s">
        <v>52</v>
      </c>
      <c r="E1236">
        <v>8869896.2200000007</v>
      </c>
    </row>
    <row r="1237" spans="1:5" x14ac:dyDescent="0.25">
      <c r="A1237" t="s">
        <v>63</v>
      </c>
      <c r="B1237" s="189">
        <v>43617</v>
      </c>
      <c r="C1237" t="s">
        <v>68</v>
      </c>
      <c r="D1237" t="s">
        <v>53</v>
      </c>
      <c r="E1237">
        <v>3949861</v>
      </c>
    </row>
    <row r="1238" spans="1:5" x14ac:dyDescent="0.25">
      <c r="A1238" t="s">
        <v>63</v>
      </c>
      <c r="B1238" s="189">
        <v>43617</v>
      </c>
      <c r="C1238" t="s">
        <v>68</v>
      </c>
      <c r="D1238" t="s">
        <v>54</v>
      </c>
      <c r="E1238">
        <v>307297.82</v>
      </c>
    </row>
    <row r="1239" spans="1:5" x14ac:dyDescent="0.25">
      <c r="A1239" t="s">
        <v>63</v>
      </c>
      <c r="B1239" s="189">
        <v>43617</v>
      </c>
      <c r="C1239" t="s">
        <v>68</v>
      </c>
      <c r="D1239" t="s">
        <v>55</v>
      </c>
      <c r="E1239">
        <v>190173.95</v>
      </c>
    </row>
    <row r="1240" spans="1:5" x14ac:dyDescent="0.25">
      <c r="A1240" t="s">
        <v>63</v>
      </c>
      <c r="B1240" s="189">
        <v>43617</v>
      </c>
      <c r="C1240" t="s">
        <v>68</v>
      </c>
      <c r="D1240" t="s">
        <v>56</v>
      </c>
      <c r="E1240">
        <v>83879.31</v>
      </c>
    </row>
    <row r="1241" spans="1:5" x14ac:dyDescent="0.25">
      <c r="A1241" t="s">
        <v>63</v>
      </c>
      <c r="B1241" s="189">
        <v>43617</v>
      </c>
      <c r="C1241" t="s">
        <v>68</v>
      </c>
      <c r="D1241" t="s">
        <v>71</v>
      </c>
      <c r="E1241">
        <v>0</v>
      </c>
    </row>
    <row r="1242" spans="1:5" x14ac:dyDescent="0.25">
      <c r="A1242" t="s">
        <v>63</v>
      </c>
      <c r="B1242" s="189">
        <v>43645</v>
      </c>
      <c r="C1242" t="s">
        <v>67</v>
      </c>
      <c r="D1242" t="s">
        <v>52</v>
      </c>
      <c r="E1242">
        <v>49411178.789999999</v>
      </c>
    </row>
    <row r="1243" spans="1:5" x14ac:dyDescent="0.25">
      <c r="A1243" t="s">
        <v>63</v>
      </c>
      <c r="B1243" s="189">
        <v>43645</v>
      </c>
      <c r="C1243" t="s">
        <v>67</v>
      </c>
      <c r="D1243" t="s">
        <v>53</v>
      </c>
      <c r="E1243">
        <v>27215432.859999999</v>
      </c>
    </row>
    <row r="1244" spans="1:5" x14ac:dyDescent="0.25">
      <c r="A1244" t="s">
        <v>63</v>
      </c>
      <c r="B1244" s="189">
        <v>43645</v>
      </c>
      <c r="C1244" t="s">
        <v>67</v>
      </c>
      <c r="D1244" t="s">
        <v>54</v>
      </c>
      <c r="E1244">
        <v>1547941.2</v>
      </c>
    </row>
    <row r="1245" spans="1:5" x14ac:dyDescent="0.25">
      <c r="A1245" t="s">
        <v>63</v>
      </c>
      <c r="B1245" s="189">
        <v>43645</v>
      </c>
      <c r="C1245" t="s">
        <v>67</v>
      </c>
      <c r="D1245" t="s">
        <v>55</v>
      </c>
      <c r="E1245">
        <v>1322461.75</v>
      </c>
    </row>
    <row r="1246" spans="1:5" x14ac:dyDescent="0.25">
      <c r="A1246" t="s">
        <v>63</v>
      </c>
      <c r="B1246" s="189">
        <v>43645</v>
      </c>
      <c r="C1246" t="s">
        <v>67</v>
      </c>
      <c r="D1246" t="s">
        <v>56</v>
      </c>
      <c r="E1246">
        <v>5925889.1799999997</v>
      </c>
    </row>
    <row r="1247" spans="1:5" x14ac:dyDescent="0.25">
      <c r="A1247" t="s">
        <v>63</v>
      </c>
      <c r="B1247" s="189">
        <v>43645</v>
      </c>
      <c r="C1247" t="s">
        <v>67</v>
      </c>
      <c r="D1247" t="s">
        <v>71</v>
      </c>
      <c r="E1247">
        <v>0</v>
      </c>
    </row>
    <row r="1248" spans="1:5" x14ac:dyDescent="0.25">
      <c r="A1248" t="s">
        <v>63</v>
      </c>
      <c r="B1248" s="189">
        <v>43645</v>
      </c>
      <c r="C1248" t="s">
        <v>68</v>
      </c>
      <c r="D1248" t="s">
        <v>52</v>
      </c>
      <c r="E1248">
        <v>9500629.9100000001</v>
      </c>
    </row>
    <row r="1249" spans="1:5" x14ac:dyDescent="0.25">
      <c r="A1249" t="s">
        <v>63</v>
      </c>
      <c r="B1249" s="189">
        <v>43645</v>
      </c>
      <c r="C1249" t="s">
        <v>68</v>
      </c>
      <c r="D1249" t="s">
        <v>53</v>
      </c>
      <c r="E1249">
        <v>4078255.26</v>
      </c>
    </row>
    <row r="1250" spans="1:5" x14ac:dyDescent="0.25">
      <c r="A1250" t="s">
        <v>63</v>
      </c>
      <c r="B1250" s="189">
        <v>43645</v>
      </c>
      <c r="C1250" t="s">
        <v>68</v>
      </c>
      <c r="D1250" t="s">
        <v>54</v>
      </c>
      <c r="E1250">
        <v>389648.33</v>
      </c>
    </row>
    <row r="1251" spans="1:5" x14ac:dyDescent="0.25">
      <c r="A1251" t="s">
        <v>63</v>
      </c>
      <c r="B1251" s="189">
        <v>43645</v>
      </c>
      <c r="C1251" t="s">
        <v>68</v>
      </c>
      <c r="D1251" t="s">
        <v>55</v>
      </c>
      <c r="E1251">
        <v>400873.98</v>
      </c>
    </row>
    <row r="1252" spans="1:5" x14ac:dyDescent="0.25">
      <c r="A1252" t="s">
        <v>63</v>
      </c>
      <c r="B1252" s="189">
        <v>43645</v>
      </c>
      <c r="C1252" t="s">
        <v>68</v>
      </c>
      <c r="D1252" t="s">
        <v>56</v>
      </c>
      <c r="E1252">
        <v>87575.17</v>
      </c>
    </row>
    <row r="1253" spans="1:5" x14ac:dyDescent="0.25">
      <c r="A1253" t="s">
        <v>63</v>
      </c>
      <c r="B1253" s="189">
        <v>43645</v>
      </c>
      <c r="C1253" t="s">
        <v>68</v>
      </c>
      <c r="D1253" t="s">
        <v>71</v>
      </c>
      <c r="E1253">
        <v>0</v>
      </c>
    </row>
    <row r="1254" spans="1:5" x14ac:dyDescent="0.25">
      <c r="A1254" t="s">
        <v>63</v>
      </c>
      <c r="B1254" s="189">
        <v>43673</v>
      </c>
      <c r="C1254" t="s">
        <v>67</v>
      </c>
      <c r="D1254" t="s">
        <v>52</v>
      </c>
      <c r="E1254">
        <v>49751926.770000003</v>
      </c>
    </row>
    <row r="1255" spans="1:5" x14ac:dyDescent="0.25">
      <c r="A1255" t="s">
        <v>63</v>
      </c>
      <c r="B1255" s="189">
        <v>43673</v>
      </c>
      <c r="C1255" t="s">
        <v>67</v>
      </c>
      <c r="D1255" t="s">
        <v>53</v>
      </c>
      <c r="E1255">
        <v>27984349.84</v>
      </c>
    </row>
    <row r="1256" spans="1:5" x14ac:dyDescent="0.25">
      <c r="A1256" t="s">
        <v>63</v>
      </c>
      <c r="B1256" s="189">
        <v>43673</v>
      </c>
      <c r="C1256" t="s">
        <v>67</v>
      </c>
      <c r="D1256" t="s">
        <v>54</v>
      </c>
      <c r="E1256">
        <v>1539553.15</v>
      </c>
    </row>
    <row r="1257" spans="1:5" x14ac:dyDescent="0.25">
      <c r="A1257" t="s">
        <v>63</v>
      </c>
      <c r="B1257" s="189">
        <v>43673</v>
      </c>
      <c r="C1257" t="s">
        <v>67</v>
      </c>
      <c r="D1257" t="s">
        <v>55</v>
      </c>
      <c r="E1257">
        <v>1473794.41</v>
      </c>
    </row>
    <row r="1258" spans="1:5" x14ac:dyDescent="0.25">
      <c r="A1258" t="s">
        <v>63</v>
      </c>
      <c r="B1258" s="189">
        <v>43673</v>
      </c>
      <c r="C1258" t="s">
        <v>67</v>
      </c>
      <c r="D1258" t="s">
        <v>56</v>
      </c>
      <c r="E1258">
        <v>6185417.1500000004</v>
      </c>
    </row>
    <row r="1259" spans="1:5" x14ac:dyDescent="0.25">
      <c r="A1259" t="s">
        <v>63</v>
      </c>
      <c r="B1259" s="189">
        <v>43673</v>
      </c>
      <c r="C1259" t="s">
        <v>67</v>
      </c>
      <c r="D1259" t="s">
        <v>71</v>
      </c>
      <c r="E1259">
        <v>0</v>
      </c>
    </row>
    <row r="1260" spans="1:5" x14ac:dyDescent="0.25">
      <c r="A1260" t="s">
        <v>63</v>
      </c>
      <c r="B1260" s="189">
        <v>43673</v>
      </c>
      <c r="C1260" t="s">
        <v>68</v>
      </c>
      <c r="D1260" t="s">
        <v>52</v>
      </c>
      <c r="E1260">
        <v>9663703.0299999993</v>
      </c>
    </row>
    <row r="1261" spans="1:5" x14ac:dyDescent="0.25">
      <c r="A1261" t="s">
        <v>63</v>
      </c>
      <c r="B1261" s="189">
        <v>43673</v>
      </c>
      <c r="C1261" t="s">
        <v>68</v>
      </c>
      <c r="D1261" t="s">
        <v>53</v>
      </c>
      <c r="E1261">
        <v>4200198.25</v>
      </c>
    </row>
    <row r="1262" spans="1:5" x14ac:dyDescent="0.25">
      <c r="A1262" t="s">
        <v>63</v>
      </c>
      <c r="B1262" s="189">
        <v>43673</v>
      </c>
      <c r="C1262" t="s">
        <v>68</v>
      </c>
      <c r="D1262" t="s">
        <v>54</v>
      </c>
      <c r="E1262">
        <v>344340.38</v>
      </c>
    </row>
    <row r="1263" spans="1:5" x14ac:dyDescent="0.25">
      <c r="A1263" t="s">
        <v>63</v>
      </c>
      <c r="B1263" s="189">
        <v>43673</v>
      </c>
      <c r="C1263" t="s">
        <v>68</v>
      </c>
      <c r="D1263" t="s">
        <v>55</v>
      </c>
      <c r="E1263">
        <v>400850.82</v>
      </c>
    </row>
    <row r="1264" spans="1:5" x14ac:dyDescent="0.25">
      <c r="A1264" t="s">
        <v>63</v>
      </c>
      <c r="B1264" s="189">
        <v>43673</v>
      </c>
      <c r="C1264" t="s">
        <v>68</v>
      </c>
      <c r="D1264" t="s">
        <v>56</v>
      </c>
      <c r="E1264">
        <v>116250.64</v>
      </c>
    </row>
    <row r="1265" spans="1:5" x14ac:dyDescent="0.25">
      <c r="A1265" t="s">
        <v>63</v>
      </c>
      <c r="B1265" s="189">
        <v>43673</v>
      </c>
      <c r="C1265" t="s">
        <v>68</v>
      </c>
      <c r="D1265" t="s">
        <v>71</v>
      </c>
      <c r="E1265">
        <v>0</v>
      </c>
    </row>
    <row r="1266" spans="1:5" x14ac:dyDescent="0.25">
      <c r="A1266" t="s">
        <v>63</v>
      </c>
      <c r="B1266" s="189">
        <v>43708</v>
      </c>
      <c r="C1266" t="s">
        <v>67</v>
      </c>
      <c r="D1266" t="s">
        <v>52</v>
      </c>
      <c r="E1266">
        <v>46613056.82</v>
      </c>
    </row>
    <row r="1267" spans="1:5" x14ac:dyDescent="0.25">
      <c r="A1267" t="s">
        <v>63</v>
      </c>
      <c r="B1267" s="189">
        <v>43708</v>
      </c>
      <c r="C1267" t="s">
        <v>67</v>
      </c>
      <c r="D1267" t="s">
        <v>53</v>
      </c>
      <c r="E1267">
        <v>27976043.82</v>
      </c>
    </row>
    <row r="1268" spans="1:5" x14ac:dyDescent="0.25">
      <c r="A1268" t="s">
        <v>63</v>
      </c>
      <c r="B1268" s="189">
        <v>43708</v>
      </c>
      <c r="C1268" t="s">
        <v>67</v>
      </c>
      <c r="D1268" t="s">
        <v>54</v>
      </c>
      <c r="E1268">
        <v>1415865.79</v>
      </c>
    </row>
    <row r="1269" spans="1:5" x14ac:dyDescent="0.25">
      <c r="A1269" t="s">
        <v>63</v>
      </c>
      <c r="B1269" s="189">
        <v>43708</v>
      </c>
      <c r="C1269" t="s">
        <v>67</v>
      </c>
      <c r="D1269" t="s">
        <v>55</v>
      </c>
      <c r="E1269">
        <v>1399234.45</v>
      </c>
    </row>
    <row r="1270" spans="1:5" x14ac:dyDescent="0.25">
      <c r="A1270" t="s">
        <v>63</v>
      </c>
      <c r="B1270" s="189">
        <v>43708</v>
      </c>
      <c r="C1270" t="s">
        <v>67</v>
      </c>
      <c r="D1270" t="s">
        <v>56</v>
      </c>
      <c r="E1270">
        <v>7216661.0899999999</v>
      </c>
    </row>
    <row r="1271" spans="1:5" x14ac:dyDescent="0.25">
      <c r="A1271" t="s">
        <v>63</v>
      </c>
      <c r="B1271" s="189">
        <v>43708</v>
      </c>
      <c r="C1271" t="s">
        <v>67</v>
      </c>
      <c r="D1271" t="s">
        <v>71</v>
      </c>
      <c r="E1271">
        <v>0</v>
      </c>
    </row>
    <row r="1272" spans="1:5" x14ac:dyDescent="0.25">
      <c r="A1272" t="s">
        <v>63</v>
      </c>
      <c r="B1272" s="189">
        <v>43708</v>
      </c>
      <c r="C1272" t="s">
        <v>68</v>
      </c>
      <c r="D1272" t="s">
        <v>52</v>
      </c>
      <c r="E1272">
        <v>9050261.3599999994</v>
      </c>
    </row>
    <row r="1273" spans="1:5" x14ac:dyDescent="0.25">
      <c r="A1273" t="s">
        <v>63</v>
      </c>
      <c r="B1273" s="189">
        <v>43708</v>
      </c>
      <c r="C1273" t="s">
        <v>68</v>
      </c>
      <c r="D1273" t="s">
        <v>53</v>
      </c>
      <c r="E1273">
        <v>4156164.78</v>
      </c>
    </row>
    <row r="1274" spans="1:5" x14ac:dyDescent="0.25">
      <c r="A1274" t="s">
        <v>63</v>
      </c>
      <c r="B1274" s="189">
        <v>43708</v>
      </c>
      <c r="C1274" t="s">
        <v>68</v>
      </c>
      <c r="D1274" t="s">
        <v>54</v>
      </c>
      <c r="E1274">
        <v>274426.74</v>
      </c>
    </row>
    <row r="1275" spans="1:5" x14ac:dyDescent="0.25">
      <c r="A1275" t="s">
        <v>63</v>
      </c>
      <c r="B1275" s="189">
        <v>43708</v>
      </c>
      <c r="C1275" t="s">
        <v>68</v>
      </c>
      <c r="D1275" t="s">
        <v>55</v>
      </c>
      <c r="E1275">
        <v>389781.41</v>
      </c>
    </row>
    <row r="1276" spans="1:5" x14ac:dyDescent="0.25">
      <c r="A1276" t="s">
        <v>63</v>
      </c>
      <c r="B1276" s="189">
        <v>43708</v>
      </c>
      <c r="C1276" t="s">
        <v>68</v>
      </c>
      <c r="D1276" t="s">
        <v>56</v>
      </c>
      <c r="E1276">
        <v>45336.22</v>
      </c>
    </row>
    <row r="1277" spans="1:5" x14ac:dyDescent="0.25">
      <c r="A1277" t="s">
        <v>63</v>
      </c>
      <c r="B1277" s="189">
        <v>43708</v>
      </c>
      <c r="C1277" t="s">
        <v>68</v>
      </c>
      <c r="D1277" t="s">
        <v>71</v>
      </c>
      <c r="E1277">
        <v>0</v>
      </c>
    </row>
    <row r="1278" spans="1:5" x14ac:dyDescent="0.25">
      <c r="A1278" t="s">
        <v>63</v>
      </c>
      <c r="B1278" s="189">
        <v>43736</v>
      </c>
      <c r="C1278" t="s">
        <v>67</v>
      </c>
      <c r="D1278" t="s">
        <v>52</v>
      </c>
      <c r="E1278">
        <v>42225865.159999996</v>
      </c>
    </row>
    <row r="1279" spans="1:5" x14ac:dyDescent="0.25">
      <c r="A1279" t="s">
        <v>63</v>
      </c>
      <c r="B1279" s="189">
        <v>43736</v>
      </c>
      <c r="C1279" t="s">
        <v>67</v>
      </c>
      <c r="D1279" t="s">
        <v>53</v>
      </c>
      <c r="E1279">
        <v>27552672.829999998</v>
      </c>
    </row>
    <row r="1280" spans="1:5" x14ac:dyDescent="0.25">
      <c r="A1280" t="s">
        <v>63</v>
      </c>
      <c r="B1280" s="189">
        <v>43736</v>
      </c>
      <c r="C1280" t="s">
        <v>67</v>
      </c>
      <c r="D1280" t="s">
        <v>54</v>
      </c>
      <c r="E1280">
        <v>1372272.22</v>
      </c>
    </row>
    <row r="1281" spans="1:5" x14ac:dyDescent="0.25">
      <c r="A1281" t="s">
        <v>63</v>
      </c>
      <c r="B1281" s="189">
        <v>43736</v>
      </c>
      <c r="C1281" t="s">
        <v>67</v>
      </c>
      <c r="D1281" t="s">
        <v>55</v>
      </c>
      <c r="E1281">
        <v>1022574.73</v>
      </c>
    </row>
    <row r="1282" spans="1:5" x14ac:dyDescent="0.25">
      <c r="A1282" t="s">
        <v>63</v>
      </c>
      <c r="B1282" s="189">
        <v>43736</v>
      </c>
      <c r="C1282" t="s">
        <v>67</v>
      </c>
      <c r="D1282" t="s">
        <v>56</v>
      </c>
      <c r="E1282">
        <v>5068966.46</v>
      </c>
    </row>
    <row r="1283" spans="1:5" x14ac:dyDescent="0.25">
      <c r="A1283" t="s">
        <v>63</v>
      </c>
      <c r="B1283" s="189">
        <v>43736</v>
      </c>
      <c r="C1283" t="s">
        <v>67</v>
      </c>
      <c r="D1283" t="s">
        <v>71</v>
      </c>
      <c r="E1283">
        <v>0</v>
      </c>
    </row>
    <row r="1284" spans="1:5" x14ac:dyDescent="0.25">
      <c r="A1284" t="s">
        <v>63</v>
      </c>
      <c r="B1284" s="189">
        <v>43736</v>
      </c>
      <c r="C1284" t="s">
        <v>68</v>
      </c>
      <c r="D1284" t="s">
        <v>52</v>
      </c>
      <c r="E1284">
        <v>8368213.3799999999</v>
      </c>
    </row>
    <row r="1285" spans="1:5" x14ac:dyDescent="0.25">
      <c r="A1285" t="s">
        <v>63</v>
      </c>
      <c r="B1285" s="189">
        <v>43736</v>
      </c>
      <c r="C1285" t="s">
        <v>68</v>
      </c>
      <c r="D1285" t="s">
        <v>53</v>
      </c>
      <c r="E1285">
        <v>4115447.12</v>
      </c>
    </row>
    <row r="1286" spans="1:5" x14ac:dyDescent="0.25">
      <c r="A1286" t="s">
        <v>63</v>
      </c>
      <c r="B1286" s="189">
        <v>43736</v>
      </c>
      <c r="C1286" t="s">
        <v>68</v>
      </c>
      <c r="D1286" t="s">
        <v>54</v>
      </c>
      <c r="E1286">
        <v>234066.06</v>
      </c>
    </row>
    <row r="1287" spans="1:5" x14ac:dyDescent="0.25">
      <c r="A1287" t="s">
        <v>63</v>
      </c>
      <c r="B1287" s="189">
        <v>43736</v>
      </c>
      <c r="C1287" t="s">
        <v>68</v>
      </c>
      <c r="D1287" t="s">
        <v>55</v>
      </c>
      <c r="E1287">
        <v>318343.18</v>
      </c>
    </row>
    <row r="1288" spans="1:5" x14ac:dyDescent="0.25">
      <c r="A1288" t="s">
        <v>63</v>
      </c>
      <c r="B1288" s="189">
        <v>43736</v>
      </c>
      <c r="C1288" t="s">
        <v>68</v>
      </c>
      <c r="D1288" t="s">
        <v>56</v>
      </c>
      <c r="E1288">
        <v>47776.22</v>
      </c>
    </row>
    <row r="1289" spans="1:5" x14ac:dyDescent="0.25">
      <c r="A1289" t="s">
        <v>63</v>
      </c>
      <c r="B1289" s="189">
        <v>43736</v>
      </c>
      <c r="C1289" t="s">
        <v>68</v>
      </c>
      <c r="D1289" t="s">
        <v>71</v>
      </c>
      <c r="E1289">
        <v>0</v>
      </c>
    </row>
    <row r="1290" spans="1:5" x14ac:dyDescent="0.25">
      <c r="A1290" t="s">
        <v>63</v>
      </c>
      <c r="B1290" s="189">
        <v>43764</v>
      </c>
      <c r="C1290" t="s">
        <v>67</v>
      </c>
      <c r="D1290" t="s">
        <v>52</v>
      </c>
      <c r="E1290">
        <v>37976729.039999999</v>
      </c>
    </row>
    <row r="1291" spans="1:5" x14ac:dyDescent="0.25">
      <c r="A1291" t="s">
        <v>63</v>
      </c>
      <c r="B1291" s="189">
        <v>43764</v>
      </c>
      <c r="C1291" t="s">
        <v>67</v>
      </c>
      <c r="D1291" t="s">
        <v>53</v>
      </c>
      <c r="E1291">
        <v>26796052.140000001</v>
      </c>
    </row>
    <row r="1292" spans="1:5" x14ac:dyDescent="0.25">
      <c r="A1292" t="s">
        <v>63</v>
      </c>
      <c r="B1292" s="189">
        <v>43764</v>
      </c>
      <c r="C1292" t="s">
        <v>67</v>
      </c>
      <c r="D1292" t="s">
        <v>54</v>
      </c>
      <c r="E1292">
        <v>1194984.92</v>
      </c>
    </row>
    <row r="1293" spans="1:5" x14ac:dyDescent="0.25">
      <c r="A1293" t="s">
        <v>63</v>
      </c>
      <c r="B1293" s="189">
        <v>43764</v>
      </c>
      <c r="C1293" t="s">
        <v>67</v>
      </c>
      <c r="D1293" t="s">
        <v>55</v>
      </c>
      <c r="E1293">
        <v>884205.33</v>
      </c>
    </row>
    <row r="1294" spans="1:5" x14ac:dyDescent="0.25">
      <c r="A1294" t="s">
        <v>63</v>
      </c>
      <c r="B1294" s="189">
        <v>43764</v>
      </c>
      <c r="C1294" t="s">
        <v>67</v>
      </c>
      <c r="D1294" t="s">
        <v>56</v>
      </c>
      <c r="E1294">
        <v>3260104.33</v>
      </c>
    </row>
    <row r="1295" spans="1:5" x14ac:dyDescent="0.25">
      <c r="A1295" t="s">
        <v>63</v>
      </c>
      <c r="B1295" s="189">
        <v>43764</v>
      </c>
      <c r="C1295" t="s">
        <v>67</v>
      </c>
      <c r="D1295" t="s">
        <v>71</v>
      </c>
      <c r="E1295">
        <v>0</v>
      </c>
    </row>
    <row r="1296" spans="1:5" x14ac:dyDescent="0.25">
      <c r="A1296" t="s">
        <v>63</v>
      </c>
      <c r="B1296" s="189">
        <v>43764</v>
      </c>
      <c r="C1296" t="s">
        <v>68</v>
      </c>
      <c r="D1296" t="s">
        <v>52</v>
      </c>
      <c r="E1296">
        <v>7668299.3200000003</v>
      </c>
    </row>
    <row r="1297" spans="1:5" x14ac:dyDescent="0.25">
      <c r="A1297" t="s">
        <v>63</v>
      </c>
      <c r="B1297" s="189">
        <v>43764</v>
      </c>
      <c r="C1297" t="s">
        <v>68</v>
      </c>
      <c r="D1297" t="s">
        <v>53</v>
      </c>
      <c r="E1297">
        <v>4028123.9</v>
      </c>
    </row>
    <row r="1298" spans="1:5" x14ac:dyDescent="0.25">
      <c r="A1298" t="s">
        <v>63</v>
      </c>
      <c r="B1298" s="189">
        <v>43764</v>
      </c>
      <c r="C1298" t="s">
        <v>68</v>
      </c>
      <c r="D1298" t="s">
        <v>54</v>
      </c>
      <c r="E1298">
        <v>197470.54</v>
      </c>
    </row>
    <row r="1299" spans="1:5" x14ac:dyDescent="0.25">
      <c r="A1299" t="s">
        <v>63</v>
      </c>
      <c r="B1299" s="189">
        <v>43764</v>
      </c>
      <c r="C1299" t="s">
        <v>68</v>
      </c>
      <c r="D1299" t="s">
        <v>55</v>
      </c>
      <c r="E1299">
        <v>390759.99</v>
      </c>
    </row>
    <row r="1300" spans="1:5" x14ac:dyDescent="0.25">
      <c r="A1300" t="s">
        <v>63</v>
      </c>
      <c r="B1300" s="189">
        <v>43764</v>
      </c>
      <c r="C1300" t="s">
        <v>68</v>
      </c>
      <c r="D1300" t="s">
        <v>56</v>
      </c>
      <c r="E1300">
        <v>52774.99</v>
      </c>
    </row>
    <row r="1301" spans="1:5" x14ac:dyDescent="0.25">
      <c r="A1301" t="s">
        <v>63</v>
      </c>
      <c r="B1301" s="189">
        <v>43764</v>
      </c>
      <c r="C1301" t="s">
        <v>68</v>
      </c>
      <c r="D1301" t="s">
        <v>71</v>
      </c>
      <c r="E1301">
        <v>0</v>
      </c>
    </row>
    <row r="1302" spans="1:5" x14ac:dyDescent="0.25">
      <c r="A1302" t="s">
        <v>63</v>
      </c>
      <c r="B1302" s="189">
        <v>43799</v>
      </c>
      <c r="C1302" t="s">
        <v>67</v>
      </c>
      <c r="D1302" t="s">
        <v>52</v>
      </c>
      <c r="E1302">
        <v>35891540.219999999</v>
      </c>
    </row>
    <row r="1303" spans="1:5" x14ac:dyDescent="0.25">
      <c r="A1303" t="s">
        <v>63</v>
      </c>
      <c r="B1303" s="189">
        <v>43799</v>
      </c>
      <c r="C1303" t="s">
        <v>67</v>
      </c>
      <c r="D1303" t="s">
        <v>53</v>
      </c>
      <c r="E1303">
        <v>26667658.550000001</v>
      </c>
    </row>
    <row r="1304" spans="1:5" x14ac:dyDescent="0.25">
      <c r="A1304" t="s">
        <v>63</v>
      </c>
      <c r="B1304" s="189">
        <v>43799</v>
      </c>
      <c r="C1304" t="s">
        <v>67</v>
      </c>
      <c r="D1304" t="s">
        <v>54</v>
      </c>
      <c r="E1304">
        <v>1029563.6</v>
      </c>
    </row>
    <row r="1305" spans="1:5" x14ac:dyDescent="0.25">
      <c r="A1305" t="s">
        <v>63</v>
      </c>
      <c r="B1305" s="189">
        <v>43799</v>
      </c>
      <c r="C1305" t="s">
        <v>67</v>
      </c>
      <c r="D1305" t="s">
        <v>55</v>
      </c>
      <c r="E1305">
        <v>817589.12</v>
      </c>
    </row>
    <row r="1306" spans="1:5" x14ac:dyDescent="0.25">
      <c r="A1306" t="s">
        <v>63</v>
      </c>
      <c r="B1306" s="189">
        <v>43799</v>
      </c>
      <c r="C1306" t="s">
        <v>67</v>
      </c>
      <c r="D1306" t="s">
        <v>56</v>
      </c>
      <c r="E1306">
        <v>3225708.09</v>
      </c>
    </row>
    <row r="1307" spans="1:5" x14ac:dyDescent="0.25">
      <c r="A1307" t="s">
        <v>63</v>
      </c>
      <c r="B1307" s="189">
        <v>43799</v>
      </c>
      <c r="C1307" t="s">
        <v>67</v>
      </c>
      <c r="D1307" t="s">
        <v>71</v>
      </c>
      <c r="E1307">
        <v>0</v>
      </c>
    </row>
    <row r="1308" spans="1:5" x14ac:dyDescent="0.25">
      <c r="A1308" t="s">
        <v>63</v>
      </c>
      <c r="B1308" s="189">
        <v>43799</v>
      </c>
      <c r="C1308" t="s">
        <v>68</v>
      </c>
      <c r="D1308" t="s">
        <v>52</v>
      </c>
      <c r="E1308">
        <v>7212970.6699999999</v>
      </c>
    </row>
    <row r="1309" spans="1:5" x14ac:dyDescent="0.25">
      <c r="A1309" t="s">
        <v>63</v>
      </c>
      <c r="B1309" s="189">
        <v>43799</v>
      </c>
      <c r="C1309" t="s">
        <v>68</v>
      </c>
      <c r="D1309" t="s">
        <v>53</v>
      </c>
      <c r="E1309">
        <v>3997618.1</v>
      </c>
    </row>
    <row r="1310" spans="1:5" x14ac:dyDescent="0.25">
      <c r="A1310" t="s">
        <v>63</v>
      </c>
      <c r="B1310" s="189">
        <v>43799</v>
      </c>
      <c r="C1310" t="s">
        <v>68</v>
      </c>
      <c r="D1310" t="s">
        <v>54</v>
      </c>
      <c r="E1310">
        <v>184737.7</v>
      </c>
    </row>
    <row r="1311" spans="1:5" x14ac:dyDescent="0.25">
      <c r="A1311" t="s">
        <v>63</v>
      </c>
      <c r="B1311" s="189">
        <v>43799</v>
      </c>
      <c r="C1311" t="s">
        <v>68</v>
      </c>
      <c r="D1311" t="s">
        <v>55</v>
      </c>
      <c r="E1311">
        <v>346111.9</v>
      </c>
    </row>
    <row r="1312" spans="1:5" x14ac:dyDescent="0.25">
      <c r="A1312" t="s">
        <v>63</v>
      </c>
      <c r="B1312" s="189">
        <v>43799</v>
      </c>
      <c r="C1312" t="s">
        <v>68</v>
      </c>
      <c r="D1312" t="s">
        <v>56</v>
      </c>
      <c r="E1312">
        <v>45680.92</v>
      </c>
    </row>
    <row r="1313" spans="1:5" x14ac:dyDescent="0.25">
      <c r="A1313" t="s">
        <v>63</v>
      </c>
      <c r="B1313" s="189">
        <v>43799</v>
      </c>
      <c r="C1313" t="s">
        <v>68</v>
      </c>
      <c r="D1313" t="s">
        <v>71</v>
      </c>
      <c r="E1313">
        <v>0</v>
      </c>
    </row>
    <row r="1314" spans="1:5" x14ac:dyDescent="0.25">
      <c r="A1314" t="s">
        <v>63</v>
      </c>
      <c r="B1314" s="189">
        <v>43827</v>
      </c>
      <c r="C1314" t="s">
        <v>67</v>
      </c>
      <c r="D1314" t="s">
        <v>52</v>
      </c>
      <c r="E1314">
        <v>35009902.960000001</v>
      </c>
    </row>
    <row r="1315" spans="1:5" x14ac:dyDescent="0.25">
      <c r="A1315" t="s">
        <v>63</v>
      </c>
      <c r="B1315" s="189">
        <v>43827</v>
      </c>
      <c r="C1315" t="s">
        <v>67</v>
      </c>
      <c r="D1315" t="s">
        <v>53</v>
      </c>
      <c r="E1315">
        <v>26829925.030000001</v>
      </c>
    </row>
    <row r="1316" spans="1:5" x14ac:dyDescent="0.25">
      <c r="A1316" t="s">
        <v>63</v>
      </c>
      <c r="B1316" s="189">
        <v>43827</v>
      </c>
      <c r="C1316" t="s">
        <v>67</v>
      </c>
      <c r="D1316" t="s">
        <v>54</v>
      </c>
      <c r="E1316">
        <v>920188.49</v>
      </c>
    </row>
    <row r="1317" spans="1:5" x14ac:dyDescent="0.25">
      <c r="A1317" t="s">
        <v>63</v>
      </c>
      <c r="B1317" s="189">
        <v>43827</v>
      </c>
      <c r="C1317" t="s">
        <v>67</v>
      </c>
      <c r="D1317" t="s">
        <v>55</v>
      </c>
      <c r="E1317">
        <v>850545.41</v>
      </c>
    </row>
    <row r="1318" spans="1:5" x14ac:dyDescent="0.25">
      <c r="A1318" t="s">
        <v>63</v>
      </c>
      <c r="B1318" s="189">
        <v>43827</v>
      </c>
      <c r="C1318" t="s">
        <v>67</v>
      </c>
      <c r="D1318" t="s">
        <v>56</v>
      </c>
      <c r="E1318">
        <v>3654801.82</v>
      </c>
    </row>
    <row r="1319" spans="1:5" x14ac:dyDescent="0.25">
      <c r="A1319" t="s">
        <v>63</v>
      </c>
      <c r="B1319" s="189">
        <v>43827</v>
      </c>
      <c r="C1319" t="s">
        <v>67</v>
      </c>
      <c r="D1319" t="s">
        <v>71</v>
      </c>
      <c r="E1319">
        <v>0</v>
      </c>
    </row>
    <row r="1320" spans="1:5" x14ac:dyDescent="0.25">
      <c r="A1320" t="s">
        <v>63</v>
      </c>
      <c r="B1320" s="189">
        <v>43827</v>
      </c>
      <c r="C1320" t="s">
        <v>68</v>
      </c>
      <c r="D1320" t="s">
        <v>52</v>
      </c>
      <c r="E1320">
        <v>7145788.3399999999</v>
      </c>
    </row>
    <row r="1321" spans="1:5" x14ac:dyDescent="0.25">
      <c r="A1321" t="s">
        <v>63</v>
      </c>
      <c r="B1321" s="189">
        <v>43827</v>
      </c>
      <c r="C1321" t="s">
        <v>68</v>
      </c>
      <c r="D1321" t="s">
        <v>53</v>
      </c>
      <c r="E1321">
        <v>4005271.03</v>
      </c>
    </row>
    <row r="1322" spans="1:5" x14ac:dyDescent="0.25">
      <c r="A1322" t="s">
        <v>63</v>
      </c>
      <c r="B1322" s="189">
        <v>43827</v>
      </c>
      <c r="C1322" t="s">
        <v>68</v>
      </c>
      <c r="D1322" t="s">
        <v>54</v>
      </c>
      <c r="E1322">
        <v>182245.8</v>
      </c>
    </row>
    <row r="1323" spans="1:5" x14ac:dyDescent="0.25">
      <c r="A1323" t="s">
        <v>63</v>
      </c>
      <c r="B1323" s="189">
        <v>43827</v>
      </c>
      <c r="C1323" t="s">
        <v>68</v>
      </c>
      <c r="D1323" t="s">
        <v>55</v>
      </c>
      <c r="E1323">
        <v>343203.65</v>
      </c>
    </row>
    <row r="1324" spans="1:5" x14ac:dyDescent="0.25">
      <c r="A1324" t="s">
        <v>63</v>
      </c>
      <c r="B1324" s="189">
        <v>43827</v>
      </c>
      <c r="C1324" t="s">
        <v>68</v>
      </c>
      <c r="D1324" t="s">
        <v>56</v>
      </c>
      <c r="E1324">
        <v>40443.58</v>
      </c>
    </row>
    <row r="1325" spans="1:5" x14ac:dyDescent="0.25">
      <c r="A1325" t="s">
        <v>63</v>
      </c>
      <c r="B1325" s="189">
        <v>43827</v>
      </c>
      <c r="C1325" t="s">
        <v>68</v>
      </c>
      <c r="D1325" t="s">
        <v>71</v>
      </c>
      <c r="E1325">
        <v>0</v>
      </c>
    </row>
    <row r="1326" spans="1:5" x14ac:dyDescent="0.25">
      <c r="A1326" t="s">
        <v>63</v>
      </c>
      <c r="B1326" s="189">
        <v>43862</v>
      </c>
      <c r="C1326" t="s">
        <v>67</v>
      </c>
      <c r="D1326" t="s">
        <v>52</v>
      </c>
      <c r="E1326">
        <v>34189157.229999997</v>
      </c>
    </row>
    <row r="1327" spans="1:5" x14ac:dyDescent="0.25">
      <c r="A1327" t="s">
        <v>63</v>
      </c>
      <c r="B1327" s="189">
        <v>43862</v>
      </c>
      <c r="C1327" t="s">
        <v>67</v>
      </c>
      <c r="D1327" t="s">
        <v>53</v>
      </c>
      <c r="E1327">
        <v>26613509.530000001</v>
      </c>
    </row>
    <row r="1328" spans="1:5" x14ac:dyDescent="0.25">
      <c r="A1328" t="s">
        <v>63</v>
      </c>
      <c r="B1328" s="189">
        <v>43862</v>
      </c>
      <c r="C1328" t="s">
        <v>67</v>
      </c>
      <c r="D1328" t="s">
        <v>54</v>
      </c>
      <c r="E1328">
        <v>894586.79</v>
      </c>
    </row>
    <row r="1329" spans="1:5" x14ac:dyDescent="0.25">
      <c r="A1329" t="s">
        <v>63</v>
      </c>
      <c r="B1329" s="189">
        <v>43862</v>
      </c>
      <c r="C1329" t="s">
        <v>67</v>
      </c>
      <c r="D1329" t="s">
        <v>55</v>
      </c>
      <c r="E1329">
        <v>767565.24</v>
      </c>
    </row>
    <row r="1330" spans="1:5" x14ac:dyDescent="0.25">
      <c r="A1330" t="s">
        <v>63</v>
      </c>
      <c r="B1330" s="189">
        <v>43862</v>
      </c>
      <c r="C1330" t="s">
        <v>67</v>
      </c>
      <c r="D1330" t="s">
        <v>56</v>
      </c>
      <c r="E1330">
        <v>3530073.57</v>
      </c>
    </row>
    <row r="1331" spans="1:5" x14ac:dyDescent="0.25">
      <c r="A1331" t="s">
        <v>63</v>
      </c>
      <c r="B1331" s="189">
        <v>43862</v>
      </c>
      <c r="C1331" t="s">
        <v>67</v>
      </c>
      <c r="D1331" t="s">
        <v>71</v>
      </c>
      <c r="E1331">
        <v>0</v>
      </c>
    </row>
    <row r="1332" spans="1:5" x14ac:dyDescent="0.25">
      <c r="A1332" t="s">
        <v>63</v>
      </c>
      <c r="B1332" s="189">
        <v>43862</v>
      </c>
      <c r="C1332" t="s">
        <v>68</v>
      </c>
      <c r="D1332" t="s">
        <v>52</v>
      </c>
      <c r="E1332">
        <v>6865816.5999999996</v>
      </c>
    </row>
    <row r="1333" spans="1:5" x14ac:dyDescent="0.25">
      <c r="A1333" t="s">
        <v>63</v>
      </c>
      <c r="B1333" s="189">
        <v>43862</v>
      </c>
      <c r="C1333" t="s">
        <v>68</v>
      </c>
      <c r="D1333" t="s">
        <v>53</v>
      </c>
      <c r="E1333">
        <v>3860664.88</v>
      </c>
    </row>
    <row r="1334" spans="1:5" x14ac:dyDescent="0.25">
      <c r="A1334" t="s">
        <v>63</v>
      </c>
      <c r="B1334" s="189">
        <v>43862</v>
      </c>
      <c r="C1334" t="s">
        <v>68</v>
      </c>
      <c r="D1334" t="s">
        <v>54</v>
      </c>
      <c r="E1334">
        <v>165478.91</v>
      </c>
    </row>
    <row r="1335" spans="1:5" x14ac:dyDescent="0.25">
      <c r="A1335" t="s">
        <v>63</v>
      </c>
      <c r="B1335" s="189">
        <v>43862</v>
      </c>
      <c r="C1335" t="s">
        <v>68</v>
      </c>
      <c r="D1335" t="s">
        <v>55</v>
      </c>
      <c r="E1335">
        <v>183594.06</v>
      </c>
    </row>
    <row r="1336" spans="1:5" x14ac:dyDescent="0.25">
      <c r="A1336" t="s">
        <v>63</v>
      </c>
      <c r="B1336" s="189">
        <v>43862</v>
      </c>
      <c r="C1336" t="s">
        <v>68</v>
      </c>
      <c r="D1336" t="s">
        <v>56</v>
      </c>
      <c r="E1336">
        <v>83388.5</v>
      </c>
    </row>
    <row r="1337" spans="1:5" x14ac:dyDescent="0.25">
      <c r="A1337" t="s">
        <v>63</v>
      </c>
      <c r="B1337" s="189">
        <v>43862</v>
      </c>
      <c r="C1337" t="s">
        <v>68</v>
      </c>
      <c r="D1337" t="s">
        <v>71</v>
      </c>
      <c r="E1337">
        <v>0</v>
      </c>
    </row>
    <row r="1338" spans="1:5" x14ac:dyDescent="0.25">
      <c r="A1338" t="s">
        <v>63</v>
      </c>
      <c r="B1338" s="189">
        <v>43890</v>
      </c>
      <c r="C1338" t="s">
        <v>67</v>
      </c>
      <c r="D1338" t="s">
        <v>52</v>
      </c>
      <c r="E1338">
        <v>34334330.299999997</v>
      </c>
    </row>
    <row r="1339" spans="1:5" x14ac:dyDescent="0.25">
      <c r="A1339" t="s">
        <v>63</v>
      </c>
      <c r="B1339" s="189">
        <v>43890</v>
      </c>
      <c r="C1339" t="s">
        <v>67</v>
      </c>
      <c r="D1339" t="s">
        <v>53</v>
      </c>
      <c r="E1339">
        <v>26591027.899999999</v>
      </c>
    </row>
    <row r="1340" spans="1:5" x14ac:dyDescent="0.25">
      <c r="A1340" t="s">
        <v>63</v>
      </c>
      <c r="B1340" s="189">
        <v>43890</v>
      </c>
      <c r="C1340" t="s">
        <v>67</v>
      </c>
      <c r="D1340" t="s">
        <v>54</v>
      </c>
      <c r="E1340">
        <v>877885.43</v>
      </c>
    </row>
    <row r="1341" spans="1:5" x14ac:dyDescent="0.25">
      <c r="A1341" t="s">
        <v>63</v>
      </c>
      <c r="B1341" s="189">
        <v>43890</v>
      </c>
      <c r="C1341" t="s">
        <v>67</v>
      </c>
      <c r="D1341" t="s">
        <v>55</v>
      </c>
      <c r="E1341">
        <v>718054.7</v>
      </c>
    </row>
    <row r="1342" spans="1:5" x14ac:dyDescent="0.25">
      <c r="A1342" t="s">
        <v>63</v>
      </c>
      <c r="B1342" s="189">
        <v>43890</v>
      </c>
      <c r="C1342" t="s">
        <v>67</v>
      </c>
      <c r="D1342" t="s">
        <v>56</v>
      </c>
      <c r="E1342">
        <v>3628198</v>
      </c>
    </row>
    <row r="1343" spans="1:5" x14ac:dyDescent="0.25">
      <c r="A1343" t="s">
        <v>63</v>
      </c>
      <c r="B1343" s="189">
        <v>43890</v>
      </c>
      <c r="C1343" t="s">
        <v>67</v>
      </c>
      <c r="D1343" t="s">
        <v>71</v>
      </c>
      <c r="E1343">
        <v>0</v>
      </c>
    </row>
    <row r="1344" spans="1:5" x14ac:dyDescent="0.25">
      <c r="A1344" t="s">
        <v>63</v>
      </c>
      <c r="B1344" s="189">
        <v>43890</v>
      </c>
      <c r="C1344" t="s">
        <v>68</v>
      </c>
      <c r="D1344" t="s">
        <v>52</v>
      </c>
      <c r="E1344">
        <v>6981404.7999999998</v>
      </c>
    </row>
    <row r="1345" spans="1:5" x14ac:dyDescent="0.25">
      <c r="A1345" t="s">
        <v>63</v>
      </c>
      <c r="B1345" s="189">
        <v>43890</v>
      </c>
      <c r="C1345" t="s">
        <v>68</v>
      </c>
      <c r="D1345" t="s">
        <v>53</v>
      </c>
      <c r="E1345">
        <v>3874018.33</v>
      </c>
    </row>
    <row r="1346" spans="1:5" x14ac:dyDescent="0.25">
      <c r="A1346" t="s">
        <v>63</v>
      </c>
      <c r="B1346" s="189">
        <v>43890</v>
      </c>
      <c r="C1346" t="s">
        <v>68</v>
      </c>
      <c r="D1346" t="s">
        <v>54</v>
      </c>
      <c r="E1346">
        <v>175152.56</v>
      </c>
    </row>
    <row r="1347" spans="1:5" x14ac:dyDescent="0.25">
      <c r="A1347" t="s">
        <v>63</v>
      </c>
      <c r="B1347" s="189">
        <v>43890</v>
      </c>
      <c r="C1347" t="s">
        <v>68</v>
      </c>
      <c r="D1347" t="s">
        <v>55</v>
      </c>
      <c r="E1347">
        <v>177902.49</v>
      </c>
    </row>
    <row r="1348" spans="1:5" x14ac:dyDescent="0.25">
      <c r="A1348" t="s">
        <v>63</v>
      </c>
      <c r="B1348" s="189">
        <v>43890</v>
      </c>
      <c r="C1348" t="s">
        <v>68</v>
      </c>
      <c r="D1348" t="s">
        <v>56</v>
      </c>
      <c r="E1348">
        <v>80112.66</v>
      </c>
    </row>
    <row r="1349" spans="1:5" x14ac:dyDescent="0.25">
      <c r="A1349" t="s">
        <v>63</v>
      </c>
      <c r="B1349" s="189">
        <v>43890</v>
      </c>
      <c r="C1349" t="s">
        <v>68</v>
      </c>
      <c r="D1349" t="s">
        <v>71</v>
      </c>
      <c r="E1349">
        <v>0</v>
      </c>
    </row>
    <row r="1350" spans="1:5" x14ac:dyDescent="0.25">
      <c r="A1350" t="s">
        <v>63</v>
      </c>
      <c r="B1350" s="189">
        <v>43918</v>
      </c>
      <c r="C1350" t="s">
        <v>67</v>
      </c>
      <c r="D1350" t="s">
        <v>52</v>
      </c>
      <c r="E1350">
        <v>38148833.5</v>
      </c>
    </row>
    <row r="1351" spans="1:5" x14ac:dyDescent="0.25">
      <c r="A1351" t="s">
        <v>63</v>
      </c>
      <c r="B1351" s="189">
        <v>43918</v>
      </c>
      <c r="C1351" t="s">
        <v>67</v>
      </c>
      <c r="D1351" t="s">
        <v>53</v>
      </c>
      <c r="E1351">
        <v>27666119.780000001</v>
      </c>
    </row>
    <row r="1352" spans="1:5" x14ac:dyDescent="0.25">
      <c r="A1352" t="s">
        <v>63</v>
      </c>
      <c r="B1352" s="189">
        <v>43918</v>
      </c>
      <c r="C1352" t="s">
        <v>67</v>
      </c>
      <c r="D1352" t="s">
        <v>54</v>
      </c>
      <c r="E1352">
        <v>1184232.22</v>
      </c>
    </row>
    <row r="1353" spans="1:5" x14ac:dyDescent="0.25">
      <c r="A1353" t="s">
        <v>63</v>
      </c>
      <c r="B1353" s="189">
        <v>43918</v>
      </c>
      <c r="C1353" t="s">
        <v>67</v>
      </c>
      <c r="D1353" t="s">
        <v>55</v>
      </c>
      <c r="E1353">
        <v>910267.25</v>
      </c>
    </row>
    <row r="1354" spans="1:5" x14ac:dyDescent="0.25">
      <c r="A1354" t="s">
        <v>63</v>
      </c>
      <c r="B1354" s="189">
        <v>43918</v>
      </c>
      <c r="C1354" t="s">
        <v>67</v>
      </c>
      <c r="D1354" t="s">
        <v>56</v>
      </c>
      <c r="E1354">
        <v>4239000.8899999997</v>
      </c>
    </row>
    <row r="1355" spans="1:5" x14ac:dyDescent="0.25">
      <c r="A1355" t="s">
        <v>63</v>
      </c>
      <c r="B1355" s="189">
        <v>43918</v>
      </c>
      <c r="C1355" t="s">
        <v>67</v>
      </c>
      <c r="D1355" t="s">
        <v>71</v>
      </c>
      <c r="E1355">
        <v>0</v>
      </c>
    </row>
    <row r="1356" spans="1:5" x14ac:dyDescent="0.25">
      <c r="A1356" t="s">
        <v>63</v>
      </c>
      <c r="B1356" s="189">
        <v>43918</v>
      </c>
      <c r="C1356" t="s">
        <v>68</v>
      </c>
      <c r="D1356" t="s">
        <v>52</v>
      </c>
      <c r="E1356">
        <v>7719670.5099999998</v>
      </c>
    </row>
    <row r="1357" spans="1:5" x14ac:dyDescent="0.25">
      <c r="A1357" t="s">
        <v>63</v>
      </c>
      <c r="B1357" s="189">
        <v>43918</v>
      </c>
      <c r="C1357" t="s">
        <v>68</v>
      </c>
      <c r="D1357" t="s">
        <v>53</v>
      </c>
      <c r="E1357">
        <v>4071074.18</v>
      </c>
    </row>
    <row r="1358" spans="1:5" x14ac:dyDescent="0.25">
      <c r="A1358" t="s">
        <v>63</v>
      </c>
      <c r="B1358" s="189">
        <v>43918</v>
      </c>
      <c r="C1358" t="s">
        <v>68</v>
      </c>
      <c r="D1358" t="s">
        <v>54</v>
      </c>
      <c r="E1358">
        <v>229821.72</v>
      </c>
    </row>
    <row r="1359" spans="1:5" x14ac:dyDescent="0.25">
      <c r="A1359" t="s">
        <v>63</v>
      </c>
      <c r="B1359" s="189">
        <v>43918</v>
      </c>
      <c r="C1359" t="s">
        <v>68</v>
      </c>
      <c r="D1359" t="s">
        <v>55</v>
      </c>
      <c r="E1359">
        <v>180242.51</v>
      </c>
    </row>
    <row r="1360" spans="1:5" x14ac:dyDescent="0.25">
      <c r="A1360" t="s">
        <v>63</v>
      </c>
      <c r="B1360" s="189">
        <v>43918</v>
      </c>
      <c r="C1360" t="s">
        <v>68</v>
      </c>
      <c r="D1360" t="s">
        <v>56</v>
      </c>
      <c r="E1360">
        <v>74320.67</v>
      </c>
    </row>
    <row r="1361" spans="1:5" x14ac:dyDescent="0.25">
      <c r="A1361" t="s">
        <v>63</v>
      </c>
      <c r="B1361" s="189">
        <v>43918</v>
      </c>
      <c r="C1361" t="s">
        <v>68</v>
      </c>
      <c r="D1361" t="s">
        <v>71</v>
      </c>
      <c r="E1361">
        <v>0</v>
      </c>
    </row>
    <row r="1362" spans="1:5" x14ac:dyDescent="0.25">
      <c r="A1362" t="s">
        <v>69</v>
      </c>
      <c r="B1362" s="189">
        <v>43554</v>
      </c>
      <c r="C1362" t="s">
        <v>67</v>
      </c>
      <c r="D1362" t="s">
        <v>52</v>
      </c>
      <c r="E1362">
        <v>71804694.140000001</v>
      </c>
    </row>
    <row r="1363" spans="1:5" x14ac:dyDescent="0.25">
      <c r="A1363" t="s">
        <v>69</v>
      </c>
      <c r="B1363" s="189">
        <v>43554</v>
      </c>
      <c r="C1363" t="s">
        <v>67</v>
      </c>
      <c r="D1363" t="s">
        <v>53</v>
      </c>
      <c r="E1363">
        <v>31878167.629999999</v>
      </c>
    </row>
    <row r="1364" spans="1:5" x14ac:dyDescent="0.25">
      <c r="A1364" t="s">
        <v>69</v>
      </c>
      <c r="B1364" s="189">
        <v>43554</v>
      </c>
      <c r="C1364" t="s">
        <v>67</v>
      </c>
      <c r="D1364" t="s">
        <v>54</v>
      </c>
      <c r="E1364">
        <v>4282288.32</v>
      </c>
    </row>
    <row r="1365" spans="1:5" x14ac:dyDescent="0.25">
      <c r="A1365" t="s">
        <v>69</v>
      </c>
      <c r="B1365" s="189">
        <v>43554</v>
      </c>
      <c r="C1365" t="s">
        <v>67</v>
      </c>
      <c r="D1365" t="s">
        <v>55</v>
      </c>
      <c r="E1365">
        <v>3439920.63</v>
      </c>
    </row>
    <row r="1366" spans="1:5" x14ac:dyDescent="0.25">
      <c r="A1366" t="s">
        <v>69</v>
      </c>
      <c r="B1366" s="189">
        <v>43554</v>
      </c>
      <c r="C1366" t="s">
        <v>67</v>
      </c>
      <c r="D1366" t="s">
        <v>56</v>
      </c>
      <c r="E1366">
        <v>12492678.5</v>
      </c>
    </row>
    <row r="1367" spans="1:5" x14ac:dyDescent="0.25">
      <c r="A1367" t="s">
        <v>69</v>
      </c>
      <c r="B1367" s="189">
        <v>43554</v>
      </c>
      <c r="C1367" t="s">
        <v>67</v>
      </c>
      <c r="D1367" t="s">
        <v>71</v>
      </c>
      <c r="E1367">
        <v>0</v>
      </c>
    </row>
    <row r="1368" spans="1:5" x14ac:dyDescent="0.25">
      <c r="A1368" t="s">
        <v>69</v>
      </c>
      <c r="B1368" s="189">
        <v>43554</v>
      </c>
      <c r="C1368" t="s">
        <v>68</v>
      </c>
      <c r="D1368" t="s">
        <v>52</v>
      </c>
      <c r="E1368">
        <v>14230661.300000001</v>
      </c>
    </row>
    <row r="1369" spans="1:5" x14ac:dyDescent="0.25">
      <c r="A1369" t="s">
        <v>69</v>
      </c>
      <c r="B1369" s="189">
        <v>43554</v>
      </c>
      <c r="C1369" t="s">
        <v>68</v>
      </c>
      <c r="D1369" t="s">
        <v>53</v>
      </c>
      <c r="E1369">
        <v>4870380.87</v>
      </c>
    </row>
    <row r="1370" spans="1:5" x14ac:dyDescent="0.25">
      <c r="A1370" t="s">
        <v>69</v>
      </c>
      <c r="B1370" s="189">
        <v>43554</v>
      </c>
      <c r="C1370" t="s">
        <v>68</v>
      </c>
      <c r="D1370" t="s">
        <v>54</v>
      </c>
      <c r="E1370">
        <v>1592251.97</v>
      </c>
    </row>
    <row r="1371" spans="1:5" x14ac:dyDescent="0.25">
      <c r="A1371" t="s">
        <v>69</v>
      </c>
      <c r="B1371" s="189">
        <v>43554</v>
      </c>
      <c r="C1371" t="s">
        <v>68</v>
      </c>
      <c r="D1371" t="s">
        <v>55</v>
      </c>
      <c r="E1371">
        <v>1307509.78</v>
      </c>
    </row>
    <row r="1372" spans="1:5" x14ac:dyDescent="0.25">
      <c r="A1372" t="s">
        <v>69</v>
      </c>
      <c r="B1372" s="189">
        <v>43554</v>
      </c>
      <c r="C1372" t="s">
        <v>68</v>
      </c>
      <c r="D1372" t="s">
        <v>56</v>
      </c>
      <c r="E1372">
        <v>220183.94</v>
      </c>
    </row>
    <row r="1373" spans="1:5" x14ac:dyDescent="0.25">
      <c r="A1373" t="s">
        <v>69</v>
      </c>
      <c r="B1373" s="189">
        <v>43554</v>
      </c>
      <c r="C1373" t="s">
        <v>68</v>
      </c>
      <c r="D1373" t="s">
        <v>71</v>
      </c>
      <c r="E1373">
        <v>0</v>
      </c>
    </row>
    <row r="1374" spans="1:5" x14ac:dyDescent="0.25">
      <c r="A1374" t="s">
        <v>69</v>
      </c>
      <c r="B1374" s="189">
        <v>43582</v>
      </c>
      <c r="C1374" t="s">
        <v>67</v>
      </c>
      <c r="D1374" t="s">
        <v>52</v>
      </c>
      <c r="E1374">
        <v>77600426.319999993</v>
      </c>
    </row>
    <row r="1375" spans="1:5" x14ac:dyDescent="0.25">
      <c r="A1375" t="s">
        <v>69</v>
      </c>
      <c r="B1375" s="189">
        <v>43582</v>
      </c>
      <c r="C1375" t="s">
        <v>67</v>
      </c>
      <c r="D1375" t="s">
        <v>53</v>
      </c>
      <c r="E1375">
        <v>33313649.32</v>
      </c>
    </row>
    <row r="1376" spans="1:5" x14ac:dyDescent="0.25">
      <c r="A1376" t="s">
        <v>69</v>
      </c>
      <c r="B1376" s="189">
        <v>43582</v>
      </c>
      <c r="C1376" t="s">
        <v>67</v>
      </c>
      <c r="D1376" t="s">
        <v>54</v>
      </c>
      <c r="E1376">
        <v>4556604.45</v>
      </c>
    </row>
    <row r="1377" spans="1:5" x14ac:dyDescent="0.25">
      <c r="A1377" t="s">
        <v>69</v>
      </c>
      <c r="B1377" s="189">
        <v>43582</v>
      </c>
      <c r="C1377" t="s">
        <v>67</v>
      </c>
      <c r="D1377" t="s">
        <v>55</v>
      </c>
      <c r="E1377">
        <v>3718931.18</v>
      </c>
    </row>
    <row r="1378" spans="1:5" x14ac:dyDescent="0.25">
      <c r="A1378" t="s">
        <v>69</v>
      </c>
      <c r="B1378" s="189">
        <v>43582</v>
      </c>
      <c r="C1378" t="s">
        <v>67</v>
      </c>
      <c r="D1378" t="s">
        <v>56</v>
      </c>
      <c r="E1378">
        <v>12603443.9</v>
      </c>
    </row>
    <row r="1379" spans="1:5" x14ac:dyDescent="0.25">
      <c r="A1379" t="s">
        <v>69</v>
      </c>
      <c r="B1379" s="189">
        <v>43582</v>
      </c>
      <c r="C1379" t="s">
        <v>67</v>
      </c>
      <c r="D1379" t="s">
        <v>71</v>
      </c>
      <c r="E1379">
        <v>0</v>
      </c>
    </row>
    <row r="1380" spans="1:5" x14ac:dyDescent="0.25">
      <c r="A1380" t="s">
        <v>69</v>
      </c>
      <c r="B1380" s="189">
        <v>43582</v>
      </c>
      <c r="C1380" t="s">
        <v>68</v>
      </c>
      <c r="D1380" t="s">
        <v>52</v>
      </c>
      <c r="E1380">
        <v>15474069.43</v>
      </c>
    </row>
    <row r="1381" spans="1:5" x14ac:dyDescent="0.25">
      <c r="A1381" t="s">
        <v>69</v>
      </c>
      <c r="B1381" s="189">
        <v>43582</v>
      </c>
      <c r="C1381" t="s">
        <v>68</v>
      </c>
      <c r="D1381" t="s">
        <v>53</v>
      </c>
      <c r="E1381">
        <v>5051288.42</v>
      </c>
    </row>
    <row r="1382" spans="1:5" x14ac:dyDescent="0.25">
      <c r="A1382" t="s">
        <v>69</v>
      </c>
      <c r="B1382" s="189">
        <v>43582</v>
      </c>
      <c r="C1382" t="s">
        <v>68</v>
      </c>
      <c r="D1382" t="s">
        <v>54</v>
      </c>
      <c r="E1382">
        <v>1698102.46</v>
      </c>
    </row>
    <row r="1383" spans="1:5" x14ac:dyDescent="0.25">
      <c r="A1383" t="s">
        <v>69</v>
      </c>
      <c r="B1383" s="189">
        <v>43582</v>
      </c>
      <c r="C1383" t="s">
        <v>68</v>
      </c>
      <c r="D1383" t="s">
        <v>55</v>
      </c>
      <c r="E1383">
        <v>1054901.22</v>
      </c>
    </row>
    <row r="1384" spans="1:5" x14ac:dyDescent="0.25">
      <c r="A1384" t="s">
        <v>69</v>
      </c>
      <c r="B1384" s="189">
        <v>43582</v>
      </c>
      <c r="C1384" t="s">
        <v>68</v>
      </c>
      <c r="D1384" t="s">
        <v>56</v>
      </c>
      <c r="E1384">
        <v>284721.46000000002</v>
      </c>
    </row>
    <row r="1385" spans="1:5" x14ac:dyDescent="0.25">
      <c r="A1385" t="s">
        <v>69</v>
      </c>
      <c r="B1385" s="189">
        <v>43582</v>
      </c>
      <c r="C1385" t="s">
        <v>68</v>
      </c>
      <c r="D1385" t="s">
        <v>71</v>
      </c>
      <c r="E1385">
        <v>0</v>
      </c>
    </row>
    <row r="1386" spans="1:5" x14ac:dyDescent="0.25">
      <c r="A1386" t="s">
        <v>69</v>
      </c>
      <c r="B1386" s="189">
        <v>43617</v>
      </c>
      <c r="C1386" t="s">
        <v>67</v>
      </c>
      <c r="D1386" t="s">
        <v>52</v>
      </c>
      <c r="E1386">
        <v>72670489.939999998</v>
      </c>
    </row>
    <row r="1387" spans="1:5" x14ac:dyDescent="0.25">
      <c r="A1387" t="s">
        <v>69</v>
      </c>
      <c r="B1387" s="189">
        <v>43617</v>
      </c>
      <c r="C1387" t="s">
        <v>67</v>
      </c>
      <c r="D1387" t="s">
        <v>53</v>
      </c>
      <c r="E1387">
        <v>32928768.719999999</v>
      </c>
    </row>
    <row r="1388" spans="1:5" x14ac:dyDescent="0.25">
      <c r="A1388" t="s">
        <v>69</v>
      </c>
      <c r="B1388" s="189">
        <v>43617</v>
      </c>
      <c r="C1388" t="s">
        <v>67</v>
      </c>
      <c r="D1388" t="s">
        <v>54</v>
      </c>
      <c r="E1388">
        <v>3679911.74</v>
      </c>
    </row>
    <row r="1389" spans="1:5" x14ac:dyDescent="0.25">
      <c r="A1389" t="s">
        <v>69</v>
      </c>
      <c r="B1389" s="189">
        <v>43617</v>
      </c>
      <c r="C1389" t="s">
        <v>67</v>
      </c>
      <c r="D1389" t="s">
        <v>55</v>
      </c>
      <c r="E1389">
        <v>3124993.99</v>
      </c>
    </row>
    <row r="1390" spans="1:5" x14ac:dyDescent="0.25">
      <c r="A1390" t="s">
        <v>69</v>
      </c>
      <c r="B1390" s="189">
        <v>43617</v>
      </c>
      <c r="C1390" t="s">
        <v>67</v>
      </c>
      <c r="D1390" t="s">
        <v>56</v>
      </c>
      <c r="E1390">
        <v>13126291.49</v>
      </c>
    </row>
    <row r="1391" spans="1:5" x14ac:dyDescent="0.25">
      <c r="A1391" t="s">
        <v>69</v>
      </c>
      <c r="B1391" s="189">
        <v>43617</v>
      </c>
      <c r="C1391" t="s">
        <v>67</v>
      </c>
      <c r="D1391" t="s">
        <v>71</v>
      </c>
      <c r="E1391">
        <v>0</v>
      </c>
    </row>
    <row r="1392" spans="1:5" x14ac:dyDescent="0.25">
      <c r="A1392" t="s">
        <v>69</v>
      </c>
      <c r="B1392" s="189">
        <v>43617</v>
      </c>
      <c r="C1392" t="s">
        <v>68</v>
      </c>
      <c r="D1392" t="s">
        <v>52</v>
      </c>
      <c r="E1392">
        <v>14458977.85</v>
      </c>
    </row>
    <row r="1393" spans="1:5" x14ac:dyDescent="0.25">
      <c r="A1393" t="s">
        <v>69</v>
      </c>
      <c r="B1393" s="189">
        <v>43617</v>
      </c>
      <c r="C1393" t="s">
        <v>68</v>
      </c>
      <c r="D1393" t="s">
        <v>53</v>
      </c>
      <c r="E1393">
        <v>5062268.04</v>
      </c>
    </row>
    <row r="1394" spans="1:5" x14ac:dyDescent="0.25">
      <c r="A1394" t="s">
        <v>69</v>
      </c>
      <c r="B1394" s="189">
        <v>43617</v>
      </c>
      <c r="C1394" t="s">
        <v>68</v>
      </c>
      <c r="D1394" t="s">
        <v>54</v>
      </c>
      <c r="E1394">
        <v>1304303.76</v>
      </c>
    </row>
    <row r="1395" spans="1:5" x14ac:dyDescent="0.25">
      <c r="A1395" t="s">
        <v>69</v>
      </c>
      <c r="B1395" s="189">
        <v>43617</v>
      </c>
      <c r="C1395" t="s">
        <v>68</v>
      </c>
      <c r="D1395" t="s">
        <v>55</v>
      </c>
      <c r="E1395">
        <v>814151.57</v>
      </c>
    </row>
    <row r="1396" spans="1:5" x14ac:dyDescent="0.25">
      <c r="A1396" t="s">
        <v>69</v>
      </c>
      <c r="B1396" s="189">
        <v>43617</v>
      </c>
      <c r="C1396" t="s">
        <v>68</v>
      </c>
      <c r="D1396" t="s">
        <v>56</v>
      </c>
      <c r="E1396">
        <v>459106.92</v>
      </c>
    </row>
    <row r="1397" spans="1:5" x14ac:dyDescent="0.25">
      <c r="A1397" t="s">
        <v>69</v>
      </c>
      <c r="B1397" s="189">
        <v>43617</v>
      </c>
      <c r="C1397" t="s">
        <v>68</v>
      </c>
      <c r="D1397" t="s">
        <v>71</v>
      </c>
      <c r="E1397">
        <v>0</v>
      </c>
    </row>
    <row r="1398" spans="1:5" x14ac:dyDescent="0.25">
      <c r="A1398" t="s">
        <v>69</v>
      </c>
      <c r="B1398" s="189">
        <v>43645</v>
      </c>
      <c r="C1398" t="s">
        <v>67</v>
      </c>
      <c r="D1398" t="s">
        <v>52</v>
      </c>
      <c r="E1398">
        <v>66073195.990000002</v>
      </c>
    </row>
    <row r="1399" spans="1:5" x14ac:dyDescent="0.25">
      <c r="A1399" t="s">
        <v>69</v>
      </c>
      <c r="B1399" s="189">
        <v>43645</v>
      </c>
      <c r="C1399" t="s">
        <v>67</v>
      </c>
      <c r="D1399" t="s">
        <v>53</v>
      </c>
      <c r="E1399">
        <v>31679687.440000001</v>
      </c>
    </row>
    <row r="1400" spans="1:5" x14ac:dyDescent="0.25">
      <c r="A1400" t="s">
        <v>69</v>
      </c>
      <c r="B1400" s="189">
        <v>43645</v>
      </c>
      <c r="C1400" t="s">
        <v>67</v>
      </c>
      <c r="D1400" t="s">
        <v>54</v>
      </c>
      <c r="E1400">
        <v>3050131.62</v>
      </c>
    </row>
    <row r="1401" spans="1:5" x14ac:dyDescent="0.25">
      <c r="A1401" t="s">
        <v>69</v>
      </c>
      <c r="B1401" s="189">
        <v>43645</v>
      </c>
      <c r="C1401" t="s">
        <v>67</v>
      </c>
      <c r="D1401" t="s">
        <v>55</v>
      </c>
      <c r="E1401">
        <v>2758197.05</v>
      </c>
    </row>
    <row r="1402" spans="1:5" x14ac:dyDescent="0.25">
      <c r="A1402" t="s">
        <v>69</v>
      </c>
      <c r="B1402" s="189">
        <v>43645</v>
      </c>
      <c r="C1402" t="s">
        <v>67</v>
      </c>
      <c r="D1402" t="s">
        <v>56</v>
      </c>
      <c r="E1402">
        <v>12487371.060000001</v>
      </c>
    </row>
    <row r="1403" spans="1:5" x14ac:dyDescent="0.25">
      <c r="A1403" t="s">
        <v>69</v>
      </c>
      <c r="B1403" s="189">
        <v>43645</v>
      </c>
      <c r="C1403" t="s">
        <v>67</v>
      </c>
      <c r="D1403" t="s">
        <v>71</v>
      </c>
      <c r="E1403">
        <v>0</v>
      </c>
    </row>
    <row r="1404" spans="1:5" x14ac:dyDescent="0.25">
      <c r="A1404" t="s">
        <v>69</v>
      </c>
      <c r="B1404" s="189">
        <v>43645</v>
      </c>
      <c r="C1404" t="s">
        <v>68</v>
      </c>
      <c r="D1404" t="s">
        <v>52</v>
      </c>
      <c r="E1404">
        <v>13150911.07</v>
      </c>
    </row>
    <row r="1405" spans="1:5" x14ac:dyDescent="0.25">
      <c r="A1405" t="s">
        <v>69</v>
      </c>
      <c r="B1405" s="189">
        <v>43645</v>
      </c>
      <c r="C1405" t="s">
        <v>68</v>
      </c>
      <c r="D1405" t="s">
        <v>53</v>
      </c>
      <c r="E1405">
        <v>4831682.08</v>
      </c>
    </row>
    <row r="1406" spans="1:5" x14ac:dyDescent="0.25">
      <c r="A1406" t="s">
        <v>69</v>
      </c>
      <c r="B1406" s="189">
        <v>43645</v>
      </c>
      <c r="C1406" t="s">
        <v>68</v>
      </c>
      <c r="D1406" t="s">
        <v>54</v>
      </c>
      <c r="E1406">
        <v>1012973.63</v>
      </c>
    </row>
    <row r="1407" spans="1:5" x14ac:dyDescent="0.25">
      <c r="A1407" t="s">
        <v>69</v>
      </c>
      <c r="B1407" s="189">
        <v>43645</v>
      </c>
      <c r="C1407" t="s">
        <v>68</v>
      </c>
      <c r="D1407" t="s">
        <v>55</v>
      </c>
      <c r="E1407">
        <v>734894.95</v>
      </c>
    </row>
    <row r="1408" spans="1:5" x14ac:dyDescent="0.25">
      <c r="A1408" t="s">
        <v>69</v>
      </c>
      <c r="B1408" s="189">
        <v>43645</v>
      </c>
      <c r="C1408" t="s">
        <v>68</v>
      </c>
      <c r="D1408" t="s">
        <v>56</v>
      </c>
      <c r="E1408">
        <v>217838.22</v>
      </c>
    </row>
    <row r="1409" spans="1:5" x14ac:dyDescent="0.25">
      <c r="A1409" t="s">
        <v>69</v>
      </c>
      <c r="B1409" s="189">
        <v>43645</v>
      </c>
      <c r="C1409" t="s">
        <v>68</v>
      </c>
      <c r="D1409" t="s">
        <v>71</v>
      </c>
      <c r="E1409">
        <v>0</v>
      </c>
    </row>
    <row r="1410" spans="1:5" x14ac:dyDescent="0.25">
      <c r="A1410" t="s">
        <v>69</v>
      </c>
      <c r="B1410" s="189">
        <v>43673</v>
      </c>
      <c r="C1410" t="s">
        <v>67</v>
      </c>
      <c r="D1410" t="s">
        <v>52</v>
      </c>
      <c r="E1410">
        <v>60973050.079999998</v>
      </c>
    </row>
    <row r="1411" spans="1:5" x14ac:dyDescent="0.25">
      <c r="A1411" t="s">
        <v>69</v>
      </c>
      <c r="B1411" s="189">
        <v>43673</v>
      </c>
      <c r="C1411" t="s">
        <v>67</v>
      </c>
      <c r="D1411" t="s">
        <v>53</v>
      </c>
      <c r="E1411">
        <v>31264067.399999999</v>
      </c>
    </row>
    <row r="1412" spans="1:5" x14ac:dyDescent="0.25">
      <c r="A1412" t="s">
        <v>69</v>
      </c>
      <c r="B1412" s="189">
        <v>43673</v>
      </c>
      <c r="C1412" t="s">
        <v>67</v>
      </c>
      <c r="D1412" t="s">
        <v>54</v>
      </c>
      <c r="E1412">
        <v>2700614.33</v>
      </c>
    </row>
    <row r="1413" spans="1:5" x14ac:dyDescent="0.25">
      <c r="A1413" t="s">
        <v>69</v>
      </c>
      <c r="B1413" s="189">
        <v>43673</v>
      </c>
      <c r="C1413" t="s">
        <v>67</v>
      </c>
      <c r="D1413" t="s">
        <v>55</v>
      </c>
      <c r="E1413">
        <v>2568161.2000000002</v>
      </c>
    </row>
    <row r="1414" spans="1:5" x14ac:dyDescent="0.25">
      <c r="A1414" t="s">
        <v>69</v>
      </c>
      <c r="B1414" s="189">
        <v>43673</v>
      </c>
      <c r="C1414" t="s">
        <v>67</v>
      </c>
      <c r="D1414" t="s">
        <v>56</v>
      </c>
      <c r="E1414">
        <v>10919763.789999999</v>
      </c>
    </row>
    <row r="1415" spans="1:5" x14ac:dyDescent="0.25">
      <c r="A1415" t="s">
        <v>69</v>
      </c>
      <c r="B1415" s="189">
        <v>43673</v>
      </c>
      <c r="C1415" t="s">
        <v>67</v>
      </c>
      <c r="D1415" t="s">
        <v>71</v>
      </c>
      <c r="E1415">
        <v>0</v>
      </c>
    </row>
    <row r="1416" spans="1:5" x14ac:dyDescent="0.25">
      <c r="A1416" t="s">
        <v>69</v>
      </c>
      <c r="B1416" s="189">
        <v>43673</v>
      </c>
      <c r="C1416" t="s">
        <v>68</v>
      </c>
      <c r="D1416" t="s">
        <v>52</v>
      </c>
      <c r="E1416">
        <v>12146181.65</v>
      </c>
    </row>
    <row r="1417" spans="1:5" x14ac:dyDescent="0.25">
      <c r="A1417" t="s">
        <v>69</v>
      </c>
      <c r="B1417" s="189">
        <v>43673</v>
      </c>
      <c r="C1417" t="s">
        <v>68</v>
      </c>
      <c r="D1417" t="s">
        <v>53</v>
      </c>
      <c r="E1417">
        <v>4730263.6100000003</v>
      </c>
    </row>
    <row r="1418" spans="1:5" x14ac:dyDescent="0.25">
      <c r="A1418" t="s">
        <v>69</v>
      </c>
      <c r="B1418" s="189">
        <v>43673</v>
      </c>
      <c r="C1418" t="s">
        <v>68</v>
      </c>
      <c r="D1418" t="s">
        <v>54</v>
      </c>
      <c r="E1418">
        <v>748009.27</v>
      </c>
    </row>
    <row r="1419" spans="1:5" x14ac:dyDescent="0.25">
      <c r="A1419" t="s">
        <v>69</v>
      </c>
      <c r="B1419" s="189">
        <v>43673</v>
      </c>
      <c r="C1419" t="s">
        <v>68</v>
      </c>
      <c r="D1419" t="s">
        <v>55</v>
      </c>
      <c r="E1419">
        <v>586306.05000000005</v>
      </c>
    </row>
    <row r="1420" spans="1:5" x14ac:dyDescent="0.25">
      <c r="A1420" t="s">
        <v>69</v>
      </c>
      <c r="B1420" s="189">
        <v>43673</v>
      </c>
      <c r="C1420" t="s">
        <v>68</v>
      </c>
      <c r="D1420" t="s">
        <v>56</v>
      </c>
      <c r="E1420">
        <v>275127.06</v>
      </c>
    </row>
    <row r="1421" spans="1:5" x14ac:dyDescent="0.25">
      <c r="A1421" t="s">
        <v>69</v>
      </c>
      <c r="B1421" s="189">
        <v>43673</v>
      </c>
      <c r="C1421" t="s">
        <v>68</v>
      </c>
      <c r="D1421" t="s">
        <v>71</v>
      </c>
      <c r="E1421">
        <v>0</v>
      </c>
    </row>
    <row r="1422" spans="1:5" x14ac:dyDescent="0.25">
      <c r="A1422" t="s">
        <v>69</v>
      </c>
      <c r="B1422" s="189">
        <v>43708</v>
      </c>
      <c r="C1422" t="s">
        <v>67</v>
      </c>
      <c r="D1422" t="s">
        <v>52</v>
      </c>
      <c r="E1422">
        <v>53856596.020000003</v>
      </c>
    </row>
    <row r="1423" spans="1:5" x14ac:dyDescent="0.25">
      <c r="A1423" t="s">
        <v>69</v>
      </c>
      <c r="B1423" s="189">
        <v>43708</v>
      </c>
      <c r="C1423" t="s">
        <v>67</v>
      </c>
      <c r="D1423" t="s">
        <v>53</v>
      </c>
      <c r="E1423">
        <v>29964886.039999999</v>
      </c>
    </row>
    <row r="1424" spans="1:5" x14ac:dyDescent="0.25">
      <c r="A1424" t="s">
        <v>69</v>
      </c>
      <c r="B1424" s="189">
        <v>43708</v>
      </c>
      <c r="C1424" t="s">
        <v>67</v>
      </c>
      <c r="D1424" t="s">
        <v>54</v>
      </c>
      <c r="E1424">
        <v>2247151</v>
      </c>
    </row>
    <row r="1425" spans="1:5" x14ac:dyDescent="0.25">
      <c r="A1425" t="s">
        <v>69</v>
      </c>
      <c r="B1425" s="189">
        <v>43708</v>
      </c>
      <c r="C1425" t="s">
        <v>67</v>
      </c>
      <c r="D1425" t="s">
        <v>55</v>
      </c>
      <c r="E1425">
        <v>2151171</v>
      </c>
    </row>
    <row r="1426" spans="1:5" x14ac:dyDescent="0.25">
      <c r="A1426" t="s">
        <v>69</v>
      </c>
      <c r="B1426" s="189">
        <v>43708</v>
      </c>
      <c r="C1426" t="s">
        <v>67</v>
      </c>
      <c r="D1426" t="s">
        <v>56</v>
      </c>
      <c r="E1426">
        <v>9994870.0299999993</v>
      </c>
    </row>
    <row r="1427" spans="1:5" x14ac:dyDescent="0.25">
      <c r="A1427" t="s">
        <v>69</v>
      </c>
      <c r="B1427" s="189">
        <v>43708</v>
      </c>
      <c r="C1427" t="s">
        <v>67</v>
      </c>
      <c r="D1427" t="s">
        <v>71</v>
      </c>
      <c r="E1427">
        <v>0</v>
      </c>
    </row>
    <row r="1428" spans="1:5" x14ac:dyDescent="0.25">
      <c r="A1428" t="s">
        <v>69</v>
      </c>
      <c r="B1428" s="189">
        <v>43708</v>
      </c>
      <c r="C1428" t="s">
        <v>68</v>
      </c>
      <c r="D1428" t="s">
        <v>52</v>
      </c>
      <c r="E1428">
        <v>10674920.189999999</v>
      </c>
    </row>
    <row r="1429" spans="1:5" x14ac:dyDescent="0.25">
      <c r="A1429" t="s">
        <v>69</v>
      </c>
      <c r="B1429" s="189">
        <v>43708</v>
      </c>
      <c r="C1429" t="s">
        <v>68</v>
      </c>
      <c r="D1429" t="s">
        <v>53</v>
      </c>
      <c r="E1429">
        <v>4485609.93</v>
      </c>
    </row>
    <row r="1430" spans="1:5" x14ac:dyDescent="0.25">
      <c r="A1430" t="s">
        <v>69</v>
      </c>
      <c r="B1430" s="189">
        <v>43708</v>
      </c>
      <c r="C1430" t="s">
        <v>68</v>
      </c>
      <c r="D1430" t="s">
        <v>54</v>
      </c>
      <c r="E1430">
        <v>551157.93999999994</v>
      </c>
    </row>
    <row r="1431" spans="1:5" x14ac:dyDescent="0.25">
      <c r="A1431" t="s">
        <v>69</v>
      </c>
      <c r="B1431" s="189">
        <v>43708</v>
      </c>
      <c r="C1431" t="s">
        <v>68</v>
      </c>
      <c r="D1431" t="s">
        <v>55</v>
      </c>
      <c r="E1431">
        <v>589746.80000000005</v>
      </c>
    </row>
    <row r="1432" spans="1:5" x14ac:dyDescent="0.25">
      <c r="A1432" t="s">
        <v>69</v>
      </c>
      <c r="B1432" s="189">
        <v>43708</v>
      </c>
      <c r="C1432" t="s">
        <v>68</v>
      </c>
      <c r="D1432" t="s">
        <v>56</v>
      </c>
      <c r="E1432">
        <v>112092.58</v>
      </c>
    </row>
    <row r="1433" spans="1:5" x14ac:dyDescent="0.25">
      <c r="A1433" t="s">
        <v>69</v>
      </c>
      <c r="B1433" s="189">
        <v>43708</v>
      </c>
      <c r="C1433" t="s">
        <v>68</v>
      </c>
      <c r="D1433" t="s">
        <v>71</v>
      </c>
      <c r="E1433">
        <v>0</v>
      </c>
    </row>
    <row r="1434" spans="1:5" x14ac:dyDescent="0.25">
      <c r="A1434" t="s">
        <v>69</v>
      </c>
      <c r="B1434" s="189">
        <v>43736</v>
      </c>
      <c r="C1434" t="s">
        <v>67</v>
      </c>
      <c r="D1434" t="s">
        <v>52</v>
      </c>
      <c r="E1434">
        <v>48200007.079999998</v>
      </c>
    </row>
    <row r="1435" spans="1:5" x14ac:dyDescent="0.25">
      <c r="A1435" t="s">
        <v>69</v>
      </c>
      <c r="B1435" s="189">
        <v>43736</v>
      </c>
      <c r="C1435" t="s">
        <v>67</v>
      </c>
      <c r="D1435" t="s">
        <v>53</v>
      </c>
      <c r="E1435">
        <v>29187779.66</v>
      </c>
    </row>
    <row r="1436" spans="1:5" x14ac:dyDescent="0.25">
      <c r="A1436" t="s">
        <v>69</v>
      </c>
      <c r="B1436" s="189">
        <v>43736</v>
      </c>
      <c r="C1436" t="s">
        <v>67</v>
      </c>
      <c r="D1436" t="s">
        <v>54</v>
      </c>
      <c r="E1436">
        <v>2011272.4</v>
      </c>
    </row>
    <row r="1437" spans="1:5" x14ac:dyDescent="0.25">
      <c r="A1437" t="s">
        <v>69</v>
      </c>
      <c r="B1437" s="189">
        <v>43736</v>
      </c>
      <c r="C1437" t="s">
        <v>67</v>
      </c>
      <c r="D1437" t="s">
        <v>55</v>
      </c>
      <c r="E1437">
        <v>1635749.71</v>
      </c>
    </row>
    <row r="1438" spans="1:5" x14ac:dyDescent="0.25">
      <c r="A1438" t="s">
        <v>69</v>
      </c>
      <c r="B1438" s="189">
        <v>43736</v>
      </c>
      <c r="C1438" t="s">
        <v>67</v>
      </c>
      <c r="D1438" t="s">
        <v>56</v>
      </c>
      <c r="E1438">
        <v>7147154.9299999997</v>
      </c>
    </row>
    <row r="1439" spans="1:5" x14ac:dyDescent="0.25">
      <c r="A1439" t="s">
        <v>69</v>
      </c>
      <c r="B1439" s="189">
        <v>43736</v>
      </c>
      <c r="C1439" t="s">
        <v>67</v>
      </c>
      <c r="D1439" t="s">
        <v>71</v>
      </c>
      <c r="E1439">
        <v>0</v>
      </c>
    </row>
    <row r="1440" spans="1:5" x14ac:dyDescent="0.25">
      <c r="A1440" t="s">
        <v>69</v>
      </c>
      <c r="B1440" s="189">
        <v>43736</v>
      </c>
      <c r="C1440" t="s">
        <v>68</v>
      </c>
      <c r="D1440" t="s">
        <v>52</v>
      </c>
      <c r="E1440">
        <v>9727871.9100000001</v>
      </c>
    </row>
    <row r="1441" spans="1:5" x14ac:dyDescent="0.25">
      <c r="A1441" t="s">
        <v>69</v>
      </c>
      <c r="B1441" s="189">
        <v>43736</v>
      </c>
      <c r="C1441" t="s">
        <v>68</v>
      </c>
      <c r="D1441" t="s">
        <v>53</v>
      </c>
      <c r="E1441">
        <v>4371408.42</v>
      </c>
    </row>
    <row r="1442" spans="1:5" x14ac:dyDescent="0.25">
      <c r="A1442" t="s">
        <v>69</v>
      </c>
      <c r="B1442" s="189">
        <v>43736</v>
      </c>
      <c r="C1442" t="s">
        <v>68</v>
      </c>
      <c r="D1442" t="s">
        <v>54</v>
      </c>
      <c r="E1442">
        <v>472014.3</v>
      </c>
    </row>
    <row r="1443" spans="1:5" x14ac:dyDescent="0.25">
      <c r="A1443" t="s">
        <v>69</v>
      </c>
      <c r="B1443" s="189">
        <v>43736</v>
      </c>
      <c r="C1443" t="s">
        <v>68</v>
      </c>
      <c r="D1443" t="s">
        <v>55</v>
      </c>
      <c r="E1443">
        <v>556944.21</v>
      </c>
    </row>
    <row r="1444" spans="1:5" x14ac:dyDescent="0.25">
      <c r="A1444" t="s">
        <v>69</v>
      </c>
      <c r="B1444" s="189">
        <v>43736</v>
      </c>
      <c r="C1444" t="s">
        <v>68</v>
      </c>
      <c r="D1444" t="s">
        <v>56</v>
      </c>
      <c r="E1444">
        <v>97953.78</v>
      </c>
    </row>
    <row r="1445" spans="1:5" x14ac:dyDescent="0.25">
      <c r="A1445" t="s">
        <v>69</v>
      </c>
      <c r="B1445" s="189">
        <v>43736</v>
      </c>
      <c r="C1445" t="s">
        <v>68</v>
      </c>
      <c r="D1445" t="s">
        <v>71</v>
      </c>
      <c r="E1445">
        <v>0</v>
      </c>
    </row>
    <row r="1446" spans="1:5" x14ac:dyDescent="0.25">
      <c r="A1446" t="s">
        <v>69</v>
      </c>
      <c r="B1446" s="189">
        <v>43764</v>
      </c>
      <c r="C1446" t="s">
        <v>67</v>
      </c>
      <c r="D1446" t="s">
        <v>52</v>
      </c>
      <c r="E1446">
        <v>43295807.189999998</v>
      </c>
    </row>
    <row r="1447" spans="1:5" x14ac:dyDescent="0.25">
      <c r="A1447" t="s">
        <v>69</v>
      </c>
      <c r="B1447" s="189">
        <v>43764</v>
      </c>
      <c r="C1447" t="s">
        <v>67</v>
      </c>
      <c r="D1447" t="s">
        <v>53</v>
      </c>
      <c r="E1447">
        <v>28424388.120000001</v>
      </c>
    </row>
    <row r="1448" spans="1:5" x14ac:dyDescent="0.25">
      <c r="A1448" t="s">
        <v>69</v>
      </c>
      <c r="B1448" s="189">
        <v>43764</v>
      </c>
      <c r="C1448" t="s">
        <v>67</v>
      </c>
      <c r="D1448" t="s">
        <v>54</v>
      </c>
      <c r="E1448">
        <v>1823308.61</v>
      </c>
    </row>
    <row r="1449" spans="1:5" x14ac:dyDescent="0.25">
      <c r="A1449" t="s">
        <v>69</v>
      </c>
      <c r="B1449" s="189">
        <v>43764</v>
      </c>
      <c r="C1449" t="s">
        <v>67</v>
      </c>
      <c r="D1449" t="s">
        <v>55</v>
      </c>
      <c r="E1449">
        <v>1471787.95</v>
      </c>
    </row>
    <row r="1450" spans="1:5" x14ac:dyDescent="0.25">
      <c r="A1450" t="s">
        <v>69</v>
      </c>
      <c r="B1450" s="189">
        <v>43764</v>
      </c>
      <c r="C1450" t="s">
        <v>67</v>
      </c>
      <c r="D1450" t="s">
        <v>56</v>
      </c>
      <c r="E1450">
        <v>5615855.7699999996</v>
      </c>
    </row>
    <row r="1451" spans="1:5" x14ac:dyDescent="0.25">
      <c r="A1451" t="s">
        <v>69</v>
      </c>
      <c r="B1451" s="189">
        <v>43764</v>
      </c>
      <c r="C1451" t="s">
        <v>67</v>
      </c>
      <c r="D1451" t="s">
        <v>71</v>
      </c>
      <c r="E1451">
        <v>0</v>
      </c>
    </row>
    <row r="1452" spans="1:5" x14ac:dyDescent="0.25">
      <c r="A1452" t="s">
        <v>69</v>
      </c>
      <c r="B1452" s="189">
        <v>43764</v>
      </c>
      <c r="C1452" t="s">
        <v>68</v>
      </c>
      <c r="D1452" t="s">
        <v>52</v>
      </c>
      <c r="E1452">
        <v>8920777.8900000006</v>
      </c>
    </row>
    <row r="1453" spans="1:5" x14ac:dyDescent="0.25">
      <c r="A1453" t="s">
        <v>69</v>
      </c>
      <c r="B1453" s="189">
        <v>43764</v>
      </c>
      <c r="C1453" t="s">
        <v>68</v>
      </c>
      <c r="D1453" t="s">
        <v>53</v>
      </c>
      <c r="E1453">
        <v>4291053.7699999996</v>
      </c>
    </row>
    <row r="1454" spans="1:5" x14ac:dyDescent="0.25">
      <c r="A1454" t="s">
        <v>69</v>
      </c>
      <c r="B1454" s="189">
        <v>43764</v>
      </c>
      <c r="C1454" t="s">
        <v>68</v>
      </c>
      <c r="D1454" t="s">
        <v>54</v>
      </c>
      <c r="E1454">
        <v>413735.69</v>
      </c>
    </row>
    <row r="1455" spans="1:5" x14ac:dyDescent="0.25">
      <c r="A1455" t="s">
        <v>69</v>
      </c>
      <c r="B1455" s="189">
        <v>43764</v>
      </c>
      <c r="C1455" t="s">
        <v>68</v>
      </c>
      <c r="D1455" t="s">
        <v>55</v>
      </c>
      <c r="E1455">
        <v>451389.04</v>
      </c>
    </row>
    <row r="1456" spans="1:5" x14ac:dyDescent="0.25">
      <c r="A1456" t="s">
        <v>69</v>
      </c>
      <c r="B1456" s="189">
        <v>43764</v>
      </c>
      <c r="C1456" t="s">
        <v>68</v>
      </c>
      <c r="D1456" t="s">
        <v>56</v>
      </c>
      <c r="E1456">
        <v>64118.21</v>
      </c>
    </row>
    <row r="1457" spans="1:5" x14ac:dyDescent="0.25">
      <c r="A1457" t="s">
        <v>69</v>
      </c>
      <c r="B1457" s="189">
        <v>43764</v>
      </c>
      <c r="C1457" t="s">
        <v>68</v>
      </c>
      <c r="D1457" t="s">
        <v>71</v>
      </c>
      <c r="E1457">
        <v>0</v>
      </c>
    </row>
    <row r="1458" spans="1:5" x14ac:dyDescent="0.25">
      <c r="A1458" t="s">
        <v>69</v>
      </c>
      <c r="B1458" s="189">
        <v>43799</v>
      </c>
      <c r="C1458" t="s">
        <v>67</v>
      </c>
      <c r="D1458" t="s">
        <v>52</v>
      </c>
      <c r="E1458">
        <v>42194587.939999998</v>
      </c>
    </row>
    <row r="1459" spans="1:5" x14ac:dyDescent="0.25">
      <c r="A1459" t="s">
        <v>69</v>
      </c>
      <c r="B1459" s="189">
        <v>43799</v>
      </c>
      <c r="C1459" t="s">
        <v>67</v>
      </c>
      <c r="D1459" t="s">
        <v>53</v>
      </c>
      <c r="E1459">
        <v>28384693.5</v>
      </c>
    </row>
    <row r="1460" spans="1:5" x14ac:dyDescent="0.25">
      <c r="A1460" t="s">
        <v>69</v>
      </c>
      <c r="B1460" s="189">
        <v>43799</v>
      </c>
      <c r="C1460" t="s">
        <v>67</v>
      </c>
      <c r="D1460" t="s">
        <v>54</v>
      </c>
      <c r="E1460">
        <v>1787321.93</v>
      </c>
    </row>
    <row r="1461" spans="1:5" x14ac:dyDescent="0.25">
      <c r="A1461" t="s">
        <v>69</v>
      </c>
      <c r="B1461" s="189">
        <v>43799</v>
      </c>
      <c r="C1461" t="s">
        <v>67</v>
      </c>
      <c r="D1461" t="s">
        <v>55</v>
      </c>
      <c r="E1461">
        <v>1562085.48</v>
      </c>
    </row>
    <row r="1462" spans="1:5" x14ac:dyDescent="0.25">
      <c r="A1462" t="s">
        <v>69</v>
      </c>
      <c r="B1462" s="189">
        <v>43799</v>
      </c>
      <c r="C1462" t="s">
        <v>67</v>
      </c>
      <c r="D1462" t="s">
        <v>56</v>
      </c>
      <c r="E1462">
        <v>6113008.0300000003</v>
      </c>
    </row>
    <row r="1463" spans="1:5" x14ac:dyDescent="0.25">
      <c r="A1463" t="s">
        <v>69</v>
      </c>
      <c r="B1463" s="189">
        <v>43799</v>
      </c>
      <c r="C1463" t="s">
        <v>67</v>
      </c>
      <c r="D1463" t="s">
        <v>71</v>
      </c>
      <c r="E1463">
        <v>0</v>
      </c>
    </row>
    <row r="1464" spans="1:5" x14ac:dyDescent="0.25">
      <c r="A1464" t="s">
        <v>69</v>
      </c>
      <c r="B1464" s="189">
        <v>43799</v>
      </c>
      <c r="C1464" t="s">
        <v>68</v>
      </c>
      <c r="D1464" t="s">
        <v>52</v>
      </c>
      <c r="E1464">
        <v>8589620.9600000009</v>
      </c>
    </row>
    <row r="1465" spans="1:5" x14ac:dyDescent="0.25">
      <c r="A1465" t="s">
        <v>69</v>
      </c>
      <c r="B1465" s="189">
        <v>43799</v>
      </c>
      <c r="C1465" t="s">
        <v>68</v>
      </c>
      <c r="D1465" t="s">
        <v>53</v>
      </c>
      <c r="E1465">
        <v>4279030.95</v>
      </c>
    </row>
    <row r="1466" spans="1:5" x14ac:dyDescent="0.25">
      <c r="A1466" t="s">
        <v>69</v>
      </c>
      <c r="B1466" s="189">
        <v>43799</v>
      </c>
      <c r="C1466" t="s">
        <v>68</v>
      </c>
      <c r="D1466" t="s">
        <v>54</v>
      </c>
      <c r="E1466">
        <v>457535.37</v>
      </c>
    </row>
    <row r="1467" spans="1:5" x14ac:dyDescent="0.25">
      <c r="A1467" t="s">
        <v>69</v>
      </c>
      <c r="B1467" s="189">
        <v>43799</v>
      </c>
      <c r="C1467" t="s">
        <v>68</v>
      </c>
      <c r="D1467" t="s">
        <v>55</v>
      </c>
      <c r="E1467">
        <v>441145</v>
      </c>
    </row>
    <row r="1468" spans="1:5" x14ac:dyDescent="0.25">
      <c r="A1468" t="s">
        <v>69</v>
      </c>
      <c r="B1468" s="189">
        <v>43799</v>
      </c>
      <c r="C1468" t="s">
        <v>68</v>
      </c>
      <c r="D1468" t="s">
        <v>56</v>
      </c>
      <c r="E1468">
        <v>173614.26</v>
      </c>
    </row>
    <row r="1469" spans="1:5" x14ac:dyDescent="0.25">
      <c r="A1469" t="s">
        <v>69</v>
      </c>
      <c r="B1469" s="189">
        <v>43799</v>
      </c>
      <c r="C1469" t="s">
        <v>68</v>
      </c>
      <c r="D1469" t="s">
        <v>71</v>
      </c>
      <c r="E1469">
        <v>0</v>
      </c>
    </row>
    <row r="1470" spans="1:5" x14ac:dyDescent="0.25">
      <c r="A1470" t="s">
        <v>69</v>
      </c>
      <c r="B1470" s="189">
        <v>43827</v>
      </c>
      <c r="C1470" t="s">
        <v>67</v>
      </c>
      <c r="D1470" t="s">
        <v>52</v>
      </c>
      <c r="E1470">
        <v>45086493.310000002</v>
      </c>
    </row>
    <row r="1471" spans="1:5" x14ac:dyDescent="0.25">
      <c r="A1471" t="s">
        <v>69</v>
      </c>
      <c r="B1471" s="189">
        <v>43827</v>
      </c>
      <c r="C1471" t="s">
        <v>67</v>
      </c>
      <c r="D1471" t="s">
        <v>53</v>
      </c>
      <c r="E1471">
        <v>29292859.940000001</v>
      </c>
    </row>
    <row r="1472" spans="1:5" x14ac:dyDescent="0.25">
      <c r="A1472" t="s">
        <v>69</v>
      </c>
      <c r="B1472" s="189">
        <v>43827</v>
      </c>
      <c r="C1472" t="s">
        <v>67</v>
      </c>
      <c r="D1472" t="s">
        <v>54</v>
      </c>
      <c r="E1472">
        <v>2228511.21</v>
      </c>
    </row>
    <row r="1473" spans="1:5" x14ac:dyDescent="0.25">
      <c r="A1473" t="s">
        <v>69</v>
      </c>
      <c r="B1473" s="189">
        <v>43827</v>
      </c>
      <c r="C1473" t="s">
        <v>67</v>
      </c>
      <c r="D1473" t="s">
        <v>55</v>
      </c>
      <c r="E1473">
        <v>2036167.15</v>
      </c>
    </row>
    <row r="1474" spans="1:5" x14ac:dyDescent="0.25">
      <c r="A1474" t="s">
        <v>69</v>
      </c>
      <c r="B1474" s="189">
        <v>43827</v>
      </c>
      <c r="C1474" t="s">
        <v>67</v>
      </c>
      <c r="D1474" t="s">
        <v>56</v>
      </c>
      <c r="E1474">
        <v>7906645.6200000001</v>
      </c>
    </row>
    <row r="1475" spans="1:5" x14ac:dyDescent="0.25">
      <c r="A1475" t="s">
        <v>69</v>
      </c>
      <c r="B1475" s="189">
        <v>43827</v>
      </c>
      <c r="C1475" t="s">
        <v>67</v>
      </c>
      <c r="D1475" t="s">
        <v>71</v>
      </c>
      <c r="E1475">
        <v>0</v>
      </c>
    </row>
    <row r="1476" spans="1:5" x14ac:dyDescent="0.25">
      <c r="A1476" t="s">
        <v>69</v>
      </c>
      <c r="B1476" s="189">
        <v>43827</v>
      </c>
      <c r="C1476" t="s">
        <v>68</v>
      </c>
      <c r="D1476" t="s">
        <v>52</v>
      </c>
      <c r="E1476">
        <v>9213471.0800000001</v>
      </c>
    </row>
    <row r="1477" spans="1:5" x14ac:dyDescent="0.25">
      <c r="A1477" t="s">
        <v>69</v>
      </c>
      <c r="B1477" s="189">
        <v>43827</v>
      </c>
      <c r="C1477" t="s">
        <v>68</v>
      </c>
      <c r="D1477" t="s">
        <v>53</v>
      </c>
      <c r="E1477">
        <v>4381809.5999999996</v>
      </c>
    </row>
    <row r="1478" spans="1:5" x14ac:dyDescent="0.25">
      <c r="A1478" t="s">
        <v>69</v>
      </c>
      <c r="B1478" s="189">
        <v>43827</v>
      </c>
      <c r="C1478" t="s">
        <v>68</v>
      </c>
      <c r="D1478" t="s">
        <v>54</v>
      </c>
      <c r="E1478">
        <v>702110.52</v>
      </c>
    </row>
    <row r="1479" spans="1:5" x14ac:dyDescent="0.25">
      <c r="A1479" t="s">
        <v>69</v>
      </c>
      <c r="B1479" s="189">
        <v>43827</v>
      </c>
      <c r="C1479" t="s">
        <v>68</v>
      </c>
      <c r="D1479" t="s">
        <v>55</v>
      </c>
      <c r="E1479">
        <v>682294.6</v>
      </c>
    </row>
    <row r="1480" spans="1:5" x14ac:dyDescent="0.25">
      <c r="A1480" t="s">
        <v>69</v>
      </c>
      <c r="B1480" s="189">
        <v>43827</v>
      </c>
      <c r="C1480" t="s">
        <v>68</v>
      </c>
      <c r="D1480" t="s">
        <v>56</v>
      </c>
      <c r="E1480">
        <v>169886.5</v>
      </c>
    </row>
    <row r="1481" spans="1:5" x14ac:dyDescent="0.25">
      <c r="A1481" t="s">
        <v>69</v>
      </c>
      <c r="B1481" s="189">
        <v>43827</v>
      </c>
      <c r="C1481" t="s">
        <v>68</v>
      </c>
      <c r="D1481" t="s">
        <v>71</v>
      </c>
      <c r="E1481">
        <v>0</v>
      </c>
    </row>
    <row r="1482" spans="1:5" x14ac:dyDescent="0.25">
      <c r="A1482" t="s">
        <v>69</v>
      </c>
      <c r="B1482" s="189">
        <v>43862</v>
      </c>
      <c r="C1482" t="s">
        <v>67</v>
      </c>
      <c r="D1482" t="s">
        <v>52</v>
      </c>
      <c r="E1482">
        <v>53391121.700000003</v>
      </c>
    </row>
    <row r="1483" spans="1:5" x14ac:dyDescent="0.25">
      <c r="A1483" t="s">
        <v>69</v>
      </c>
      <c r="B1483" s="189">
        <v>43862</v>
      </c>
      <c r="C1483" t="s">
        <v>67</v>
      </c>
      <c r="D1483" t="s">
        <v>53</v>
      </c>
      <c r="E1483">
        <v>31242179.030000001</v>
      </c>
    </row>
    <row r="1484" spans="1:5" x14ac:dyDescent="0.25">
      <c r="A1484" t="s">
        <v>69</v>
      </c>
      <c r="B1484" s="189">
        <v>43862</v>
      </c>
      <c r="C1484" t="s">
        <v>67</v>
      </c>
      <c r="D1484" t="s">
        <v>54</v>
      </c>
      <c r="E1484">
        <v>2838439.03</v>
      </c>
    </row>
    <row r="1485" spans="1:5" x14ac:dyDescent="0.25">
      <c r="A1485" t="s">
        <v>69</v>
      </c>
      <c r="B1485" s="189">
        <v>43862</v>
      </c>
      <c r="C1485" t="s">
        <v>67</v>
      </c>
      <c r="D1485" t="s">
        <v>55</v>
      </c>
      <c r="E1485">
        <v>2279746.4</v>
      </c>
    </row>
    <row r="1486" spans="1:5" x14ac:dyDescent="0.25">
      <c r="A1486" t="s">
        <v>69</v>
      </c>
      <c r="B1486" s="189">
        <v>43862</v>
      </c>
      <c r="C1486" t="s">
        <v>67</v>
      </c>
      <c r="D1486" t="s">
        <v>56</v>
      </c>
      <c r="E1486">
        <v>8635624.1999999993</v>
      </c>
    </row>
    <row r="1487" spans="1:5" x14ac:dyDescent="0.25">
      <c r="A1487" t="s">
        <v>69</v>
      </c>
      <c r="B1487" s="189">
        <v>43862</v>
      </c>
      <c r="C1487" t="s">
        <v>67</v>
      </c>
      <c r="D1487" t="s">
        <v>71</v>
      </c>
      <c r="E1487">
        <v>0</v>
      </c>
    </row>
    <row r="1488" spans="1:5" x14ac:dyDescent="0.25">
      <c r="A1488" t="s">
        <v>69</v>
      </c>
      <c r="B1488" s="189">
        <v>43862</v>
      </c>
      <c r="C1488" t="s">
        <v>68</v>
      </c>
      <c r="D1488" t="s">
        <v>52</v>
      </c>
      <c r="E1488">
        <v>10412095.970000001</v>
      </c>
    </row>
    <row r="1489" spans="1:5" x14ac:dyDescent="0.25">
      <c r="A1489" t="s">
        <v>69</v>
      </c>
      <c r="B1489" s="189">
        <v>43862</v>
      </c>
      <c r="C1489" t="s">
        <v>68</v>
      </c>
      <c r="D1489" t="s">
        <v>53</v>
      </c>
      <c r="E1489">
        <v>4542766.26</v>
      </c>
    </row>
    <row r="1490" spans="1:5" x14ac:dyDescent="0.25">
      <c r="A1490" t="s">
        <v>69</v>
      </c>
      <c r="B1490" s="189">
        <v>43862</v>
      </c>
      <c r="C1490" t="s">
        <v>68</v>
      </c>
      <c r="D1490" t="s">
        <v>54</v>
      </c>
      <c r="E1490">
        <v>880891.58</v>
      </c>
    </row>
    <row r="1491" spans="1:5" x14ac:dyDescent="0.25">
      <c r="A1491" t="s">
        <v>69</v>
      </c>
      <c r="B1491" s="189">
        <v>43862</v>
      </c>
      <c r="C1491" t="s">
        <v>68</v>
      </c>
      <c r="D1491" t="s">
        <v>55</v>
      </c>
      <c r="E1491">
        <v>638151.61</v>
      </c>
    </row>
    <row r="1492" spans="1:5" x14ac:dyDescent="0.25">
      <c r="A1492" t="s">
        <v>69</v>
      </c>
      <c r="B1492" s="189">
        <v>43862</v>
      </c>
      <c r="C1492" t="s">
        <v>68</v>
      </c>
      <c r="D1492" t="s">
        <v>56</v>
      </c>
      <c r="E1492">
        <v>138667.60999999999</v>
      </c>
    </row>
    <row r="1493" spans="1:5" x14ac:dyDescent="0.25">
      <c r="A1493" t="s">
        <v>69</v>
      </c>
      <c r="B1493" s="189">
        <v>43862</v>
      </c>
      <c r="C1493" t="s">
        <v>68</v>
      </c>
      <c r="D1493" t="s">
        <v>71</v>
      </c>
      <c r="E1493">
        <v>0</v>
      </c>
    </row>
    <row r="1494" spans="1:5" x14ac:dyDescent="0.25">
      <c r="A1494" t="s">
        <v>69</v>
      </c>
      <c r="B1494" s="189">
        <v>43890</v>
      </c>
      <c r="C1494" t="s">
        <v>67</v>
      </c>
      <c r="D1494" t="s">
        <v>52</v>
      </c>
      <c r="E1494">
        <v>60160530.450000003</v>
      </c>
    </row>
    <row r="1495" spans="1:5" x14ac:dyDescent="0.25">
      <c r="A1495" t="s">
        <v>69</v>
      </c>
      <c r="B1495" s="189">
        <v>43890</v>
      </c>
      <c r="C1495" t="s">
        <v>67</v>
      </c>
      <c r="D1495" t="s">
        <v>53</v>
      </c>
      <c r="E1495">
        <v>32620063.66</v>
      </c>
    </row>
    <row r="1496" spans="1:5" x14ac:dyDescent="0.25">
      <c r="A1496" t="s">
        <v>69</v>
      </c>
      <c r="B1496" s="189">
        <v>43890</v>
      </c>
      <c r="C1496" t="s">
        <v>67</v>
      </c>
      <c r="D1496" t="s">
        <v>54</v>
      </c>
      <c r="E1496">
        <v>3578697.15</v>
      </c>
    </row>
    <row r="1497" spans="1:5" x14ac:dyDescent="0.25">
      <c r="A1497" t="s">
        <v>69</v>
      </c>
      <c r="B1497" s="189">
        <v>43890</v>
      </c>
      <c r="C1497" t="s">
        <v>67</v>
      </c>
      <c r="D1497" t="s">
        <v>55</v>
      </c>
      <c r="E1497">
        <v>2883774.58</v>
      </c>
    </row>
    <row r="1498" spans="1:5" x14ac:dyDescent="0.25">
      <c r="A1498" t="s">
        <v>69</v>
      </c>
      <c r="B1498" s="189">
        <v>43890</v>
      </c>
      <c r="C1498" t="s">
        <v>67</v>
      </c>
      <c r="D1498" t="s">
        <v>56</v>
      </c>
      <c r="E1498">
        <v>11910724.99</v>
      </c>
    </row>
    <row r="1499" spans="1:5" x14ac:dyDescent="0.25">
      <c r="A1499" t="s">
        <v>69</v>
      </c>
      <c r="B1499" s="189">
        <v>43890</v>
      </c>
      <c r="C1499" t="s">
        <v>67</v>
      </c>
      <c r="D1499" t="s">
        <v>71</v>
      </c>
      <c r="E1499">
        <v>0</v>
      </c>
    </row>
    <row r="1500" spans="1:5" x14ac:dyDescent="0.25">
      <c r="A1500" t="s">
        <v>69</v>
      </c>
      <c r="B1500" s="189">
        <v>43890</v>
      </c>
      <c r="C1500" t="s">
        <v>68</v>
      </c>
      <c r="D1500" t="s">
        <v>52</v>
      </c>
      <c r="E1500">
        <v>12114339.300000001</v>
      </c>
    </row>
    <row r="1501" spans="1:5" x14ac:dyDescent="0.25">
      <c r="A1501" t="s">
        <v>69</v>
      </c>
      <c r="B1501" s="189">
        <v>43890</v>
      </c>
      <c r="C1501" t="s">
        <v>68</v>
      </c>
      <c r="D1501" t="s">
        <v>53</v>
      </c>
      <c r="E1501">
        <v>4839790.75</v>
      </c>
    </row>
    <row r="1502" spans="1:5" x14ac:dyDescent="0.25">
      <c r="A1502" t="s">
        <v>69</v>
      </c>
      <c r="B1502" s="189">
        <v>43890</v>
      </c>
      <c r="C1502" t="s">
        <v>68</v>
      </c>
      <c r="D1502" t="s">
        <v>54</v>
      </c>
      <c r="E1502">
        <v>1463951.22</v>
      </c>
    </row>
    <row r="1503" spans="1:5" x14ac:dyDescent="0.25">
      <c r="A1503" t="s">
        <v>69</v>
      </c>
      <c r="B1503" s="189">
        <v>43890</v>
      </c>
      <c r="C1503" t="s">
        <v>68</v>
      </c>
      <c r="D1503" t="s">
        <v>55</v>
      </c>
      <c r="E1503">
        <v>718728.83</v>
      </c>
    </row>
    <row r="1504" spans="1:5" x14ac:dyDescent="0.25">
      <c r="A1504" t="s">
        <v>69</v>
      </c>
      <c r="B1504" s="189">
        <v>43890</v>
      </c>
      <c r="C1504" t="s">
        <v>68</v>
      </c>
      <c r="D1504" t="s">
        <v>56</v>
      </c>
      <c r="E1504">
        <v>212852.25</v>
      </c>
    </row>
    <row r="1505" spans="1:5" x14ac:dyDescent="0.25">
      <c r="A1505" t="s">
        <v>69</v>
      </c>
      <c r="B1505" s="189">
        <v>43890</v>
      </c>
      <c r="C1505" t="s">
        <v>68</v>
      </c>
      <c r="D1505" t="s">
        <v>71</v>
      </c>
      <c r="E1505">
        <v>0</v>
      </c>
    </row>
    <row r="1506" spans="1:5" x14ac:dyDescent="0.25">
      <c r="A1506" t="s">
        <v>69</v>
      </c>
      <c r="B1506" s="189">
        <v>43918</v>
      </c>
      <c r="C1506" t="s">
        <v>67</v>
      </c>
      <c r="D1506" t="s">
        <v>52</v>
      </c>
      <c r="E1506">
        <v>67303181.909999996</v>
      </c>
    </row>
    <row r="1507" spans="1:5" x14ac:dyDescent="0.25">
      <c r="A1507" t="s">
        <v>69</v>
      </c>
      <c r="B1507" s="189">
        <v>43918</v>
      </c>
      <c r="C1507" t="s">
        <v>67</v>
      </c>
      <c r="D1507" t="s">
        <v>53</v>
      </c>
      <c r="E1507">
        <v>33938958.479999997</v>
      </c>
    </row>
    <row r="1508" spans="1:5" x14ac:dyDescent="0.25">
      <c r="A1508" t="s">
        <v>69</v>
      </c>
      <c r="B1508" s="189">
        <v>43918</v>
      </c>
      <c r="C1508" t="s">
        <v>67</v>
      </c>
      <c r="D1508" t="s">
        <v>54</v>
      </c>
      <c r="E1508">
        <v>4237200.8</v>
      </c>
    </row>
    <row r="1509" spans="1:5" x14ac:dyDescent="0.25">
      <c r="A1509" t="s">
        <v>69</v>
      </c>
      <c r="B1509" s="189">
        <v>43918</v>
      </c>
      <c r="C1509" t="s">
        <v>67</v>
      </c>
      <c r="D1509" t="s">
        <v>55</v>
      </c>
      <c r="E1509">
        <v>3177885.74</v>
      </c>
    </row>
    <row r="1510" spans="1:5" x14ac:dyDescent="0.25">
      <c r="A1510" t="s">
        <v>69</v>
      </c>
      <c r="B1510" s="189">
        <v>43918</v>
      </c>
      <c r="C1510" t="s">
        <v>67</v>
      </c>
      <c r="D1510" t="s">
        <v>56</v>
      </c>
      <c r="E1510">
        <v>12747010.109999999</v>
      </c>
    </row>
    <row r="1511" spans="1:5" x14ac:dyDescent="0.25">
      <c r="A1511" t="s">
        <v>69</v>
      </c>
      <c r="B1511" s="189">
        <v>43918</v>
      </c>
      <c r="C1511" t="s">
        <v>67</v>
      </c>
      <c r="D1511" t="s">
        <v>71</v>
      </c>
      <c r="E1511">
        <v>0</v>
      </c>
    </row>
    <row r="1512" spans="1:5" x14ac:dyDescent="0.25">
      <c r="A1512" t="s">
        <v>69</v>
      </c>
      <c r="B1512" s="189">
        <v>43918</v>
      </c>
      <c r="C1512" t="s">
        <v>68</v>
      </c>
      <c r="D1512" t="s">
        <v>52</v>
      </c>
      <c r="E1512">
        <v>13770222.9</v>
      </c>
    </row>
    <row r="1513" spans="1:5" x14ac:dyDescent="0.25">
      <c r="A1513" t="s">
        <v>69</v>
      </c>
      <c r="B1513" s="189">
        <v>43918</v>
      </c>
      <c r="C1513" t="s">
        <v>68</v>
      </c>
      <c r="D1513" t="s">
        <v>53</v>
      </c>
      <c r="E1513">
        <v>5117286.95</v>
      </c>
    </row>
    <row r="1514" spans="1:5" x14ac:dyDescent="0.25">
      <c r="A1514" t="s">
        <v>69</v>
      </c>
      <c r="B1514" s="189">
        <v>43918</v>
      </c>
      <c r="C1514" t="s">
        <v>68</v>
      </c>
      <c r="D1514" t="s">
        <v>54</v>
      </c>
      <c r="E1514">
        <v>1599491.76</v>
      </c>
    </row>
    <row r="1515" spans="1:5" x14ac:dyDescent="0.25">
      <c r="A1515" t="s">
        <v>69</v>
      </c>
      <c r="B1515" s="189">
        <v>43918</v>
      </c>
      <c r="C1515" t="s">
        <v>68</v>
      </c>
      <c r="D1515" t="s">
        <v>55</v>
      </c>
      <c r="E1515">
        <v>800743.05</v>
      </c>
    </row>
    <row r="1516" spans="1:5" x14ac:dyDescent="0.25">
      <c r="A1516" t="s">
        <v>69</v>
      </c>
      <c r="B1516" s="189">
        <v>43918</v>
      </c>
      <c r="C1516" t="s">
        <v>68</v>
      </c>
      <c r="D1516" t="s">
        <v>56</v>
      </c>
      <c r="E1516">
        <v>342513.3</v>
      </c>
    </row>
    <row r="1517" spans="1:5" x14ac:dyDescent="0.25">
      <c r="A1517" t="s">
        <v>69</v>
      </c>
      <c r="B1517" s="189">
        <v>43918</v>
      </c>
      <c r="C1517" t="s">
        <v>68</v>
      </c>
      <c r="D1517" t="s">
        <v>71</v>
      </c>
      <c r="E1517">
        <v>0</v>
      </c>
    </row>
    <row r="1518" spans="1:5" x14ac:dyDescent="0.25">
      <c r="A1518" t="s">
        <v>102</v>
      </c>
      <c r="B1518" s="189">
        <v>43554</v>
      </c>
      <c r="C1518" t="s">
        <v>67</v>
      </c>
      <c r="D1518" t="s">
        <v>52</v>
      </c>
      <c r="E1518">
        <v>74075689</v>
      </c>
    </row>
    <row r="1519" spans="1:5" x14ac:dyDescent="0.25">
      <c r="A1519" t="s">
        <v>102</v>
      </c>
      <c r="B1519" s="189">
        <v>43554</v>
      </c>
      <c r="C1519" t="s">
        <v>67</v>
      </c>
      <c r="D1519" t="s">
        <v>53</v>
      </c>
      <c r="E1519">
        <v>7161361</v>
      </c>
    </row>
    <row r="1520" spans="1:5" x14ac:dyDescent="0.25">
      <c r="A1520" t="s">
        <v>102</v>
      </c>
      <c r="B1520" s="189">
        <v>43554</v>
      </c>
      <c r="C1520" t="s">
        <v>67</v>
      </c>
      <c r="D1520" t="s">
        <v>54</v>
      </c>
      <c r="E1520">
        <v>10575854</v>
      </c>
    </row>
    <row r="1521" spans="1:5" x14ac:dyDescent="0.25">
      <c r="A1521" t="s">
        <v>102</v>
      </c>
      <c r="B1521" s="189">
        <v>43554</v>
      </c>
      <c r="C1521" t="s">
        <v>67</v>
      </c>
      <c r="D1521" t="s">
        <v>55</v>
      </c>
      <c r="E1521">
        <v>12900441</v>
      </c>
    </row>
    <row r="1522" spans="1:5" x14ac:dyDescent="0.25">
      <c r="A1522" t="s">
        <v>102</v>
      </c>
      <c r="B1522" s="189">
        <v>43554</v>
      </c>
      <c r="C1522" t="s">
        <v>67</v>
      </c>
      <c r="D1522" t="s">
        <v>56</v>
      </c>
      <c r="E1522">
        <v>58638153</v>
      </c>
    </row>
    <row r="1523" spans="1:5" x14ac:dyDescent="0.25">
      <c r="A1523" t="s">
        <v>102</v>
      </c>
      <c r="B1523" s="189">
        <v>43554</v>
      </c>
      <c r="C1523" t="s">
        <v>67</v>
      </c>
      <c r="D1523" t="s">
        <v>71</v>
      </c>
      <c r="E1523">
        <v>176</v>
      </c>
    </row>
    <row r="1524" spans="1:5" x14ac:dyDescent="0.25">
      <c r="A1524" t="s">
        <v>102</v>
      </c>
      <c r="B1524" s="189">
        <v>43554</v>
      </c>
      <c r="C1524" t="s">
        <v>68</v>
      </c>
      <c r="D1524" t="s">
        <v>52</v>
      </c>
      <c r="E1524">
        <v>22112155</v>
      </c>
    </row>
    <row r="1525" spans="1:5" x14ac:dyDescent="0.25">
      <c r="A1525" t="s">
        <v>102</v>
      </c>
      <c r="B1525" s="189">
        <v>43554</v>
      </c>
      <c r="C1525" t="s">
        <v>68</v>
      </c>
      <c r="D1525" t="s">
        <v>53</v>
      </c>
      <c r="E1525">
        <v>1506282</v>
      </c>
    </row>
    <row r="1526" spans="1:5" x14ac:dyDescent="0.25">
      <c r="A1526" t="s">
        <v>102</v>
      </c>
      <c r="B1526" s="189">
        <v>43554</v>
      </c>
      <c r="C1526" t="s">
        <v>68</v>
      </c>
      <c r="D1526" t="s">
        <v>54</v>
      </c>
      <c r="E1526">
        <v>6757319</v>
      </c>
    </row>
    <row r="1527" spans="1:5" x14ac:dyDescent="0.25">
      <c r="A1527" t="s">
        <v>102</v>
      </c>
      <c r="B1527" s="189">
        <v>43554</v>
      </c>
      <c r="C1527" t="s">
        <v>68</v>
      </c>
      <c r="D1527" t="s">
        <v>55</v>
      </c>
      <c r="E1527">
        <v>12394212</v>
      </c>
    </row>
    <row r="1528" spans="1:5" x14ac:dyDescent="0.25">
      <c r="A1528" t="s">
        <v>102</v>
      </c>
      <c r="B1528" s="189">
        <v>43554</v>
      </c>
      <c r="C1528" t="s">
        <v>68</v>
      </c>
      <c r="D1528" t="s">
        <v>56</v>
      </c>
      <c r="E1528">
        <v>5883306</v>
      </c>
    </row>
    <row r="1529" spans="1:5" x14ac:dyDescent="0.25">
      <c r="A1529" t="s">
        <v>103</v>
      </c>
      <c r="B1529" s="189">
        <v>43554</v>
      </c>
      <c r="C1529" t="s">
        <v>67</v>
      </c>
      <c r="D1529" t="s">
        <v>52</v>
      </c>
      <c r="E1529">
        <v>116516042.65000001</v>
      </c>
    </row>
    <row r="1530" spans="1:5" x14ac:dyDescent="0.25">
      <c r="A1530" t="s">
        <v>103</v>
      </c>
      <c r="B1530" s="189">
        <v>43554</v>
      </c>
      <c r="C1530" t="s">
        <v>67</v>
      </c>
      <c r="D1530" t="s">
        <v>53</v>
      </c>
      <c r="E1530">
        <v>11097916.74</v>
      </c>
    </row>
    <row r="1531" spans="1:5" x14ac:dyDescent="0.25">
      <c r="A1531" t="s">
        <v>103</v>
      </c>
      <c r="B1531" s="189">
        <v>43554</v>
      </c>
      <c r="C1531" t="s">
        <v>67</v>
      </c>
      <c r="D1531" t="s">
        <v>54</v>
      </c>
      <c r="E1531">
        <v>13221252.77</v>
      </c>
    </row>
    <row r="1532" spans="1:5" x14ac:dyDescent="0.25">
      <c r="A1532" t="s">
        <v>103</v>
      </c>
      <c r="B1532" s="189">
        <v>43554</v>
      </c>
      <c r="C1532" t="s">
        <v>67</v>
      </c>
      <c r="D1532" t="s">
        <v>55</v>
      </c>
      <c r="E1532">
        <v>13827585.93</v>
      </c>
    </row>
    <row r="1533" spans="1:5" x14ac:dyDescent="0.25">
      <c r="A1533" t="s">
        <v>103</v>
      </c>
      <c r="B1533" s="189">
        <v>43554</v>
      </c>
      <c r="C1533" t="s">
        <v>67</v>
      </c>
      <c r="D1533" t="s">
        <v>56</v>
      </c>
      <c r="E1533">
        <v>42360814.049999997</v>
      </c>
    </row>
    <row r="1534" spans="1:5" x14ac:dyDescent="0.25">
      <c r="A1534" t="s">
        <v>103</v>
      </c>
      <c r="B1534" s="189">
        <v>43554</v>
      </c>
      <c r="C1534" t="s">
        <v>67</v>
      </c>
      <c r="D1534" t="s">
        <v>71</v>
      </c>
      <c r="E1534">
        <v>147.72</v>
      </c>
    </row>
    <row r="1535" spans="1:5" x14ac:dyDescent="0.25">
      <c r="A1535" t="s">
        <v>103</v>
      </c>
      <c r="B1535" s="189">
        <v>43554</v>
      </c>
      <c r="C1535" t="s">
        <v>68</v>
      </c>
      <c r="D1535" t="s">
        <v>52</v>
      </c>
      <c r="E1535">
        <v>30702981.98</v>
      </c>
    </row>
    <row r="1536" spans="1:5" x14ac:dyDescent="0.25">
      <c r="A1536" t="s">
        <v>103</v>
      </c>
      <c r="B1536" s="189">
        <v>43554</v>
      </c>
      <c r="C1536" t="s">
        <v>68</v>
      </c>
      <c r="D1536" t="s">
        <v>53</v>
      </c>
      <c r="E1536">
        <v>2063227.4</v>
      </c>
    </row>
    <row r="1537" spans="1:5" x14ac:dyDescent="0.25">
      <c r="A1537" t="s">
        <v>103</v>
      </c>
      <c r="B1537" s="189">
        <v>43554</v>
      </c>
      <c r="C1537" t="s">
        <v>68</v>
      </c>
      <c r="D1537" t="s">
        <v>54</v>
      </c>
      <c r="E1537">
        <v>7157800.0499999998</v>
      </c>
    </row>
    <row r="1538" spans="1:5" x14ac:dyDescent="0.25">
      <c r="A1538" t="s">
        <v>103</v>
      </c>
      <c r="B1538" s="189">
        <v>43554</v>
      </c>
      <c r="C1538" t="s">
        <v>68</v>
      </c>
      <c r="D1538" t="s">
        <v>55</v>
      </c>
      <c r="E1538">
        <v>6838850.2800000003</v>
      </c>
    </row>
    <row r="1539" spans="1:5" x14ac:dyDescent="0.25">
      <c r="A1539" t="s">
        <v>103</v>
      </c>
      <c r="B1539" s="189">
        <v>43554</v>
      </c>
      <c r="C1539" t="s">
        <v>68</v>
      </c>
      <c r="D1539" t="s">
        <v>56</v>
      </c>
      <c r="E1539">
        <v>3762025.66</v>
      </c>
    </row>
    <row r="1540" spans="1:5" x14ac:dyDescent="0.25">
      <c r="A1540" t="s">
        <v>104</v>
      </c>
      <c r="B1540" s="189">
        <v>43554</v>
      </c>
      <c r="C1540" t="s">
        <v>67</v>
      </c>
      <c r="D1540" t="s">
        <v>52</v>
      </c>
      <c r="E1540">
        <v>50649.88</v>
      </c>
    </row>
    <row r="1541" spans="1:5" x14ac:dyDescent="0.25">
      <c r="A1541" t="s">
        <v>104</v>
      </c>
      <c r="B1541" s="189">
        <v>43554</v>
      </c>
      <c r="C1541" t="s">
        <v>67</v>
      </c>
      <c r="D1541" t="s">
        <v>53</v>
      </c>
      <c r="E1541">
        <v>39037.21</v>
      </c>
    </row>
    <row r="1542" spans="1:5" x14ac:dyDescent="0.25">
      <c r="A1542" t="s">
        <v>104</v>
      </c>
      <c r="B1542" s="189">
        <v>43554</v>
      </c>
      <c r="C1542" t="s">
        <v>67</v>
      </c>
      <c r="D1542" t="s">
        <v>54</v>
      </c>
      <c r="E1542">
        <v>911.28</v>
      </c>
    </row>
    <row r="1543" spans="1:5" x14ac:dyDescent="0.25">
      <c r="A1543" t="s">
        <v>104</v>
      </c>
      <c r="B1543" s="189">
        <v>43554</v>
      </c>
      <c r="C1543" t="s">
        <v>67</v>
      </c>
      <c r="D1543" t="s">
        <v>55</v>
      </c>
      <c r="E1543">
        <v>355.27</v>
      </c>
    </row>
    <row r="1544" spans="1:5" x14ac:dyDescent="0.25">
      <c r="A1544" t="s">
        <v>104</v>
      </c>
      <c r="B1544" s="189">
        <v>43554</v>
      </c>
      <c r="C1544" t="s">
        <v>67</v>
      </c>
      <c r="D1544" t="s">
        <v>56</v>
      </c>
      <c r="E1544">
        <v>1718.66</v>
      </c>
    </row>
    <row r="1545" spans="1:5" x14ac:dyDescent="0.25">
      <c r="A1545" t="s">
        <v>104</v>
      </c>
      <c r="B1545" s="189">
        <v>43554</v>
      </c>
      <c r="C1545" t="s">
        <v>68</v>
      </c>
      <c r="D1545" t="s">
        <v>52</v>
      </c>
      <c r="E1545">
        <v>4062.28</v>
      </c>
    </row>
    <row r="1546" spans="1:5" x14ac:dyDescent="0.25">
      <c r="A1546" t="s">
        <v>104</v>
      </c>
      <c r="B1546" s="189">
        <v>43554</v>
      </c>
      <c r="C1546" t="s">
        <v>68</v>
      </c>
      <c r="D1546" t="s">
        <v>53</v>
      </c>
      <c r="E1546">
        <v>1570.7</v>
      </c>
    </row>
    <row r="1547" spans="1:5" x14ac:dyDescent="0.25">
      <c r="A1547" t="s">
        <v>104</v>
      </c>
      <c r="B1547" s="189">
        <v>43554</v>
      </c>
      <c r="C1547" t="s">
        <v>68</v>
      </c>
      <c r="D1547" t="s">
        <v>54</v>
      </c>
      <c r="E1547">
        <v>814.78</v>
      </c>
    </row>
    <row r="1548" spans="1:5" x14ac:dyDescent="0.25">
      <c r="A1548" t="s">
        <v>74</v>
      </c>
      <c r="B1548" s="189">
        <v>43554</v>
      </c>
      <c r="C1548" t="s">
        <v>67</v>
      </c>
      <c r="D1548" t="s">
        <v>52</v>
      </c>
      <c r="E1548">
        <v>101668016.55</v>
      </c>
    </row>
    <row r="1549" spans="1:5" x14ac:dyDescent="0.25">
      <c r="A1549" t="s">
        <v>74</v>
      </c>
      <c r="B1549" s="189">
        <v>43554</v>
      </c>
      <c r="C1549" t="s">
        <v>67</v>
      </c>
      <c r="D1549" t="s">
        <v>53</v>
      </c>
      <c r="E1549">
        <v>5440644.79</v>
      </c>
    </row>
    <row r="1550" spans="1:5" x14ac:dyDescent="0.25">
      <c r="A1550" t="s">
        <v>74</v>
      </c>
      <c r="B1550" s="189">
        <v>43554</v>
      </c>
      <c r="C1550" t="s">
        <v>67</v>
      </c>
      <c r="D1550" t="s">
        <v>54</v>
      </c>
      <c r="E1550">
        <v>13394682.77</v>
      </c>
    </row>
    <row r="1551" spans="1:5" x14ac:dyDescent="0.25">
      <c r="A1551" t="s">
        <v>74</v>
      </c>
      <c r="B1551" s="189">
        <v>43554</v>
      </c>
      <c r="C1551" t="s">
        <v>67</v>
      </c>
      <c r="D1551" t="s">
        <v>55</v>
      </c>
      <c r="E1551">
        <v>14158656.67</v>
      </c>
    </row>
    <row r="1552" spans="1:5" x14ac:dyDescent="0.25">
      <c r="A1552" t="s">
        <v>74</v>
      </c>
      <c r="B1552" s="189">
        <v>43554</v>
      </c>
      <c r="C1552" t="s">
        <v>67</v>
      </c>
      <c r="D1552" t="s">
        <v>56</v>
      </c>
      <c r="E1552">
        <v>39521513</v>
      </c>
    </row>
    <row r="1553" spans="1:5" x14ac:dyDescent="0.25">
      <c r="A1553" t="s">
        <v>74</v>
      </c>
      <c r="B1553" s="189">
        <v>43554</v>
      </c>
      <c r="C1553" t="s">
        <v>68</v>
      </c>
      <c r="D1553" t="s">
        <v>52</v>
      </c>
      <c r="E1553">
        <v>26709287.260000002</v>
      </c>
    </row>
    <row r="1554" spans="1:5" x14ac:dyDescent="0.25">
      <c r="A1554" t="s">
        <v>74</v>
      </c>
      <c r="B1554" s="189">
        <v>43554</v>
      </c>
      <c r="C1554" t="s">
        <v>68</v>
      </c>
      <c r="D1554" t="s">
        <v>53</v>
      </c>
      <c r="E1554">
        <v>1113009.23</v>
      </c>
    </row>
    <row r="1555" spans="1:5" x14ac:dyDescent="0.25">
      <c r="A1555" t="s">
        <v>74</v>
      </c>
      <c r="B1555" s="189">
        <v>43554</v>
      </c>
      <c r="C1555" t="s">
        <v>68</v>
      </c>
      <c r="D1555" t="s">
        <v>54</v>
      </c>
      <c r="E1555">
        <v>7262917.3700000001</v>
      </c>
    </row>
    <row r="1556" spans="1:5" x14ac:dyDescent="0.25">
      <c r="A1556" t="s">
        <v>74</v>
      </c>
      <c r="B1556" s="189">
        <v>43554</v>
      </c>
      <c r="C1556" t="s">
        <v>68</v>
      </c>
      <c r="D1556" t="s">
        <v>55</v>
      </c>
      <c r="E1556">
        <v>2915692.04</v>
      </c>
    </row>
    <row r="1557" spans="1:5" x14ac:dyDescent="0.25">
      <c r="A1557" t="s">
        <v>74</v>
      </c>
      <c r="B1557" s="189">
        <v>43554</v>
      </c>
      <c r="C1557" t="s">
        <v>68</v>
      </c>
      <c r="D1557" t="s">
        <v>56</v>
      </c>
      <c r="E1557">
        <v>2291023.0699999998</v>
      </c>
    </row>
    <row r="1558" spans="1:5" x14ac:dyDescent="0.25">
      <c r="A1558" t="s">
        <v>75</v>
      </c>
      <c r="B1558" s="189">
        <v>43554</v>
      </c>
      <c r="C1558" t="s">
        <v>67</v>
      </c>
      <c r="D1558" t="s">
        <v>52</v>
      </c>
      <c r="E1558">
        <v>466171</v>
      </c>
    </row>
    <row r="1559" spans="1:5" x14ac:dyDescent="0.25">
      <c r="A1559" t="s">
        <v>75</v>
      </c>
      <c r="B1559" s="189">
        <v>43554</v>
      </c>
      <c r="C1559" t="s">
        <v>67</v>
      </c>
      <c r="D1559" t="s">
        <v>53</v>
      </c>
      <c r="E1559">
        <v>33622</v>
      </c>
    </row>
    <row r="1560" spans="1:5" x14ac:dyDescent="0.25">
      <c r="A1560" t="s">
        <v>75</v>
      </c>
      <c r="B1560" s="189">
        <v>43554</v>
      </c>
      <c r="C1560" t="s">
        <v>67</v>
      </c>
      <c r="D1560" t="s">
        <v>54</v>
      </c>
      <c r="E1560">
        <v>30580</v>
      </c>
    </row>
    <row r="1561" spans="1:5" x14ac:dyDescent="0.25">
      <c r="A1561" t="s">
        <v>75</v>
      </c>
      <c r="B1561" s="189">
        <v>43554</v>
      </c>
      <c r="C1561" t="s">
        <v>67</v>
      </c>
      <c r="D1561" t="s">
        <v>55</v>
      </c>
      <c r="E1561">
        <v>11629</v>
      </c>
    </row>
    <row r="1562" spans="1:5" x14ac:dyDescent="0.25">
      <c r="A1562" t="s">
        <v>75</v>
      </c>
      <c r="B1562" s="189">
        <v>43554</v>
      </c>
      <c r="C1562" t="s">
        <v>67</v>
      </c>
      <c r="D1562" t="s">
        <v>56</v>
      </c>
      <c r="E1562">
        <v>8474</v>
      </c>
    </row>
    <row r="1563" spans="1:5" x14ac:dyDescent="0.25">
      <c r="A1563" t="s">
        <v>75</v>
      </c>
      <c r="B1563" s="189">
        <v>43554</v>
      </c>
      <c r="C1563" t="s">
        <v>68</v>
      </c>
      <c r="D1563" t="s">
        <v>52</v>
      </c>
      <c r="E1563">
        <v>149543</v>
      </c>
    </row>
    <row r="1564" spans="1:5" x14ac:dyDescent="0.25">
      <c r="A1564" t="s">
        <v>75</v>
      </c>
      <c r="B1564" s="189">
        <v>43554</v>
      </c>
      <c r="C1564" t="s">
        <v>68</v>
      </c>
      <c r="D1564" t="s">
        <v>53</v>
      </c>
      <c r="E1564">
        <v>7741</v>
      </c>
    </row>
    <row r="1565" spans="1:5" x14ac:dyDescent="0.25">
      <c r="A1565" t="s">
        <v>75</v>
      </c>
      <c r="B1565" s="189">
        <v>43554</v>
      </c>
      <c r="C1565" t="s">
        <v>68</v>
      </c>
      <c r="D1565" t="s">
        <v>54</v>
      </c>
      <c r="E1565">
        <v>15205</v>
      </c>
    </row>
    <row r="1566" spans="1:5" x14ac:dyDescent="0.25">
      <c r="A1566" t="s">
        <v>75</v>
      </c>
      <c r="B1566" s="189">
        <v>43554</v>
      </c>
      <c r="C1566" t="s">
        <v>68</v>
      </c>
      <c r="D1566" t="s">
        <v>55</v>
      </c>
      <c r="E1566">
        <v>659</v>
      </c>
    </row>
    <row r="1567" spans="1:5" x14ac:dyDescent="0.25">
      <c r="A1567" t="s">
        <v>75</v>
      </c>
      <c r="B1567" s="189">
        <v>43554</v>
      </c>
      <c r="C1567" t="s">
        <v>68</v>
      </c>
      <c r="D1567" t="s">
        <v>56</v>
      </c>
      <c r="E1567">
        <v>135</v>
      </c>
    </row>
    <row r="1568" spans="1:5" x14ac:dyDescent="0.25">
      <c r="A1568" t="s">
        <v>102</v>
      </c>
      <c r="B1568" s="189">
        <v>43582</v>
      </c>
      <c r="C1568" t="s">
        <v>67</v>
      </c>
      <c r="D1568" t="s">
        <v>52</v>
      </c>
      <c r="E1568">
        <v>45987191</v>
      </c>
    </row>
    <row r="1569" spans="1:5" x14ac:dyDescent="0.25">
      <c r="A1569" t="s">
        <v>102</v>
      </c>
      <c r="B1569" s="189">
        <v>43582</v>
      </c>
      <c r="C1569" t="s">
        <v>67</v>
      </c>
      <c r="D1569" t="s">
        <v>53</v>
      </c>
      <c r="E1569">
        <v>4905365</v>
      </c>
    </row>
    <row r="1570" spans="1:5" x14ac:dyDescent="0.25">
      <c r="A1570" t="s">
        <v>102</v>
      </c>
      <c r="B1570" s="189">
        <v>43582</v>
      </c>
      <c r="C1570" t="s">
        <v>67</v>
      </c>
      <c r="D1570" t="s">
        <v>54</v>
      </c>
      <c r="E1570">
        <v>6917941</v>
      </c>
    </row>
    <row r="1571" spans="1:5" x14ac:dyDescent="0.25">
      <c r="A1571" t="s">
        <v>102</v>
      </c>
      <c r="B1571" s="189">
        <v>43582</v>
      </c>
      <c r="C1571" t="s">
        <v>67</v>
      </c>
      <c r="D1571" t="s">
        <v>55</v>
      </c>
      <c r="E1571">
        <v>9159770</v>
      </c>
    </row>
    <row r="1572" spans="1:5" x14ac:dyDescent="0.25">
      <c r="A1572" t="s">
        <v>102</v>
      </c>
      <c r="B1572" s="189">
        <v>43582</v>
      </c>
      <c r="C1572" t="s">
        <v>67</v>
      </c>
      <c r="D1572" t="s">
        <v>56</v>
      </c>
      <c r="E1572">
        <v>57681296</v>
      </c>
    </row>
    <row r="1573" spans="1:5" x14ac:dyDescent="0.25">
      <c r="A1573" t="s">
        <v>102</v>
      </c>
      <c r="B1573" s="189">
        <v>43582</v>
      </c>
      <c r="C1573" t="s">
        <v>67</v>
      </c>
      <c r="D1573" t="s">
        <v>71</v>
      </c>
      <c r="E1573">
        <v>597</v>
      </c>
    </row>
    <row r="1574" spans="1:5" x14ac:dyDescent="0.25">
      <c r="A1574" t="s">
        <v>102</v>
      </c>
      <c r="B1574" s="189">
        <v>43582</v>
      </c>
      <c r="C1574" t="s">
        <v>68</v>
      </c>
      <c r="D1574" t="s">
        <v>52</v>
      </c>
      <c r="E1574">
        <v>14657923</v>
      </c>
    </row>
    <row r="1575" spans="1:5" x14ac:dyDescent="0.25">
      <c r="A1575" t="s">
        <v>102</v>
      </c>
      <c r="B1575" s="189">
        <v>43582</v>
      </c>
      <c r="C1575" t="s">
        <v>68</v>
      </c>
      <c r="D1575" t="s">
        <v>53</v>
      </c>
      <c r="E1575">
        <v>1196996</v>
      </c>
    </row>
    <row r="1576" spans="1:5" x14ac:dyDescent="0.25">
      <c r="A1576" t="s">
        <v>102</v>
      </c>
      <c r="B1576" s="189">
        <v>43582</v>
      </c>
      <c r="C1576" t="s">
        <v>68</v>
      </c>
      <c r="D1576" t="s">
        <v>54</v>
      </c>
      <c r="E1576">
        <v>4219968</v>
      </c>
    </row>
    <row r="1577" spans="1:5" x14ac:dyDescent="0.25">
      <c r="A1577" t="s">
        <v>102</v>
      </c>
      <c r="B1577" s="189">
        <v>43582</v>
      </c>
      <c r="C1577" t="s">
        <v>68</v>
      </c>
      <c r="D1577" t="s">
        <v>55</v>
      </c>
      <c r="E1577">
        <v>2978694</v>
      </c>
    </row>
    <row r="1578" spans="1:5" x14ac:dyDescent="0.25">
      <c r="A1578" t="s">
        <v>102</v>
      </c>
      <c r="B1578" s="189">
        <v>43582</v>
      </c>
      <c r="C1578" t="s">
        <v>68</v>
      </c>
      <c r="D1578" t="s">
        <v>56</v>
      </c>
      <c r="E1578">
        <v>3490149</v>
      </c>
    </row>
    <row r="1579" spans="1:5" x14ac:dyDescent="0.25">
      <c r="A1579" t="s">
        <v>103</v>
      </c>
      <c r="B1579" s="189">
        <v>43582</v>
      </c>
      <c r="C1579" t="s">
        <v>67</v>
      </c>
      <c r="D1579" t="s">
        <v>52</v>
      </c>
      <c r="E1579">
        <v>74666498.459999993</v>
      </c>
    </row>
    <row r="1580" spans="1:5" x14ac:dyDescent="0.25">
      <c r="A1580" t="s">
        <v>103</v>
      </c>
      <c r="B1580" s="189">
        <v>43582</v>
      </c>
      <c r="C1580" t="s">
        <v>67</v>
      </c>
      <c r="D1580" t="s">
        <v>53</v>
      </c>
      <c r="E1580">
        <v>7823120.6100000003</v>
      </c>
    </row>
    <row r="1581" spans="1:5" x14ac:dyDescent="0.25">
      <c r="A1581" t="s">
        <v>103</v>
      </c>
      <c r="B1581" s="189">
        <v>43582</v>
      </c>
      <c r="C1581" t="s">
        <v>67</v>
      </c>
      <c r="D1581" t="s">
        <v>54</v>
      </c>
      <c r="E1581">
        <v>8844338.2799999993</v>
      </c>
    </row>
    <row r="1582" spans="1:5" x14ac:dyDescent="0.25">
      <c r="A1582" t="s">
        <v>103</v>
      </c>
      <c r="B1582" s="189">
        <v>43582</v>
      </c>
      <c r="C1582" t="s">
        <v>67</v>
      </c>
      <c r="D1582" t="s">
        <v>55</v>
      </c>
      <c r="E1582">
        <v>9668819.2100000009</v>
      </c>
    </row>
    <row r="1583" spans="1:5" x14ac:dyDescent="0.25">
      <c r="A1583" t="s">
        <v>103</v>
      </c>
      <c r="B1583" s="189">
        <v>43582</v>
      </c>
      <c r="C1583" t="s">
        <v>67</v>
      </c>
      <c r="D1583" t="s">
        <v>56</v>
      </c>
      <c r="E1583">
        <v>44903162.409999996</v>
      </c>
    </row>
    <row r="1584" spans="1:5" x14ac:dyDescent="0.25">
      <c r="A1584" t="s">
        <v>103</v>
      </c>
      <c r="B1584" s="189">
        <v>43582</v>
      </c>
      <c r="C1584" t="s">
        <v>67</v>
      </c>
      <c r="D1584" t="s">
        <v>71</v>
      </c>
      <c r="E1584">
        <v>479.09</v>
      </c>
    </row>
    <row r="1585" spans="1:5" x14ac:dyDescent="0.25">
      <c r="A1585" t="s">
        <v>103</v>
      </c>
      <c r="B1585" s="189">
        <v>43582</v>
      </c>
      <c r="C1585" t="s">
        <v>68</v>
      </c>
      <c r="D1585" t="s">
        <v>52</v>
      </c>
      <c r="E1585">
        <v>20915102.18</v>
      </c>
    </row>
    <row r="1586" spans="1:5" x14ac:dyDescent="0.25">
      <c r="A1586" t="s">
        <v>103</v>
      </c>
      <c r="B1586" s="189">
        <v>43582</v>
      </c>
      <c r="C1586" t="s">
        <v>68</v>
      </c>
      <c r="D1586" t="s">
        <v>53</v>
      </c>
      <c r="E1586">
        <v>1680233.87</v>
      </c>
    </row>
    <row r="1587" spans="1:5" x14ac:dyDescent="0.25">
      <c r="A1587" t="s">
        <v>103</v>
      </c>
      <c r="B1587" s="189">
        <v>43582</v>
      </c>
      <c r="C1587" t="s">
        <v>68</v>
      </c>
      <c r="D1587" t="s">
        <v>54</v>
      </c>
      <c r="E1587">
        <v>4502206.74</v>
      </c>
    </row>
    <row r="1588" spans="1:5" x14ac:dyDescent="0.25">
      <c r="A1588" t="s">
        <v>103</v>
      </c>
      <c r="B1588" s="189">
        <v>43582</v>
      </c>
      <c r="C1588" t="s">
        <v>68</v>
      </c>
      <c r="D1588" t="s">
        <v>55</v>
      </c>
      <c r="E1588">
        <v>2078460.05</v>
      </c>
    </row>
    <row r="1589" spans="1:5" x14ac:dyDescent="0.25">
      <c r="A1589" t="s">
        <v>103</v>
      </c>
      <c r="B1589" s="189">
        <v>43582</v>
      </c>
      <c r="C1589" t="s">
        <v>68</v>
      </c>
      <c r="D1589" t="s">
        <v>56</v>
      </c>
      <c r="E1589">
        <v>1653639.88</v>
      </c>
    </row>
    <row r="1590" spans="1:5" x14ac:dyDescent="0.25">
      <c r="A1590" t="s">
        <v>104</v>
      </c>
      <c r="B1590" s="189">
        <v>43582</v>
      </c>
      <c r="C1590" t="s">
        <v>67</v>
      </c>
      <c r="D1590" t="s">
        <v>52</v>
      </c>
      <c r="E1590">
        <v>36562.43</v>
      </c>
    </row>
    <row r="1591" spans="1:5" x14ac:dyDescent="0.25">
      <c r="A1591" t="s">
        <v>104</v>
      </c>
      <c r="B1591" s="189">
        <v>43582</v>
      </c>
      <c r="C1591" t="s">
        <v>67</v>
      </c>
      <c r="D1591" t="s">
        <v>53</v>
      </c>
      <c r="E1591">
        <v>29364.33</v>
      </c>
    </row>
    <row r="1592" spans="1:5" x14ac:dyDescent="0.25">
      <c r="A1592" t="s">
        <v>104</v>
      </c>
      <c r="B1592" s="189">
        <v>43582</v>
      </c>
      <c r="C1592" t="s">
        <v>67</v>
      </c>
      <c r="D1592" t="s">
        <v>54</v>
      </c>
      <c r="E1592">
        <v>806.54</v>
      </c>
    </row>
    <row r="1593" spans="1:5" x14ac:dyDescent="0.25">
      <c r="A1593" t="s">
        <v>104</v>
      </c>
      <c r="B1593" s="189">
        <v>43582</v>
      </c>
      <c r="C1593" t="s">
        <v>67</v>
      </c>
      <c r="D1593" t="s">
        <v>55</v>
      </c>
      <c r="E1593">
        <v>676.84</v>
      </c>
    </row>
    <row r="1594" spans="1:5" x14ac:dyDescent="0.25">
      <c r="A1594" t="s">
        <v>104</v>
      </c>
      <c r="B1594" s="189">
        <v>43582</v>
      </c>
      <c r="C1594" t="s">
        <v>67</v>
      </c>
      <c r="D1594" t="s">
        <v>56</v>
      </c>
      <c r="E1594">
        <v>1135</v>
      </c>
    </row>
    <row r="1595" spans="1:5" x14ac:dyDescent="0.25">
      <c r="A1595" t="s">
        <v>104</v>
      </c>
      <c r="B1595" s="189">
        <v>43582</v>
      </c>
      <c r="C1595" t="s">
        <v>68</v>
      </c>
      <c r="D1595" t="s">
        <v>52</v>
      </c>
      <c r="E1595">
        <v>3667.44</v>
      </c>
    </row>
    <row r="1596" spans="1:5" x14ac:dyDescent="0.25">
      <c r="A1596" t="s">
        <v>104</v>
      </c>
      <c r="B1596" s="189">
        <v>43582</v>
      </c>
      <c r="C1596" t="s">
        <v>68</v>
      </c>
      <c r="D1596" t="s">
        <v>53</v>
      </c>
      <c r="E1596">
        <v>1485.33</v>
      </c>
    </row>
    <row r="1597" spans="1:5" x14ac:dyDescent="0.25">
      <c r="A1597" t="s">
        <v>104</v>
      </c>
      <c r="B1597" s="189">
        <v>43582</v>
      </c>
      <c r="C1597" t="s">
        <v>68</v>
      </c>
      <c r="D1597" t="s">
        <v>54</v>
      </c>
      <c r="E1597">
        <v>391.25</v>
      </c>
    </row>
    <row r="1598" spans="1:5" x14ac:dyDescent="0.25">
      <c r="A1598" t="s">
        <v>74</v>
      </c>
      <c r="B1598" s="189">
        <v>43582</v>
      </c>
      <c r="C1598" t="s">
        <v>67</v>
      </c>
      <c r="D1598" t="s">
        <v>52</v>
      </c>
      <c r="E1598">
        <v>87058595.739999995</v>
      </c>
    </row>
    <row r="1599" spans="1:5" x14ac:dyDescent="0.25">
      <c r="A1599" t="s">
        <v>74</v>
      </c>
      <c r="B1599" s="189">
        <v>43582</v>
      </c>
      <c r="C1599" t="s">
        <v>67</v>
      </c>
      <c r="D1599" t="s">
        <v>53</v>
      </c>
      <c r="E1599">
        <v>5342614.6500000004</v>
      </c>
    </row>
    <row r="1600" spans="1:5" x14ac:dyDescent="0.25">
      <c r="A1600" t="s">
        <v>74</v>
      </c>
      <c r="B1600" s="189">
        <v>43582</v>
      </c>
      <c r="C1600" t="s">
        <v>67</v>
      </c>
      <c r="D1600" t="s">
        <v>54</v>
      </c>
      <c r="E1600">
        <v>11600996.93</v>
      </c>
    </row>
    <row r="1601" spans="1:5" x14ac:dyDescent="0.25">
      <c r="A1601" t="s">
        <v>74</v>
      </c>
      <c r="B1601" s="189">
        <v>43582</v>
      </c>
      <c r="C1601" t="s">
        <v>67</v>
      </c>
      <c r="D1601" t="s">
        <v>55</v>
      </c>
      <c r="E1601">
        <v>12488420.199999999</v>
      </c>
    </row>
    <row r="1602" spans="1:5" x14ac:dyDescent="0.25">
      <c r="A1602" t="s">
        <v>74</v>
      </c>
      <c r="B1602" s="189">
        <v>43582</v>
      </c>
      <c r="C1602" t="s">
        <v>67</v>
      </c>
      <c r="D1602" t="s">
        <v>56</v>
      </c>
      <c r="E1602">
        <v>42548758.5</v>
      </c>
    </row>
    <row r="1603" spans="1:5" x14ac:dyDescent="0.25">
      <c r="A1603" t="s">
        <v>74</v>
      </c>
      <c r="B1603" s="189">
        <v>43582</v>
      </c>
      <c r="C1603" t="s">
        <v>68</v>
      </c>
      <c r="D1603" t="s">
        <v>52</v>
      </c>
      <c r="E1603">
        <v>23353729.27</v>
      </c>
    </row>
    <row r="1604" spans="1:5" x14ac:dyDescent="0.25">
      <c r="A1604" t="s">
        <v>74</v>
      </c>
      <c r="B1604" s="189">
        <v>43582</v>
      </c>
      <c r="C1604" t="s">
        <v>68</v>
      </c>
      <c r="D1604" t="s">
        <v>53</v>
      </c>
      <c r="E1604">
        <v>1079739.75</v>
      </c>
    </row>
    <row r="1605" spans="1:5" x14ac:dyDescent="0.25">
      <c r="A1605" t="s">
        <v>74</v>
      </c>
      <c r="B1605" s="189">
        <v>43582</v>
      </c>
      <c r="C1605" t="s">
        <v>68</v>
      </c>
      <c r="D1605" t="s">
        <v>54</v>
      </c>
      <c r="E1605">
        <v>6257780.2199999997</v>
      </c>
    </row>
    <row r="1606" spans="1:5" x14ac:dyDescent="0.25">
      <c r="A1606" t="s">
        <v>74</v>
      </c>
      <c r="B1606" s="189">
        <v>43582</v>
      </c>
      <c r="C1606" t="s">
        <v>68</v>
      </c>
      <c r="D1606" t="s">
        <v>55</v>
      </c>
      <c r="E1606">
        <v>3246239.97</v>
      </c>
    </row>
    <row r="1607" spans="1:5" x14ac:dyDescent="0.25">
      <c r="A1607" t="s">
        <v>74</v>
      </c>
      <c r="B1607" s="189">
        <v>43582</v>
      </c>
      <c r="C1607" t="s">
        <v>68</v>
      </c>
      <c r="D1607" t="s">
        <v>56</v>
      </c>
      <c r="E1607">
        <v>1739457.07</v>
      </c>
    </row>
    <row r="1608" spans="1:5" x14ac:dyDescent="0.25">
      <c r="A1608" t="s">
        <v>75</v>
      </c>
      <c r="B1608" s="189">
        <v>43582</v>
      </c>
      <c r="C1608" t="s">
        <v>67</v>
      </c>
      <c r="D1608" t="s">
        <v>52</v>
      </c>
      <c r="E1608">
        <v>470358</v>
      </c>
    </row>
    <row r="1609" spans="1:5" x14ac:dyDescent="0.25">
      <c r="A1609" t="s">
        <v>75</v>
      </c>
      <c r="B1609" s="189">
        <v>43582</v>
      </c>
      <c r="C1609" t="s">
        <v>67</v>
      </c>
      <c r="D1609" t="s">
        <v>53</v>
      </c>
      <c r="E1609">
        <v>35526</v>
      </c>
    </row>
    <row r="1610" spans="1:5" x14ac:dyDescent="0.25">
      <c r="A1610" t="s">
        <v>75</v>
      </c>
      <c r="B1610" s="189">
        <v>43582</v>
      </c>
      <c r="C1610" t="s">
        <v>67</v>
      </c>
      <c r="D1610" t="s">
        <v>54</v>
      </c>
      <c r="E1610">
        <v>30985</v>
      </c>
    </row>
    <row r="1611" spans="1:5" x14ac:dyDescent="0.25">
      <c r="A1611" t="s">
        <v>75</v>
      </c>
      <c r="B1611" s="189">
        <v>43582</v>
      </c>
      <c r="C1611" t="s">
        <v>67</v>
      </c>
      <c r="D1611" t="s">
        <v>55</v>
      </c>
      <c r="E1611">
        <v>11999</v>
      </c>
    </row>
    <row r="1612" spans="1:5" x14ac:dyDescent="0.25">
      <c r="A1612" t="s">
        <v>75</v>
      </c>
      <c r="B1612" s="189">
        <v>43582</v>
      </c>
      <c r="C1612" t="s">
        <v>67</v>
      </c>
      <c r="D1612" t="s">
        <v>56</v>
      </c>
      <c r="E1612">
        <v>9539</v>
      </c>
    </row>
    <row r="1613" spans="1:5" x14ac:dyDescent="0.25">
      <c r="A1613" t="s">
        <v>75</v>
      </c>
      <c r="B1613" s="189">
        <v>43582</v>
      </c>
      <c r="C1613" t="s">
        <v>68</v>
      </c>
      <c r="D1613" t="s">
        <v>52</v>
      </c>
      <c r="E1613">
        <v>153220</v>
      </c>
    </row>
    <row r="1614" spans="1:5" x14ac:dyDescent="0.25">
      <c r="A1614" t="s">
        <v>75</v>
      </c>
      <c r="B1614" s="189">
        <v>43582</v>
      </c>
      <c r="C1614" t="s">
        <v>68</v>
      </c>
      <c r="D1614" t="s">
        <v>53</v>
      </c>
      <c r="E1614">
        <v>7916</v>
      </c>
    </row>
    <row r="1615" spans="1:5" x14ac:dyDescent="0.25">
      <c r="A1615" t="s">
        <v>75</v>
      </c>
      <c r="B1615" s="189">
        <v>43582</v>
      </c>
      <c r="C1615" t="s">
        <v>68</v>
      </c>
      <c r="D1615" t="s">
        <v>54</v>
      </c>
      <c r="E1615">
        <v>15163</v>
      </c>
    </row>
    <row r="1616" spans="1:5" x14ac:dyDescent="0.25">
      <c r="A1616" t="s">
        <v>75</v>
      </c>
      <c r="B1616" s="189">
        <v>43582</v>
      </c>
      <c r="C1616" t="s">
        <v>68</v>
      </c>
      <c r="D1616" t="s">
        <v>55</v>
      </c>
      <c r="E1616">
        <v>737</v>
      </c>
    </row>
    <row r="1617" spans="1:5" x14ac:dyDescent="0.25">
      <c r="A1617" t="s">
        <v>75</v>
      </c>
      <c r="B1617" s="189">
        <v>43582</v>
      </c>
      <c r="C1617" t="s">
        <v>68</v>
      </c>
      <c r="D1617" t="s">
        <v>56</v>
      </c>
      <c r="E1617">
        <v>152</v>
      </c>
    </row>
    <row r="1618" spans="1:5" x14ac:dyDescent="0.25">
      <c r="A1618" t="s">
        <v>102</v>
      </c>
      <c r="B1618" s="189">
        <v>43617</v>
      </c>
      <c r="C1618" t="s">
        <v>67</v>
      </c>
      <c r="D1618" t="s">
        <v>52</v>
      </c>
      <c r="E1618">
        <v>28469958</v>
      </c>
    </row>
    <row r="1619" spans="1:5" x14ac:dyDescent="0.25">
      <c r="A1619" t="s">
        <v>102</v>
      </c>
      <c r="B1619" s="189">
        <v>43617</v>
      </c>
      <c r="C1619" t="s">
        <v>67</v>
      </c>
      <c r="D1619" t="s">
        <v>53</v>
      </c>
      <c r="E1619">
        <v>3295956</v>
      </c>
    </row>
    <row r="1620" spans="1:5" x14ac:dyDescent="0.25">
      <c r="A1620" t="s">
        <v>102</v>
      </c>
      <c r="B1620" s="189">
        <v>43617</v>
      </c>
      <c r="C1620" t="s">
        <v>67</v>
      </c>
      <c r="D1620" t="s">
        <v>54</v>
      </c>
      <c r="E1620">
        <v>4315718</v>
      </c>
    </row>
    <row r="1621" spans="1:5" x14ac:dyDescent="0.25">
      <c r="A1621" t="s">
        <v>102</v>
      </c>
      <c r="B1621" s="189">
        <v>43617</v>
      </c>
      <c r="C1621" t="s">
        <v>67</v>
      </c>
      <c r="D1621" t="s">
        <v>55</v>
      </c>
      <c r="E1621">
        <v>6397631</v>
      </c>
    </row>
    <row r="1622" spans="1:5" x14ac:dyDescent="0.25">
      <c r="A1622" t="s">
        <v>102</v>
      </c>
      <c r="B1622" s="189">
        <v>43617</v>
      </c>
      <c r="C1622" t="s">
        <v>67</v>
      </c>
      <c r="D1622" t="s">
        <v>56</v>
      </c>
      <c r="E1622">
        <v>38428848</v>
      </c>
    </row>
    <row r="1623" spans="1:5" x14ac:dyDescent="0.25">
      <c r="A1623" t="s">
        <v>102</v>
      </c>
      <c r="B1623" s="189">
        <v>43617</v>
      </c>
      <c r="C1623" t="s">
        <v>67</v>
      </c>
      <c r="D1623" t="s">
        <v>71</v>
      </c>
      <c r="E1623">
        <v>617</v>
      </c>
    </row>
    <row r="1624" spans="1:5" x14ac:dyDescent="0.25">
      <c r="A1624" t="s">
        <v>102</v>
      </c>
      <c r="B1624" s="189">
        <v>43617</v>
      </c>
      <c r="C1624" t="s">
        <v>68</v>
      </c>
      <c r="D1624" t="s">
        <v>52</v>
      </c>
      <c r="E1624">
        <v>9052086</v>
      </c>
    </row>
    <row r="1625" spans="1:5" x14ac:dyDescent="0.25">
      <c r="A1625" t="s">
        <v>102</v>
      </c>
      <c r="B1625" s="189">
        <v>43617</v>
      </c>
      <c r="C1625" t="s">
        <v>68</v>
      </c>
      <c r="D1625" t="s">
        <v>53</v>
      </c>
      <c r="E1625">
        <v>603602</v>
      </c>
    </row>
    <row r="1626" spans="1:5" x14ac:dyDescent="0.25">
      <c r="A1626" t="s">
        <v>102</v>
      </c>
      <c r="B1626" s="189">
        <v>43617</v>
      </c>
      <c r="C1626" t="s">
        <v>68</v>
      </c>
      <c r="D1626" t="s">
        <v>54</v>
      </c>
      <c r="E1626">
        <v>2822502</v>
      </c>
    </row>
    <row r="1627" spans="1:5" x14ac:dyDescent="0.25">
      <c r="A1627" t="s">
        <v>102</v>
      </c>
      <c r="B1627" s="189">
        <v>43617</v>
      </c>
      <c r="C1627" t="s">
        <v>68</v>
      </c>
      <c r="D1627" t="s">
        <v>55</v>
      </c>
      <c r="E1627">
        <v>2016243</v>
      </c>
    </row>
    <row r="1628" spans="1:5" x14ac:dyDescent="0.25">
      <c r="A1628" t="s">
        <v>102</v>
      </c>
      <c r="B1628" s="189">
        <v>43617</v>
      </c>
      <c r="C1628" t="s">
        <v>68</v>
      </c>
      <c r="D1628" t="s">
        <v>56</v>
      </c>
      <c r="E1628">
        <v>2881384</v>
      </c>
    </row>
    <row r="1629" spans="1:5" x14ac:dyDescent="0.25">
      <c r="A1629" t="s">
        <v>103</v>
      </c>
      <c r="B1629" s="189">
        <v>43617</v>
      </c>
      <c r="C1629" t="s">
        <v>67</v>
      </c>
      <c r="D1629" t="s">
        <v>52</v>
      </c>
      <c r="E1629">
        <v>43089878.020000003</v>
      </c>
    </row>
    <row r="1630" spans="1:5" x14ac:dyDescent="0.25">
      <c r="A1630" t="s">
        <v>103</v>
      </c>
      <c r="B1630" s="189">
        <v>43617</v>
      </c>
      <c r="C1630" t="s">
        <v>67</v>
      </c>
      <c r="D1630" t="s">
        <v>53</v>
      </c>
      <c r="E1630">
        <v>4949333.26</v>
      </c>
    </row>
    <row r="1631" spans="1:5" x14ac:dyDescent="0.25">
      <c r="A1631" t="s">
        <v>103</v>
      </c>
      <c r="B1631" s="189">
        <v>43617</v>
      </c>
      <c r="C1631" t="s">
        <v>67</v>
      </c>
      <c r="D1631" t="s">
        <v>54</v>
      </c>
      <c r="E1631">
        <v>5502635.4199999999</v>
      </c>
    </row>
    <row r="1632" spans="1:5" x14ac:dyDescent="0.25">
      <c r="A1632" t="s">
        <v>103</v>
      </c>
      <c r="B1632" s="189">
        <v>43617</v>
      </c>
      <c r="C1632" t="s">
        <v>67</v>
      </c>
      <c r="D1632" t="s">
        <v>55</v>
      </c>
      <c r="E1632">
        <v>6560802.8200000003</v>
      </c>
    </row>
    <row r="1633" spans="1:5" x14ac:dyDescent="0.25">
      <c r="A1633" t="s">
        <v>103</v>
      </c>
      <c r="B1633" s="189">
        <v>43617</v>
      </c>
      <c r="C1633" t="s">
        <v>67</v>
      </c>
      <c r="D1633" t="s">
        <v>56</v>
      </c>
      <c r="E1633">
        <v>26223743.120000001</v>
      </c>
    </row>
    <row r="1634" spans="1:5" x14ac:dyDescent="0.25">
      <c r="A1634" t="s">
        <v>103</v>
      </c>
      <c r="B1634" s="189">
        <v>43617</v>
      </c>
      <c r="C1634" t="s">
        <v>67</v>
      </c>
      <c r="D1634" t="s">
        <v>71</v>
      </c>
      <c r="E1634">
        <v>478.61</v>
      </c>
    </row>
    <row r="1635" spans="1:5" x14ac:dyDescent="0.25">
      <c r="A1635" t="s">
        <v>103</v>
      </c>
      <c r="B1635" s="189">
        <v>43617</v>
      </c>
      <c r="C1635" t="s">
        <v>68</v>
      </c>
      <c r="D1635" t="s">
        <v>52</v>
      </c>
      <c r="E1635">
        <v>12818009.539999999</v>
      </c>
    </row>
    <row r="1636" spans="1:5" x14ac:dyDescent="0.25">
      <c r="A1636" t="s">
        <v>103</v>
      </c>
      <c r="B1636" s="189">
        <v>43617</v>
      </c>
      <c r="C1636" t="s">
        <v>68</v>
      </c>
      <c r="D1636" t="s">
        <v>53</v>
      </c>
      <c r="E1636">
        <v>840222.9</v>
      </c>
    </row>
    <row r="1637" spans="1:5" x14ac:dyDescent="0.25">
      <c r="A1637" t="s">
        <v>103</v>
      </c>
      <c r="B1637" s="189">
        <v>43617</v>
      </c>
      <c r="C1637" t="s">
        <v>68</v>
      </c>
      <c r="D1637" t="s">
        <v>54</v>
      </c>
      <c r="E1637">
        <v>2800113.03</v>
      </c>
    </row>
    <row r="1638" spans="1:5" x14ac:dyDescent="0.25">
      <c r="A1638" t="s">
        <v>103</v>
      </c>
      <c r="B1638" s="189">
        <v>43617</v>
      </c>
      <c r="C1638" t="s">
        <v>68</v>
      </c>
      <c r="D1638" t="s">
        <v>55</v>
      </c>
      <c r="E1638">
        <v>1327294.81</v>
      </c>
    </row>
    <row r="1639" spans="1:5" x14ac:dyDescent="0.25">
      <c r="A1639" t="s">
        <v>103</v>
      </c>
      <c r="B1639" s="189">
        <v>43617</v>
      </c>
      <c r="C1639" t="s">
        <v>68</v>
      </c>
      <c r="D1639" t="s">
        <v>56</v>
      </c>
      <c r="E1639">
        <v>1209935.4099999999</v>
      </c>
    </row>
    <row r="1640" spans="1:5" x14ac:dyDescent="0.25">
      <c r="A1640" t="s">
        <v>104</v>
      </c>
      <c r="B1640" s="189">
        <v>43617</v>
      </c>
      <c r="C1640" t="s">
        <v>67</v>
      </c>
      <c r="D1640" t="s">
        <v>52</v>
      </c>
      <c r="E1640">
        <v>28608.7</v>
      </c>
    </row>
    <row r="1641" spans="1:5" x14ac:dyDescent="0.25">
      <c r="A1641" t="s">
        <v>104</v>
      </c>
      <c r="B1641" s="189">
        <v>43617</v>
      </c>
      <c r="C1641" t="s">
        <v>67</v>
      </c>
      <c r="D1641" t="s">
        <v>53</v>
      </c>
      <c r="E1641">
        <v>27621.68</v>
      </c>
    </row>
    <row r="1642" spans="1:5" x14ac:dyDescent="0.25">
      <c r="A1642" t="s">
        <v>104</v>
      </c>
      <c r="B1642" s="189">
        <v>43617</v>
      </c>
      <c r="C1642" t="s">
        <v>67</v>
      </c>
      <c r="D1642" t="s">
        <v>54</v>
      </c>
      <c r="E1642">
        <v>304.27999999999997</v>
      </c>
    </row>
    <row r="1643" spans="1:5" x14ac:dyDescent="0.25">
      <c r="A1643" t="s">
        <v>104</v>
      </c>
      <c r="B1643" s="189">
        <v>43617</v>
      </c>
      <c r="C1643" t="s">
        <v>67</v>
      </c>
      <c r="D1643" t="s">
        <v>55</v>
      </c>
      <c r="E1643">
        <v>414.43</v>
      </c>
    </row>
    <row r="1644" spans="1:5" x14ac:dyDescent="0.25">
      <c r="A1644" t="s">
        <v>104</v>
      </c>
      <c r="B1644" s="189">
        <v>43617</v>
      </c>
      <c r="C1644" t="s">
        <v>67</v>
      </c>
      <c r="D1644" t="s">
        <v>56</v>
      </c>
      <c r="E1644">
        <v>520.45000000000005</v>
      </c>
    </row>
    <row r="1645" spans="1:5" x14ac:dyDescent="0.25">
      <c r="A1645" t="s">
        <v>104</v>
      </c>
      <c r="B1645" s="189">
        <v>43617</v>
      </c>
      <c r="C1645" t="s">
        <v>68</v>
      </c>
      <c r="D1645" t="s">
        <v>52</v>
      </c>
      <c r="E1645">
        <v>2551.04</v>
      </c>
    </row>
    <row r="1646" spans="1:5" x14ac:dyDescent="0.25">
      <c r="A1646" t="s">
        <v>104</v>
      </c>
      <c r="B1646" s="189">
        <v>43617</v>
      </c>
      <c r="C1646" t="s">
        <v>68</v>
      </c>
      <c r="D1646" t="s">
        <v>53</v>
      </c>
      <c r="E1646">
        <v>868.77</v>
      </c>
    </row>
    <row r="1647" spans="1:5" x14ac:dyDescent="0.25">
      <c r="A1647" t="s">
        <v>104</v>
      </c>
      <c r="B1647" s="189">
        <v>43617</v>
      </c>
      <c r="C1647" t="s">
        <v>68</v>
      </c>
      <c r="D1647" t="s">
        <v>54</v>
      </c>
      <c r="E1647">
        <v>121.8</v>
      </c>
    </row>
    <row r="1648" spans="1:5" x14ac:dyDescent="0.25">
      <c r="A1648" t="s">
        <v>74</v>
      </c>
      <c r="B1648" s="189">
        <v>43617</v>
      </c>
      <c r="C1648" t="s">
        <v>67</v>
      </c>
      <c r="D1648" t="s">
        <v>52</v>
      </c>
      <c r="E1648">
        <v>66709424.939999998</v>
      </c>
    </row>
    <row r="1649" spans="1:5" x14ac:dyDescent="0.25">
      <c r="A1649" t="s">
        <v>74</v>
      </c>
      <c r="B1649" s="189">
        <v>43617</v>
      </c>
      <c r="C1649" t="s">
        <v>67</v>
      </c>
      <c r="D1649" t="s">
        <v>53</v>
      </c>
      <c r="E1649">
        <v>4026889.16</v>
      </c>
    </row>
    <row r="1650" spans="1:5" x14ac:dyDescent="0.25">
      <c r="A1650" t="s">
        <v>74</v>
      </c>
      <c r="B1650" s="189">
        <v>43617</v>
      </c>
      <c r="C1650" t="s">
        <v>67</v>
      </c>
      <c r="D1650" t="s">
        <v>54</v>
      </c>
      <c r="E1650">
        <v>9074922.5099999998</v>
      </c>
    </row>
    <row r="1651" spans="1:5" x14ac:dyDescent="0.25">
      <c r="A1651" t="s">
        <v>74</v>
      </c>
      <c r="B1651" s="189">
        <v>43617</v>
      </c>
      <c r="C1651" t="s">
        <v>67</v>
      </c>
      <c r="D1651" t="s">
        <v>55</v>
      </c>
      <c r="E1651">
        <v>9926474.7699999996</v>
      </c>
    </row>
    <row r="1652" spans="1:5" x14ac:dyDescent="0.25">
      <c r="A1652" t="s">
        <v>74</v>
      </c>
      <c r="B1652" s="189">
        <v>43617</v>
      </c>
      <c r="C1652" t="s">
        <v>67</v>
      </c>
      <c r="D1652" t="s">
        <v>56</v>
      </c>
      <c r="E1652">
        <v>40827416.32</v>
      </c>
    </row>
    <row r="1653" spans="1:5" x14ac:dyDescent="0.25">
      <c r="A1653" t="s">
        <v>74</v>
      </c>
      <c r="B1653" s="189">
        <v>43617</v>
      </c>
      <c r="C1653" t="s">
        <v>68</v>
      </c>
      <c r="D1653" t="s">
        <v>52</v>
      </c>
      <c r="E1653">
        <v>17750565.609999999</v>
      </c>
    </row>
    <row r="1654" spans="1:5" x14ac:dyDescent="0.25">
      <c r="A1654" t="s">
        <v>74</v>
      </c>
      <c r="B1654" s="189">
        <v>43617</v>
      </c>
      <c r="C1654" t="s">
        <v>68</v>
      </c>
      <c r="D1654" t="s">
        <v>53</v>
      </c>
      <c r="E1654">
        <v>779053.37</v>
      </c>
    </row>
    <row r="1655" spans="1:5" x14ac:dyDescent="0.25">
      <c r="A1655" t="s">
        <v>74</v>
      </c>
      <c r="B1655" s="189">
        <v>43617</v>
      </c>
      <c r="C1655" t="s">
        <v>68</v>
      </c>
      <c r="D1655" t="s">
        <v>54</v>
      </c>
      <c r="E1655">
        <v>4749002.7699999996</v>
      </c>
    </row>
    <row r="1656" spans="1:5" x14ac:dyDescent="0.25">
      <c r="A1656" t="s">
        <v>74</v>
      </c>
      <c r="B1656" s="189">
        <v>43617</v>
      </c>
      <c r="C1656" t="s">
        <v>68</v>
      </c>
      <c r="D1656" t="s">
        <v>55</v>
      </c>
      <c r="E1656">
        <v>2302821.11</v>
      </c>
    </row>
    <row r="1657" spans="1:5" x14ac:dyDescent="0.25">
      <c r="A1657" t="s">
        <v>74</v>
      </c>
      <c r="B1657" s="189">
        <v>43617</v>
      </c>
      <c r="C1657" t="s">
        <v>68</v>
      </c>
      <c r="D1657" t="s">
        <v>56</v>
      </c>
      <c r="E1657">
        <v>1323151.3799999999</v>
      </c>
    </row>
    <row r="1658" spans="1:5" x14ac:dyDescent="0.25">
      <c r="A1658" t="s">
        <v>75</v>
      </c>
      <c r="B1658" s="189">
        <v>43617</v>
      </c>
      <c r="C1658" t="s">
        <v>67</v>
      </c>
      <c r="D1658" t="s">
        <v>52</v>
      </c>
      <c r="E1658">
        <v>479130</v>
      </c>
    </row>
    <row r="1659" spans="1:5" x14ac:dyDescent="0.25">
      <c r="A1659" t="s">
        <v>75</v>
      </c>
      <c r="B1659" s="189">
        <v>43617</v>
      </c>
      <c r="C1659" t="s">
        <v>67</v>
      </c>
      <c r="D1659" t="s">
        <v>53</v>
      </c>
      <c r="E1659">
        <v>32964</v>
      </c>
    </row>
    <row r="1660" spans="1:5" x14ac:dyDescent="0.25">
      <c r="A1660" t="s">
        <v>75</v>
      </c>
      <c r="B1660" s="189">
        <v>43617</v>
      </c>
      <c r="C1660" t="s">
        <v>67</v>
      </c>
      <c r="D1660" t="s">
        <v>54</v>
      </c>
      <c r="E1660">
        <v>33683</v>
      </c>
    </row>
    <row r="1661" spans="1:5" x14ac:dyDescent="0.25">
      <c r="A1661" t="s">
        <v>75</v>
      </c>
      <c r="B1661" s="189">
        <v>43617</v>
      </c>
      <c r="C1661" t="s">
        <v>67</v>
      </c>
      <c r="D1661" t="s">
        <v>55</v>
      </c>
      <c r="E1661">
        <v>13184</v>
      </c>
    </row>
    <row r="1662" spans="1:5" x14ac:dyDescent="0.25">
      <c r="A1662" t="s">
        <v>75</v>
      </c>
      <c r="B1662" s="189">
        <v>43617</v>
      </c>
      <c r="C1662" t="s">
        <v>67</v>
      </c>
      <c r="D1662" t="s">
        <v>56</v>
      </c>
      <c r="E1662">
        <v>10163</v>
      </c>
    </row>
    <row r="1663" spans="1:5" x14ac:dyDescent="0.25">
      <c r="A1663" t="s">
        <v>75</v>
      </c>
      <c r="B1663" s="189">
        <v>43617</v>
      </c>
      <c r="C1663" t="s">
        <v>68</v>
      </c>
      <c r="D1663" t="s">
        <v>52</v>
      </c>
      <c r="E1663">
        <v>155275</v>
      </c>
    </row>
    <row r="1664" spans="1:5" x14ac:dyDescent="0.25">
      <c r="A1664" t="s">
        <v>75</v>
      </c>
      <c r="B1664" s="189">
        <v>43617</v>
      </c>
      <c r="C1664" t="s">
        <v>68</v>
      </c>
      <c r="D1664" t="s">
        <v>53</v>
      </c>
      <c r="E1664">
        <v>7333</v>
      </c>
    </row>
    <row r="1665" spans="1:5" x14ac:dyDescent="0.25">
      <c r="A1665" t="s">
        <v>75</v>
      </c>
      <c r="B1665" s="189">
        <v>43617</v>
      </c>
      <c r="C1665" t="s">
        <v>68</v>
      </c>
      <c r="D1665" t="s">
        <v>54</v>
      </c>
      <c r="E1665">
        <v>17265</v>
      </c>
    </row>
    <row r="1666" spans="1:5" x14ac:dyDescent="0.25">
      <c r="A1666" t="s">
        <v>75</v>
      </c>
      <c r="B1666" s="189">
        <v>43617</v>
      </c>
      <c r="C1666" t="s">
        <v>68</v>
      </c>
      <c r="D1666" t="s">
        <v>55</v>
      </c>
      <c r="E1666">
        <v>760</v>
      </c>
    </row>
    <row r="1667" spans="1:5" x14ac:dyDescent="0.25">
      <c r="A1667" t="s">
        <v>75</v>
      </c>
      <c r="B1667" s="189">
        <v>43617</v>
      </c>
      <c r="C1667" t="s">
        <v>68</v>
      </c>
      <c r="D1667" t="s">
        <v>56</v>
      </c>
      <c r="E1667">
        <v>156</v>
      </c>
    </row>
    <row r="1668" spans="1:5" x14ac:dyDescent="0.25">
      <c r="A1668" t="s">
        <v>102</v>
      </c>
      <c r="B1668" s="189">
        <v>43645</v>
      </c>
      <c r="C1668" t="s">
        <v>67</v>
      </c>
      <c r="D1668" t="s">
        <v>52</v>
      </c>
      <c r="E1668">
        <v>15264615</v>
      </c>
    </row>
    <row r="1669" spans="1:5" x14ac:dyDescent="0.25">
      <c r="A1669" t="s">
        <v>102</v>
      </c>
      <c r="B1669" s="189">
        <v>43645</v>
      </c>
      <c r="C1669" t="s">
        <v>67</v>
      </c>
      <c r="D1669" t="s">
        <v>53</v>
      </c>
      <c r="E1669">
        <v>1628824</v>
      </c>
    </row>
    <row r="1670" spans="1:5" x14ac:dyDescent="0.25">
      <c r="A1670" t="s">
        <v>102</v>
      </c>
      <c r="B1670" s="189">
        <v>43645</v>
      </c>
      <c r="C1670" t="s">
        <v>67</v>
      </c>
      <c r="D1670" t="s">
        <v>54</v>
      </c>
      <c r="E1670">
        <v>2666421</v>
      </c>
    </row>
    <row r="1671" spans="1:5" x14ac:dyDescent="0.25">
      <c r="A1671" t="s">
        <v>102</v>
      </c>
      <c r="B1671" s="189">
        <v>43645</v>
      </c>
      <c r="C1671" t="s">
        <v>67</v>
      </c>
      <c r="D1671" t="s">
        <v>55</v>
      </c>
      <c r="E1671">
        <v>3879192</v>
      </c>
    </row>
    <row r="1672" spans="1:5" x14ac:dyDescent="0.25">
      <c r="A1672" t="s">
        <v>102</v>
      </c>
      <c r="B1672" s="189">
        <v>43645</v>
      </c>
      <c r="C1672" t="s">
        <v>67</v>
      </c>
      <c r="D1672" t="s">
        <v>56</v>
      </c>
      <c r="E1672">
        <v>26561434</v>
      </c>
    </row>
    <row r="1673" spans="1:5" x14ac:dyDescent="0.25">
      <c r="A1673" t="s">
        <v>102</v>
      </c>
      <c r="B1673" s="189">
        <v>43645</v>
      </c>
      <c r="C1673" t="s">
        <v>67</v>
      </c>
      <c r="D1673" t="s">
        <v>71</v>
      </c>
      <c r="E1673">
        <v>556</v>
      </c>
    </row>
    <row r="1674" spans="1:5" x14ac:dyDescent="0.25">
      <c r="A1674" t="s">
        <v>102</v>
      </c>
      <c r="B1674" s="189">
        <v>43645</v>
      </c>
      <c r="C1674" t="s">
        <v>68</v>
      </c>
      <c r="D1674" t="s">
        <v>52</v>
      </c>
      <c r="E1674">
        <v>5063435</v>
      </c>
    </row>
    <row r="1675" spans="1:5" x14ac:dyDescent="0.25">
      <c r="A1675" t="s">
        <v>102</v>
      </c>
      <c r="B1675" s="189">
        <v>43645</v>
      </c>
      <c r="C1675" t="s">
        <v>68</v>
      </c>
      <c r="D1675" t="s">
        <v>53</v>
      </c>
      <c r="E1675">
        <v>373151</v>
      </c>
    </row>
    <row r="1676" spans="1:5" x14ac:dyDescent="0.25">
      <c r="A1676" t="s">
        <v>102</v>
      </c>
      <c r="B1676" s="189">
        <v>43645</v>
      </c>
      <c r="C1676" t="s">
        <v>68</v>
      </c>
      <c r="D1676" t="s">
        <v>54</v>
      </c>
      <c r="E1676">
        <v>1657327</v>
      </c>
    </row>
    <row r="1677" spans="1:5" x14ac:dyDescent="0.25">
      <c r="A1677" t="s">
        <v>102</v>
      </c>
      <c r="B1677" s="189">
        <v>43645</v>
      </c>
      <c r="C1677" t="s">
        <v>68</v>
      </c>
      <c r="D1677" t="s">
        <v>55</v>
      </c>
      <c r="E1677">
        <v>2579717</v>
      </c>
    </row>
    <row r="1678" spans="1:5" x14ac:dyDescent="0.25">
      <c r="A1678" t="s">
        <v>102</v>
      </c>
      <c r="B1678" s="189">
        <v>43645</v>
      </c>
      <c r="C1678" t="s">
        <v>68</v>
      </c>
      <c r="D1678" t="s">
        <v>56</v>
      </c>
      <c r="E1678">
        <v>2848123</v>
      </c>
    </row>
    <row r="1679" spans="1:5" x14ac:dyDescent="0.25">
      <c r="A1679" t="s">
        <v>103</v>
      </c>
      <c r="B1679" s="189">
        <v>43645</v>
      </c>
      <c r="C1679" t="s">
        <v>67</v>
      </c>
      <c r="D1679" t="s">
        <v>52</v>
      </c>
      <c r="E1679">
        <v>22157972.859999999</v>
      </c>
    </row>
    <row r="1680" spans="1:5" x14ac:dyDescent="0.25">
      <c r="A1680" t="s">
        <v>103</v>
      </c>
      <c r="B1680" s="189">
        <v>43645</v>
      </c>
      <c r="C1680" t="s">
        <v>67</v>
      </c>
      <c r="D1680" t="s">
        <v>53</v>
      </c>
      <c r="E1680">
        <v>2328157.96</v>
      </c>
    </row>
    <row r="1681" spans="1:5" x14ac:dyDescent="0.25">
      <c r="A1681" t="s">
        <v>103</v>
      </c>
      <c r="B1681" s="189">
        <v>43645</v>
      </c>
      <c r="C1681" t="s">
        <v>67</v>
      </c>
      <c r="D1681" t="s">
        <v>54</v>
      </c>
      <c r="E1681">
        <v>3420801.09</v>
      </c>
    </row>
    <row r="1682" spans="1:5" x14ac:dyDescent="0.25">
      <c r="A1682" t="s">
        <v>103</v>
      </c>
      <c r="B1682" s="189">
        <v>43645</v>
      </c>
      <c r="C1682" t="s">
        <v>67</v>
      </c>
      <c r="D1682" t="s">
        <v>55</v>
      </c>
      <c r="E1682">
        <v>3794273.17</v>
      </c>
    </row>
    <row r="1683" spans="1:5" x14ac:dyDescent="0.25">
      <c r="A1683" t="s">
        <v>103</v>
      </c>
      <c r="B1683" s="189">
        <v>43645</v>
      </c>
      <c r="C1683" t="s">
        <v>67</v>
      </c>
      <c r="D1683" t="s">
        <v>56</v>
      </c>
      <c r="E1683">
        <v>14675647.18</v>
      </c>
    </row>
    <row r="1684" spans="1:5" x14ac:dyDescent="0.25">
      <c r="A1684" t="s">
        <v>103</v>
      </c>
      <c r="B1684" s="189">
        <v>43645</v>
      </c>
      <c r="C1684" t="s">
        <v>67</v>
      </c>
      <c r="D1684" t="s">
        <v>71</v>
      </c>
      <c r="E1684">
        <v>431.28</v>
      </c>
    </row>
    <row r="1685" spans="1:5" x14ac:dyDescent="0.25">
      <c r="A1685" t="s">
        <v>103</v>
      </c>
      <c r="B1685" s="189">
        <v>43645</v>
      </c>
      <c r="C1685" t="s">
        <v>68</v>
      </c>
      <c r="D1685" t="s">
        <v>52</v>
      </c>
      <c r="E1685">
        <v>7182974.4400000004</v>
      </c>
    </row>
    <row r="1686" spans="1:5" x14ac:dyDescent="0.25">
      <c r="A1686" t="s">
        <v>103</v>
      </c>
      <c r="B1686" s="189">
        <v>43645</v>
      </c>
      <c r="C1686" t="s">
        <v>68</v>
      </c>
      <c r="D1686" t="s">
        <v>53</v>
      </c>
      <c r="E1686">
        <v>524021.85</v>
      </c>
    </row>
    <row r="1687" spans="1:5" x14ac:dyDescent="0.25">
      <c r="A1687" t="s">
        <v>103</v>
      </c>
      <c r="B1687" s="189">
        <v>43645</v>
      </c>
      <c r="C1687" t="s">
        <v>68</v>
      </c>
      <c r="D1687" t="s">
        <v>54</v>
      </c>
      <c r="E1687">
        <v>1544427.1</v>
      </c>
    </row>
    <row r="1688" spans="1:5" x14ac:dyDescent="0.25">
      <c r="A1688" t="s">
        <v>103</v>
      </c>
      <c r="B1688" s="189">
        <v>43645</v>
      </c>
      <c r="C1688" t="s">
        <v>68</v>
      </c>
      <c r="D1688" t="s">
        <v>55</v>
      </c>
      <c r="E1688">
        <v>1350865.6</v>
      </c>
    </row>
    <row r="1689" spans="1:5" x14ac:dyDescent="0.25">
      <c r="A1689" t="s">
        <v>103</v>
      </c>
      <c r="B1689" s="189">
        <v>43645</v>
      </c>
      <c r="C1689" t="s">
        <v>68</v>
      </c>
      <c r="D1689" t="s">
        <v>56</v>
      </c>
      <c r="E1689">
        <v>1081284.02</v>
      </c>
    </row>
    <row r="1690" spans="1:5" x14ac:dyDescent="0.25">
      <c r="A1690" t="s">
        <v>104</v>
      </c>
      <c r="B1690" s="189">
        <v>43645</v>
      </c>
      <c r="C1690" t="s">
        <v>67</v>
      </c>
      <c r="D1690" t="s">
        <v>52</v>
      </c>
      <c r="E1690">
        <v>16285.33</v>
      </c>
    </row>
    <row r="1691" spans="1:5" x14ac:dyDescent="0.25">
      <c r="A1691" t="s">
        <v>104</v>
      </c>
      <c r="B1691" s="189">
        <v>43645</v>
      </c>
      <c r="C1691" t="s">
        <v>67</v>
      </c>
      <c r="D1691" t="s">
        <v>53</v>
      </c>
      <c r="E1691">
        <v>14352.99</v>
      </c>
    </row>
    <row r="1692" spans="1:5" x14ac:dyDescent="0.25">
      <c r="A1692" t="s">
        <v>104</v>
      </c>
      <c r="B1692" s="189">
        <v>43645</v>
      </c>
      <c r="C1692" t="s">
        <v>67</v>
      </c>
      <c r="D1692" t="s">
        <v>54</v>
      </c>
      <c r="E1692">
        <v>329.81</v>
      </c>
    </row>
    <row r="1693" spans="1:5" x14ac:dyDescent="0.25">
      <c r="A1693" t="s">
        <v>104</v>
      </c>
      <c r="B1693" s="189">
        <v>43645</v>
      </c>
      <c r="C1693" t="s">
        <v>67</v>
      </c>
      <c r="D1693" t="s">
        <v>55</v>
      </c>
      <c r="E1693">
        <v>183.57</v>
      </c>
    </row>
    <row r="1694" spans="1:5" x14ac:dyDescent="0.25">
      <c r="A1694" t="s">
        <v>104</v>
      </c>
      <c r="B1694" s="189">
        <v>43645</v>
      </c>
      <c r="C1694" t="s">
        <v>67</v>
      </c>
      <c r="D1694" t="s">
        <v>56</v>
      </c>
      <c r="E1694">
        <v>951.61</v>
      </c>
    </row>
    <row r="1695" spans="1:5" x14ac:dyDescent="0.25">
      <c r="A1695" t="s">
        <v>104</v>
      </c>
      <c r="B1695" s="189">
        <v>43645</v>
      </c>
      <c r="C1695" t="s">
        <v>68</v>
      </c>
      <c r="D1695" t="s">
        <v>52</v>
      </c>
      <c r="E1695">
        <v>1671.94</v>
      </c>
    </row>
    <row r="1696" spans="1:5" x14ac:dyDescent="0.25">
      <c r="A1696" t="s">
        <v>104</v>
      </c>
      <c r="B1696" s="189">
        <v>43645</v>
      </c>
      <c r="C1696" t="s">
        <v>68</v>
      </c>
      <c r="D1696" t="s">
        <v>53</v>
      </c>
      <c r="E1696">
        <v>939.98</v>
      </c>
    </row>
    <row r="1697" spans="1:5" x14ac:dyDescent="0.25">
      <c r="A1697" t="s">
        <v>104</v>
      </c>
      <c r="B1697" s="189">
        <v>43645</v>
      </c>
      <c r="C1697" t="s">
        <v>68</v>
      </c>
      <c r="D1697" t="s">
        <v>54</v>
      </c>
      <c r="E1697">
        <v>16.920000000000002</v>
      </c>
    </row>
    <row r="1698" spans="1:5" x14ac:dyDescent="0.25">
      <c r="A1698" t="s">
        <v>74</v>
      </c>
      <c r="B1698" s="189">
        <v>43645</v>
      </c>
      <c r="C1698" t="s">
        <v>67</v>
      </c>
      <c r="D1698" t="s">
        <v>52</v>
      </c>
      <c r="E1698">
        <v>43300182.240000002</v>
      </c>
    </row>
    <row r="1699" spans="1:5" x14ac:dyDescent="0.25">
      <c r="A1699" t="s">
        <v>74</v>
      </c>
      <c r="B1699" s="189">
        <v>43645</v>
      </c>
      <c r="C1699" t="s">
        <v>67</v>
      </c>
      <c r="D1699" t="s">
        <v>53</v>
      </c>
      <c r="E1699">
        <v>3923400.13</v>
      </c>
    </row>
    <row r="1700" spans="1:5" x14ac:dyDescent="0.25">
      <c r="A1700" t="s">
        <v>74</v>
      </c>
      <c r="B1700" s="189">
        <v>43645</v>
      </c>
      <c r="C1700" t="s">
        <v>67</v>
      </c>
      <c r="D1700" t="s">
        <v>54</v>
      </c>
      <c r="E1700">
        <v>4869242.99</v>
      </c>
    </row>
    <row r="1701" spans="1:5" x14ac:dyDescent="0.25">
      <c r="A1701" t="s">
        <v>74</v>
      </c>
      <c r="B1701" s="189">
        <v>43645</v>
      </c>
      <c r="C1701" t="s">
        <v>67</v>
      </c>
      <c r="D1701" t="s">
        <v>55</v>
      </c>
      <c r="E1701">
        <v>5282538.0599999996</v>
      </c>
    </row>
    <row r="1702" spans="1:5" x14ac:dyDescent="0.25">
      <c r="A1702" t="s">
        <v>74</v>
      </c>
      <c r="B1702" s="189">
        <v>43645</v>
      </c>
      <c r="C1702" t="s">
        <v>67</v>
      </c>
      <c r="D1702" t="s">
        <v>56</v>
      </c>
      <c r="E1702">
        <v>19470930.890000001</v>
      </c>
    </row>
    <row r="1703" spans="1:5" x14ac:dyDescent="0.25">
      <c r="A1703" t="s">
        <v>74</v>
      </c>
      <c r="B1703" s="189">
        <v>43645</v>
      </c>
      <c r="C1703" t="s">
        <v>68</v>
      </c>
      <c r="D1703" t="s">
        <v>52</v>
      </c>
      <c r="E1703">
        <v>12205518</v>
      </c>
    </row>
    <row r="1704" spans="1:5" x14ac:dyDescent="0.25">
      <c r="A1704" t="s">
        <v>74</v>
      </c>
      <c r="B1704" s="189">
        <v>43645</v>
      </c>
      <c r="C1704" t="s">
        <v>68</v>
      </c>
      <c r="D1704" t="s">
        <v>53</v>
      </c>
      <c r="E1704">
        <v>722786.06</v>
      </c>
    </row>
    <row r="1705" spans="1:5" x14ac:dyDescent="0.25">
      <c r="A1705" t="s">
        <v>74</v>
      </c>
      <c r="B1705" s="189">
        <v>43645</v>
      </c>
      <c r="C1705" t="s">
        <v>68</v>
      </c>
      <c r="D1705" t="s">
        <v>54</v>
      </c>
      <c r="E1705">
        <v>2473881.52</v>
      </c>
    </row>
    <row r="1706" spans="1:5" x14ac:dyDescent="0.25">
      <c r="A1706" t="s">
        <v>74</v>
      </c>
      <c r="B1706" s="189">
        <v>43645</v>
      </c>
      <c r="C1706" t="s">
        <v>68</v>
      </c>
      <c r="D1706" t="s">
        <v>55</v>
      </c>
      <c r="E1706">
        <v>1100333.48</v>
      </c>
    </row>
    <row r="1707" spans="1:5" x14ac:dyDescent="0.25">
      <c r="A1707" t="s">
        <v>74</v>
      </c>
      <c r="B1707" s="189">
        <v>43645</v>
      </c>
      <c r="C1707" t="s">
        <v>68</v>
      </c>
      <c r="D1707" t="s">
        <v>56</v>
      </c>
      <c r="E1707">
        <v>1153389.01</v>
      </c>
    </row>
    <row r="1708" spans="1:5" x14ac:dyDescent="0.25">
      <c r="A1708" t="s">
        <v>75</v>
      </c>
      <c r="B1708" s="189">
        <v>43645</v>
      </c>
      <c r="C1708" t="s">
        <v>67</v>
      </c>
      <c r="D1708" t="s">
        <v>52</v>
      </c>
      <c r="E1708">
        <v>432720</v>
      </c>
    </row>
    <row r="1709" spans="1:5" x14ac:dyDescent="0.25">
      <c r="A1709" t="s">
        <v>75</v>
      </c>
      <c r="B1709" s="189">
        <v>43645</v>
      </c>
      <c r="C1709" t="s">
        <v>67</v>
      </c>
      <c r="D1709" t="s">
        <v>53</v>
      </c>
      <c r="E1709">
        <v>36021</v>
      </c>
    </row>
    <row r="1710" spans="1:5" x14ac:dyDescent="0.25">
      <c r="A1710" t="s">
        <v>75</v>
      </c>
      <c r="B1710" s="189">
        <v>43645</v>
      </c>
      <c r="C1710" t="s">
        <v>67</v>
      </c>
      <c r="D1710" t="s">
        <v>54</v>
      </c>
      <c r="E1710">
        <v>28089</v>
      </c>
    </row>
    <row r="1711" spans="1:5" x14ac:dyDescent="0.25">
      <c r="A1711" t="s">
        <v>75</v>
      </c>
      <c r="B1711" s="189">
        <v>43645</v>
      </c>
      <c r="C1711" t="s">
        <v>67</v>
      </c>
      <c r="D1711" t="s">
        <v>55</v>
      </c>
      <c r="E1711">
        <v>10599</v>
      </c>
    </row>
    <row r="1712" spans="1:5" x14ac:dyDescent="0.25">
      <c r="A1712" t="s">
        <v>75</v>
      </c>
      <c r="B1712" s="189">
        <v>43645</v>
      </c>
      <c r="C1712" t="s">
        <v>67</v>
      </c>
      <c r="D1712" t="s">
        <v>56</v>
      </c>
      <c r="E1712">
        <v>8031</v>
      </c>
    </row>
    <row r="1713" spans="1:5" x14ac:dyDescent="0.25">
      <c r="A1713" t="s">
        <v>75</v>
      </c>
      <c r="B1713" s="189">
        <v>43645</v>
      </c>
      <c r="C1713" t="s">
        <v>68</v>
      </c>
      <c r="D1713" t="s">
        <v>52</v>
      </c>
      <c r="E1713">
        <v>142022</v>
      </c>
    </row>
    <row r="1714" spans="1:5" x14ac:dyDescent="0.25">
      <c r="A1714" t="s">
        <v>75</v>
      </c>
      <c r="B1714" s="189">
        <v>43645</v>
      </c>
      <c r="C1714" t="s">
        <v>68</v>
      </c>
      <c r="D1714" t="s">
        <v>53</v>
      </c>
      <c r="E1714">
        <v>7582</v>
      </c>
    </row>
    <row r="1715" spans="1:5" x14ac:dyDescent="0.25">
      <c r="A1715" t="s">
        <v>75</v>
      </c>
      <c r="B1715" s="189">
        <v>43645</v>
      </c>
      <c r="C1715" t="s">
        <v>68</v>
      </c>
      <c r="D1715" t="s">
        <v>54</v>
      </c>
      <c r="E1715">
        <v>14079</v>
      </c>
    </row>
    <row r="1716" spans="1:5" x14ac:dyDescent="0.25">
      <c r="A1716" t="s">
        <v>75</v>
      </c>
      <c r="B1716" s="189">
        <v>43645</v>
      </c>
      <c r="C1716" t="s">
        <v>68</v>
      </c>
      <c r="D1716" t="s">
        <v>55</v>
      </c>
      <c r="E1716">
        <v>585</v>
      </c>
    </row>
    <row r="1717" spans="1:5" x14ac:dyDescent="0.25">
      <c r="A1717" t="s">
        <v>75</v>
      </c>
      <c r="B1717" s="189">
        <v>43645</v>
      </c>
      <c r="C1717" t="s">
        <v>68</v>
      </c>
      <c r="D1717" t="s">
        <v>56</v>
      </c>
      <c r="E1717">
        <v>127</v>
      </c>
    </row>
    <row r="1718" spans="1:5" x14ac:dyDescent="0.25">
      <c r="A1718" t="s">
        <v>102</v>
      </c>
      <c r="B1718" s="189">
        <v>43673</v>
      </c>
      <c r="C1718" t="s">
        <v>67</v>
      </c>
      <c r="D1718" t="s">
        <v>52</v>
      </c>
      <c r="E1718">
        <v>9854112</v>
      </c>
    </row>
    <row r="1719" spans="1:5" x14ac:dyDescent="0.25">
      <c r="A1719" t="s">
        <v>102</v>
      </c>
      <c r="B1719" s="189">
        <v>43673</v>
      </c>
      <c r="C1719" t="s">
        <v>67</v>
      </c>
      <c r="D1719" t="s">
        <v>53</v>
      </c>
      <c r="E1719">
        <v>988713</v>
      </c>
    </row>
    <row r="1720" spans="1:5" x14ac:dyDescent="0.25">
      <c r="A1720" t="s">
        <v>102</v>
      </c>
      <c r="B1720" s="189">
        <v>43673</v>
      </c>
      <c r="C1720" t="s">
        <v>67</v>
      </c>
      <c r="D1720" t="s">
        <v>54</v>
      </c>
      <c r="E1720">
        <v>1792459</v>
      </c>
    </row>
    <row r="1721" spans="1:5" x14ac:dyDescent="0.25">
      <c r="A1721" t="s">
        <v>102</v>
      </c>
      <c r="B1721" s="189">
        <v>43673</v>
      </c>
      <c r="C1721" t="s">
        <v>67</v>
      </c>
      <c r="D1721" t="s">
        <v>55</v>
      </c>
      <c r="E1721">
        <v>3133441</v>
      </c>
    </row>
    <row r="1722" spans="1:5" x14ac:dyDescent="0.25">
      <c r="A1722" t="s">
        <v>102</v>
      </c>
      <c r="B1722" s="189">
        <v>43673</v>
      </c>
      <c r="C1722" t="s">
        <v>67</v>
      </c>
      <c r="D1722" t="s">
        <v>56</v>
      </c>
      <c r="E1722">
        <v>19534066</v>
      </c>
    </row>
    <row r="1723" spans="1:5" x14ac:dyDescent="0.25">
      <c r="A1723" t="s">
        <v>102</v>
      </c>
      <c r="B1723" s="189">
        <v>43673</v>
      </c>
      <c r="C1723" t="s">
        <v>67</v>
      </c>
      <c r="D1723" t="s">
        <v>71</v>
      </c>
      <c r="E1723">
        <v>577</v>
      </c>
    </row>
    <row r="1724" spans="1:5" x14ac:dyDescent="0.25">
      <c r="A1724" t="s">
        <v>102</v>
      </c>
      <c r="B1724" s="189">
        <v>43673</v>
      </c>
      <c r="C1724" t="s">
        <v>68</v>
      </c>
      <c r="D1724" t="s">
        <v>52</v>
      </c>
      <c r="E1724">
        <v>3525288</v>
      </c>
    </row>
    <row r="1725" spans="1:5" x14ac:dyDescent="0.25">
      <c r="A1725" t="s">
        <v>102</v>
      </c>
      <c r="B1725" s="189">
        <v>43673</v>
      </c>
      <c r="C1725" t="s">
        <v>68</v>
      </c>
      <c r="D1725" t="s">
        <v>53</v>
      </c>
      <c r="E1725">
        <v>219842</v>
      </c>
    </row>
    <row r="1726" spans="1:5" x14ac:dyDescent="0.25">
      <c r="A1726" t="s">
        <v>102</v>
      </c>
      <c r="B1726" s="189">
        <v>43673</v>
      </c>
      <c r="C1726" t="s">
        <v>68</v>
      </c>
      <c r="D1726" t="s">
        <v>54</v>
      </c>
      <c r="E1726">
        <v>1316723</v>
      </c>
    </row>
    <row r="1727" spans="1:5" x14ac:dyDescent="0.25">
      <c r="A1727" t="s">
        <v>102</v>
      </c>
      <c r="B1727" s="189">
        <v>43673</v>
      </c>
      <c r="C1727" t="s">
        <v>68</v>
      </c>
      <c r="D1727" t="s">
        <v>55</v>
      </c>
      <c r="E1727">
        <v>910956</v>
      </c>
    </row>
    <row r="1728" spans="1:5" x14ac:dyDescent="0.25">
      <c r="A1728" t="s">
        <v>102</v>
      </c>
      <c r="B1728" s="189">
        <v>43673</v>
      </c>
      <c r="C1728" t="s">
        <v>68</v>
      </c>
      <c r="D1728" t="s">
        <v>56</v>
      </c>
      <c r="E1728">
        <v>2248611</v>
      </c>
    </row>
    <row r="1729" spans="1:5" x14ac:dyDescent="0.25">
      <c r="A1729" t="s">
        <v>103</v>
      </c>
      <c r="B1729" s="189">
        <v>43673</v>
      </c>
      <c r="C1729" t="s">
        <v>67</v>
      </c>
      <c r="D1729" t="s">
        <v>52</v>
      </c>
      <c r="E1729">
        <v>16393867.810000001</v>
      </c>
    </row>
    <row r="1730" spans="1:5" x14ac:dyDescent="0.25">
      <c r="A1730" t="s">
        <v>103</v>
      </c>
      <c r="B1730" s="189">
        <v>43673</v>
      </c>
      <c r="C1730" t="s">
        <v>67</v>
      </c>
      <c r="D1730" t="s">
        <v>53</v>
      </c>
      <c r="E1730">
        <v>1571079</v>
      </c>
    </row>
    <row r="1731" spans="1:5" x14ac:dyDescent="0.25">
      <c r="A1731" t="s">
        <v>103</v>
      </c>
      <c r="B1731" s="189">
        <v>43673</v>
      </c>
      <c r="C1731" t="s">
        <v>67</v>
      </c>
      <c r="D1731" t="s">
        <v>54</v>
      </c>
      <c r="E1731">
        <v>2566367.5</v>
      </c>
    </row>
    <row r="1732" spans="1:5" x14ac:dyDescent="0.25">
      <c r="A1732" t="s">
        <v>103</v>
      </c>
      <c r="B1732" s="189">
        <v>43673</v>
      </c>
      <c r="C1732" t="s">
        <v>67</v>
      </c>
      <c r="D1732" t="s">
        <v>55</v>
      </c>
      <c r="E1732">
        <v>3102570.73</v>
      </c>
    </row>
    <row r="1733" spans="1:5" x14ac:dyDescent="0.25">
      <c r="A1733" t="s">
        <v>103</v>
      </c>
      <c r="B1733" s="189">
        <v>43673</v>
      </c>
      <c r="C1733" t="s">
        <v>67</v>
      </c>
      <c r="D1733" t="s">
        <v>56</v>
      </c>
      <c r="E1733">
        <v>10104403.84</v>
      </c>
    </row>
    <row r="1734" spans="1:5" x14ac:dyDescent="0.25">
      <c r="A1734" t="s">
        <v>103</v>
      </c>
      <c r="B1734" s="189">
        <v>43673</v>
      </c>
      <c r="C1734" t="s">
        <v>67</v>
      </c>
      <c r="D1734" t="s">
        <v>71</v>
      </c>
      <c r="E1734">
        <v>414.47</v>
      </c>
    </row>
    <row r="1735" spans="1:5" x14ac:dyDescent="0.25">
      <c r="A1735" t="s">
        <v>103</v>
      </c>
      <c r="B1735" s="189">
        <v>43673</v>
      </c>
      <c r="C1735" t="s">
        <v>68</v>
      </c>
      <c r="D1735" t="s">
        <v>52</v>
      </c>
      <c r="E1735">
        <v>5413449.71</v>
      </c>
    </row>
    <row r="1736" spans="1:5" x14ac:dyDescent="0.25">
      <c r="A1736" t="s">
        <v>103</v>
      </c>
      <c r="B1736" s="189">
        <v>43673</v>
      </c>
      <c r="C1736" t="s">
        <v>68</v>
      </c>
      <c r="D1736" t="s">
        <v>53</v>
      </c>
      <c r="E1736">
        <v>339485.13</v>
      </c>
    </row>
    <row r="1737" spans="1:5" x14ac:dyDescent="0.25">
      <c r="A1737" t="s">
        <v>103</v>
      </c>
      <c r="B1737" s="189">
        <v>43673</v>
      </c>
      <c r="C1737" t="s">
        <v>68</v>
      </c>
      <c r="D1737" t="s">
        <v>54</v>
      </c>
      <c r="E1737">
        <v>1250294.2</v>
      </c>
    </row>
    <row r="1738" spans="1:5" x14ac:dyDescent="0.25">
      <c r="A1738" t="s">
        <v>103</v>
      </c>
      <c r="B1738" s="189">
        <v>43673</v>
      </c>
      <c r="C1738" t="s">
        <v>68</v>
      </c>
      <c r="D1738" t="s">
        <v>55</v>
      </c>
      <c r="E1738">
        <v>566217.87</v>
      </c>
    </row>
    <row r="1739" spans="1:5" x14ac:dyDescent="0.25">
      <c r="A1739" t="s">
        <v>103</v>
      </c>
      <c r="B1739" s="189">
        <v>43673</v>
      </c>
      <c r="C1739" t="s">
        <v>68</v>
      </c>
      <c r="D1739" t="s">
        <v>56</v>
      </c>
      <c r="E1739">
        <v>782809.59</v>
      </c>
    </row>
    <row r="1740" spans="1:5" x14ac:dyDescent="0.25">
      <c r="A1740" t="s">
        <v>104</v>
      </c>
      <c r="B1740" s="189">
        <v>43673</v>
      </c>
      <c r="C1740" t="s">
        <v>67</v>
      </c>
      <c r="D1740" t="s">
        <v>52</v>
      </c>
      <c r="E1740">
        <v>10375.549999999999</v>
      </c>
    </row>
    <row r="1741" spans="1:5" x14ac:dyDescent="0.25">
      <c r="A1741" t="s">
        <v>104</v>
      </c>
      <c r="B1741" s="189">
        <v>43673</v>
      </c>
      <c r="C1741" t="s">
        <v>67</v>
      </c>
      <c r="D1741" t="s">
        <v>53</v>
      </c>
      <c r="E1741">
        <v>8701.33</v>
      </c>
    </row>
    <row r="1742" spans="1:5" x14ac:dyDescent="0.25">
      <c r="A1742" t="s">
        <v>104</v>
      </c>
      <c r="B1742" s="189">
        <v>43673</v>
      </c>
      <c r="C1742" t="s">
        <v>67</v>
      </c>
      <c r="D1742" t="s">
        <v>54</v>
      </c>
      <c r="E1742">
        <v>814</v>
      </c>
    </row>
    <row r="1743" spans="1:5" x14ac:dyDescent="0.25">
      <c r="A1743" t="s">
        <v>104</v>
      </c>
      <c r="B1743" s="189">
        <v>43673</v>
      </c>
      <c r="C1743" t="s">
        <v>67</v>
      </c>
      <c r="D1743" t="s">
        <v>55</v>
      </c>
      <c r="E1743">
        <v>8321.69</v>
      </c>
    </row>
    <row r="1744" spans="1:5" x14ac:dyDescent="0.25">
      <c r="A1744" t="s">
        <v>104</v>
      </c>
      <c r="B1744" s="189">
        <v>43673</v>
      </c>
      <c r="C1744" t="s">
        <v>67</v>
      </c>
      <c r="D1744" t="s">
        <v>56</v>
      </c>
      <c r="E1744">
        <v>821.93</v>
      </c>
    </row>
    <row r="1745" spans="1:5" x14ac:dyDescent="0.25">
      <c r="A1745" t="s">
        <v>104</v>
      </c>
      <c r="B1745" s="189">
        <v>43673</v>
      </c>
      <c r="C1745" t="s">
        <v>68</v>
      </c>
      <c r="D1745" t="s">
        <v>52</v>
      </c>
      <c r="E1745">
        <v>1010.62</v>
      </c>
    </row>
    <row r="1746" spans="1:5" x14ac:dyDescent="0.25">
      <c r="A1746" t="s">
        <v>104</v>
      </c>
      <c r="B1746" s="189">
        <v>43673</v>
      </c>
      <c r="C1746" t="s">
        <v>68</v>
      </c>
      <c r="D1746" t="s">
        <v>53</v>
      </c>
      <c r="E1746">
        <v>412.71</v>
      </c>
    </row>
    <row r="1747" spans="1:5" x14ac:dyDescent="0.25">
      <c r="A1747" t="s">
        <v>104</v>
      </c>
      <c r="B1747" s="189">
        <v>43673</v>
      </c>
      <c r="C1747" t="s">
        <v>68</v>
      </c>
      <c r="D1747" t="s">
        <v>54</v>
      </c>
      <c r="E1747">
        <v>3.4</v>
      </c>
    </row>
    <row r="1748" spans="1:5" x14ac:dyDescent="0.25">
      <c r="A1748" t="s">
        <v>74</v>
      </c>
      <c r="B1748" s="189">
        <v>43673</v>
      </c>
      <c r="C1748" t="s">
        <v>67</v>
      </c>
      <c r="D1748" t="s">
        <v>52</v>
      </c>
      <c r="E1748">
        <v>36060381.759999998</v>
      </c>
    </row>
    <row r="1749" spans="1:5" x14ac:dyDescent="0.25">
      <c r="A1749" t="s">
        <v>74</v>
      </c>
      <c r="B1749" s="189">
        <v>43673</v>
      </c>
      <c r="C1749" t="s">
        <v>67</v>
      </c>
      <c r="D1749" t="s">
        <v>53</v>
      </c>
      <c r="E1749">
        <v>2305804.96</v>
      </c>
    </row>
    <row r="1750" spans="1:5" x14ac:dyDescent="0.25">
      <c r="A1750" t="s">
        <v>74</v>
      </c>
      <c r="B1750" s="189">
        <v>43673</v>
      </c>
      <c r="C1750" t="s">
        <v>67</v>
      </c>
      <c r="D1750" t="s">
        <v>54</v>
      </c>
      <c r="E1750">
        <v>3748597.27</v>
      </c>
    </row>
    <row r="1751" spans="1:5" x14ac:dyDescent="0.25">
      <c r="A1751" t="s">
        <v>74</v>
      </c>
      <c r="B1751" s="189">
        <v>43673</v>
      </c>
      <c r="C1751" t="s">
        <v>67</v>
      </c>
      <c r="D1751" t="s">
        <v>55</v>
      </c>
      <c r="E1751">
        <v>4138957.01</v>
      </c>
    </row>
    <row r="1752" spans="1:5" x14ac:dyDescent="0.25">
      <c r="A1752" t="s">
        <v>74</v>
      </c>
      <c r="B1752" s="189">
        <v>43673</v>
      </c>
      <c r="C1752" t="s">
        <v>67</v>
      </c>
      <c r="D1752" t="s">
        <v>56</v>
      </c>
      <c r="E1752">
        <v>15354994.08</v>
      </c>
    </row>
    <row r="1753" spans="1:5" x14ac:dyDescent="0.25">
      <c r="A1753" t="s">
        <v>74</v>
      </c>
      <c r="B1753" s="189">
        <v>43673</v>
      </c>
      <c r="C1753" t="s">
        <v>68</v>
      </c>
      <c r="D1753" t="s">
        <v>52</v>
      </c>
      <c r="E1753">
        <v>10219939.470000001</v>
      </c>
    </row>
    <row r="1754" spans="1:5" x14ac:dyDescent="0.25">
      <c r="A1754" t="s">
        <v>74</v>
      </c>
      <c r="B1754" s="189">
        <v>43673</v>
      </c>
      <c r="C1754" t="s">
        <v>68</v>
      </c>
      <c r="D1754" t="s">
        <v>53</v>
      </c>
      <c r="E1754">
        <v>500686.05</v>
      </c>
    </row>
    <row r="1755" spans="1:5" x14ac:dyDescent="0.25">
      <c r="A1755" t="s">
        <v>74</v>
      </c>
      <c r="B1755" s="189">
        <v>43673</v>
      </c>
      <c r="C1755" t="s">
        <v>68</v>
      </c>
      <c r="D1755" t="s">
        <v>54</v>
      </c>
      <c r="E1755">
        <v>1922878.6</v>
      </c>
    </row>
    <row r="1756" spans="1:5" x14ac:dyDescent="0.25">
      <c r="A1756" t="s">
        <v>74</v>
      </c>
      <c r="B1756" s="189">
        <v>43673</v>
      </c>
      <c r="C1756" t="s">
        <v>68</v>
      </c>
      <c r="D1756" t="s">
        <v>55</v>
      </c>
      <c r="E1756">
        <v>781671.08</v>
      </c>
    </row>
    <row r="1757" spans="1:5" x14ac:dyDescent="0.25">
      <c r="A1757" t="s">
        <v>74</v>
      </c>
      <c r="B1757" s="189">
        <v>43673</v>
      </c>
      <c r="C1757" t="s">
        <v>68</v>
      </c>
      <c r="D1757" t="s">
        <v>56</v>
      </c>
      <c r="E1757">
        <v>980325.59</v>
      </c>
    </row>
    <row r="1758" spans="1:5" x14ac:dyDescent="0.25">
      <c r="A1758" t="s">
        <v>75</v>
      </c>
      <c r="B1758" s="189">
        <v>43673</v>
      </c>
      <c r="C1758" t="s">
        <v>67</v>
      </c>
      <c r="D1758" t="s">
        <v>52</v>
      </c>
      <c r="E1758">
        <v>477543</v>
      </c>
    </row>
    <row r="1759" spans="1:5" x14ac:dyDescent="0.25">
      <c r="A1759" t="s">
        <v>75</v>
      </c>
      <c r="B1759" s="189">
        <v>43673</v>
      </c>
      <c r="C1759" t="s">
        <v>67</v>
      </c>
      <c r="D1759" t="s">
        <v>53</v>
      </c>
      <c r="E1759">
        <v>27878</v>
      </c>
    </row>
    <row r="1760" spans="1:5" x14ac:dyDescent="0.25">
      <c r="A1760" t="s">
        <v>75</v>
      </c>
      <c r="B1760" s="189">
        <v>43673</v>
      </c>
      <c r="C1760" t="s">
        <v>67</v>
      </c>
      <c r="D1760" t="s">
        <v>54</v>
      </c>
      <c r="E1760">
        <v>30805</v>
      </c>
    </row>
    <row r="1761" spans="1:5" x14ac:dyDescent="0.25">
      <c r="A1761" t="s">
        <v>75</v>
      </c>
      <c r="B1761" s="189">
        <v>43673</v>
      </c>
      <c r="C1761" t="s">
        <v>67</v>
      </c>
      <c r="D1761" t="s">
        <v>55</v>
      </c>
      <c r="E1761">
        <v>11858</v>
      </c>
    </row>
    <row r="1762" spans="1:5" x14ac:dyDescent="0.25">
      <c r="A1762" t="s">
        <v>75</v>
      </c>
      <c r="B1762" s="189">
        <v>43673</v>
      </c>
      <c r="C1762" t="s">
        <v>67</v>
      </c>
      <c r="D1762" t="s">
        <v>56</v>
      </c>
      <c r="E1762">
        <v>8986</v>
      </c>
    </row>
    <row r="1763" spans="1:5" x14ac:dyDescent="0.25">
      <c r="A1763" t="s">
        <v>75</v>
      </c>
      <c r="B1763" s="189">
        <v>43673</v>
      </c>
      <c r="C1763" t="s">
        <v>68</v>
      </c>
      <c r="D1763" t="s">
        <v>52</v>
      </c>
      <c r="E1763">
        <v>151543</v>
      </c>
    </row>
    <row r="1764" spans="1:5" x14ac:dyDescent="0.25">
      <c r="A1764" t="s">
        <v>75</v>
      </c>
      <c r="B1764" s="189">
        <v>43673</v>
      </c>
      <c r="C1764" t="s">
        <v>68</v>
      </c>
      <c r="D1764" t="s">
        <v>53</v>
      </c>
      <c r="E1764">
        <v>6006</v>
      </c>
    </row>
    <row r="1765" spans="1:5" x14ac:dyDescent="0.25">
      <c r="A1765" t="s">
        <v>75</v>
      </c>
      <c r="B1765" s="189">
        <v>43673</v>
      </c>
      <c r="C1765" t="s">
        <v>68</v>
      </c>
      <c r="D1765" t="s">
        <v>54</v>
      </c>
      <c r="E1765">
        <v>15316</v>
      </c>
    </row>
    <row r="1766" spans="1:5" x14ac:dyDescent="0.25">
      <c r="A1766" t="s">
        <v>75</v>
      </c>
      <c r="B1766" s="189">
        <v>43673</v>
      </c>
      <c r="C1766" t="s">
        <v>68</v>
      </c>
      <c r="D1766" t="s">
        <v>55</v>
      </c>
      <c r="E1766">
        <v>626</v>
      </c>
    </row>
    <row r="1767" spans="1:5" x14ac:dyDescent="0.25">
      <c r="A1767" t="s">
        <v>75</v>
      </c>
      <c r="B1767" s="189">
        <v>43673</v>
      </c>
      <c r="C1767" t="s">
        <v>68</v>
      </c>
      <c r="D1767" t="s">
        <v>56</v>
      </c>
      <c r="E1767">
        <v>160</v>
      </c>
    </row>
    <row r="1768" spans="1:5" x14ac:dyDescent="0.25">
      <c r="A1768" t="s">
        <v>102</v>
      </c>
      <c r="B1768" s="189">
        <v>43708</v>
      </c>
      <c r="C1768" t="s">
        <v>67</v>
      </c>
      <c r="D1768" t="s">
        <v>52</v>
      </c>
      <c r="E1768">
        <v>8938402</v>
      </c>
    </row>
    <row r="1769" spans="1:5" x14ac:dyDescent="0.25">
      <c r="A1769" t="s">
        <v>102</v>
      </c>
      <c r="B1769" s="189">
        <v>43708</v>
      </c>
      <c r="C1769" t="s">
        <v>67</v>
      </c>
      <c r="D1769" t="s">
        <v>53</v>
      </c>
      <c r="E1769">
        <v>874139</v>
      </c>
    </row>
    <row r="1770" spans="1:5" x14ac:dyDescent="0.25">
      <c r="A1770" t="s">
        <v>102</v>
      </c>
      <c r="B1770" s="189">
        <v>43708</v>
      </c>
      <c r="C1770" t="s">
        <v>67</v>
      </c>
      <c r="D1770" t="s">
        <v>54</v>
      </c>
      <c r="E1770">
        <v>1744469</v>
      </c>
    </row>
    <row r="1771" spans="1:5" x14ac:dyDescent="0.25">
      <c r="A1771" t="s">
        <v>102</v>
      </c>
      <c r="B1771" s="189">
        <v>43708</v>
      </c>
      <c r="C1771" t="s">
        <v>67</v>
      </c>
      <c r="D1771" t="s">
        <v>55</v>
      </c>
      <c r="E1771">
        <v>2810245</v>
      </c>
    </row>
    <row r="1772" spans="1:5" x14ac:dyDescent="0.25">
      <c r="A1772" t="s">
        <v>102</v>
      </c>
      <c r="B1772" s="189">
        <v>43708</v>
      </c>
      <c r="C1772" t="s">
        <v>67</v>
      </c>
      <c r="D1772" t="s">
        <v>56</v>
      </c>
      <c r="E1772">
        <v>23131186</v>
      </c>
    </row>
    <row r="1773" spans="1:5" x14ac:dyDescent="0.25">
      <c r="A1773" t="s">
        <v>102</v>
      </c>
      <c r="B1773" s="189">
        <v>43708</v>
      </c>
      <c r="C1773" t="s">
        <v>67</v>
      </c>
      <c r="D1773" t="s">
        <v>71</v>
      </c>
      <c r="E1773">
        <v>978</v>
      </c>
    </row>
    <row r="1774" spans="1:5" x14ac:dyDescent="0.25">
      <c r="A1774" t="s">
        <v>102</v>
      </c>
      <c r="B1774" s="189">
        <v>43708</v>
      </c>
      <c r="C1774" t="s">
        <v>68</v>
      </c>
      <c r="D1774" t="s">
        <v>52</v>
      </c>
      <c r="E1774">
        <v>3046548</v>
      </c>
    </row>
    <row r="1775" spans="1:5" x14ac:dyDescent="0.25">
      <c r="A1775" t="s">
        <v>102</v>
      </c>
      <c r="B1775" s="189">
        <v>43708</v>
      </c>
      <c r="C1775" t="s">
        <v>68</v>
      </c>
      <c r="D1775" t="s">
        <v>53</v>
      </c>
      <c r="E1775">
        <v>176776</v>
      </c>
    </row>
    <row r="1776" spans="1:5" x14ac:dyDescent="0.25">
      <c r="A1776" t="s">
        <v>102</v>
      </c>
      <c r="B1776" s="189">
        <v>43708</v>
      </c>
      <c r="C1776" t="s">
        <v>68</v>
      </c>
      <c r="D1776" t="s">
        <v>54</v>
      </c>
      <c r="E1776">
        <v>1277065</v>
      </c>
    </row>
    <row r="1777" spans="1:5" x14ac:dyDescent="0.25">
      <c r="A1777" t="s">
        <v>102</v>
      </c>
      <c r="B1777" s="189">
        <v>43708</v>
      </c>
      <c r="C1777" t="s">
        <v>68</v>
      </c>
      <c r="D1777" t="s">
        <v>55</v>
      </c>
      <c r="E1777">
        <v>762246</v>
      </c>
    </row>
    <row r="1778" spans="1:5" x14ac:dyDescent="0.25">
      <c r="A1778" t="s">
        <v>102</v>
      </c>
      <c r="B1778" s="189">
        <v>43708</v>
      </c>
      <c r="C1778" t="s">
        <v>68</v>
      </c>
      <c r="D1778" t="s">
        <v>56</v>
      </c>
      <c r="E1778">
        <v>3243627</v>
      </c>
    </row>
    <row r="1779" spans="1:5" x14ac:dyDescent="0.25">
      <c r="A1779" t="s">
        <v>103</v>
      </c>
      <c r="B1779" s="189">
        <v>43708</v>
      </c>
      <c r="C1779" t="s">
        <v>67</v>
      </c>
      <c r="D1779" t="s">
        <v>52</v>
      </c>
      <c r="E1779">
        <v>15557133.359999999</v>
      </c>
    </row>
    <row r="1780" spans="1:5" x14ac:dyDescent="0.25">
      <c r="A1780" t="s">
        <v>103</v>
      </c>
      <c r="B1780" s="189">
        <v>43708</v>
      </c>
      <c r="C1780" t="s">
        <v>67</v>
      </c>
      <c r="D1780" t="s">
        <v>53</v>
      </c>
      <c r="E1780">
        <v>1455040.46</v>
      </c>
    </row>
    <row r="1781" spans="1:5" x14ac:dyDescent="0.25">
      <c r="A1781" t="s">
        <v>103</v>
      </c>
      <c r="B1781" s="189">
        <v>43708</v>
      </c>
      <c r="C1781" t="s">
        <v>67</v>
      </c>
      <c r="D1781" t="s">
        <v>54</v>
      </c>
      <c r="E1781">
        <v>2533389.69</v>
      </c>
    </row>
    <row r="1782" spans="1:5" x14ac:dyDescent="0.25">
      <c r="A1782" t="s">
        <v>103</v>
      </c>
      <c r="B1782" s="189">
        <v>43708</v>
      </c>
      <c r="C1782" t="s">
        <v>67</v>
      </c>
      <c r="D1782" t="s">
        <v>55</v>
      </c>
      <c r="E1782">
        <v>2841422.18</v>
      </c>
    </row>
    <row r="1783" spans="1:5" x14ac:dyDescent="0.25">
      <c r="A1783" t="s">
        <v>103</v>
      </c>
      <c r="B1783" s="189">
        <v>43708</v>
      </c>
      <c r="C1783" t="s">
        <v>67</v>
      </c>
      <c r="D1783" t="s">
        <v>56</v>
      </c>
      <c r="E1783">
        <v>12178164.18</v>
      </c>
    </row>
    <row r="1784" spans="1:5" x14ac:dyDescent="0.25">
      <c r="A1784" t="s">
        <v>103</v>
      </c>
      <c r="B1784" s="189">
        <v>43708</v>
      </c>
      <c r="C1784" t="s">
        <v>67</v>
      </c>
      <c r="D1784" t="s">
        <v>71</v>
      </c>
      <c r="E1784">
        <v>752.46</v>
      </c>
    </row>
    <row r="1785" spans="1:5" x14ac:dyDescent="0.25">
      <c r="A1785" t="s">
        <v>103</v>
      </c>
      <c r="B1785" s="189">
        <v>43708</v>
      </c>
      <c r="C1785" t="s">
        <v>68</v>
      </c>
      <c r="D1785" t="s">
        <v>52</v>
      </c>
      <c r="E1785">
        <v>4804286.76</v>
      </c>
    </row>
    <row r="1786" spans="1:5" x14ac:dyDescent="0.25">
      <c r="A1786" t="s">
        <v>103</v>
      </c>
      <c r="B1786" s="189">
        <v>43708</v>
      </c>
      <c r="C1786" t="s">
        <v>68</v>
      </c>
      <c r="D1786" t="s">
        <v>53</v>
      </c>
      <c r="E1786">
        <v>285280.13</v>
      </c>
    </row>
    <row r="1787" spans="1:5" x14ac:dyDescent="0.25">
      <c r="A1787" t="s">
        <v>103</v>
      </c>
      <c r="B1787" s="189">
        <v>43708</v>
      </c>
      <c r="C1787" t="s">
        <v>68</v>
      </c>
      <c r="D1787" t="s">
        <v>54</v>
      </c>
      <c r="E1787">
        <v>1186598.77</v>
      </c>
    </row>
    <row r="1788" spans="1:5" x14ac:dyDescent="0.25">
      <c r="A1788" t="s">
        <v>103</v>
      </c>
      <c r="B1788" s="189">
        <v>43708</v>
      </c>
      <c r="C1788" t="s">
        <v>68</v>
      </c>
      <c r="D1788" t="s">
        <v>55</v>
      </c>
      <c r="E1788">
        <v>453421.5</v>
      </c>
    </row>
    <row r="1789" spans="1:5" x14ac:dyDescent="0.25">
      <c r="A1789" t="s">
        <v>103</v>
      </c>
      <c r="B1789" s="189">
        <v>43708</v>
      </c>
      <c r="C1789" t="s">
        <v>68</v>
      </c>
      <c r="D1789" t="s">
        <v>56</v>
      </c>
      <c r="E1789">
        <v>904426.95</v>
      </c>
    </row>
    <row r="1790" spans="1:5" x14ac:dyDescent="0.25">
      <c r="A1790" t="s">
        <v>104</v>
      </c>
      <c r="B1790" s="189">
        <v>43708</v>
      </c>
      <c r="C1790" t="s">
        <v>67</v>
      </c>
      <c r="D1790" t="s">
        <v>52</v>
      </c>
      <c r="E1790">
        <v>10227.33</v>
      </c>
    </row>
    <row r="1791" spans="1:5" x14ac:dyDescent="0.25">
      <c r="A1791" t="s">
        <v>104</v>
      </c>
      <c r="B1791" s="189">
        <v>43708</v>
      </c>
      <c r="C1791" t="s">
        <v>67</v>
      </c>
      <c r="D1791" t="s">
        <v>53</v>
      </c>
      <c r="E1791">
        <v>8454.3700000000008</v>
      </c>
    </row>
    <row r="1792" spans="1:5" x14ac:dyDescent="0.25">
      <c r="A1792" t="s">
        <v>104</v>
      </c>
      <c r="B1792" s="189">
        <v>43708</v>
      </c>
      <c r="C1792" t="s">
        <v>67</v>
      </c>
      <c r="D1792" t="s">
        <v>54</v>
      </c>
      <c r="E1792">
        <v>1643.75</v>
      </c>
    </row>
    <row r="1793" spans="1:5" x14ac:dyDescent="0.25">
      <c r="A1793" t="s">
        <v>104</v>
      </c>
      <c r="B1793" s="189">
        <v>43708</v>
      </c>
      <c r="C1793" t="s">
        <v>67</v>
      </c>
      <c r="D1793" t="s">
        <v>55</v>
      </c>
      <c r="E1793">
        <v>1232.79</v>
      </c>
    </row>
    <row r="1794" spans="1:5" x14ac:dyDescent="0.25">
      <c r="A1794" t="s">
        <v>104</v>
      </c>
      <c r="B1794" s="189">
        <v>43708</v>
      </c>
      <c r="C1794" t="s">
        <v>67</v>
      </c>
      <c r="D1794" t="s">
        <v>56</v>
      </c>
      <c r="E1794">
        <v>685.41</v>
      </c>
    </row>
    <row r="1795" spans="1:5" x14ac:dyDescent="0.25">
      <c r="A1795" t="s">
        <v>104</v>
      </c>
      <c r="B1795" s="189">
        <v>43708</v>
      </c>
      <c r="C1795" t="s">
        <v>68</v>
      </c>
      <c r="D1795" t="s">
        <v>52</v>
      </c>
      <c r="E1795">
        <v>990.47</v>
      </c>
    </row>
    <row r="1796" spans="1:5" x14ac:dyDescent="0.25">
      <c r="A1796" t="s">
        <v>104</v>
      </c>
      <c r="B1796" s="189">
        <v>43708</v>
      </c>
      <c r="C1796" t="s">
        <v>68</v>
      </c>
      <c r="D1796" t="s">
        <v>53</v>
      </c>
      <c r="E1796">
        <v>358.16</v>
      </c>
    </row>
    <row r="1797" spans="1:5" x14ac:dyDescent="0.25">
      <c r="A1797" t="s">
        <v>104</v>
      </c>
      <c r="B1797" s="189">
        <v>43708</v>
      </c>
      <c r="C1797" t="s">
        <v>68</v>
      </c>
      <c r="D1797" t="s">
        <v>54</v>
      </c>
      <c r="E1797">
        <v>2.72</v>
      </c>
    </row>
    <row r="1798" spans="1:5" x14ac:dyDescent="0.25">
      <c r="A1798" t="s">
        <v>74</v>
      </c>
      <c r="B1798" s="189">
        <v>43708</v>
      </c>
      <c r="C1798" t="s">
        <v>67</v>
      </c>
      <c r="D1798" t="s">
        <v>52</v>
      </c>
      <c r="E1798">
        <v>30883351.73</v>
      </c>
    </row>
    <row r="1799" spans="1:5" x14ac:dyDescent="0.25">
      <c r="A1799" t="s">
        <v>74</v>
      </c>
      <c r="B1799" s="189">
        <v>43708</v>
      </c>
      <c r="C1799" t="s">
        <v>67</v>
      </c>
      <c r="D1799" t="s">
        <v>53</v>
      </c>
      <c r="E1799">
        <v>1958759.6</v>
      </c>
    </row>
    <row r="1800" spans="1:5" x14ac:dyDescent="0.25">
      <c r="A1800" t="s">
        <v>74</v>
      </c>
      <c r="B1800" s="189">
        <v>43708</v>
      </c>
      <c r="C1800" t="s">
        <v>67</v>
      </c>
      <c r="D1800" t="s">
        <v>54</v>
      </c>
      <c r="E1800">
        <v>3059845.46</v>
      </c>
    </row>
    <row r="1801" spans="1:5" x14ac:dyDescent="0.25">
      <c r="A1801" t="s">
        <v>74</v>
      </c>
      <c r="B1801" s="189">
        <v>43708</v>
      </c>
      <c r="C1801" t="s">
        <v>67</v>
      </c>
      <c r="D1801" t="s">
        <v>55</v>
      </c>
      <c r="E1801">
        <v>3254792.95</v>
      </c>
    </row>
    <row r="1802" spans="1:5" x14ac:dyDescent="0.25">
      <c r="A1802" t="s">
        <v>74</v>
      </c>
      <c r="B1802" s="189">
        <v>43708</v>
      </c>
      <c r="C1802" t="s">
        <v>67</v>
      </c>
      <c r="D1802" t="s">
        <v>56</v>
      </c>
      <c r="E1802">
        <v>11766140.560000001</v>
      </c>
    </row>
    <row r="1803" spans="1:5" x14ac:dyDescent="0.25">
      <c r="A1803" t="s">
        <v>74</v>
      </c>
      <c r="B1803" s="189">
        <v>43708</v>
      </c>
      <c r="C1803" t="s">
        <v>68</v>
      </c>
      <c r="D1803" t="s">
        <v>52</v>
      </c>
      <c r="E1803">
        <v>8991462.3699999992</v>
      </c>
    </row>
    <row r="1804" spans="1:5" x14ac:dyDescent="0.25">
      <c r="A1804" t="s">
        <v>74</v>
      </c>
      <c r="B1804" s="189">
        <v>43708</v>
      </c>
      <c r="C1804" t="s">
        <v>68</v>
      </c>
      <c r="D1804" t="s">
        <v>53</v>
      </c>
      <c r="E1804">
        <v>424680.06</v>
      </c>
    </row>
    <row r="1805" spans="1:5" x14ac:dyDescent="0.25">
      <c r="A1805" t="s">
        <v>74</v>
      </c>
      <c r="B1805" s="189">
        <v>43708</v>
      </c>
      <c r="C1805" t="s">
        <v>68</v>
      </c>
      <c r="D1805" t="s">
        <v>54</v>
      </c>
      <c r="E1805">
        <v>1532890.29</v>
      </c>
    </row>
    <row r="1806" spans="1:5" x14ac:dyDescent="0.25">
      <c r="A1806" t="s">
        <v>74</v>
      </c>
      <c r="B1806" s="189">
        <v>43708</v>
      </c>
      <c r="C1806" t="s">
        <v>68</v>
      </c>
      <c r="D1806" t="s">
        <v>55</v>
      </c>
      <c r="E1806">
        <v>538470.56000000006</v>
      </c>
    </row>
    <row r="1807" spans="1:5" x14ac:dyDescent="0.25">
      <c r="A1807" t="s">
        <v>74</v>
      </c>
      <c r="B1807" s="189">
        <v>43708</v>
      </c>
      <c r="C1807" t="s">
        <v>68</v>
      </c>
      <c r="D1807" t="s">
        <v>56</v>
      </c>
      <c r="E1807">
        <v>735549.52</v>
      </c>
    </row>
    <row r="1808" spans="1:5" x14ac:dyDescent="0.25">
      <c r="A1808" t="s">
        <v>75</v>
      </c>
      <c r="B1808" s="189">
        <v>43708</v>
      </c>
      <c r="C1808" t="s">
        <v>67</v>
      </c>
      <c r="D1808" t="s">
        <v>52</v>
      </c>
      <c r="E1808">
        <v>457620</v>
      </c>
    </row>
    <row r="1809" spans="1:5" x14ac:dyDescent="0.25">
      <c r="A1809" t="s">
        <v>75</v>
      </c>
      <c r="B1809" s="189">
        <v>43708</v>
      </c>
      <c r="C1809" t="s">
        <v>67</v>
      </c>
      <c r="D1809" t="s">
        <v>53</v>
      </c>
      <c r="E1809">
        <v>26346</v>
      </c>
    </row>
    <row r="1810" spans="1:5" x14ac:dyDescent="0.25">
      <c r="A1810" t="s">
        <v>75</v>
      </c>
      <c r="B1810" s="189">
        <v>43708</v>
      </c>
      <c r="C1810" t="s">
        <v>67</v>
      </c>
      <c r="D1810" t="s">
        <v>54</v>
      </c>
      <c r="E1810">
        <v>29960</v>
      </c>
    </row>
    <row r="1811" spans="1:5" x14ac:dyDescent="0.25">
      <c r="A1811" t="s">
        <v>75</v>
      </c>
      <c r="B1811" s="189">
        <v>43708</v>
      </c>
      <c r="C1811" t="s">
        <v>67</v>
      </c>
      <c r="D1811" t="s">
        <v>55</v>
      </c>
      <c r="E1811">
        <v>11553</v>
      </c>
    </row>
    <row r="1812" spans="1:5" x14ac:dyDescent="0.25">
      <c r="A1812" t="s">
        <v>75</v>
      </c>
      <c r="B1812" s="189">
        <v>43708</v>
      </c>
      <c r="C1812" t="s">
        <v>67</v>
      </c>
      <c r="D1812" t="s">
        <v>56</v>
      </c>
      <c r="E1812">
        <v>8713</v>
      </c>
    </row>
    <row r="1813" spans="1:5" x14ac:dyDescent="0.25">
      <c r="A1813" t="s">
        <v>75</v>
      </c>
      <c r="B1813" s="189">
        <v>43708</v>
      </c>
      <c r="C1813" t="s">
        <v>68</v>
      </c>
      <c r="D1813" t="s">
        <v>52</v>
      </c>
      <c r="E1813">
        <v>148485</v>
      </c>
    </row>
    <row r="1814" spans="1:5" x14ac:dyDescent="0.25">
      <c r="A1814" t="s">
        <v>75</v>
      </c>
      <c r="B1814" s="189">
        <v>43708</v>
      </c>
      <c r="C1814" t="s">
        <v>68</v>
      </c>
      <c r="D1814" t="s">
        <v>53</v>
      </c>
      <c r="E1814">
        <v>5795</v>
      </c>
    </row>
    <row r="1815" spans="1:5" x14ac:dyDescent="0.25">
      <c r="A1815" t="s">
        <v>75</v>
      </c>
      <c r="B1815" s="189">
        <v>43708</v>
      </c>
      <c r="C1815" t="s">
        <v>68</v>
      </c>
      <c r="D1815" t="s">
        <v>54</v>
      </c>
      <c r="E1815">
        <v>15499</v>
      </c>
    </row>
    <row r="1816" spans="1:5" x14ac:dyDescent="0.25">
      <c r="A1816" t="s">
        <v>75</v>
      </c>
      <c r="B1816" s="189">
        <v>43708</v>
      </c>
      <c r="C1816" t="s">
        <v>68</v>
      </c>
      <c r="D1816" t="s">
        <v>55</v>
      </c>
      <c r="E1816">
        <v>668</v>
      </c>
    </row>
    <row r="1817" spans="1:5" x14ac:dyDescent="0.25">
      <c r="A1817" t="s">
        <v>75</v>
      </c>
      <c r="B1817" s="189">
        <v>43708</v>
      </c>
      <c r="C1817" t="s">
        <v>68</v>
      </c>
      <c r="D1817" t="s">
        <v>56</v>
      </c>
      <c r="E1817">
        <v>144</v>
      </c>
    </row>
    <row r="1818" spans="1:5" x14ac:dyDescent="0.25">
      <c r="A1818" t="s">
        <v>102</v>
      </c>
      <c r="B1818" s="189">
        <v>43736</v>
      </c>
      <c r="C1818" t="s">
        <v>67</v>
      </c>
      <c r="D1818" t="s">
        <v>52</v>
      </c>
      <c r="E1818">
        <v>8911838</v>
      </c>
    </row>
    <row r="1819" spans="1:5" x14ac:dyDescent="0.25">
      <c r="A1819" t="s">
        <v>102</v>
      </c>
      <c r="B1819" s="189">
        <v>43736</v>
      </c>
      <c r="C1819" t="s">
        <v>67</v>
      </c>
      <c r="D1819" t="s">
        <v>53</v>
      </c>
      <c r="E1819">
        <v>805788</v>
      </c>
    </row>
    <row r="1820" spans="1:5" x14ac:dyDescent="0.25">
      <c r="A1820" t="s">
        <v>102</v>
      </c>
      <c r="B1820" s="189">
        <v>43736</v>
      </c>
      <c r="C1820" t="s">
        <v>67</v>
      </c>
      <c r="D1820" t="s">
        <v>54</v>
      </c>
      <c r="E1820">
        <v>1687122</v>
      </c>
    </row>
    <row r="1821" spans="1:5" x14ac:dyDescent="0.25">
      <c r="A1821" t="s">
        <v>102</v>
      </c>
      <c r="B1821" s="189">
        <v>43736</v>
      </c>
      <c r="C1821" t="s">
        <v>67</v>
      </c>
      <c r="D1821" t="s">
        <v>55</v>
      </c>
      <c r="E1821">
        <v>2647356</v>
      </c>
    </row>
    <row r="1822" spans="1:5" x14ac:dyDescent="0.25">
      <c r="A1822" t="s">
        <v>102</v>
      </c>
      <c r="B1822" s="189">
        <v>43736</v>
      </c>
      <c r="C1822" t="s">
        <v>67</v>
      </c>
      <c r="D1822" t="s">
        <v>56</v>
      </c>
      <c r="E1822">
        <v>24591394</v>
      </c>
    </row>
    <row r="1823" spans="1:5" x14ac:dyDescent="0.25">
      <c r="A1823" t="s">
        <v>102</v>
      </c>
      <c r="B1823" s="189">
        <v>43736</v>
      </c>
      <c r="C1823" t="s">
        <v>67</v>
      </c>
      <c r="D1823" t="s">
        <v>71</v>
      </c>
      <c r="E1823">
        <v>7285</v>
      </c>
    </row>
    <row r="1824" spans="1:5" x14ac:dyDescent="0.25">
      <c r="A1824" t="s">
        <v>102</v>
      </c>
      <c r="B1824" s="189">
        <v>43736</v>
      </c>
      <c r="C1824" t="s">
        <v>68</v>
      </c>
      <c r="D1824" t="s">
        <v>52</v>
      </c>
      <c r="E1824">
        <v>3223241</v>
      </c>
    </row>
    <row r="1825" spans="1:5" x14ac:dyDescent="0.25">
      <c r="A1825" t="s">
        <v>102</v>
      </c>
      <c r="B1825" s="189">
        <v>43736</v>
      </c>
      <c r="C1825" t="s">
        <v>68</v>
      </c>
      <c r="D1825" t="s">
        <v>53</v>
      </c>
      <c r="E1825">
        <v>189984</v>
      </c>
    </row>
    <row r="1826" spans="1:5" x14ac:dyDescent="0.25">
      <c r="A1826" t="s">
        <v>102</v>
      </c>
      <c r="B1826" s="189">
        <v>43736</v>
      </c>
      <c r="C1826" t="s">
        <v>68</v>
      </c>
      <c r="D1826" t="s">
        <v>54</v>
      </c>
      <c r="E1826">
        <v>1181558</v>
      </c>
    </row>
    <row r="1827" spans="1:5" x14ac:dyDescent="0.25">
      <c r="A1827" t="s">
        <v>102</v>
      </c>
      <c r="B1827" s="189">
        <v>43736</v>
      </c>
      <c r="C1827" t="s">
        <v>68</v>
      </c>
      <c r="D1827" t="s">
        <v>55</v>
      </c>
      <c r="E1827">
        <v>780546</v>
      </c>
    </row>
    <row r="1828" spans="1:5" x14ac:dyDescent="0.25">
      <c r="A1828" t="s">
        <v>102</v>
      </c>
      <c r="B1828" s="189">
        <v>43736</v>
      </c>
      <c r="C1828" t="s">
        <v>68</v>
      </c>
      <c r="D1828" t="s">
        <v>56</v>
      </c>
      <c r="E1828">
        <v>2563234</v>
      </c>
    </row>
    <row r="1829" spans="1:5" x14ac:dyDescent="0.25">
      <c r="A1829" t="s">
        <v>103</v>
      </c>
      <c r="B1829" s="189">
        <v>43736</v>
      </c>
      <c r="C1829" t="s">
        <v>67</v>
      </c>
      <c r="D1829" t="s">
        <v>52</v>
      </c>
      <c r="E1829">
        <v>14824325.67</v>
      </c>
    </row>
    <row r="1830" spans="1:5" x14ac:dyDescent="0.25">
      <c r="A1830" t="s">
        <v>103</v>
      </c>
      <c r="B1830" s="189">
        <v>43736</v>
      </c>
      <c r="C1830" t="s">
        <v>67</v>
      </c>
      <c r="D1830" t="s">
        <v>53</v>
      </c>
      <c r="E1830">
        <v>1312154.53</v>
      </c>
    </row>
    <row r="1831" spans="1:5" x14ac:dyDescent="0.25">
      <c r="A1831" t="s">
        <v>103</v>
      </c>
      <c r="B1831" s="189">
        <v>43736</v>
      </c>
      <c r="C1831" t="s">
        <v>67</v>
      </c>
      <c r="D1831" t="s">
        <v>54</v>
      </c>
      <c r="E1831">
        <v>2363428.25</v>
      </c>
    </row>
    <row r="1832" spans="1:5" x14ac:dyDescent="0.25">
      <c r="A1832" t="s">
        <v>103</v>
      </c>
      <c r="B1832" s="189">
        <v>43736</v>
      </c>
      <c r="C1832" t="s">
        <v>67</v>
      </c>
      <c r="D1832" t="s">
        <v>55</v>
      </c>
      <c r="E1832">
        <v>2660547.23</v>
      </c>
    </row>
    <row r="1833" spans="1:5" x14ac:dyDescent="0.25">
      <c r="A1833" t="s">
        <v>103</v>
      </c>
      <c r="B1833" s="189">
        <v>43736</v>
      </c>
      <c r="C1833" t="s">
        <v>67</v>
      </c>
      <c r="D1833" t="s">
        <v>56</v>
      </c>
      <c r="E1833">
        <v>12003831.189999999</v>
      </c>
    </row>
    <row r="1834" spans="1:5" x14ac:dyDescent="0.25">
      <c r="A1834" t="s">
        <v>103</v>
      </c>
      <c r="B1834" s="189">
        <v>43736</v>
      </c>
      <c r="C1834" t="s">
        <v>67</v>
      </c>
      <c r="D1834" t="s">
        <v>71</v>
      </c>
      <c r="E1834">
        <v>4994.5200000000004</v>
      </c>
    </row>
    <row r="1835" spans="1:5" x14ac:dyDescent="0.25">
      <c r="A1835" t="s">
        <v>103</v>
      </c>
      <c r="B1835" s="189">
        <v>43736</v>
      </c>
      <c r="C1835" t="s">
        <v>68</v>
      </c>
      <c r="D1835" t="s">
        <v>52</v>
      </c>
      <c r="E1835">
        <v>4994305.29</v>
      </c>
    </row>
    <row r="1836" spans="1:5" x14ac:dyDescent="0.25">
      <c r="A1836" t="s">
        <v>103</v>
      </c>
      <c r="B1836" s="189">
        <v>43736</v>
      </c>
      <c r="C1836" t="s">
        <v>68</v>
      </c>
      <c r="D1836" t="s">
        <v>53</v>
      </c>
      <c r="E1836">
        <v>298560.64000000001</v>
      </c>
    </row>
    <row r="1837" spans="1:5" x14ac:dyDescent="0.25">
      <c r="A1837" t="s">
        <v>103</v>
      </c>
      <c r="B1837" s="189">
        <v>43736</v>
      </c>
      <c r="C1837" t="s">
        <v>68</v>
      </c>
      <c r="D1837" t="s">
        <v>54</v>
      </c>
      <c r="E1837">
        <v>1096944.79</v>
      </c>
    </row>
    <row r="1838" spans="1:5" x14ac:dyDescent="0.25">
      <c r="A1838" t="s">
        <v>103</v>
      </c>
      <c r="B1838" s="189">
        <v>43736</v>
      </c>
      <c r="C1838" t="s">
        <v>68</v>
      </c>
      <c r="D1838" t="s">
        <v>55</v>
      </c>
      <c r="E1838">
        <v>426919.2</v>
      </c>
    </row>
    <row r="1839" spans="1:5" x14ac:dyDescent="0.25">
      <c r="A1839" t="s">
        <v>103</v>
      </c>
      <c r="B1839" s="189">
        <v>43736</v>
      </c>
      <c r="C1839" t="s">
        <v>68</v>
      </c>
      <c r="D1839" t="s">
        <v>56</v>
      </c>
      <c r="E1839">
        <v>823881.53</v>
      </c>
    </row>
    <row r="1840" spans="1:5" x14ac:dyDescent="0.25">
      <c r="A1840" t="s">
        <v>104</v>
      </c>
      <c r="B1840" s="189">
        <v>43736</v>
      </c>
      <c r="C1840" t="s">
        <v>67</v>
      </c>
      <c r="D1840" t="s">
        <v>52</v>
      </c>
      <c r="E1840">
        <v>11360.18</v>
      </c>
    </row>
    <row r="1841" spans="1:5" x14ac:dyDescent="0.25">
      <c r="A1841" t="s">
        <v>104</v>
      </c>
      <c r="B1841" s="189">
        <v>43736</v>
      </c>
      <c r="C1841" t="s">
        <v>67</v>
      </c>
      <c r="D1841" t="s">
        <v>53</v>
      </c>
      <c r="E1841">
        <v>8178.84</v>
      </c>
    </row>
    <row r="1842" spans="1:5" x14ac:dyDescent="0.25">
      <c r="A1842" t="s">
        <v>104</v>
      </c>
      <c r="B1842" s="189">
        <v>43736</v>
      </c>
      <c r="C1842" t="s">
        <v>67</v>
      </c>
      <c r="D1842" t="s">
        <v>54</v>
      </c>
      <c r="E1842">
        <v>2298.87</v>
      </c>
    </row>
    <row r="1843" spans="1:5" x14ac:dyDescent="0.25">
      <c r="A1843" t="s">
        <v>104</v>
      </c>
      <c r="B1843" s="189">
        <v>43736</v>
      </c>
      <c r="C1843" t="s">
        <v>67</v>
      </c>
      <c r="D1843" t="s">
        <v>55</v>
      </c>
      <c r="E1843">
        <v>1367.69</v>
      </c>
    </row>
    <row r="1844" spans="1:5" x14ac:dyDescent="0.25">
      <c r="A1844" t="s">
        <v>104</v>
      </c>
      <c r="B1844" s="189">
        <v>43736</v>
      </c>
      <c r="C1844" t="s">
        <v>67</v>
      </c>
      <c r="D1844" t="s">
        <v>56</v>
      </c>
      <c r="E1844">
        <v>736.89</v>
      </c>
    </row>
    <row r="1845" spans="1:5" x14ac:dyDescent="0.25">
      <c r="A1845" t="s">
        <v>104</v>
      </c>
      <c r="B1845" s="189">
        <v>43736</v>
      </c>
      <c r="C1845" t="s">
        <v>68</v>
      </c>
      <c r="D1845" t="s">
        <v>52</v>
      </c>
      <c r="E1845">
        <v>1151.82</v>
      </c>
    </row>
    <row r="1846" spans="1:5" x14ac:dyDescent="0.25">
      <c r="A1846" t="s">
        <v>104</v>
      </c>
      <c r="B1846" s="189">
        <v>43736</v>
      </c>
      <c r="C1846" t="s">
        <v>68</v>
      </c>
      <c r="D1846" t="s">
        <v>53</v>
      </c>
      <c r="E1846">
        <v>906.35</v>
      </c>
    </row>
    <row r="1847" spans="1:5" x14ac:dyDescent="0.25">
      <c r="A1847" t="s">
        <v>104</v>
      </c>
      <c r="B1847" s="189">
        <v>43736</v>
      </c>
      <c r="C1847" t="s">
        <v>68</v>
      </c>
      <c r="D1847" t="s">
        <v>54</v>
      </c>
      <c r="E1847">
        <v>543.83000000000004</v>
      </c>
    </row>
    <row r="1848" spans="1:5" x14ac:dyDescent="0.25">
      <c r="A1848" t="s">
        <v>74</v>
      </c>
      <c r="B1848" s="189">
        <v>43736</v>
      </c>
      <c r="C1848" t="s">
        <v>67</v>
      </c>
      <c r="D1848" t="s">
        <v>52</v>
      </c>
      <c r="E1848">
        <v>28298200.129999999</v>
      </c>
    </row>
    <row r="1849" spans="1:5" x14ac:dyDescent="0.25">
      <c r="A1849" t="s">
        <v>74</v>
      </c>
      <c r="B1849" s="189">
        <v>43736</v>
      </c>
      <c r="C1849" t="s">
        <v>67</v>
      </c>
      <c r="D1849" t="s">
        <v>53</v>
      </c>
      <c r="E1849">
        <v>1846890.77</v>
      </c>
    </row>
    <row r="1850" spans="1:5" x14ac:dyDescent="0.25">
      <c r="A1850" t="s">
        <v>74</v>
      </c>
      <c r="B1850" s="189">
        <v>43736</v>
      </c>
      <c r="C1850" t="s">
        <v>67</v>
      </c>
      <c r="D1850" t="s">
        <v>54</v>
      </c>
      <c r="E1850">
        <v>2815540.24</v>
      </c>
    </row>
    <row r="1851" spans="1:5" x14ac:dyDescent="0.25">
      <c r="A1851" t="s">
        <v>74</v>
      </c>
      <c r="B1851" s="189">
        <v>43736</v>
      </c>
      <c r="C1851" t="s">
        <v>67</v>
      </c>
      <c r="D1851" t="s">
        <v>55</v>
      </c>
      <c r="E1851">
        <v>3231719.21</v>
      </c>
    </row>
    <row r="1852" spans="1:5" x14ac:dyDescent="0.25">
      <c r="A1852" t="s">
        <v>74</v>
      </c>
      <c r="B1852" s="189">
        <v>43736</v>
      </c>
      <c r="C1852" t="s">
        <v>67</v>
      </c>
      <c r="D1852" t="s">
        <v>56</v>
      </c>
      <c r="E1852">
        <v>13780022.17</v>
      </c>
    </row>
    <row r="1853" spans="1:5" x14ac:dyDescent="0.25">
      <c r="A1853" t="s">
        <v>74</v>
      </c>
      <c r="B1853" s="189">
        <v>43736</v>
      </c>
      <c r="C1853" t="s">
        <v>68</v>
      </c>
      <c r="D1853" t="s">
        <v>52</v>
      </c>
      <c r="E1853">
        <v>8011081.4900000002</v>
      </c>
    </row>
    <row r="1854" spans="1:5" x14ac:dyDescent="0.25">
      <c r="A1854" t="s">
        <v>74</v>
      </c>
      <c r="B1854" s="189">
        <v>43736</v>
      </c>
      <c r="C1854" t="s">
        <v>68</v>
      </c>
      <c r="D1854" t="s">
        <v>53</v>
      </c>
      <c r="E1854">
        <v>400897.62</v>
      </c>
    </row>
    <row r="1855" spans="1:5" x14ac:dyDescent="0.25">
      <c r="A1855" t="s">
        <v>74</v>
      </c>
      <c r="B1855" s="189">
        <v>43736</v>
      </c>
      <c r="C1855" t="s">
        <v>68</v>
      </c>
      <c r="D1855" t="s">
        <v>54</v>
      </c>
      <c r="E1855">
        <v>1290683.56</v>
      </c>
    </row>
    <row r="1856" spans="1:5" x14ac:dyDescent="0.25">
      <c r="A1856" t="s">
        <v>74</v>
      </c>
      <c r="B1856" s="189">
        <v>43736</v>
      </c>
      <c r="C1856" t="s">
        <v>68</v>
      </c>
      <c r="D1856" t="s">
        <v>55</v>
      </c>
      <c r="E1856">
        <v>429422.83</v>
      </c>
    </row>
    <row r="1857" spans="1:5" x14ac:dyDescent="0.25">
      <c r="A1857" t="s">
        <v>74</v>
      </c>
      <c r="B1857" s="189">
        <v>43736</v>
      </c>
      <c r="C1857" t="s">
        <v>68</v>
      </c>
      <c r="D1857" t="s">
        <v>56</v>
      </c>
      <c r="E1857">
        <v>795050.01</v>
      </c>
    </row>
    <row r="1858" spans="1:5" x14ac:dyDescent="0.25">
      <c r="A1858" t="s">
        <v>75</v>
      </c>
      <c r="B1858" s="189">
        <v>43736</v>
      </c>
      <c r="C1858" t="s">
        <v>67</v>
      </c>
      <c r="D1858" t="s">
        <v>52</v>
      </c>
      <c r="E1858">
        <v>450435</v>
      </c>
    </row>
    <row r="1859" spans="1:5" x14ac:dyDescent="0.25">
      <c r="A1859" t="s">
        <v>75</v>
      </c>
      <c r="B1859" s="189">
        <v>43736</v>
      </c>
      <c r="C1859" t="s">
        <v>67</v>
      </c>
      <c r="D1859" t="s">
        <v>53</v>
      </c>
      <c r="E1859">
        <v>26531</v>
      </c>
    </row>
    <row r="1860" spans="1:5" x14ac:dyDescent="0.25">
      <c r="A1860" t="s">
        <v>75</v>
      </c>
      <c r="B1860" s="189">
        <v>43736</v>
      </c>
      <c r="C1860" t="s">
        <v>67</v>
      </c>
      <c r="D1860" t="s">
        <v>54</v>
      </c>
      <c r="E1860">
        <v>28147</v>
      </c>
    </row>
    <row r="1861" spans="1:5" x14ac:dyDescent="0.25">
      <c r="A1861" t="s">
        <v>75</v>
      </c>
      <c r="B1861" s="189">
        <v>43736</v>
      </c>
      <c r="C1861" t="s">
        <v>67</v>
      </c>
      <c r="D1861" t="s">
        <v>55</v>
      </c>
      <c r="E1861">
        <v>10801</v>
      </c>
    </row>
    <row r="1862" spans="1:5" x14ac:dyDescent="0.25">
      <c r="A1862" t="s">
        <v>75</v>
      </c>
      <c r="B1862" s="189">
        <v>43736</v>
      </c>
      <c r="C1862" t="s">
        <v>67</v>
      </c>
      <c r="D1862" t="s">
        <v>56</v>
      </c>
      <c r="E1862">
        <v>8791</v>
      </c>
    </row>
    <row r="1863" spans="1:5" x14ac:dyDescent="0.25">
      <c r="A1863" t="s">
        <v>75</v>
      </c>
      <c r="B1863" s="189">
        <v>43736</v>
      </c>
      <c r="C1863" t="s">
        <v>68</v>
      </c>
      <c r="D1863" t="s">
        <v>52</v>
      </c>
      <c r="E1863">
        <v>142909</v>
      </c>
    </row>
    <row r="1864" spans="1:5" x14ac:dyDescent="0.25">
      <c r="A1864" t="s">
        <v>75</v>
      </c>
      <c r="B1864" s="189">
        <v>43736</v>
      </c>
      <c r="C1864" t="s">
        <v>68</v>
      </c>
      <c r="D1864" t="s">
        <v>53</v>
      </c>
      <c r="E1864">
        <v>5791</v>
      </c>
    </row>
    <row r="1865" spans="1:5" x14ac:dyDescent="0.25">
      <c r="A1865" t="s">
        <v>75</v>
      </c>
      <c r="B1865" s="189">
        <v>43736</v>
      </c>
      <c r="C1865" t="s">
        <v>68</v>
      </c>
      <c r="D1865" t="s">
        <v>54</v>
      </c>
      <c r="E1865">
        <v>13716</v>
      </c>
    </row>
    <row r="1866" spans="1:5" x14ac:dyDescent="0.25">
      <c r="A1866" t="s">
        <v>75</v>
      </c>
      <c r="B1866" s="189">
        <v>43736</v>
      </c>
      <c r="C1866" t="s">
        <v>68</v>
      </c>
      <c r="D1866" t="s">
        <v>55</v>
      </c>
      <c r="E1866">
        <v>596</v>
      </c>
    </row>
    <row r="1867" spans="1:5" x14ac:dyDescent="0.25">
      <c r="A1867" t="s">
        <v>75</v>
      </c>
      <c r="B1867" s="189">
        <v>43736</v>
      </c>
      <c r="C1867" t="s">
        <v>68</v>
      </c>
      <c r="D1867" t="s">
        <v>56</v>
      </c>
      <c r="E1867">
        <v>111</v>
      </c>
    </row>
    <row r="1868" spans="1:5" x14ac:dyDescent="0.25">
      <c r="A1868" t="s">
        <v>102</v>
      </c>
      <c r="B1868" s="189">
        <v>43764</v>
      </c>
      <c r="C1868" t="s">
        <v>67</v>
      </c>
      <c r="D1868" t="s">
        <v>52</v>
      </c>
      <c r="E1868">
        <v>17015871</v>
      </c>
    </row>
    <row r="1869" spans="1:5" x14ac:dyDescent="0.25">
      <c r="A1869" t="s">
        <v>102</v>
      </c>
      <c r="B1869" s="189">
        <v>43764</v>
      </c>
      <c r="C1869" t="s">
        <v>67</v>
      </c>
      <c r="D1869" t="s">
        <v>53</v>
      </c>
      <c r="E1869">
        <v>1535595</v>
      </c>
    </row>
    <row r="1870" spans="1:5" x14ac:dyDescent="0.25">
      <c r="A1870" t="s">
        <v>102</v>
      </c>
      <c r="B1870" s="189">
        <v>43764</v>
      </c>
      <c r="C1870" t="s">
        <v>67</v>
      </c>
      <c r="D1870" t="s">
        <v>54</v>
      </c>
      <c r="E1870">
        <v>2656008</v>
      </c>
    </row>
    <row r="1871" spans="1:5" x14ac:dyDescent="0.25">
      <c r="A1871" t="s">
        <v>102</v>
      </c>
      <c r="B1871" s="189">
        <v>43764</v>
      </c>
      <c r="C1871" t="s">
        <v>67</v>
      </c>
      <c r="D1871" t="s">
        <v>55</v>
      </c>
      <c r="E1871">
        <v>4059182</v>
      </c>
    </row>
    <row r="1872" spans="1:5" x14ac:dyDescent="0.25">
      <c r="A1872" t="s">
        <v>102</v>
      </c>
      <c r="B1872" s="189">
        <v>43764</v>
      </c>
      <c r="C1872" t="s">
        <v>67</v>
      </c>
      <c r="D1872" t="s">
        <v>56</v>
      </c>
      <c r="E1872">
        <v>25344589</v>
      </c>
    </row>
    <row r="1873" spans="1:5" x14ac:dyDescent="0.25">
      <c r="A1873" t="s">
        <v>102</v>
      </c>
      <c r="B1873" s="189">
        <v>43764</v>
      </c>
      <c r="C1873" t="s">
        <v>67</v>
      </c>
      <c r="D1873" t="s">
        <v>71</v>
      </c>
      <c r="E1873">
        <v>577</v>
      </c>
    </row>
    <row r="1874" spans="1:5" x14ac:dyDescent="0.25">
      <c r="A1874" t="s">
        <v>102</v>
      </c>
      <c r="B1874" s="189">
        <v>43764</v>
      </c>
      <c r="C1874" t="s">
        <v>68</v>
      </c>
      <c r="D1874" t="s">
        <v>52</v>
      </c>
      <c r="E1874">
        <v>4922550</v>
      </c>
    </row>
    <row r="1875" spans="1:5" x14ac:dyDescent="0.25">
      <c r="A1875" t="s">
        <v>102</v>
      </c>
      <c r="B1875" s="189">
        <v>43764</v>
      </c>
      <c r="C1875" t="s">
        <v>68</v>
      </c>
      <c r="D1875" t="s">
        <v>53</v>
      </c>
      <c r="E1875">
        <v>296935</v>
      </c>
    </row>
    <row r="1876" spans="1:5" x14ac:dyDescent="0.25">
      <c r="A1876" t="s">
        <v>102</v>
      </c>
      <c r="B1876" s="189">
        <v>43764</v>
      </c>
      <c r="C1876" t="s">
        <v>68</v>
      </c>
      <c r="D1876" t="s">
        <v>54</v>
      </c>
      <c r="E1876">
        <v>1870709</v>
      </c>
    </row>
    <row r="1877" spans="1:5" x14ac:dyDescent="0.25">
      <c r="A1877" t="s">
        <v>102</v>
      </c>
      <c r="B1877" s="189">
        <v>43764</v>
      </c>
      <c r="C1877" t="s">
        <v>68</v>
      </c>
      <c r="D1877" t="s">
        <v>55</v>
      </c>
      <c r="E1877">
        <v>1188681</v>
      </c>
    </row>
    <row r="1878" spans="1:5" x14ac:dyDescent="0.25">
      <c r="A1878" t="s">
        <v>102</v>
      </c>
      <c r="B1878" s="189">
        <v>43764</v>
      </c>
      <c r="C1878" t="s">
        <v>68</v>
      </c>
      <c r="D1878" t="s">
        <v>56</v>
      </c>
      <c r="E1878">
        <v>2851864</v>
      </c>
    </row>
    <row r="1879" spans="1:5" x14ac:dyDescent="0.25">
      <c r="A1879" t="s">
        <v>103</v>
      </c>
      <c r="B1879" s="189">
        <v>43764</v>
      </c>
      <c r="C1879" t="s">
        <v>67</v>
      </c>
      <c r="D1879" t="s">
        <v>52</v>
      </c>
      <c r="E1879">
        <v>23653073.75</v>
      </c>
    </row>
    <row r="1880" spans="1:5" x14ac:dyDescent="0.25">
      <c r="A1880" t="s">
        <v>103</v>
      </c>
      <c r="B1880" s="189">
        <v>43764</v>
      </c>
      <c r="C1880" t="s">
        <v>67</v>
      </c>
      <c r="D1880" t="s">
        <v>53</v>
      </c>
      <c r="E1880">
        <v>2095620.01</v>
      </c>
    </row>
    <row r="1881" spans="1:5" x14ac:dyDescent="0.25">
      <c r="A1881" t="s">
        <v>103</v>
      </c>
      <c r="B1881" s="189">
        <v>43764</v>
      </c>
      <c r="C1881" t="s">
        <v>67</v>
      </c>
      <c r="D1881" t="s">
        <v>54</v>
      </c>
      <c r="E1881">
        <v>3321963.68</v>
      </c>
    </row>
    <row r="1882" spans="1:5" x14ac:dyDescent="0.25">
      <c r="A1882" t="s">
        <v>103</v>
      </c>
      <c r="B1882" s="189">
        <v>43764</v>
      </c>
      <c r="C1882" t="s">
        <v>67</v>
      </c>
      <c r="D1882" t="s">
        <v>55</v>
      </c>
      <c r="E1882">
        <v>3769215.29</v>
      </c>
    </row>
    <row r="1883" spans="1:5" x14ac:dyDescent="0.25">
      <c r="A1883" t="s">
        <v>103</v>
      </c>
      <c r="B1883" s="189">
        <v>43764</v>
      </c>
      <c r="C1883" t="s">
        <v>67</v>
      </c>
      <c r="D1883" t="s">
        <v>56</v>
      </c>
      <c r="E1883">
        <v>14552144.08</v>
      </c>
    </row>
    <row r="1884" spans="1:5" x14ac:dyDescent="0.25">
      <c r="A1884" t="s">
        <v>103</v>
      </c>
      <c r="B1884" s="189">
        <v>43764</v>
      </c>
      <c r="C1884" t="s">
        <v>67</v>
      </c>
      <c r="D1884" t="s">
        <v>71</v>
      </c>
      <c r="E1884">
        <v>447.56</v>
      </c>
    </row>
    <row r="1885" spans="1:5" x14ac:dyDescent="0.25">
      <c r="A1885" t="s">
        <v>103</v>
      </c>
      <c r="B1885" s="189">
        <v>43764</v>
      </c>
      <c r="C1885" t="s">
        <v>68</v>
      </c>
      <c r="D1885" t="s">
        <v>52</v>
      </c>
      <c r="E1885">
        <v>6758875.46</v>
      </c>
    </row>
    <row r="1886" spans="1:5" x14ac:dyDescent="0.25">
      <c r="A1886" t="s">
        <v>103</v>
      </c>
      <c r="B1886" s="189">
        <v>43764</v>
      </c>
      <c r="C1886" t="s">
        <v>68</v>
      </c>
      <c r="D1886" t="s">
        <v>53</v>
      </c>
      <c r="E1886">
        <v>407794.43</v>
      </c>
    </row>
    <row r="1887" spans="1:5" x14ac:dyDescent="0.25">
      <c r="A1887" t="s">
        <v>103</v>
      </c>
      <c r="B1887" s="189">
        <v>43764</v>
      </c>
      <c r="C1887" t="s">
        <v>68</v>
      </c>
      <c r="D1887" t="s">
        <v>54</v>
      </c>
      <c r="E1887">
        <v>1538216.44</v>
      </c>
    </row>
    <row r="1888" spans="1:5" x14ac:dyDescent="0.25">
      <c r="A1888" t="s">
        <v>103</v>
      </c>
      <c r="B1888" s="189">
        <v>43764</v>
      </c>
      <c r="C1888" t="s">
        <v>68</v>
      </c>
      <c r="D1888" t="s">
        <v>55</v>
      </c>
      <c r="E1888">
        <v>658308.48</v>
      </c>
    </row>
    <row r="1889" spans="1:5" x14ac:dyDescent="0.25">
      <c r="A1889" t="s">
        <v>103</v>
      </c>
      <c r="B1889" s="189">
        <v>43764</v>
      </c>
      <c r="C1889" t="s">
        <v>68</v>
      </c>
      <c r="D1889" t="s">
        <v>56</v>
      </c>
      <c r="E1889">
        <v>1054995</v>
      </c>
    </row>
    <row r="1890" spans="1:5" x14ac:dyDescent="0.25">
      <c r="A1890" t="s">
        <v>104</v>
      </c>
      <c r="B1890" s="189">
        <v>43764</v>
      </c>
      <c r="C1890" t="s">
        <v>67</v>
      </c>
      <c r="D1890" t="s">
        <v>52</v>
      </c>
      <c r="E1890">
        <v>23765.360000000001</v>
      </c>
    </row>
    <row r="1891" spans="1:5" x14ac:dyDescent="0.25">
      <c r="A1891" t="s">
        <v>104</v>
      </c>
      <c r="B1891" s="189">
        <v>43764</v>
      </c>
      <c r="C1891" t="s">
        <v>67</v>
      </c>
      <c r="D1891" t="s">
        <v>53</v>
      </c>
      <c r="E1891">
        <v>16045.97</v>
      </c>
    </row>
    <row r="1892" spans="1:5" x14ac:dyDescent="0.25">
      <c r="A1892" t="s">
        <v>104</v>
      </c>
      <c r="B1892" s="189">
        <v>43764</v>
      </c>
      <c r="C1892" t="s">
        <v>67</v>
      </c>
      <c r="D1892" t="s">
        <v>54</v>
      </c>
      <c r="E1892">
        <v>3089.63</v>
      </c>
    </row>
    <row r="1893" spans="1:5" x14ac:dyDescent="0.25">
      <c r="A1893" t="s">
        <v>104</v>
      </c>
      <c r="B1893" s="189">
        <v>43764</v>
      </c>
      <c r="C1893" t="s">
        <v>67</v>
      </c>
      <c r="D1893" t="s">
        <v>55</v>
      </c>
      <c r="E1893">
        <v>2266.4499999999998</v>
      </c>
    </row>
    <row r="1894" spans="1:5" x14ac:dyDescent="0.25">
      <c r="A1894" t="s">
        <v>104</v>
      </c>
      <c r="B1894" s="189">
        <v>43764</v>
      </c>
      <c r="C1894" t="s">
        <v>67</v>
      </c>
      <c r="D1894" t="s">
        <v>56</v>
      </c>
      <c r="E1894">
        <v>2686.41</v>
      </c>
    </row>
    <row r="1895" spans="1:5" x14ac:dyDescent="0.25">
      <c r="A1895" t="s">
        <v>104</v>
      </c>
      <c r="B1895" s="189">
        <v>43764</v>
      </c>
      <c r="C1895" t="s">
        <v>68</v>
      </c>
      <c r="D1895" t="s">
        <v>52</v>
      </c>
      <c r="E1895">
        <v>1877.68</v>
      </c>
    </row>
    <row r="1896" spans="1:5" x14ac:dyDescent="0.25">
      <c r="A1896" t="s">
        <v>104</v>
      </c>
      <c r="B1896" s="189">
        <v>43764</v>
      </c>
      <c r="C1896" t="s">
        <v>68</v>
      </c>
      <c r="D1896" t="s">
        <v>53</v>
      </c>
      <c r="E1896">
        <v>701.48</v>
      </c>
    </row>
    <row r="1897" spans="1:5" x14ac:dyDescent="0.25">
      <c r="A1897" t="s">
        <v>104</v>
      </c>
      <c r="B1897" s="189">
        <v>43764</v>
      </c>
      <c r="C1897" t="s">
        <v>68</v>
      </c>
      <c r="D1897" t="s">
        <v>54</v>
      </c>
      <c r="E1897">
        <v>534.94000000000005</v>
      </c>
    </row>
    <row r="1898" spans="1:5" x14ac:dyDescent="0.25">
      <c r="A1898" t="s">
        <v>74</v>
      </c>
      <c r="B1898" s="189">
        <v>43764</v>
      </c>
      <c r="C1898" t="s">
        <v>67</v>
      </c>
      <c r="D1898" t="s">
        <v>52</v>
      </c>
      <c r="E1898">
        <v>31160779.739999998</v>
      </c>
    </row>
    <row r="1899" spans="1:5" x14ac:dyDescent="0.25">
      <c r="A1899" t="s">
        <v>74</v>
      </c>
      <c r="B1899" s="189">
        <v>43764</v>
      </c>
      <c r="C1899" t="s">
        <v>67</v>
      </c>
      <c r="D1899" t="s">
        <v>53</v>
      </c>
      <c r="E1899">
        <v>1981765.36</v>
      </c>
    </row>
    <row r="1900" spans="1:5" x14ac:dyDescent="0.25">
      <c r="A1900" t="s">
        <v>74</v>
      </c>
      <c r="B1900" s="189">
        <v>43764</v>
      </c>
      <c r="C1900" t="s">
        <v>67</v>
      </c>
      <c r="D1900" t="s">
        <v>54</v>
      </c>
      <c r="E1900">
        <v>3096305.74</v>
      </c>
    </row>
    <row r="1901" spans="1:5" x14ac:dyDescent="0.25">
      <c r="A1901" t="s">
        <v>74</v>
      </c>
      <c r="B1901" s="189">
        <v>43764</v>
      </c>
      <c r="C1901" t="s">
        <v>67</v>
      </c>
      <c r="D1901" t="s">
        <v>55</v>
      </c>
      <c r="E1901">
        <v>3444213.33</v>
      </c>
    </row>
    <row r="1902" spans="1:5" x14ac:dyDescent="0.25">
      <c r="A1902" t="s">
        <v>74</v>
      </c>
      <c r="B1902" s="189">
        <v>43764</v>
      </c>
      <c r="C1902" t="s">
        <v>67</v>
      </c>
      <c r="D1902" t="s">
        <v>56</v>
      </c>
      <c r="E1902">
        <v>13356349.02</v>
      </c>
    </row>
    <row r="1903" spans="1:5" x14ac:dyDescent="0.25">
      <c r="A1903" t="s">
        <v>74</v>
      </c>
      <c r="B1903" s="189">
        <v>43764</v>
      </c>
      <c r="C1903" t="s">
        <v>67</v>
      </c>
      <c r="D1903" t="s">
        <v>71</v>
      </c>
      <c r="E1903">
        <v>21.04</v>
      </c>
    </row>
    <row r="1904" spans="1:5" x14ac:dyDescent="0.25">
      <c r="A1904" t="s">
        <v>74</v>
      </c>
      <c r="B1904" s="189">
        <v>43764</v>
      </c>
      <c r="C1904" t="s">
        <v>68</v>
      </c>
      <c r="D1904" t="s">
        <v>52</v>
      </c>
      <c r="E1904">
        <v>8877662.4499999993</v>
      </c>
    </row>
    <row r="1905" spans="1:5" x14ac:dyDescent="0.25">
      <c r="A1905" t="s">
        <v>74</v>
      </c>
      <c r="B1905" s="189">
        <v>43764</v>
      </c>
      <c r="C1905" t="s">
        <v>68</v>
      </c>
      <c r="D1905" t="s">
        <v>53</v>
      </c>
      <c r="E1905">
        <v>404672.98</v>
      </c>
    </row>
    <row r="1906" spans="1:5" x14ac:dyDescent="0.25">
      <c r="A1906" t="s">
        <v>74</v>
      </c>
      <c r="B1906" s="189">
        <v>43764</v>
      </c>
      <c r="C1906" t="s">
        <v>68</v>
      </c>
      <c r="D1906" t="s">
        <v>54</v>
      </c>
      <c r="E1906">
        <v>1536238.63</v>
      </c>
    </row>
    <row r="1907" spans="1:5" x14ac:dyDescent="0.25">
      <c r="A1907" t="s">
        <v>74</v>
      </c>
      <c r="B1907" s="189">
        <v>43764</v>
      </c>
      <c r="C1907" t="s">
        <v>68</v>
      </c>
      <c r="D1907" t="s">
        <v>55</v>
      </c>
      <c r="E1907">
        <v>530368.46</v>
      </c>
    </row>
    <row r="1908" spans="1:5" x14ac:dyDescent="0.25">
      <c r="A1908" t="s">
        <v>74</v>
      </c>
      <c r="B1908" s="189">
        <v>43764</v>
      </c>
      <c r="C1908" t="s">
        <v>68</v>
      </c>
      <c r="D1908" t="s">
        <v>56</v>
      </c>
      <c r="E1908">
        <v>760735.03</v>
      </c>
    </row>
    <row r="1909" spans="1:5" x14ac:dyDescent="0.25">
      <c r="A1909" t="s">
        <v>75</v>
      </c>
      <c r="B1909" s="189">
        <v>43764</v>
      </c>
      <c r="C1909" t="s">
        <v>67</v>
      </c>
      <c r="D1909" t="s">
        <v>52</v>
      </c>
      <c r="E1909">
        <v>513550</v>
      </c>
    </row>
    <row r="1910" spans="1:5" x14ac:dyDescent="0.25">
      <c r="A1910" t="s">
        <v>75</v>
      </c>
      <c r="B1910" s="189">
        <v>43764</v>
      </c>
      <c r="C1910" t="s">
        <v>67</v>
      </c>
      <c r="D1910" t="s">
        <v>53</v>
      </c>
      <c r="E1910">
        <v>29137</v>
      </c>
    </row>
    <row r="1911" spans="1:5" x14ac:dyDescent="0.25">
      <c r="A1911" t="s">
        <v>75</v>
      </c>
      <c r="B1911" s="189">
        <v>43764</v>
      </c>
      <c r="C1911" t="s">
        <v>67</v>
      </c>
      <c r="D1911" t="s">
        <v>54</v>
      </c>
      <c r="E1911">
        <v>32079</v>
      </c>
    </row>
    <row r="1912" spans="1:5" x14ac:dyDescent="0.25">
      <c r="A1912" t="s">
        <v>75</v>
      </c>
      <c r="B1912" s="189">
        <v>43764</v>
      </c>
      <c r="C1912" t="s">
        <v>67</v>
      </c>
      <c r="D1912" t="s">
        <v>55</v>
      </c>
      <c r="E1912">
        <v>12467</v>
      </c>
    </row>
    <row r="1913" spans="1:5" x14ac:dyDescent="0.25">
      <c r="A1913" t="s">
        <v>75</v>
      </c>
      <c r="B1913" s="189">
        <v>43764</v>
      </c>
      <c r="C1913" t="s">
        <v>67</v>
      </c>
      <c r="D1913" t="s">
        <v>56</v>
      </c>
      <c r="E1913">
        <v>9659</v>
      </c>
    </row>
    <row r="1914" spans="1:5" x14ac:dyDescent="0.25">
      <c r="A1914" t="s">
        <v>75</v>
      </c>
      <c r="B1914" s="189">
        <v>43764</v>
      </c>
      <c r="C1914" t="s">
        <v>67</v>
      </c>
      <c r="D1914" t="s">
        <v>71</v>
      </c>
      <c r="E1914">
        <v>1</v>
      </c>
    </row>
    <row r="1915" spans="1:5" x14ac:dyDescent="0.25">
      <c r="A1915" t="s">
        <v>75</v>
      </c>
      <c r="B1915" s="189">
        <v>43764</v>
      </c>
      <c r="C1915" t="s">
        <v>68</v>
      </c>
      <c r="D1915" t="s">
        <v>52</v>
      </c>
      <c r="E1915">
        <v>161854</v>
      </c>
    </row>
    <row r="1916" spans="1:5" x14ac:dyDescent="0.25">
      <c r="A1916" t="s">
        <v>75</v>
      </c>
      <c r="B1916" s="189">
        <v>43764</v>
      </c>
      <c r="C1916" t="s">
        <v>68</v>
      </c>
      <c r="D1916" t="s">
        <v>53</v>
      </c>
      <c r="E1916">
        <v>6414</v>
      </c>
    </row>
    <row r="1917" spans="1:5" x14ac:dyDescent="0.25">
      <c r="A1917" t="s">
        <v>75</v>
      </c>
      <c r="B1917" s="189">
        <v>43764</v>
      </c>
      <c r="C1917" t="s">
        <v>68</v>
      </c>
      <c r="D1917" t="s">
        <v>54</v>
      </c>
      <c r="E1917">
        <v>16113</v>
      </c>
    </row>
    <row r="1918" spans="1:5" x14ac:dyDescent="0.25">
      <c r="A1918" t="s">
        <v>75</v>
      </c>
      <c r="B1918" s="189">
        <v>43764</v>
      </c>
      <c r="C1918" t="s">
        <v>68</v>
      </c>
      <c r="D1918" t="s">
        <v>55</v>
      </c>
      <c r="E1918">
        <v>671</v>
      </c>
    </row>
    <row r="1919" spans="1:5" x14ac:dyDescent="0.25">
      <c r="A1919" t="s">
        <v>75</v>
      </c>
      <c r="B1919" s="189">
        <v>43764</v>
      </c>
      <c r="C1919" t="s">
        <v>68</v>
      </c>
      <c r="D1919" t="s">
        <v>56</v>
      </c>
      <c r="E1919">
        <v>149</v>
      </c>
    </row>
    <row r="1920" spans="1:5" x14ac:dyDescent="0.25">
      <c r="A1920" t="s">
        <v>102</v>
      </c>
      <c r="B1920" s="189">
        <v>43799</v>
      </c>
      <c r="C1920" t="s">
        <v>67</v>
      </c>
      <c r="D1920" t="s">
        <v>52</v>
      </c>
      <c r="E1920">
        <v>32426752</v>
      </c>
    </row>
    <row r="1921" spans="1:5" x14ac:dyDescent="0.25">
      <c r="A1921" t="s">
        <v>102</v>
      </c>
      <c r="B1921" s="189">
        <v>43799</v>
      </c>
      <c r="C1921" t="s">
        <v>67</v>
      </c>
      <c r="D1921" t="s">
        <v>53</v>
      </c>
      <c r="E1921">
        <v>2715809</v>
      </c>
    </row>
    <row r="1922" spans="1:5" x14ac:dyDescent="0.25">
      <c r="A1922" t="s">
        <v>102</v>
      </c>
      <c r="B1922" s="189">
        <v>43799</v>
      </c>
      <c r="C1922" t="s">
        <v>67</v>
      </c>
      <c r="D1922" t="s">
        <v>54</v>
      </c>
      <c r="E1922">
        <v>4349593</v>
      </c>
    </row>
    <row r="1923" spans="1:5" x14ac:dyDescent="0.25">
      <c r="A1923" t="s">
        <v>102</v>
      </c>
      <c r="B1923" s="189">
        <v>43799</v>
      </c>
      <c r="C1923" t="s">
        <v>67</v>
      </c>
      <c r="D1923" t="s">
        <v>55</v>
      </c>
      <c r="E1923">
        <v>6093492</v>
      </c>
    </row>
    <row r="1924" spans="1:5" x14ac:dyDescent="0.25">
      <c r="A1924" t="s">
        <v>102</v>
      </c>
      <c r="B1924" s="189">
        <v>43799</v>
      </c>
      <c r="C1924" t="s">
        <v>67</v>
      </c>
      <c r="D1924" t="s">
        <v>56</v>
      </c>
      <c r="E1924">
        <v>30455880</v>
      </c>
    </row>
    <row r="1925" spans="1:5" x14ac:dyDescent="0.25">
      <c r="A1925" t="s">
        <v>102</v>
      </c>
      <c r="B1925" s="189">
        <v>43799</v>
      </c>
      <c r="C1925" t="s">
        <v>67</v>
      </c>
      <c r="D1925" t="s">
        <v>71</v>
      </c>
      <c r="E1925">
        <v>21</v>
      </c>
    </row>
    <row r="1926" spans="1:5" x14ac:dyDescent="0.25">
      <c r="A1926" t="s">
        <v>102</v>
      </c>
      <c r="B1926" s="189">
        <v>43799</v>
      </c>
      <c r="C1926" t="s">
        <v>68</v>
      </c>
      <c r="D1926" t="s">
        <v>52</v>
      </c>
      <c r="E1926">
        <v>8910355</v>
      </c>
    </row>
    <row r="1927" spans="1:5" x14ac:dyDescent="0.25">
      <c r="A1927" t="s">
        <v>102</v>
      </c>
      <c r="B1927" s="189">
        <v>43799</v>
      </c>
      <c r="C1927" t="s">
        <v>68</v>
      </c>
      <c r="D1927" t="s">
        <v>53</v>
      </c>
      <c r="E1927">
        <v>565396</v>
      </c>
    </row>
    <row r="1928" spans="1:5" x14ac:dyDescent="0.25">
      <c r="A1928" t="s">
        <v>102</v>
      </c>
      <c r="B1928" s="189">
        <v>43799</v>
      </c>
      <c r="C1928" t="s">
        <v>68</v>
      </c>
      <c r="D1928" t="s">
        <v>54</v>
      </c>
      <c r="E1928">
        <v>2585365</v>
      </c>
    </row>
    <row r="1929" spans="1:5" x14ac:dyDescent="0.25">
      <c r="A1929" t="s">
        <v>102</v>
      </c>
      <c r="B1929" s="189">
        <v>43799</v>
      </c>
      <c r="C1929" t="s">
        <v>68</v>
      </c>
      <c r="D1929" t="s">
        <v>55</v>
      </c>
      <c r="E1929">
        <v>1952898</v>
      </c>
    </row>
    <row r="1930" spans="1:5" x14ac:dyDescent="0.25">
      <c r="A1930" t="s">
        <v>102</v>
      </c>
      <c r="B1930" s="189">
        <v>43799</v>
      </c>
      <c r="C1930" t="s">
        <v>68</v>
      </c>
      <c r="D1930" t="s">
        <v>56</v>
      </c>
      <c r="E1930">
        <v>2975602</v>
      </c>
    </row>
    <row r="1931" spans="1:5" x14ac:dyDescent="0.25">
      <c r="A1931" t="s">
        <v>103</v>
      </c>
      <c r="B1931" s="189">
        <v>43799</v>
      </c>
      <c r="C1931" t="s">
        <v>67</v>
      </c>
      <c r="D1931" t="s">
        <v>52</v>
      </c>
      <c r="E1931">
        <v>45348480.939999998</v>
      </c>
    </row>
    <row r="1932" spans="1:5" x14ac:dyDescent="0.25">
      <c r="A1932" t="s">
        <v>103</v>
      </c>
      <c r="B1932" s="189">
        <v>43799</v>
      </c>
      <c r="C1932" t="s">
        <v>67</v>
      </c>
      <c r="D1932" t="s">
        <v>53</v>
      </c>
      <c r="E1932">
        <v>3755317.65</v>
      </c>
    </row>
    <row r="1933" spans="1:5" x14ac:dyDescent="0.25">
      <c r="A1933" t="s">
        <v>103</v>
      </c>
      <c r="B1933" s="189">
        <v>43799</v>
      </c>
      <c r="C1933" t="s">
        <v>67</v>
      </c>
      <c r="D1933" t="s">
        <v>54</v>
      </c>
      <c r="E1933">
        <v>5055755.67</v>
      </c>
    </row>
    <row r="1934" spans="1:5" x14ac:dyDescent="0.25">
      <c r="A1934" t="s">
        <v>103</v>
      </c>
      <c r="B1934" s="189">
        <v>43799</v>
      </c>
      <c r="C1934" t="s">
        <v>67</v>
      </c>
      <c r="D1934" t="s">
        <v>55</v>
      </c>
      <c r="E1934">
        <v>5943819.21</v>
      </c>
    </row>
    <row r="1935" spans="1:5" x14ac:dyDescent="0.25">
      <c r="A1935" t="s">
        <v>103</v>
      </c>
      <c r="B1935" s="189">
        <v>43799</v>
      </c>
      <c r="C1935" t="s">
        <v>67</v>
      </c>
      <c r="D1935" t="s">
        <v>56</v>
      </c>
      <c r="E1935">
        <v>16819287.329999998</v>
      </c>
    </row>
    <row r="1936" spans="1:5" x14ac:dyDescent="0.25">
      <c r="A1936" t="s">
        <v>103</v>
      </c>
      <c r="B1936" s="189">
        <v>43799</v>
      </c>
      <c r="C1936" t="s">
        <v>67</v>
      </c>
      <c r="D1936" t="s">
        <v>71</v>
      </c>
      <c r="E1936">
        <v>24.78</v>
      </c>
    </row>
    <row r="1937" spans="1:5" x14ac:dyDescent="0.25">
      <c r="A1937" t="s">
        <v>103</v>
      </c>
      <c r="B1937" s="189">
        <v>43799</v>
      </c>
      <c r="C1937" t="s">
        <v>68</v>
      </c>
      <c r="D1937" t="s">
        <v>52</v>
      </c>
      <c r="E1937">
        <v>11653674.58</v>
      </c>
    </row>
    <row r="1938" spans="1:5" x14ac:dyDescent="0.25">
      <c r="A1938" t="s">
        <v>103</v>
      </c>
      <c r="B1938" s="189">
        <v>43799</v>
      </c>
      <c r="C1938" t="s">
        <v>68</v>
      </c>
      <c r="D1938" t="s">
        <v>53</v>
      </c>
      <c r="E1938">
        <v>729741.89</v>
      </c>
    </row>
    <row r="1939" spans="1:5" x14ac:dyDescent="0.25">
      <c r="A1939" t="s">
        <v>103</v>
      </c>
      <c r="B1939" s="189">
        <v>43799</v>
      </c>
      <c r="C1939" t="s">
        <v>68</v>
      </c>
      <c r="D1939" t="s">
        <v>54</v>
      </c>
      <c r="E1939">
        <v>2425302.92</v>
      </c>
    </row>
    <row r="1940" spans="1:5" x14ac:dyDescent="0.25">
      <c r="A1940" t="s">
        <v>103</v>
      </c>
      <c r="B1940" s="189">
        <v>43799</v>
      </c>
      <c r="C1940" t="s">
        <v>68</v>
      </c>
      <c r="D1940" t="s">
        <v>55</v>
      </c>
      <c r="E1940">
        <v>1164826.24</v>
      </c>
    </row>
    <row r="1941" spans="1:5" x14ac:dyDescent="0.25">
      <c r="A1941" t="s">
        <v>103</v>
      </c>
      <c r="B1941" s="189">
        <v>43799</v>
      </c>
      <c r="C1941" t="s">
        <v>68</v>
      </c>
      <c r="D1941" t="s">
        <v>56</v>
      </c>
      <c r="E1941">
        <v>1025378.5</v>
      </c>
    </row>
    <row r="1942" spans="1:5" x14ac:dyDescent="0.25">
      <c r="A1942" t="s">
        <v>104</v>
      </c>
      <c r="B1942" s="189">
        <v>43799</v>
      </c>
      <c r="C1942" t="s">
        <v>67</v>
      </c>
      <c r="D1942" t="s">
        <v>52</v>
      </c>
      <c r="E1942">
        <v>52028.160000000003</v>
      </c>
    </row>
    <row r="1943" spans="1:5" x14ac:dyDescent="0.25">
      <c r="A1943" t="s">
        <v>104</v>
      </c>
      <c r="B1943" s="189">
        <v>43799</v>
      </c>
      <c r="C1943" t="s">
        <v>67</v>
      </c>
      <c r="D1943" t="s">
        <v>53</v>
      </c>
      <c r="E1943">
        <v>32013.48</v>
      </c>
    </row>
    <row r="1944" spans="1:5" x14ac:dyDescent="0.25">
      <c r="A1944" t="s">
        <v>104</v>
      </c>
      <c r="B1944" s="189">
        <v>43799</v>
      </c>
      <c r="C1944" t="s">
        <v>67</v>
      </c>
      <c r="D1944" t="s">
        <v>54</v>
      </c>
      <c r="E1944">
        <v>6505.03</v>
      </c>
    </row>
    <row r="1945" spans="1:5" x14ac:dyDescent="0.25">
      <c r="A1945" t="s">
        <v>104</v>
      </c>
      <c r="B1945" s="189">
        <v>43799</v>
      </c>
      <c r="C1945" t="s">
        <v>67</v>
      </c>
      <c r="D1945" t="s">
        <v>55</v>
      </c>
      <c r="E1945">
        <v>4873.8900000000003</v>
      </c>
    </row>
    <row r="1946" spans="1:5" x14ac:dyDescent="0.25">
      <c r="A1946" t="s">
        <v>104</v>
      </c>
      <c r="B1946" s="189">
        <v>43799</v>
      </c>
      <c r="C1946" t="s">
        <v>67</v>
      </c>
      <c r="D1946" t="s">
        <v>56</v>
      </c>
      <c r="E1946">
        <v>4955.17</v>
      </c>
    </row>
    <row r="1947" spans="1:5" x14ac:dyDescent="0.25">
      <c r="A1947" t="s">
        <v>104</v>
      </c>
      <c r="B1947" s="189">
        <v>43799</v>
      </c>
      <c r="C1947" t="s">
        <v>68</v>
      </c>
      <c r="D1947" t="s">
        <v>52</v>
      </c>
      <c r="E1947">
        <v>5654.75</v>
      </c>
    </row>
    <row r="1948" spans="1:5" x14ac:dyDescent="0.25">
      <c r="A1948" t="s">
        <v>104</v>
      </c>
      <c r="B1948" s="189">
        <v>43799</v>
      </c>
      <c r="C1948" t="s">
        <v>68</v>
      </c>
      <c r="D1948" t="s">
        <v>53</v>
      </c>
      <c r="E1948">
        <v>2265.6999999999998</v>
      </c>
    </row>
    <row r="1949" spans="1:5" x14ac:dyDescent="0.25">
      <c r="A1949" t="s">
        <v>104</v>
      </c>
      <c r="B1949" s="189">
        <v>43799</v>
      </c>
      <c r="C1949" t="s">
        <v>68</v>
      </c>
      <c r="D1949" t="s">
        <v>54</v>
      </c>
      <c r="E1949">
        <v>1498.74</v>
      </c>
    </row>
    <row r="1950" spans="1:5" x14ac:dyDescent="0.25">
      <c r="A1950" t="s">
        <v>74</v>
      </c>
      <c r="B1950" s="189">
        <v>43799</v>
      </c>
      <c r="C1950" t="s">
        <v>67</v>
      </c>
      <c r="D1950" t="s">
        <v>52</v>
      </c>
      <c r="E1950">
        <v>33815876.659999996</v>
      </c>
    </row>
    <row r="1951" spans="1:5" x14ac:dyDescent="0.25">
      <c r="A1951" t="s">
        <v>74</v>
      </c>
      <c r="B1951" s="189">
        <v>43799</v>
      </c>
      <c r="C1951" t="s">
        <v>67</v>
      </c>
      <c r="D1951" t="s">
        <v>53</v>
      </c>
      <c r="E1951">
        <v>1801779.46</v>
      </c>
    </row>
    <row r="1952" spans="1:5" x14ac:dyDescent="0.25">
      <c r="A1952" t="s">
        <v>74</v>
      </c>
      <c r="B1952" s="189">
        <v>43799</v>
      </c>
      <c r="C1952" t="s">
        <v>67</v>
      </c>
      <c r="D1952" t="s">
        <v>54</v>
      </c>
      <c r="E1952">
        <v>3385448.35</v>
      </c>
    </row>
    <row r="1953" spans="1:5" x14ac:dyDescent="0.25">
      <c r="A1953" t="s">
        <v>74</v>
      </c>
      <c r="B1953" s="189">
        <v>43799</v>
      </c>
      <c r="C1953" t="s">
        <v>67</v>
      </c>
      <c r="D1953" t="s">
        <v>55</v>
      </c>
      <c r="E1953">
        <v>3527802.57</v>
      </c>
    </row>
    <row r="1954" spans="1:5" x14ac:dyDescent="0.25">
      <c r="A1954" t="s">
        <v>74</v>
      </c>
      <c r="B1954" s="189">
        <v>43799</v>
      </c>
      <c r="C1954" t="s">
        <v>67</v>
      </c>
      <c r="D1954" t="s">
        <v>56</v>
      </c>
      <c r="E1954">
        <v>11466608.050000001</v>
      </c>
    </row>
    <row r="1955" spans="1:5" x14ac:dyDescent="0.25">
      <c r="A1955" t="s">
        <v>74</v>
      </c>
      <c r="B1955" s="189">
        <v>43799</v>
      </c>
      <c r="C1955" t="s">
        <v>68</v>
      </c>
      <c r="D1955" t="s">
        <v>52</v>
      </c>
      <c r="E1955">
        <v>9757450.0199999996</v>
      </c>
    </row>
    <row r="1956" spans="1:5" x14ac:dyDescent="0.25">
      <c r="A1956" t="s">
        <v>74</v>
      </c>
      <c r="B1956" s="189">
        <v>43799</v>
      </c>
      <c r="C1956" t="s">
        <v>68</v>
      </c>
      <c r="D1956" t="s">
        <v>53</v>
      </c>
      <c r="E1956">
        <v>380488.66</v>
      </c>
    </row>
    <row r="1957" spans="1:5" x14ac:dyDescent="0.25">
      <c r="A1957" t="s">
        <v>74</v>
      </c>
      <c r="B1957" s="189">
        <v>43799</v>
      </c>
      <c r="C1957" t="s">
        <v>68</v>
      </c>
      <c r="D1957" t="s">
        <v>54</v>
      </c>
      <c r="E1957">
        <v>1587989.51</v>
      </c>
    </row>
    <row r="1958" spans="1:5" x14ac:dyDescent="0.25">
      <c r="A1958" t="s">
        <v>74</v>
      </c>
      <c r="B1958" s="189">
        <v>43799</v>
      </c>
      <c r="C1958" t="s">
        <v>68</v>
      </c>
      <c r="D1958" t="s">
        <v>55</v>
      </c>
      <c r="E1958">
        <v>628044.47</v>
      </c>
    </row>
    <row r="1959" spans="1:5" x14ac:dyDescent="0.25">
      <c r="A1959" t="s">
        <v>74</v>
      </c>
      <c r="B1959" s="189">
        <v>43799</v>
      </c>
      <c r="C1959" t="s">
        <v>68</v>
      </c>
      <c r="D1959" t="s">
        <v>56</v>
      </c>
      <c r="E1959">
        <v>861636.04</v>
      </c>
    </row>
    <row r="1960" spans="1:5" x14ac:dyDescent="0.25">
      <c r="A1960" t="s">
        <v>75</v>
      </c>
      <c r="B1960" s="189">
        <v>43799</v>
      </c>
      <c r="C1960" t="s">
        <v>67</v>
      </c>
      <c r="D1960" t="s">
        <v>52</v>
      </c>
      <c r="E1960">
        <v>453570</v>
      </c>
    </row>
    <row r="1961" spans="1:5" x14ac:dyDescent="0.25">
      <c r="A1961" t="s">
        <v>75</v>
      </c>
      <c r="B1961" s="189">
        <v>43799</v>
      </c>
      <c r="C1961" t="s">
        <v>67</v>
      </c>
      <c r="D1961" t="s">
        <v>53</v>
      </c>
      <c r="E1961">
        <v>25638</v>
      </c>
    </row>
    <row r="1962" spans="1:5" x14ac:dyDescent="0.25">
      <c r="A1962" t="s">
        <v>75</v>
      </c>
      <c r="B1962" s="189">
        <v>43799</v>
      </c>
      <c r="C1962" t="s">
        <v>67</v>
      </c>
      <c r="D1962" t="s">
        <v>54</v>
      </c>
      <c r="E1962">
        <v>27615</v>
      </c>
    </row>
    <row r="1963" spans="1:5" x14ac:dyDescent="0.25">
      <c r="A1963" t="s">
        <v>75</v>
      </c>
      <c r="B1963" s="189">
        <v>43799</v>
      </c>
      <c r="C1963" t="s">
        <v>67</v>
      </c>
      <c r="D1963" t="s">
        <v>55</v>
      </c>
      <c r="E1963">
        <v>10081</v>
      </c>
    </row>
    <row r="1964" spans="1:5" x14ac:dyDescent="0.25">
      <c r="A1964" t="s">
        <v>75</v>
      </c>
      <c r="B1964" s="189">
        <v>43799</v>
      </c>
      <c r="C1964" t="s">
        <v>67</v>
      </c>
      <c r="D1964" t="s">
        <v>56</v>
      </c>
      <c r="E1964">
        <v>7600</v>
      </c>
    </row>
    <row r="1965" spans="1:5" x14ac:dyDescent="0.25">
      <c r="A1965" t="s">
        <v>75</v>
      </c>
      <c r="B1965" s="189">
        <v>43799</v>
      </c>
      <c r="C1965" t="s">
        <v>68</v>
      </c>
      <c r="D1965" t="s">
        <v>52</v>
      </c>
      <c r="E1965">
        <v>142467</v>
      </c>
    </row>
    <row r="1966" spans="1:5" x14ac:dyDescent="0.25">
      <c r="A1966" t="s">
        <v>75</v>
      </c>
      <c r="B1966" s="189">
        <v>43799</v>
      </c>
      <c r="C1966" t="s">
        <v>68</v>
      </c>
      <c r="D1966" t="s">
        <v>53</v>
      </c>
      <c r="E1966">
        <v>5609</v>
      </c>
    </row>
    <row r="1967" spans="1:5" x14ac:dyDescent="0.25">
      <c r="A1967" t="s">
        <v>75</v>
      </c>
      <c r="B1967" s="189">
        <v>43799</v>
      </c>
      <c r="C1967" t="s">
        <v>68</v>
      </c>
      <c r="D1967" t="s">
        <v>54</v>
      </c>
      <c r="E1967">
        <v>13187</v>
      </c>
    </row>
    <row r="1968" spans="1:5" x14ac:dyDescent="0.25">
      <c r="A1968" t="s">
        <v>75</v>
      </c>
      <c r="B1968" s="189">
        <v>43799</v>
      </c>
      <c r="C1968" t="s">
        <v>68</v>
      </c>
      <c r="D1968" t="s">
        <v>55</v>
      </c>
      <c r="E1968">
        <v>512</v>
      </c>
    </row>
    <row r="1969" spans="1:5" x14ac:dyDescent="0.25">
      <c r="A1969" t="s">
        <v>75</v>
      </c>
      <c r="B1969" s="189">
        <v>43799</v>
      </c>
      <c r="C1969" t="s">
        <v>68</v>
      </c>
      <c r="D1969" t="s">
        <v>56</v>
      </c>
      <c r="E1969">
        <v>115</v>
      </c>
    </row>
    <row r="1970" spans="1:5" x14ac:dyDescent="0.25">
      <c r="A1970" t="s">
        <v>102</v>
      </c>
      <c r="B1970" s="189">
        <v>43827</v>
      </c>
      <c r="C1970" t="s">
        <v>67</v>
      </c>
      <c r="D1970" t="s">
        <v>52</v>
      </c>
      <c r="E1970">
        <v>76063248</v>
      </c>
    </row>
    <row r="1971" spans="1:5" x14ac:dyDescent="0.25">
      <c r="A1971" t="s">
        <v>102</v>
      </c>
      <c r="B1971" s="189">
        <v>43827</v>
      </c>
      <c r="C1971" t="s">
        <v>67</v>
      </c>
      <c r="D1971" t="s">
        <v>53</v>
      </c>
      <c r="E1971">
        <v>6390883</v>
      </c>
    </row>
    <row r="1972" spans="1:5" x14ac:dyDescent="0.25">
      <c r="A1972" t="s">
        <v>102</v>
      </c>
      <c r="B1972" s="189">
        <v>43827</v>
      </c>
      <c r="C1972" t="s">
        <v>67</v>
      </c>
      <c r="D1972" t="s">
        <v>54</v>
      </c>
      <c r="E1972">
        <v>10229619</v>
      </c>
    </row>
    <row r="1973" spans="1:5" x14ac:dyDescent="0.25">
      <c r="A1973" t="s">
        <v>102</v>
      </c>
      <c r="B1973" s="189">
        <v>43827</v>
      </c>
      <c r="C1973" t="s">
        <v>67</v>
      </c>
      <c r="D1973" t="s">
        <v>55</v>
      </c>
      <c r="E1973">
        <v>11915115</v>
      </c>
    </row>
    <row r="1974" spans="1:5" x14ac:dyDescent="0.25">
      <c r="A1974" t="s">
        <v>102</v>
      </c>
      <c r="B1974" s="189">
        <v>43827</v>
      </c>
      <c r="C1974" t="s">
        <v>67</v>
      </c>
      <c r="D1974" t="s">
        <v>56</v>
      </c>
      <c r="E1974">
        <v>53201823</v>
      </c>
    </row>
    <row r="1975" spans="1:5" x14ac:dyDescent="0.25">
      <c r="A1975" t="s">
        <v>102</v>
      </c>
      <c r="B1975" s="189">
        <v>43827</v>
      </c>
      <c r="C1975" t="s">
        <v>67</v>
      </c>
      <c r="D1975" t="s">
        <v>71</v>
      </c>
      <c r="E1975">
        <v>63</v>
      </c>
    </row>
    <row r="1976" spans="1:5" x14ac:dyDescent="0.25">
      <c r="A1976" t="s">
        <v>102</v>
      </c>
      <c r="B1976" s="189">
        <v>43827</v>
      </c>
      <c r="C1976" t="s">
        <v>68</v>
      </c>
      <c r="D1976" t="s">
        <v>52</v>
      </c>
      <c r="E1976">
        <v>20409593</v>
      </c>
    </row>
    <row r="1977" spans="1:5" x14ac:dyDescent="0.25">
      <c r="A1977" t="s">
        <v>102</v>
      </c>
      <c r="B1977" s="189">
        <v>43827</v>
      </c>
      <c r="C1977" t="s">
        <v>68</v>
      </c>
      <c r="D1977" t="s">
        <v>53</v>
      </c>
      <c r="E1977">
        <v>1501179</v>
      </c>
    </row>
    <row r="1978" spans="1:5" x14ac:dyDescent="0.25">
      <c r="A1978" t="s">
        <v>102</v>
      </c>
      <c r="B1978" s="189">
        <v>43827</v>
      </c>
      <c r="C1978" t="s">
        <v>68</v>
      </c>
      <c r="D1978" t="s">
        <v>54</v>
      </c>
      <c r="E1978">
        <v>9405758</v>
      </c>
    </row>
    <row r="1979" spans="1:5" x14ac:dyDescent="0.25">
      <c r="A1979" t="s">
        <v>102</v>
      </c>
      <c r="B1979" s="189">
        <v>43827</v>
      </c>
      <c r="C1979" t="s">
        <v>68</v>
      </c>
      <c r="D1979" t="s">
        <v>55</v>
      </c>
      <c r="E1979">
        <v>3742572</v>
      </c>
    </row>
    <row r="1980" spans="1:5" x14ac:dyDescent="0.25">
      <c r="A1980" t="s">
        <v>102</v>
      </c>
      <c r="B1980" s="189">
        <v>43827</v>
      </c>
      <c r="C1980" t="s">
        <v>68</v>
      </c>
      <c r="D1980" t="s">
        <v>56</v>
      </c>
      <c r="E1980">
        <v>4496047</v>
      </c>
    </row>
    <row r="1981" spans="1:5" x14ac:dyDescent="0.25">
      <c r="A1981" t="s">
        <v>103</v>
      </c>
      <c r="B1981" s="189">
        <v>43827</v>
      </c>
      <c r="C1981" t="s">
        <v>67</v>
      </c>
      <c r="D1981" t="s">
        <v>52</v>
      </c>
      <c r="E1981">
        <v>112492247.34999999</v>
      </c>
    </row>
    <row r="1982" spans="1:5" x14ac:dyDescent="0.25">
      <c r="A1982" t="s">
        <v>103</v>
      </c>
      <c r="B1982" s="189">
        <v>43827</v>
      </c>
      <c r="C1982" t="s">
        <v>67</v>
      </c>
      <c r="D1982" t="s">
        <v>53</v>
      </c>
      <c r="E1982">
        <v>9335650.9100000001</v>
      </c>
    </row>
    <row r="1983" spans="1:5" x14ac:dyDescent="0.25">
      <c r="A1983" t="s">
        <v>103</v>
      </c>
      <c r="B1983" s="189">
        <v>43827</v>
      </c>
      <c r="C1983" t="s">
        <v>67</v>
      </c>
      <c r="D1983" t="s">
        <v>54</v>
      </c>
      <c r="E1983">
        <v>11843319.869999999</v>
      </c>
    </row>
    <row r="1984" spans="1:5" x14ac:dyDescent="0.25">
      <c r="A1984" t="s">
        <v>103</v>
      </c>
      <c r="B1984" s="189">
        <v>43827</v>
      </c>
      <c r="C1984" t="s">
        <v>67</v>
      </c>
      <c r="D1984" t="s">
        <v>55</v>
      </c>
      <c r="E1984">
        <v>11810735.140000001</v>
      </c>
    </row>
    <row r="1985" spans="1:5" x14ac:dyDescent="0.25">
      <c r="A1985" t="s">
        <v>103</v>
      </c>
      <c r="B1985" s="189">
        <v>43827</v>
      </c>
      <c r="C1985" t="s">
        <v>67</v>
      </c>
      <c r="D1985" t="s">
        <v>56</v>
      </c>
      <c r="E1985">
        <v>36319869.840000004</v>
      </c>
    </row>
    <row r="1986" spans="1:5" x14ac:dyDescent="0.25">
      <c r="A1986" t="s">
        <v>103</v>
      </c>
      <c r="B1986" s="189">
        <v>43827</v>
      </c>
      <c r="C1986" t="s">
        <v>67</v>
      </c>
      <c r="D1986" t="s">
        <v>71</v>
      </c>
      <c r="E1986">
        <v>56</v>
      </c>
    </row>
    <row r="1987" spans="1:5" x14ac:dyDescent="0.25">
      <c r="A1987" t="s">
        <v>103</v>
      </c>
      <c r="B1987" s="189">
        <v>43827</v>
      </c>
      <c r="C1987" t="s">
        <v>68</v>
      </c>
      <c r="D1987" t="s">
        <v>52</v>
      </c>
      <c r="E1987">
        <v>27095398.449999999</v>
      </c>
    </row>
    <row r="1988" spans="1:5" x14ac:dyDescent="0.25">
      <c r="A1988" t="s">
        <v>103</v>
      </c>
      <c r="B1988" s="189">
        <v>43827</v>
      </c>
      <c r="C1988" t="s">
        <v>68</v>
      </c>
      <c r="D1988" t="s">
        <v>53</v>
      </c>
      <c r="E1988">
        <v>1966991.48</v>
      </c>
    </row>
    <row r="1989" spans="1:5" x14ac:dyDescent="0.25">
      <c r="A1989" t="s">
        <v>103</v>
      </c>
      <c r="B1989" s="189">
        <v>43827</v>
      </c>
      <c r="C1989" t="s">
        <v>68</v>
      </c>
      <c r="D1989" t="s">
        <v>54</v>
      </c>
      <c r="E1989">
        <v>9486047.3200000003</v>
      </c>
    </row>
    <row r="1990" spans="1:5" x14ac:dyDescent="0.25">
      <c r="A1990" t="s">
        <v>103</v>
      </c>
      <c r="B1990" s="189">
        <v>43827</v>
      </c>
      <c r="C1990" t="s">
        <v>68</v>
      </c>
      <c r="D1990" t="s">
        <v>55</v>
      </c>
      <c r="E1990">
        <v>2360744.09</v>
      </c>
    </row>
    <row r="1991" spans="1:5" x14ac:dyDescent="0.25">
      <c r="A1991" t="s">
        <v>103</v>
      </c>
      <c r="B1991" s="189">
        <v>43827</v>
      </c>
      <c r="C1991" t="s">
        <v>68</v>
      </c>
      <c r="D1991" t="s">
        <v>56</v>
      </c>
      <c r="E1991">
        <v>1696099.28</v>
      </c>
    </row>
    <row r="1992" spans="1:5" x14ac:dyDescent="0.25">
      <c r="A1992" t="s">
        <v>104</v>
      </c>
      <c r="B1992" s="189">
        <v>43827</v>
      </c>
      <c r="C1992" t="s">
        <v>67</v>
      </c>
      <c r="D1992" t="s">
        <v>52</v>
      </c>
      <c r="E1992">
        <v>189196.91</v>
      </c>
    </row>
    <row r="1993" spans="1:5" x14ac:dyDescent="0.25">
      <c r="A1993" t="s">
        <v>104</v>
      </c>
      <c r="B1993" s="189">
        <v>43827</v>
      </c>
      <c r="C1993" t="s">
        <v>67</v>
      </c>
      <c r="D1993" t="s">
        <v>53</v>
      </c>
      <c r="E1993">
        <v>101648.46</v>
      </c>
    </row>
    <row r="1994" spans="1:5" x14ac:dyDescent="0.25">
      <c r="A1994" t="s">
        <v>104</v>
      </c>
      <c r="B1994" s="189">
        <v>43827</v>
      </c>
      <c r="C1994" t="s">
        <v>67</v>
      </c>
      <c r="D1994" t="s">
        <v>54</v>
      </c>
      <c r="E1994">
        <v>25949.21</v>
      </c>
    </row>
    <row r="1995" spans="1:5" x14ac:dyDescent="0.25">
      <c r="A1995" t="s">
        <v>104</v>
      </c>
      <c r="B1995" s="189">
        <v>43827</v>
      </c>
      <c r="C1995" t="s">
        <v>67</v>
      </c>
      <c r="D1995" t="s">
        <v>55</v>
      </c>
      <c r="E1995">
        <v>21586.05</v>
      </c>
    </row>
    <row r="1996" spans="1:5" x14ac:dyDescent="0.25">
      <c r="A1996" t="s">
        <v>104</v>
      </c>
      <c r="B1996" s="189">
        <v>43827</v>
      </c>
      <c r="C1996" t="s">
        <v>67</v>
      </c>
      <c r="D1996" t="s">
        <v>56</v>
      </c>
      <c r="E1996">
        <v>24090.99</v>
      </c>
    </row>
    <row r="1997" spans="1:5" x14ac:dyDescent="0.25">
      <c r="A1997" t="s">
        <v>104</v>
      </c>
      <c r="B1997" s="189">
        <v>43827</v>
      </c>
      <c r="C1997" t="s">
        <v>68</v>
      </c>
      <c r="D1997" t="s">
        <v>52</v>
      </c>
      <c r="E1997">
        <v>21323.33</v>
      </c>
    </row>
    <row r="1998" spans="1:5" x14ac:dyDescent="0.25">
      <c r="A1998" t="s">
        <v>104</v>
      </c>
      <c r="B1998" s="189">
        <v>43827</v>
      </c>
      <c r="C1998" t="s">
        <v>68</v>
      </c>
      <c r="D1998" t="s">
        <v>53</v>
      </c>
      <c r="E1998">
        <v>7681.58</v>
      </c>
    </row>
    <row r="1999" spans="1:5" x14ac:dyDescent="0.25">
      <c r="A1999" t="s">
        <v>104</v>
      </c>
      <c r="B1999" s="189">
        <v>43827</v>
      </c>
      <c r="C1999" t="s">
        <v>68</v>
      </c>
      <c r="D1999" t="s">
        <v>54</v>
      </c>
      <c r="E1999">
        <v>3556.77</v>
      </c>
    </row>
    <row r="2000" spans="1:5" x14ac:dyDescent="0.25">
      <c r="A2000" t="s">
        <v>74</v>
      </c>
      <c r="B2000" s="189">
        <v>43827</v>
      </c>
      <c r="C2000" t="s">
        <v>67</v>
      </c>
      <c r="D2000" t="s">
        <v>52</v>
      </c>
      <c r="E2000">
        <v>71941319.299999997</v>
      </c>
    </row>
    <row r="2001" spans="1:5" x14ac:dyDescent="0.25">
      <c r="A2001" t="s">
        <v>74</v>
      </c>
      <c r="B2001" s="189">
        <v>43827</v>
      </c>
      <c r="C2001" t="s">
        <v>67</v>
      </c>
      <c r="D2001" t="s">
        <v>53</v>
      </c>
      <c r="E2001">
        <v>2583385.83</v>
      </c>
    </row>
    <row r="2002" spans="1:5" x14ac:dyDescent="0.25">
      <c r="A2002" t="s">
        <v>74</v>
      </c>
      <c r="B2002" s="189">
        <v>43827</v>
      </c>
      <c r="C2002" t="s">
        <v>67</v>
      </c>
      <c r="D2002" t="s">
        <v>54</v>
      </c>
      <c r="E2002">
        <v>7010178.9900000002</v>
      </c>
    </row>
    <row r="2003" spans="1:5" x14ac:dyDescent="0.25">
      <c r="A2003" t="s">
        <v>74</v>
      </c>
      <c r="B2003" s="189">
        <v>43827</v>
      </c>
      <c r="C2003" t="s">
        <v>67</v>
      </c>
      <c r="D2003" t="s">
        <v>55</v>
      </c>
      <c r="E2003">
        <v>7178262.7300000004</v>
      </c>
    </row>
    <row r="2004" spans="1:5" x14ac:dyDescent="0.25">
      <c r="A2004" t="s">
        <v>74</v>
      </c>
      <c r="B2004" s="189">
        <v>43827</v>
      </c>
      <c r="C2004" t="s">
        <v>67</v>
      </c>
      <c r="D2004" t="s">
        <v>56</v>
      </c>
      <c r="E2004">
        <v>22124979.52</v>
      </c>
    </row>
    <row r="2005" spans="1:5" x14ac:dyDescent="0.25">
      <c r="A2005" t="s">
        <v>74</v>
      </c>
      <c r="B2005" s="189">
        <v>43827</v>
      </c>
      <c r="C2005" t="s">
        <v>68</v>
      </c>
      <c r="D2005" t="s">
        <v>52</v>
      </c>
      <c r="E2005">
        <v>18861925.059999999</v>
      </c>
    </row>
    <row r="2006" spans="1:5" x14ac:dyDescent="0.25">
      <c r="A2006" t="s">
        <v>74</v>
      </c>
      <c r="B2006" s="189">
        <v>43827</v>
      </c>
      <c r="C2006" t="s">
        <v>68</v>
      </c>
      <c r="D2006" t="s">
        <v>53</v>
      </c>
      <c r="E2006">
        <v>534674.61</v>
      </c>
    </row>
    <row r="2007" spans="1:5" x14ac:dyDescent="0.25">
      <c r="A2007" t="s">
        <v>74</v>
      </c>
      <c r="B2007" s="189">
        <v>43827</v>
      </c>
      <c r="C2007" t="s">
        <v>68</v>
      </c>
      <c r="D2007" t="s">
        <v>54</v>
      </c>
      <c r="E2007">
        <v>3408579.46</v>
      </c>
    </row>
    <row r="2008" spans="1:5" x14ac:dyDescent="0.25">
      <c r="A2008" t="s">
        <v>74</v>
      </c>
      <c r="B2008" s="189">
        <v>43827</v>
      </c>
      <c r="C2008" t="s">
        <v>68</v>
      </c>
      <c r="D2008" t="s">
        <v>55</v>
      </c>
      <c r="E2008">
        <v>1203021.6599999999</v>
      </c>
    </row>
    <row r="2009" spans="1:5" x14ac:dyDescent="0.25">
      <c r="A2009" t="s">
        <v>74</v>
      </c>
      <c r="B2009" s="189">
        <v>43827</v>
      </c>
      <c r="C2009" t="s">
        <v>68</v>
      </c>
      <c r="D2009" t="s">
        <v>56</v>
      </c>
      <c r="E2009">
        <v>1104704.2</v>
      </c>
    </row>
    <row r="2010" spans="1:5" x14ac:dyDescent="0.25">
      <c r="A2010" t="s">
        <v>75</v>
      </c>
      <c r="B2010" s="189">
        <v>43827</v>
      </c>
      <c r="C2010" t="s">
        <v>67</v>
      </c>
      <c r="D2010" t="s">
        <v>52</v>
      </c>
      <c r="E2010">
        <v>515781</v>
      </c>
    </row>
    <row r="2011" spans="1:5" x14ac:dyDescent="0.25">
      <c r="A2011" t="s">
        <v>75</v>
      </c>
      <c r="B2011" s="189">
        <v>43827</v>
      </c>
      <c r="C2011" t="s">
        <v>67</v>
      </c>
      <c r="D2011" t="s">
        <v>53</v>
      </c>
      <c r="E2011">
        <v>27170</v>
      </c>
    </row>
    <row r="2012" spans="1:5" x14ac:dyDescent="0.25">
      <c r="A2012" t="s">
        <v>75</v>
      </c>
      <c r="B2012" s="189">
        <v>43827</v>
      </c>
      <c r="C2012" t="s">
        <v>67</v>
      </c>
      <c r="D2012" t="s">
        <v>54</v>
      </c>
      <c r="E2012">
        <v>30835</v>
      </c>
    </row>
    <row r="2013" spans="1:5" x14ac:dyDescent="0.25">
      <c r="A2013" t="s">
        <v>75</v>
      </c>
      <c r="B2013" s="189">
        <v>43827</v>
      </c>
      <c r="C2013" t="s">
        <v>67</v>
      </c>
      <c r="D2013" t="s">
        <v>55</v>
      </c>
      <c r="E2013">
        <v>11257</v>
      </c>
    </row>
    <row r="2014" spans="1:5" x14ac:dyDescent="0.25">
      <c r="A2014" t="s">
        <v>75</v>
      </c>
      <c r="B2014" s="189">
        <v>43827</v>
      </c>
      <c r="C2014" t="s">
        <v>67</v>
      </c>
      <c r="D2014" t="s">
        <v>56</v>
      </c>
      <c r="E2014">
        <v>8401</v>
      </c>
    </row>
    <row r="2015" spans="1:5" x14ac:dyDescent="0.25">
      <c r="A2015" t="s">
        <v>75</v>
      </c>
      <c r="B2015" s="189">
        <v>43827</v>
      </c>
      <c r="C2015" t="s">
        <v>68</v>
      </c>
      <c r="D2015" t="s">
        <v>52</v>
      </c>
      <c r="E2015">
        <v>161426</v>
      </c>
    </row>
    <row r="2016" spans="1:5" x14ac:dyDescent="0.25">
      <c r="A2016" t="s">
        <v>75</v>
      </c>
      <c r="B2016" s="189">
        <v>43827</v>
      </c>
      <c r="C2016" t="s">
        <v>68</v>
      </c>
      <c r="D2016" t="s">
        <v>53</v>
      </c>
      <c r="E2016">
        <v>5831</v>
      </c>
    </row>
    <row r="2017" spans="1:5" x14ac:dyDescent="0.25">
      <c r="A2017" t="s">
        <v>75</v>
      </c>
      <c r="B2017" s="189">
        <v>43827</v>
      </c>
      <c r="C2017" t="s">
        <v>68</v>
      </c>
      <c r="D2017" t="s">
        <v>54</v>
      </c>
      <c r="E2017">
        <v>15347</v>
      </c>
    </row>
    <row r="2018" spans="1:5" x14ac:dyDescent="0.25">
      <c r="A2018" t="s">
        <v>75</v>
      </c>
      <c r="B2018" s="189">
        <v>43827</v>
      </c>
      <c r="C2018" t="s">
        <v>68</v>
      </c>
      <c r="D2018" t="s">
        <v>55</v>
      </c>
      <c r="E2018">
        <v>594</v>
      </c>
    </row>
    <row r="2019" spans="1:5" x14ac:dyDescent="0.25">
      <c r="A2019" t="s">
        <v>75</v>
      </c>
      <c r="B2019" s="189">
        <v>43827</v>
      </c>
      <c r="C2019" t="s">
        <v>68</v>
      </c>
      <c r="D2019" t="s">
        <v>56</v>
      </c>
      <c r="E2019">
        <v>137</v>
      </c>
    </row>
    <row r="2020" spans="1:5" x14ac:dyDescent="0.25">
      <c r="A2020" t="s">
        <v>102</v>
      </c>
      <c r="B2020" s="189">
        <v>43862</v>
      </c>
      <c r="C2020" t="s">
        <v>67</v>
      </c>
      <c r="D2020" t="s">
        <v>52</v>
      </c>
      <c r="E2020">
        <v>81848923</v>
      </c>
    </row>
    <row r="2021" spans="1:5" x14ac:dyDescent="0.25">
      <c r="A2021" t="s">
        <v>102</v>
      </c>
      <c r="B2021" s="189">
        <v>43862</v>
      </c>
      <c r="C2021" t="s">
        <v>67</v>
      </c>
      <c r="D2021" t="s">
        <v>53</v>
      </c>
      <c r="E2021">
        <v>6792958</v>
      </c>
    </row>
    <row r="2022" spans="1:5" x14ac:dyDescent="0.25">
      <c r="A2022" t="s">
        <v>102</v>
      </c>
      <c r="B2022" s="189">
        <v>43862</v>
      </c>
      <c r="C2022" t="s">
        <v>67</v>
      </c>
      <c r="D2022" t="s">
        <v>54</v>
      </c>
      <c r="E2022">
        <v>11280645</v>
      </c>
    </row>
    <row r="2023" spans="1:5" x14ac:dyDescent="0.25">
      <c r="A2023" t="s">
        <v>102</v>
      </c>
      <c r="B2023" s="189">
        <v>43862</v>
      </c>
      <c r="C2023" t="s">
        <v>67</v>
      </c>
      <c r="D2023" t="s">
        <v>55</v>
      </c>
      <c r="E2023">
        <v>12978049</v>
      </c>
    </row>
    <row r="2024" spans="1:5" x14ac:dyDescent="0.25">
      <c r="A2024" t="s">
        <v>102</v>
      </c>
      <c r="B2024" s="189">
        <v>43862</v>
      </c>
      <c r="C2024" t="s">
        <v>67</v>
      </c>
      <c r="D2024" t="s">
        <v>56</v>
      </c>
      <c r="E2024">
        <v>58996621</v>
      </c>
    </row>
    <row r="2025" spans="1:5" x14ac:dyDescent="0.25">
      <c r="A2025" t="s">
        <v>102</v>
      </c>
      <c r="B2025" s="189">
        <v>43862</v>
      </c>
      <c r="C2025" t="s">
        <v>67</v>
      </c>
      <c r="D2025" t="s">
        <v>71</v>
      </c>
      <c r="E2025">
        <v>9358</v>
      </c>
    </row>
    <row r="2026" spans="1:5" x14ac:dyDescent="0.25">
      <c r="A2026" t="s">
        <v>102</v>
      </c>
      <c r="B2026" s="189">
        <v>43862</v>
      </c>
      <c r="C2026" t="s">
        <v>68</v>
      </c>
      <c r="D2026" t="s">
        <v>52</v>
      </c>
      <c r="E2026">
        <v>24414341</v>
      </c>
    </row>
    <row r="2027" spans="1:5" x14ac:dyDescent="0.25">
      <c r="A2027" t="s">
        <v>102</v>
      </c>
      <c r="B2027" s="189">
        <v>43862</v>
      </c>
      <c r="C2027" t="s">
        <v>68</v>
      </c>
      <c r="D2027" t="s">
        <v>53</v>
      </c>
      <c r="E2027">
        <v>1593477</v>
      </c>
    </row>
    <row r="2028" spans="1:5" x14ac:dyDescent="0.25">
      <c r="A2028" t="s">
        <v>102</v>
      </c>
      <c r="B2028" s="189">
        <v>43862</v>
      </c>
      <c r="C2028" t="s">
        <v>68</v>
      </c>
      <c r="D2028" t="s">
        <v>54</v>
      </c>
      <c r="E2028">
        <v>7011240</v>
      </c>
    </row>
    <row r="2029" spans="1:5" x14ac:dyDescent="0.25">
      <c r="A2029" t="s">
        <v>102</v>
      </c>
      <c r="B2029" s="189">
        <v>43862</v>
      </c>
      <c r="C2029" t="s">
        <v>68</v>
      </c>
      <c r="D2029" t="s">
        <v>55</v>
      </c>
      <c r="E2029">
        <v>4696866</v>
      </c>
    </row>
    <row r="2030" spans="1:5" x14ac:dyDescent="0.25">
      <c r="A2030" t="s">
        <v>102</v>
      </c>
      <c r="B2030" s="189">
        <v>43862</v>
      </c>
      <c r="C2030" t="s">
        <v>68</v>
      </c>
      <c r="D2030" t="s">
        <v>56</v>
      </c>
      <c r="E2030">
        <v>4026959</v>
      </c>
    </row>
    <row r="2031" spans="1:5" x14ac:dyDescent="0.25">
      <c r="A2031" t="s">
        <v>103</v>
      </c>
      <c r="B2031" s="189">
        <v>43862</v>
      </c>
      <c r="C2031" t="s">
        <v>67</v>
      </c>
      <c r="D2031" t="s">
        <v>52</v>
      </c>
      <c r="E2031">
        <v>120614528.62</v>
      </c>
    </row>
    <row r="2032" spans="1:5" x14ac:dyDescent="0.25">
      <c r="A2032" t="s">
        <v>103</v>
      </c>
      <c r="B2032" s="189">
        <v>43862</v>
      </c>
      <c r="C2032" t="s">
        <v>67</v>
      </c>
      <c r="D2032" t="s">
        <v>53</v>
      </c>
      <c r="E2032">
        <v>9905079.3300000001</v>
      </c>
    </row>
    <row r="2033" spans="1:5" x14ac:dyDescent="0.25">
      <c r="A2033" t="s">
        <v>103</v>
      </c>
      <c r="B2033" s="189">
        <v>43862</v>
      </c>
      <c r="C2033" t="s">
        <v>67</v>
      </c>
      <c r="D2033" t="s">
        <v>54</v>
      </c>
      <c r="E2033">
        <v>13068339.17</v>
      </c>
    </row>
    <row r="2034" spans="1:5" x14ac:dyDescent="0.25">
      <c r="A2034" t="s">
        <v>103</v>
      </c>
      <c r="B2034" s="189">
        <v>43862</v>
      </c>
      <c r="C2034" t="s">
        <v>67</v>
      </c>
      <c r="D2034" t="s">
        <v>55</v>
      </c>
      <c r="E2034">
        <v>12868943.140000001</v>
      </c>
    </row>
    <row r="2035" spans="1:5" x14ac:dyDescent="0.25">
      <c r="A2035" t="s">
        <v>103</v>
      </c>
      <c r="B2035" s="189">
        <v>43862</v>
      </c>
      <c r="C2035" t="s">
        <v>67</v>
      </c>
      <c r="D2035" t="s">
        <v>56</v>
      </c>
      <c r="E2035">
        <v>38961122.82</v>
      </c>
    </row>
    <row r="2036" spans="1:5" x14ac:dyDescent="0.25">
      <c r="A2036" t="s">
        <v>103</v>
      </c>
      <c r="B2036" s="189">
        <v>43862</v>
      </c>
      <c r="C2036" t="s">
        <v>67</v>
      </c>
      <c r="D2036" t="s">
        <v>71</v>
      </c>
      <c r="E2036">
        <v>7196.46</v>
      </c>
    </row>
    <row r="2037" spans="1:5" x14ac:dyDescent="0.25">
      <c r="A2037" t="s">
        <v>103</v>
      </c>
      <c r="B2037" s="189">
        <v>43862</v>
      </c>
      <c r="C2037" t="s">
        <v>68</v>
      </c>
      <c r="D2037" t="s">
        <v>52</v>
      </c>
      <c r="E2037">
        <v>32186590.370000001</v>
      </c>
    </row>
    <row r="2038" spans="1:5" x14ac:dyDescent="0.25">
      <c r="A2038" t="s">
        <v>103</v>
      </c>
      <c r="B2038" s="189">
        <v>43862</v>
      </c>
      <c r="C2038" t="s">
        <v>68</v>
      </c>
      <c r="D2038" t="s">
        <v>53</v>
      </c>
      <c r="E2038">
        <v>2080994.7</v>
      </c>
    </row>
    <row r="2039" spans="1:5" x14ac:dyDescent="0.25">
      <c r="A2039" t="s">
        <v>103</v>
      </c>
      <c r="B2039" s="189">
        <v>43862</v>
      </c>
      <c r="C2039" t="s">
        <v>68</v>
      </c>
      <c r="D2039" t="s">
        <v>54</v>
      </c>
      <c r="E2039">
        <v>7065931.4800000004</v>
      </c>
    </row>
    <row r="2040" spans="1:5" x14ac:dyDescent="0.25">
      <c r="A2040" t="s">
        <v>103</v>
      </c>
      <c r="B2040" s="189">
        <v>43862</v>
      </c>
      <c r="C2040" t="s">
        <v>68</v>
      </c>
      <c r="D2040" t="s">
        <v>55</v>
      </c>
      <c r="E2040">
        <v>2864321</v>
      </c>
    </row>
    <row r="2041" spans="1:5" x14ac:dyDescent="0.25">
      <c r="A2041" t="s">
        <v>103</v>
      </c>
      <c r="B2041" s="189">
        <v>43862</v>
      </c>
      <c r="C2041" t="s">
        <v>68</v>
      </c>
      <c r="D2041" t="s">
        <v>56</v>
      </c>
      <c r="E2041">
        <v>1796338.55</v>
      </c>
    </row>
    <row r="2042" spans="1:5" x14ac:dyDescent="0.25">
      <c r="A2042" t="s">
        <v>104</v>
      </c>
      <c r="B2042" s="189">
        <v>43862</v>
      </c>
      <c r="C2042" t="s">
        <v>67</v>
      </c>
      <c r="D2042" t="s">
        <v>52</v>
      </c>
      <c r="E2042">
        <v>303820.83</v>
      </c>
    </row>
    <row r="2043" spans="1:5" x14ac:dyDescent="0.25">
      <c r="A2043" t="s">
        <v>104</v>
      </c>
      <c r="B2043" s="189">
        <v>43862</v>
      </c>
      <c r="C2043" t="s">
        <v>67</v>
      </c>
      <c r="D2043" t="s">
        <v>53</v>
      </c>
      <c r="E2043">
        <v>140248.16</v>
      </c>
    </row>
    <row r="2044" spans="1:5" x14ac:dyDescent="0.25">
      <c r="A2044" t="s">
        <v>104</v>
      </c>
      <c r="B2044" s="189">
        <v>43862</v>
      </c>
      <c r="C2044" t="s">
        <v>67</v>
      </c>
      <c r="D2044" t="s">
        <v>54</v>
      </c>
      <c r="E2044">
        <v>47919.19</v>
      </c>
    </row>
    <row r="2045" spans="1:5" x14ac:dyDescent="0.25">
      <c r="A2045" t="s">
        <v>104</v>
      </c>
      <c r="B2045" s="189">
        <v>43862</v>
      </c>
      <c r="C2045" t="s">
        <v>67</v>
      </c>
      <c r="D2045" t="s">
        <v>55</v>
      </c>
      <c r="E2045">
        <v>62777.72</v>
      </c>
    </row>
    <row r="2046" spans="1:5" x14ac:dyDescent="0.25">
      <c r="A2046" t="s">
        <v>104</v>
      </c>
      <c r="B2046" s="189">
        <v>43862</v>
      </c>
      <c r="C2046" t="s">
        <v>67</v>
      </c>
      <c r="D2046" t="s">
        <v>56</v>
      </c>
      <c r="E2046">
        <v>135860.07</v>
      </c>
    </row>
    <row r="2047" spans="1:5" x14ac:dyDescent="0.25">
      <c r="A2047" t="s">
        <v>104</v>
      </c>
      <c r="B2047" s="189">
        <v>43862</v>
      </c>
      <c r="C2047" t="s">
        <v>68</v>
      </c>
      <c r="D2047" t="s">
        <v>52</v>
      </c>
      <c r="E2047">
        <v>38320.699999999997</v>
      </c>
    </row>
    <row r="2048" spans="1:5" x14ac:dyDescent="0.25">
      <c r="A2048" t="s">
        <v>104</v>
      </c>
      <c r="B2048" s="189">
        <v>43862</v>
      </c>
      <c r="C2048" t="s">
        <v>68</v>
      </c>
      <c r="D2048" t="s">
        <v>53</v>
      </c>
      <c r="E2048">
        <v>11184.32</v>
      </c>
    </row>
    <row r="2049" spans="1:5" x14ac:dyDescent="0.25">
      <c r="A2049" t="s">
        <v>104</v>
      </c>
      <c r="B2049" s="189">
        <v>43862</v>
      </c>
      <c r="C2049" t="s">
        <v>68</v>
      </c>
      <c r="D2049" t="s">
        <v>54</v>
      </c>
      <c r="E2049">
        <v>17894.599999999999</v>
      </c>
    </row>
    <row r="2050" spans="1:5" x14ac:dyDescent="0.25">
      <c r="A2050" t="s">
        <v>104</v>
      </c>
      <c r="B2050" s="189">
        <v>43862</v>
      </c>
      <c r="C2050" t="s">
        <v>68</v>
      </c>
      <c r="D2050" t="s">
        <v>55</v>
      </c>
      <c r="E2050">
        <v>1386.05</v>
      </c>
    </row>
    <row r="2051" spans="1:5" x14ac:dyDescent="0.25">
      <c r="A2051" t="s">
        <v>74</v>
      </c>
      <c r="B2051" s="189">
        <v>43862</v>
      </c>
      <c r="C2051" t="s">
        <v>67</v>
      </c>
      <c r="D2051" t="s">
        <v>52</v>
      </c>
      <c r="E2051">
        <v>93496744.689999998</v>
      </c>
    </row>
    <row r="2052" spans="1:5" x14ac:dyDescent="0.25">
      <c r="A2052" t="s">
        <v>74</v>
      </c>
      <c r="B2052" s="189">
        <v>43862</v>
      </c>
      <c r="C2052" t="s">
        <v>67</v>
      </c>
      <c r="D2052" t="s">
        <v>53</v>
      </c>
      <c r="E2052">
        <v>4666823.88</v>
      </c>
    </row>
    <row r="2053" spans="1:5" x14ac:dyDescent="0.25">
      <c r="A2053" t="s">
        <v>74</v>
      </c>
      <c r="B2053" s="189">
        <v>43862</v>
      </c>
      <c r="C2053" t="s">
        <v>67</v>
      </c>
      <c r="D2053" t="s">
        <v>54</v>
      </c>
      <c r="E2053">
        <v>12190081.4</v>
      </c>
    </row>
    <row r="2054" spans="1:5" x14ac:dyDescent="0.25">
      <c r="A2054" t="s">
        <v>74</v>
      </c>
      <c r="B2054" s="189">
        <v>43862</v>
      </c>
      <c r="C2054" t="s">
        <v>67</v>
      </c>
      <c r="D2054" t="s">
        <v>55</v>
      </c>
      <c r="E2054">
        <v>12926449.300000001</v>
      </c>
    </row>
    <row r="2055" spans="1:5" x14ac:dyDescent="0.25">
      <c r="A2055" t="s">
        <v>74</v>
      </c>
      <c r="B2055" s="189">
        <v>43862</v>
      </c>
      <c r="C2055" t="s">
        <v>67</v>
      </c>
      <c r="D2055" t="s">
        <v>56</v>
      </c>
      <c r="E2055">
        <v>43373269.75</v>
      </c>
    </row>
    <row r="2056" spans="1:5" x14ac:dyDescent="0.25">
      <c r="A2056" t="s">
        <v>74</v>
      </c>
      <c r="B2056" s="189">
        <v>43862</v>
      </c>
      <c r="C2056" t="s">
        <v>68</v>
      </c>
      <c r="D2056" t="s">
        <v>52</v>
      </c>
      <c r="E2056">
        <v>24890809.73</v>
      </c>
    </row>
    <row r="2057" spans="1:5" x14ac:dyDescent="0.25">
      <c r="A2057" t="s">
        <v>74</v>
      </c>
      <c r="B2057" s="189">
        <v>43862</v>
      </c>
      <c r="C2057" t="s">
        <v>68</v>
      </c>
      <c r="D2057" t="s">
        <v>53</v>
      </c>
      <c r="E2057">
        <v>1364857.41</v>
      </c>
    </row>
    <row r="2058" spans="1:5" x14ac:dyDescent="0.25">
      <c r="A2058" t="s">
        <v>74</v>
      </c>
      <c r="B2058" s="189">
        <v>43862</v>
      </c>
      <c r="C2058" t="s">
        <v>68</v>
      </c>
      <c r="D2058" t="s">
        <v>54</v>
      </c>
      <c r="E2058">
        <v>6661560.3799999999</v>
      </c>
    </row>
    <row r="2059" spans="1:5" x14ac:dyDescent="0.25">
      <c r="A2059" t="s">
        <v>74</v>
      </c>
      <c r="B2059" s="189">
        <v>43862</v>
      </c>
      <c r="C2059" t="s">
        <v>68</v>
      </c>
      <c r="D2059" t="s">
        <v>55</v>
      </c>
      <c r="E2059">
        <v>2837963.07</v>
      </c>
    </row>
    <row r="2060" spans="1:5" x14ac:dyDescent="0.25">
      <c r="A2060" t="s">
        <v>74</v>
      </c>
      <c r="B2060" s="189">
        <v>43862</v>
      </c>
      <c r="C2060" t="s">
        <v>68</v>
      </c>
      <c r="D2060" t="s">
        <v>56</v>
      </c>
      <c r="E2060">
        <v>1631230.53</v>
      </c>
    </row>
    <row r="2061" spans="1:5" x14ac:dyDescent="0.25">
      <c r="A2061" t="s">
        <v>75</v>
      </c>
      <c r="B2061" s="189">
        <v>43862</v>
      </c>
      <c r="C2061" t="s">
        <v>67</v>
      </c>
      <c r="D2061" t="s">
        <v>52</v>
      </c>
      <c r="E2061">
        <v>523756</v>
      </c>
    </row>
    <row r="2062" spans="1:5" x14ac:dyDescent="0.25">
      <c r="A2062" t="s">
        <v>75</v>
      </c>
      <c r="B2062" s="189">
        <v>43862</v>
      </c>
      <c r="C2062" t="s">
        <v>67</v>
      </c>
      <c r="D2062" t="s">
        <v>53</v>
      </c>
      <c r="E2062">
        <v>34548</v>
      </c>
    </row>
    <row r="2063" spans="1:5" x14ac:dyDescent="0.25">
      <c r="A2063" t="s">
        <v>75</v>
      </c>
      <c r="B2063" s="189">
        <v>43862</v>
      </c>
      <c r="C2063" t="s">
        <v>67</v>
      </c>
      <c r="D2063" t="s">
        <v>54</v>
      </c>
      <c r="E2063">
        <v>35511</v>
      </c>
    </row>
    <row r="2064" spans="1:5" x14ac:dyDescent="0.25">
      <c r="A2064" t="s">
        <v>75</v>
      </c>
      <c r="B2064" s="189">
        <v>43862</v>
      </c>
      <c r="C2064" t="s">
        <v>67</v>
      </c>
      <c r="D2064" t="s">
        <v>55</v>
      </c>
      <c r="E2064">
        <v>13795</v>
      </c>
    </row>
    <row r="2065" spans="1:5" x14ac:dyDescent="0.25">
      <c r="A2065" t="s">
        <v>75</v>
      </c>
      <c r="B2065" s="189">
        <v>43862</v>
      </c>
      <c r="C2065" t="s">
        <v>67</v>
      </c>
      <c r="D2065" t="s">
        <v>56</v>
      </c>
      <c r="E2065">
        <v>10688</v>
      </c>
    </row>
    <row r="2066" spans="1:5" x14ac:dyDescent="0.25">
      <c r="A2066" t="s">
        <v>75</v>
      </c>
      <c r="B2066" s="189">
        <v>43862</v>
      </c>
      <c r="C2066" t="s">
        <v>68</v>
      </c>
      <c r="D2066" t="s">
        <v>52</v>
      </c>
      <c r="E2066">
        <v>163374</v>
      </c>
    </row>
    <row r="2067" spans="1:5" x14ac:dyDescent="0.25">
      <c r="A2067" t="s">
        <v>75</v>
      </c>
      <c r="B2067" s="189">
        <v>43862</v>
      </c>
      <c r="C2067" t="s">
        <v>68</v>
      </c>
      <c r="D2067" t="s">
        <v>53</v>
      </c>
      <c r="E2067">
        <v>9622</v>
      </c>
    </row>
    <row r="2068" spans="1:5" x14ac:dyDescent="0.25">
      <c r="A2068" t="s">
        <v>75</v>
      </c>
      <c r="B2068" s="189">
        <v>43862</v>
      </c>
      <c r="C2068" t="s">
        <v>68</v>
      </c>
      <c r="D2068" t="s">
        <v>54</v>
      </c>
      <c r="E2068">
        <v>18183</v>
      </c>
    </row>
    <row r="2069" spans="1:5" x14ac:dyDescent="0.25">
      <c r="A2069" t="s">
        <v>75</v>
      </c>
      <c r="B2069" s="189">
        <v>43862</v>
      </c>
      <c r="C2069" t="s">
        <v>68</v>
      </c>
      <c r="D2069" t="s">
        <v>55</v>
      </c>
      <c r="E2069">
        <v>769</v>
      </c>
    </row>
    <row r="2070" spans="1:5" x14ac:dyDescent="0.25">
      <c r="A2070" t="s">
        <v>75</v>
      </c>
      <c r="B2070" s="189">
        <v>43862</v>
      </c>
      <c r="C2070" t="s">
        <v>68</v>
      </c>
      <c r="D2070" t="s">
        <v>56</v>
      </c>
      <c r="E2070">
        <v>171</v>
      </c>
    </row>
    <row r="2071" spans="1:5" x14ac:dyDescent="0.25">
      <c r="A2071" t="s">
        <v>102</v>
      </c>
      <c r="B2071" s="189">
        <v>43890</v>
      </c>
      <c r="C2071" t="s">
        <v>67</v>
      </c>
      <c r="D2071" t="s">
        <v>52</v>
      </c>
      <c r="E2071">
        <v>72100598</v>
      </c>
    </row>
    <row r="2072" spans="1:5" x14ac:dyDescent="0.25">
      <c r="A2072" t="s">
        <v>102</v>
      </c>
      <c r="B2072" s="189">
        <v>43890</v>
      </c>
      <c r="C2072" t="s">
        <v>67</v>
      </c>
      <c r="D2072" t="s">
        <v>53</v>
      </c>
      <c r="E2072">
        <v>6276093</v>
      </c>
    </row>
    <row r="2073" spans="1:5" x14ac:dyDescent="0.25">
      <c r="A2073" t="s">
        <v>102</v>
      </c>
      <c r="B2073" s="189">
        <v>43890</v>
      </c>
      <c r="C2073" t="s">
        <v>67</v>
      </c>
      <c r="D2073" t="s">
        <v>54</v>
      </c>
      <c r="E2073">
        <v>9632991</v>
      </c>
    </row>
    <row r="2074" spans="1:5" x14ac:dyDescent="0.25">
      <c r="A2074" t="s">
        <v>102</v>
      </c>
      <c r="B2074" s="189">
        <v>43890</v>
      </c>
      <c r="C2074" t="s">
        <v>67</v>
      </c>
      <c r="D2074" t="s">
        <v>55</v>
      </c>
      <c r="E2074">
        <v>11191487</v>
      </c>
    </row>
    <row r="2075" spans="1:5" x14ac:dyDescent="0.25">
      <c r="A2075" t="s">
        <v>102</v>
      </c>
      <c r="B2075" s="189">
        <v>43890</v>
      </c>
      <c r="C2075" t="s">
        <v>67</v>
      </c>
      <c r="D2075" t="s">
        <v>56</v>
      </c>
      <c r="E2075">
        <v>53890796</v>
      </c>
    </row>
    <row r="2076" spans="1:5" x14ac:dyDescent="0.25">
      <c r="A2076" t="s">
        <v>102</v>
      </c>
      <c r="B2076" s="189">
        <v>43890</v>
      </c>
      <c r="C2076" t="s">
        <v>67</v>
      </c>
      <c r="D2076" t="s">
        <v>71</v>
      </c>
      <c r="E2076">
        <v>73</v>
      </c>
    </row>
    <row r="2077" spans="1:5" x14ac:dyDescent="0.25">
      <c r="A2077" t="s">
        <v>102</v>
      </c>
      <c r="B2077" s="189">
        <v>43890</v>
      </c>
      <c r="C2077" t="s">
        <v>68</v>
      </c>
      <c r="D2077" t="s">
        <v>52</v>
      </c>
      <c r="E2077">
        <v>21667070</v>
      </c>
    </row>
    <row r="2078" spans="1:5" x14ac:dyDescent="0.25">
      <c r="A2078" t="s">
        <v>102</v>
      </c>
      <c r="B2078" s="189">
        <v>43890</v>
      </c>
      <c r="C2078" t="s">
        <v>68</v>
      </c>
      <c r="D2078" t="s">
        <v>53</v>
      </c>
      <c r="E2078">
        <v>1457461</v>
      </c>
    </row>
    <row r="2079" spans="1:5" x14ac:dyDescent="0.25">
      <c r="A2079" t="s">
        <v>102</v>
      </c>
      <c r="B2079" s="189">
        <v>43890</v>
      </c>
      <c r="C2079" t="s">
        <v>68</v>
      </c>
      <c r="D2079" t="s">
        <v>54</v>
      </c>
      <c r="E2079">
        <v>6347688</v>
      </c>
    </row>
    <row r="2080" spans="1:5" x14ac:dyDescent="0.25">
      <c r="A2080" t="s">
        <v>102</v>
      </c>
      <c r="B2080" s="189">
        <v>43890</v>
      </c>
      <c r="C2080" t="s">
        <v>68</v>
      </c>
      <c r="D2080" t="s">
        <v>55</v>
      </c>
      <c r="E2080">
        <v>3914615</v>
      </c>
    </row>
    <row r="2081" spans="1:5" x14ac:dyDescent="0.25">
      <c r="A2081" t="s">
        <v>102</v>
      </c>
      <c r="B2081" s="189">
        <v>43890</v>
      </c>
      <c r="C2081" t="s">
        <v>68</v>
      </c>
      <c r="D2081" t="s">
        <v>56</v>
      </c>
      <c r="E2081">
        <v>3842162</v>
      </c>
    </row>
    <row r="2082" spans="1:5" x14ac:dyDescent="0.25">
      <c r="A2082" t="s">
        <v>103</v>
      </c>
      <c r="B2082" s="189">
        <v>43890</v>
      </c>
      <c r="C2082" t="s">
        <v>67</v>
      </c>
      <c r="D2082" t="s">
        <v>52</v>
      </c>
      <c r="E2082">
        <v>105962865.72</v>
      </c>
    </row>
    <row r="2083" spans="1:5" x14ac:dyDescent="0.25">
      <c r="A2083" t="s">
        <v>103</v>
      </c>
      <c r="B2083" s="189">
        <v>43890</v>
      </c>
      <c r="C2083" t="s">
        <v>67</v>
      </c>
      <c r="D2083" t="s">
        <v>53</v>
      </c>
      <c r="E2083">
        <v>9125300.0299999993</v>
      </c>
    </row>
    <row r="2084" spans="1:5" x14ac:dyDescent="0.25">
      <c r="A2084" t="s">
        <v>103</v>
      </c>
      <c r="B2084" s="189">
        <v>43890</v>
      </c>
      <c r="C2084" t="s">
        <v>67</v>
      </c>
      <c r="D2084" t="s">
        <v>54</v>
      </c>
      <c r="E2084">
        <v>11210310.720000001</v>
      </c>
    </row>
    <row r="2085" spans="1:5" x14ac:dyDescent="0.25">
      <c r="A2085" t="s">
        <v>103</v>
      </c>
      <c r="B2085" s="189">
        <v>43890</v>
      </c>
      <c r="C2085" t="s">
        <v>67</v>
      </c>
      <c r="D2085" t="s">
        <v>55</v>
      </c>
      <c r="E2085">
        <v>11188834.23</v>
      </c>
    </row>
    <row r="2086" spans="1:5" x14ac:dyDescent="0.25">
      <c r="A2086" t="s">
        <v>103</v>
      </c>
      <c r="B2086" s="189">
        <v>43890</v>
      </c>
      <c r="C2086" t="s">
        <v>67</v>
      </c>
      <c r="D2086" t="s">
        <v>56</v>
      </c>
      <c r="E2086">
        <v>35319646.170000002</v>
      </c>
    </row>
    <row r="2087" spans="1:5" x14ac:dyDescent="0.25">
      <c r="A2087" t="s">
        <v>103</v>
      </c>
      <c r="B2087" s="189">
        <v>43890</v>
      </c>
      <c r="C2087" t="s">
        <v>67</v>
      </c>
      <c r="D2087" t="s">
        <v>71</v>
      </c>
      <c r="E2087">
        <v>64.010000000000005</v>
      </c>
    </row>
    <row r="2088" spans="1:5" x14ac:dyDescent="0.25">
      <c r="A2088" t="s">
        <v>103</v>
      </c>
      <c r="B2088" s="189">
        <v>43890</v>
      </c>
      <c r="C2088" t="s">
        <v>68</v>
      </c>
      <c r="D2088" t="s">
        <v>52</v>
      </c>
      <c r="E2088">
        <v>28527865.84</v>
      </c>
    </row>
    <row r="2089" spans="1:5" x14ac:dyDescent="0.25">
      <c r="A2089" t="s">
        <v>103</v>
      </c>
      <c r="B2089" s="189">
        <v>43890</v>
      </c>
      <c r="C2089" t="s">
        <v>68</v>
      </c>
      <c r="D2089" t="s">
        <v>53</v>
      </c>
      <c r="E2089">
        <v>1902099.4</v>
      </c>
    </row>
    <row r="2090" spans="1:5" x14ac:dyDescent="0.25">
      <c r="A2090" t="s">
        <v>103</v>
      </c>
      <c r="B2090" s="189">
        <v>43890</v>
      </c>
      <c r="C2090" t="s">
        <v>68</v>
      </c>
      <c r="D2090" t="s">
        <v>54</v>
      </c>
      <c r="E2090">
        <v>6392978.4800000004</v>
      </c>
    </row>
    <row r="2091" spans="1:5" x14ac:dyDescent="0.25">
      <c r="A2091" t="s">
        <v>103</v>
      </c>
      <c r="B2091" s="189">
        <v>43890</v>
      </c>
      <c r="C2091" t="s">
        <v>68</v>
      </c>
      <c r="D2091" t="s">
        <v>55</v>
      </c>
      <c r="E2091">
        <v>2512291.59</v>
      </c>
    </row>
    <row r="2092" spans="1:5" x14ac:dyDescent="0.25">
      <c r="A2092" t="s">
        <v>103</v>
      </c>
      <c r="B2092" s="189">
        <v>43890</v>
      </c>
      <c r="C2092" t="s">
        <v>68</v>
      </c>
      <c r="D2092" t="s">
        <v>56</v>
      </c>
      <c r="E2092">
        <v>1633914.02</v>
      </c>
    </row>
    <row r="2093" spans="1:5" x14ac:dyDescent="0.25">
      <c r="A2093" t="s">
        <v>104</v>
      </c>
      <c r="B2093" s="189">
        <v>43890</v>
      </c>
      <c r="C2093" t="s">
        <v>67</v>
      </c>
      <c r="D2093" t="s">
        <v>52</v>
      </c>
      <c r="E2093">
        <v>742654.23</v>
      </c>
    </row>
    <row r="2094" spans="1:5" x14ac:dyDescent="0.25">
      <c r="A2094" t="s">
        <v>104</v>
      </c>
      <c r="B2094" s="189">
        <v>43890</v>
      </c>
      <c r="C2094" t="s">
        <v>67</v>
      </c>
      <c r="D2094" t="s">
        <v>53</v>
      </c>
      <c r="E2094">
        <v>196277.75</v>
      </c>
    </row>
    <row r="2095" spans="1:5" x14ac:dyDescent="0.25">
      <c r="A2095" t="s">
        <v>104</v>
      </c>
      <c r="B2095" s="189">
        <v>43890</v>
      </c>
      <c r="C2095" t="s">
        <v>67</v>
      </c>
      <c r="D2095" t="s">
        <v>54</v>
      </c>
      <c r="E2095">
        <v>145287.60999999999</v>
      </c>
    </row>
    <row r="2096" spans="1:5" x14ac:dyDescent="0.25">
      <c r="A2096" t="s">
        <v>104</v>
      </c>
      <c r="B2096" s="189">
        <v>43890</v>
      </c>
      <c r="C2096" t="s">
        <v>67</v>
      </c>
      <c r="D2096" t="s">
        <v>55</v>
      </c>
      <c r="E2096">
        <v>225487.75</v>
      </c>
    </row>
    <row r="2097" spans="1:5" x14ac:dyDescent="0.25">
      <c r="A2097" t="s">
        <v>104</v>
      </c>
      <c r="B2097" s="189">
        <v>43890</v>
      </c>
      <c r="C2097" t="s">
        <v>67</v>
      </c>
      <c r="D2097" t="s">
        <v>56</v>
      </c>
      <c r="E2097">
        <v>533457.18000000005</v>
      </c>
    </row>
    <row r="2098" spans="1:5" x14ac:dyDescent="0.25">
      <c r="A2098" t="s">
        <v>104</v>
      </c>
      <c r="B2098" s="189">
        <v>43890</v>
      </c>
      <c r="C2098" t="s">
        <v>68</v>
      </c>
      <c r="D2098" t="s">
        <v>52</v>
      </c>
      <c r="E2098">
        <v>84949.41</v>
      </c>
    </row>
    <row r="2099" spans="1:5" x14ac:dyDescent="0.25">
      <c r="A2099" t="s">
        <v>104</v>
      </c>
      <c r="B2099" s="189">
        <v>43890</v>
      </c>
      <c r="C2099" t="s">
        <v>68</v>
      </c>
      <c r="D2099" t="s">
        <v>53</v>
      </c>
      <c r="E2099">
        <v>20656.560000000001</v>
      </c>
    </row>
    <row r="2100" spans="1:5" x14ac:dyDescent="0.25">
      <c r="A2100" t="s">
        <v>104</v>
      </c>
      <c r="B2100" s="189">
        <v>43890</v>
      </c>
      <c r="C2100" t="s">
        <v>68</v>
      </c>
      <c r="D2100" t="s">
        <v>54</v>
      </c>
      <c r="E2100">
        <v>42180.74</v>
      </c>
    </row>
    <row r="2101" spans="1:5" x14ac:dyDescent="0.25">
      <c r="A2101" t="s">
        <v>104</v>
      </c>
      <c r="B2101" s="189">
        <v>43890</v>
      </c>
      <c r="C2101" t="s">
        <v>68</v>
      </c>
      <c r="D2101" t="s">
        <v>55</v>
      </c>
      <c r="E2101">
        <v>5783.94</v>
      </c>
    </row>
    <row r="2102" spans="1:5" x14ac:dyDescent="0.25">
      <c r="A2102" t="s">
        <v>74</v>
      </c>
      <c r="B2102" s="189">
        <v>43890</v>
      </c>
      <c r="C2102" t="s">
        <v>67</v>
      </c>
      <c r="D2102" t="s">
        <v>52</v>
      </c>
      <c r="E2102">
        <v>89382464.010000005</v>
      </c>
    </row>
    <row r="2103" spans="1:5" x14ac:dyDescent="0.25">
      <c r="A2103" t="s">
        <v>74</v>
      </c>
      <c r="B2103" s="189">
        <v>43890</v>
      </c>
      <c r="C2103" t="s">
        <v>67</v>
      </c>
      <c r="D2103" t="s">
        <v>53</v>
      </c>
      <c r="E2103">
        <v>5536571.4699999997</v>
      </c>
    </row>
    <row r="2104" spans="1:5" x14ac:dyDescent="0.25">
      <c r="A2104" t="s">
        <v>74</v>
      </c>
      <c r="B2104" s="189">
        <v>43890</v>
      </c>
      <c r="C2104" t="s">
        <v>67</v>
      </c>
      <c r="D2104" t="s">
        <v>54</v>
      </c>
      <c r="E2104">
        <v>10434259.210000001</v>
      </c>
    </row>
    <row r="2105" spans="1:5" x14ac:dyDescent="0.25">
      <c r="A2105" t="s">
        <v>74</v>
      </c>
      <c r="B2105" s="189">
        <v>43890</v>
      </c>
      <c r="C2105" t="s">
        <v>67</v>
      </c>
      <c r="D2105" t="s">
        <v>55</v>
      </c>
      <c r="E2105">
        <v>10490174.09</v>
      </c>
    </row>
    <row r="2106" spans="1:5" x14ac:dyDescent="0.25">
      <c r="A2106" t="s">
        <v>74</v>
      </c>
      <c r="B2106" s="189">
        <v>43890</v>
      </c>
      <c r="C2106" t="s">
        <v>67</v>
      </c>
      <c r="D2106" t="s">
        <v>56</v>
      </c>
      <c r="E2106">
        <v>31256679.75</v>
      </c>
    </row>
    <row r="2107" spans="1:5" x14ac:dyDescent="0.25">
      <c r="A2107" t="s">
        <v>74</v>
      </c>
      <c r="B2107" s="189">
        <v>43890</v>
      </c>
      <c r="C2107" t="s">
        <v>68</v>
      </c>
      <c r="D2107" t="s">
        <v>52</v>
      </c>
      <c r="E2107">
        <v>23523478.050000001</v>
      </c>
    </row>
    <row r="2108" spans="1:5" x14ac:dyDescent="0.25">
      <c r="A2108" t="s">
        <v>74</v>
      </c>
      <c r="B2108" s="189">
        <v>43890</v>
      </c>
      <c r="C2108" t="s">
        <v>68</v>
      </c>
      <c r="D2108" t="s">
        <v>53</v>
      </c>
      <c r="E2108">
        <v>1011564.12</v>
      </c>
    </row>
    <row r="2109" spans="1:5" x14ac:dyDescent="0.25">
      <c r="A2109" t="s">
        <v>74</v>
      </c>
      <c r="B2109" s="189">
        <v>43890</v>
      </c>
      <c r="C2109" t="s">
        <v>68</v>
      </c>
      <c r="D2109" t="s">
        <v>54</v>
      </c>
      <c r="E2109">
        <v>5662212.7300000004</v>
      </c>
    </row>
    <row r="2110" spans="1:5" x14ac:dyDescent="0.25">
      <c r="A2110" t="s">
        <v>74</v>
      </c>
      <c r="B2110" s="189">
        <v>43890</v>
      </c>
      <c r="C2110" t="s">
        <v>68</v>
      </c>
      <c r="D2110" t="s">
        <v>55</v>
      </c>
      <c r="E2110">
        <v>2225156.15</v>
      </c>
    </row>
    <row r="2111" spans="1:5" x14ac:dyDescent="0.25">
      <c r="A2111" t="s">
        <v>74</v>
      </c>
      <c r="B2111" s="189">
        <v>43890</v>
      </c>
      <c r="C2111" t="s">
        <v>68</v>
      </c>
      <c r="D2111" t="s">
        <v>56</v>
      </c>
      <c r="E2111">
        <v>1373069.45</v>
      </c>
    </row>
    <row r="2112" spans="1:5" x14ac:dyDescent="0.25">
      <c r="A2112" t="s">
        <v>75</v>
      </c>
      <c r="B2112" s="189">
        <v>43890</v>
      </c>
      <c r="C2112" t="s">
        <v>67</v>
      </c>
      <c r="D2112" t="s">
        <v>52</v>
      </c>
      <c r="E2112">
        <v>490289</v>
      </c>
    </row>
    <row r="2113" spans="1:5" x14ac:dyDescent="0.25">
      <c r="A2113" t="s">
        <v>75</v>
      </c>
      <c r="B2113" s="189">
        <v>43890</v>
      </c>
      <c r="C2113" t="s">
        <v>67</v>
      </c>
      <c r="D2113" t="s">
        <v>53</v>
      </c>
      <c r="E2113">
        <v>36311</v>
      </c>
    </row>
    <row r="2114" spans="1:5" x14ac:dyDescent="0.25">
      <c r="A2114" t="s">
        <v>75</v>
      </c>
      <c r="B2114" s="189">
        <v>43890</v>
      </c>
      <c r="C2114" t="s">
        <v>67</v>
      </c>
      <c r="D2114" t="s">
        <v>54</v>
      </c>
      <c r="E2114">
        <v>29054</v>
      </c>
    </row>
    <row r="2115" spans="1:5" x14ac:dyDescent="0.25">
      <c r="A2115" t="s">
        <v>75</v>
      </c>
      <c r="B2115" s="189">
        <v>43890</v>
      </c>
      <c r="C2115" t="s">
        <v>67</v>
      </c>
      <c r="D2115" t="s">
        <v>55</v>
      </c>
      <c r="E2115">
        <v>10690</v>
      </c>
    </row>
    <row r="2116" spans="1:5" x14ac:dyDescent="0.25">
      <c r="A2116" t="s">
        <v>75</v>
      </c>
      <c r="B2116" s="189">
        <v>43890</v>
      </c>
      <c r="C2116" t="s">
        <v>67</v>
      </c>
      <c r="D2116" t="s">
        <v>56</v>
      </c>
      <c r="E2116">
        <v>7844</v>
      </c>
    </row>
    <row r="2117" spans="1:5" x14ac:dyDescent="0.25">
      <c r="A2117" t="s">
        <v>75</v>
      </c>
      <c r="B2117" s="189">
        <v>43890</v>
      </c>
      <c r="C2117" t="s">
        <v>68</v>
      </c>
      <c r="D2117" t="s">
        <v>52</v>
      </c>
      <c r="E2117">
        <v>149817</v>
      </c>
    </row>
    <row r="2118" spans="1:5" x14ac:dyDescent="0.25">
      <c r="A2118" t="s">
        <v>75</v>
      </c>
      <c r="B2118" s="189">
        <v>43890</v>
      </c>
      <c r="C2118" t="s">
        <v>68</v>
      </c>
      <c r="D2118" t="s">
        <v>53</v>
      </c>
      <c r="E2118">
        <v>7568</v>
      </c>
    </row>
    <row r="2119" spans="1:5" x14ac:dyDescent="0.25">
      <c r="A2119" t="s">
        <v>75</v>
      </c>
      <c r="B2119" s="189">
        <v>43890</v>
      </c>
      <c r="C2119" t="s">
        <v>68</v>
      </c>
      <c r="D2119" t="s">
        <v>54</v>
      </c>
      <c r="E2119">
        <v>14312</v>
      </c>
    </row>
    <row r="2120" spans="1:5" x14ac:dyDescent="0.25">
      <c r="A2120" t="s">
        <v>75</v>
      </c>
      <c r="B2120" s="189">
        <v>43890</v>
      </c>
      <c r="C2120" t="s">
        <v>68</v>
      </c>
      <c r="D2120" t="s">
        <v>55</v>
      </c>
      <c r="E2120">
        <v>586</v>
      </c>
    </row>
    <row r="2121" spans="1:5" x14ac:dyDescent="0.25">
      <c r="A2121" t="s">
        <v>75</v>
      </c>
      <c r="B2121" s="189">
        <v>43890</v>
      </c>
      <c r="C2121" t="s">
        <v>68</v>
      </c>
      <c r="D2121" t="s">
        <v>56</v>
      </c>
      <c r="E2121">
        <v>129</v>
      </c>
    </row>
    <row r="2122" spans="1:5" x14ac:dyDescent="0.25">
      <c r="A2122" t="s">
        <v>102</v>
      </c>
      <c r="B2122" s="189">
        <v>43918</v>
      </c>
      <c r="C2122" t="s">
        <v>67</v>
      </c>
      <c r="D2122" t="s">
        <v>52</v>
      </c>
      <c r="E2122">
        <v>64978120</v>
      </c>
    </row>
    <row r="2123" spans="1:5" x14ac:dyDescent="0.25">
      <c r="A2123" t="s">
        <v>102</v>
      </c>
      <c r="B2123" s="189">
        <v>43918</v>
      </c>
      <c r="C2123" t="s">
        <v>67</v>
      </c>
      <c r="D2123" t="s">
        <v>53</v>
      </c>
      <c r="E2123">
        <v>5773197</v>
      </c>
    </row>
    <row r="2124" spans="1:5" x14ac:dyDescent="0.25">
      <c r="A2124" t="s">
        <v>102</v>
      </c>
      <c r="B2124" s="189">
        <v>43918</v>
      </c>
      <c r="C2124" t="s">
        <v>67</v>
      </c>
      <c r="D2124" t="s">
        <v>54</v>
      </c>
      <c r="E2124">
        <v>8777451</v>
      </c>
    </row>
    <row r="2125" spans="1:5" x14ac:dyDescent="0.25">
      <c r="A2125" t="s">
        <v>102</v>
      </c>
      <c r="B2125" s="189">
        <v>43918</v>
      </c>
      <c r="C2125" t="s">
        <v>67</v>
      </c>
      <c r="D2125" t="s">
        <v>55</v>
      </c>
      <c r="E2125">
        <v>10610158</v>
      </c>
    </row>
    <row r="2126" spans="1:5" x14ac:dyDescent="0.25">
      <c r="A2126" t="s">
        <v>102</v>
      </c>
      <c r="B2126" s="189">
        <v>43918</v>
      </c>
      <c r="C2126" t="s">
        <v>67</v>
      </c>
      <c r="D2126" t="s">
        <v>56</v>
      </c>
      <c r="E2126">
        <v>52846950</v>
      </c>
    </row>
    <row r="2127" spans="1:5" x14ac:dyDescent="0.25">
      <c r="A2127" t="s">
        <v>102</v>
      </c>
      <c r="B2127" s="189">
        <v>43918</v>
      </c>
      <c r="C2127" t="s">
        <v>67</v>
      </c>
      <c r="D2127" t="s">
        <v>71</v>
      </c>
      <c r="E2127">
        <v>73</v>
      </c>
    </row>
    <row r="2128" spans="1:5" x14ac:dyDescent="0.25">
      <c r="A2128" t="s">
        <v>102</v>
      </c>
      <c r="B2128" s="189">
        <v>43918</v>
      </c>
      <c r="C2128" t="s">
        <v>68</v>
      </c>
      <c r="D2128" t="s">
        <v>52</v>
      </c>
      <c r="E2128">
        <v>19287257</v>
      </c>
    </row>
    <row r="2129" spans="1:5" x14ac:dyDescent="0.25">
      <c r="A2129" t="s">
        <v>102</v>
      </c>
      <c r="B2129" s="189">
        <v>43918</v>
      </c>
      <c r="C2129" t="s">
        <v>68</v>
      </c>
      <c r="D2129" t="s">
        <v>53</v>
      </c>
      <c r="E2129">
        <v>1259335</v>
      </c>
    </row>
    <row r="2130" spans="1:5" x14ac:dyDescent="0.25">
      <c r="A2130" t="s">
        <v>102</v>
      </c>
      <c r="B2130" s="189">
        <v>43918</v>
      </c>
      <c r="C2130" t="s">
        <v>68</v>
      </c>
      <c r="D2130" t="s">
        <v>54</v>
      </c>
      <c r="E2130">
        <v>5252285</v>
      </c>
    </row>
    <row r="2131" spans="1:5" x14ac:dyDescent="0.25">
      <c r="A2131" t="s">
        <v>102</v>
      </c>
      <c r="B2131" s="189">
        <v>43918</v>
      </c>
      <c r="C2131" t="s">
        <v>68</v>
      </c>
      <c r="D2131" t="s">
        <v>55</v>
      </c>
      <c r="E2131">
        <v>3518703</v>
      </c>
    </row>
    <row r="2132" spans="1:5" x14ac:dyDescent="0.25">
      <c r="A2132" t="s">
        <v>102</v>
      </c>
      <c r="B2132" s="189">
        <v>43918</v>
      </c>
      <c r="C2132" t="s">
        <v>68</v>
      </c>
      <c r="D2132" t="s">
        <v>56</v>
      </c>
      <c r="E2132">
        <v>3854248</v>
      </c>
    </row>
    <row r="2133" spans="1:5" x14ac:dyDescent="0.25">
      <c r="A2133" t="s">
        <v>103</v>
      </c>
      <c r="B2133" s="189">
        <v>43918</v>
      </c>
      <c r="C2133" t="s">
        <v>67</v>
      </c>
      <c r="D2133" t="s">
        <v>52</v>
      </c>
      <c r="E2133">
        <v>96844287.519999996</v>
      </c>
    </row>
    <row r="2134" spans="1:5" x14ac:dyDescent="0.25">
      <c r="A2134" t="s">
        <v>103</v>
      </c>
      <c r="B2134" s="189">
        <v>43918</v>
      </c>
      <c r="C2134" t="s">
        <v>67</v>
      </c>
      <c r="D2134" t="s">
        <v>53</v>
      </c>
      <c r="E2134">
        <v>8528760.5399999991</v>
      </c>
    </row>
    <row r="2135" spans="1:5" x14ac:dyDescent="0.25">
      <c r="A2135" t="s">
        <v>103</v>
      </c>
      <c r="B2135" s="189">
        <v>43918</v>
      </c>
      <c r="C2135" t="s">
        <v>67</v>
      </c>
      <c r="D2135" t="s">
        <v>54</v>
      </c>
      <c r="E2135">
        <v>10320249.699999999</v>
      </c>
    </row>
    <row r="2136" spans="1:5" x14ac:dyDescent="0.25">
      <c r="A2136" t="s">
        <v>103</v>
      </c>
      <c r="B2136" s="189">
        <v>43918</v>
      </c>
      <c r="C2136" t="s">
        <v>67</v>
      </c>
      <c r="D2136" t="s">
        <v>55</v>
      </c>
      <c r="E2136">
        <v>10535277.27</v>
      </c>
    </row>
    <row r="2137" spans="1:5" x14ac:dyDescent="0.25">
      <c r="A2137" t="s">
        <v>103</v>
      </c>
      <c r="B2137" s="189">
        <v>43918</v>
      </c>
      <c r="C2137" t="s">
        <v>67</v>
      </c>
      <c r="D2137" t="s">
        <v>56</v>
      </c>
      <c r="E2137">
        <v>34876370.649999999</v>
      </c>
    </row>
    <row r="2138" spans="1:5" x14ac:dyDescent="0.25">
      <c r="A2138" t="s">
        <v>103</v>
      </c>
      <c r="B2138" s="189">
        <v>43918</v>
      </c>
      <c r="C2138" t="s">
        <v>67</v>
      </c>
      <c r="D2138" t="s">
        <v>71</v>
      </c>
      <c r="E2138">
        <v>64.34</v>
      </c>
    </row>
    <row r="2139" spans="1:5" x14ac:dyDescent="0.25">
      <c r="A2139" t="s">
        <v>103</v>
      </c>
      <c r="B2139" s="189">
        <v>43918</v>
      </c>
      <c r="C2139" t="s">
        <v>68</v>
      </c>
      <c r="D2139" t="s">
        <v>52</v>
      </c>
      <c r="E2139">
        <v>25638380.550000001</v>
      </c>
    </row>
    <row r="2140" spans="1:5" x14ac:dyDescent="0.25">
      <c r="A2140" t="s">
        <v>103</v>
      </c>
      <c r="B2140" s="189">
        <v>43918</v>
      </c>
      <c r="C2140" t="s">
        <v>68</v>
      </c>
      <c r="D2140" t="s">
        <v>53</v>
      </c>
      <c r="E2140">
        <v>1661249.13</v>
      </c>
    </row>
    <row r="2141" spans="1:5" x14ac:dyDescent="0.25">
      <c r="A2141" t="s">
        <v>103</v>
      </c>
      <c r="B2141" s="189">
        <v>43918</v>
      </c>
      <c r="C2141" t="s">
        <v>68</v>
      </c>
      <c r="D2141" t="s">
        <v>54</v>
      </c>
      <c r="E2141">
        <v>5309321.67</v>
      </c>
    </row>
    <row r="2142" spans="1:5" x14ac:dyDescent="0.25">
      <c r="A2142" t="s">
        <v>103</v>
      </c>
      <c r="B2142" s="189">
        <v>43918</v>
      </c>
      <c r="C2142" t="s">
        <v>68</v>
      </c>
      <c r="D2142" t="s">
        <v>55</v>
      </c>
      <c r="E2142">
        <v>2302968.17</v>
      </c>
    </row>
    <row r="2143" spans="1:5" x14ac:dyDescent="0.25">
      <c r="A2143" t="s">
        <v>103</v>
      </c>
      <c r="B2143" s="189">
        <v>43918</v>
      </c>
      <c r="C2143" t="s">
        <v>68</v>
      </c>
      <c r="D2143" t="s">
        <v>56</v>
      </c>
      <c r="E2143">
        <v>1552071.46</v>
      </c>
    </row>
    <row r="2144" spans="1:5" x14ac:dyDescent="0.25">
      <c r="A2144" t="s">
        <v>104</v>
      </c>
      <c r="B2144" s="189">
        <v>43918</v>
      </c>
      <c r="C2144" t="s">
        <v>67</v>
      </c>
      <c r="D2144" t="s">
        <v>52</v>
      </c>
      <c r="E2144">
        <v>1440585.85</v>
      </c>
    </row>
    <row r="2145" spans="1:5" x14ac:dyDescent="0.25">
      <c r="A2145" t="s">
        <v>104</v>
      </c>
      <c r="B2145" s="189">
        <v>43918</v>
      </c>
      <c r="C2145" t="s">
        <v>67</v>
      </c>
      <c r="D2145" t="s">
        <v>53</v>
      </c>
      <c r="E2145">
        <v>249834.44</v>
      </c>
    </row>
    <row r="2146" spans="1:5" x14ac:dyDescent="0.25">
      <c r="A2146" t="s">
        <v>104</v>
      </c>
      <c r="B2146" s="189">
        <v>43918</v>
      </c>
      <c r="C2146" t="s">
        <v>67</v>
      </c>
      <c r="D2146" t="s">
        <v>54</v>
      </c>
      <c r="E2146">
        <v>299633.21999999997</v>
      </c>
    </row>
    <row r="2147" spans="1:5" x14ac:dyDescent="0.25">
      <c r="A2147" t="s">
        <v>104</v>
      </c>
      <c r="B2147" s="189">
        <v>43918</v>
      </c>
      <c r="C2147" t="s">
        <v>67</v>
      </c>
      <c r="D2147" t="s">
        <v>55</v>
      </c>
      <c r="E2147">
        <v>527637.96</v>
      </c>
    </row>
    <row r="2148" spans="1:5" x14ac:dyDescent="0.25">
      <c r="A2148" t="s">
        <v>104</v>
      </c>
      <c r="B2148" s="189">
        <v>43918</v>
      </c>
      <c r="C2148" t="s">
        <v>67</v>
      </c>
      <c r="D2148" t="s">
        <v>56</v>
      </c>
      <c r="E2148">
        <v>1506253.56</v>
      </c>
    </row>
    <row r="2149" spans="1:5" x14ac:dyDescent="0.25">
      <c r="A2149" t="s">
        <v>104</v>
      </c>
      <c r="B2149" s="189">
        <v>43918</v>
      </c>
      <c r="C2149" t="s">
        <v>68</v>
      </c>
      <c r="D2149" t="s">
        <v>52</v>
      </c>
      <c r="E2149">
        <v>274471.37</v>
      </c>
    </row>
    <row r="2150" spans="1:5" x14ac:dyDescent="0.25">
      <c r="A2150" t="s">
        <v>104</v>
      </c>
      <c r="B2150" s="189">
        <v>43918</v>
      </c>
      <c r="C2150" t="s">
        <v>68</v>
      </c>
      <c r="D2150" t="s">
        <v>53</v>
      </c>
      <c r="E2150">
        <v>34191.769999999997</v>
      </c>
    </row>
    <row r="2151" spans="1:5" x14ac:dyDescent="0.25">
      <c r="A2151" t="s">
        <v>104</v>
      </c>
      <c r="B2151" s="189">
        <v>43918</v>
      </c>
      <c r="C2151" t="s">
        <v>68</v>
      </c>
      <c r="D2151" t="s">
        <v>54</v>
      </c>
      <c r="E2151">
        <v>120845.96</v>
      </c>
    </row>
    <row r="2152" spans="1:5" x14ac:dyDescent="0.25">
      <c r="A2152" t="s">
        <v>104</v>
      </c>
      <c r="B2152" s="189">
        <v>43918</v>
      </c>
      <c r="C2152" t="s">
        <v>68</v>
      </c>
      <c r="D2152" t="s">
        <v>55</v>
      </c>
      <c r="E2152">
        <v>29221.05</v>
      </c>
    </row>
    <row r="2153" spans="1:5" x14ac:dyDescent="0.25">
      <c r="A2153" t="s">
        <v>104</v>
      </c>
      <c r="B2153" s="189">
        <v>43918</v>
      </c>
      <c r="C2153" t="s">
        <v>68</v>
      </c>
      <c r="D2153" t="s">
        <v>56</v>
      </c>
      <c r="E2153">
        <v>0</v>
      </c>
    </row>
    <row r="2154" spans="1:5" x14ac:dyDescent="0.25">
      <c r="A2154" t="s">
        <v>74</v>
      </c>
      <c r="B2154" s="189">
        <v>43918</v>
      </c>
      <c r="C2154" t="s">
        <v>67</v>
      </c>
      <c r="D2154" t="s">
        <v>52</v>
      </c>
      <c r="E2154">
        <v>95294514.189999998</v>
      </c>
    </row>
    <row r="2155" spans="1:5" x14ac:dyDescent="0.25">
      <c r="A2155" t="s">
        <v>74</v>
      </c>
      <c r="B2155" s="189">
        <v>43918</v>
      </c>
      <c r="C2155" t="s">
        <v>67</v>
      </c>
      <c r="D2155" t="s">
        <v>53</v>
      </c>
      <c r="E2155">
        <v>4733750.07</v>
      </c>
    </row>
    <row r="2156" spans="1:5" x14ac:dyDescent="0.25">
      <c r="A2156" t="s">
        <v>74</v>
      </c>
      <c r="B2156" s="189">
        <v>43918</v>
      </c>
      <c r="C2156" t="s">
        <v>67</v>
      </c>
      <c r="D2156" t="s">
        <v>54</v>
      </c>
      <c r="E2156">
        <v>11585419.32</v>
      </c>
    </row>
    <row r="2157" spans="1:5" x14ac:dyDescent="0.25">
      <c r="A2157" t="s">
        <v>74</v>
      </c>
      <c r="B2157" s="189">
        <v>43918</v>
      </c>
      <c r="C2157" t="s">
        <v>67</v>
      </c>
      <c r="D2157" t="s">
        <v>55</v>
      </c>
      <c r="E2157">
        <v>12575681.619999999</v>
      </c>
    </row>
    <row r="2158" spans="1:5" x14ac:dyDescent="0.25">
      <c r="A2158" t="s">
        <v>74</v>
      </c>
      <c r="B2158" s="189">
        <v>43918</v>
      </c>
      <c r="C2158" t="s">
        <v>67</v>
      </c>
      <c r="D2158" t="s">
        <v>56</v>
      </c>
      <c r="E2158">
        <v>42841984.869999997</v>
      </c>
    </row>
    <row r="2159" spans="1:5" x14ac:dyDescent="0.25">
      <c r="A2159" t="s">
        <v>74</v>
      </c>
      <c r="B2159" s="189">
        <v>43918</v>
      </c>
      <c r="C2159" t="s">
        <v>67</v>
      </c>
      <c r="D2159" t="s">
        <v>71</v>
      </c>
      <c r="E2159">
        <v>1109.05</v>
      </c>
    </row>
    <row r="2160" spans="1:5" x14ac:dyDescent="0.25">
      <c r="A2160" t="s">
        <v>74</v>
      </c>
      <c r="B2160" s="189">
        <v>43918</v>
      </c>
      <c r="C2160" t="s">
        <v>68</v>
      </c>
      <c r="D2160" t="s">
        <v>52</v>
      </c>
      <c r="E2160">
        <v>24591579.73</v>
      </c>
    </row>
    <row r="2161" spans="1:5" x14ac:dyDescent="0.25">
      <c r="A2161" t="s">
        <v>74</v>
      </c>
      <c r="B2161" s="189">
        <v>43918</v>
      </c>
      <c r="C2161" t="s">
        <v>68</v>
      </c>
      <c r="D2161" t="s">
        <v>53</v>
      </c>
      <c r="E2161">
        <v>983515.14</v>
      </c>
    </row>
    <row r="2162" spans="1:5" x14ac:dyDescent="0.25">
      <c r="A2162" t="s">
        <v>74</v>
      </c>
      <c r="B2162" s="189">
        <v>43918</v>
      </c>
      <c r="C2162" t="s">
        <v>68</v>
      </c>
      <c r="D2162" t="s">
        <v>54</v>
      </c>
      <c r="E2162">
        <v>6482498.3899999997</v>
      </c>
    </row>
    <row r="2163" spans="1:5" x14ac:dyDescent="0.25">
      <c r="A2163" t="s">
        <v>74</v>
      </c>
      <c r="B2163" s="189">
        <v>43918</v>
      </c>
      <c r="C2163" t="s">
        <v>68</v>
      </c>
      <c r="D2163" t="s">
        <v>55</v>
      </c>
      <c r="E2163">
        <v>2774600.92</v>
      </c>
    </row>
    <row r="2164" spans="1:5" x14ac:dyDescent="0.25">
      <c r="A2164" t="s">
        <v>74</v>
      </c>
      <c r="B2164" s="189">
        <v>43918</v>
      </c>
      <c r="C2164" t="s">
        <v>68</v>
      </c>
      <c r="D2164" t="s">
        <v>56</v>
      </c>
      <c r="E2164">
        <v>1696234.99</v>
      </c>
    </row>
    <row r="2165" spans="1:5" x14ac:dyDescent="0.25">
      <c r="A2165" t="s">
        <v>75</v>
      </c>
      <c r="B2165" s="189">
        <v>43918</v>
      </c>
      <c r="C2165" t="s">
        <v>67</v>
      </c>
      <c r="D2165" t="s">
        <v>52</v>
      </c>
      <c r="E2165">
        <v>549757</v>
      </c>
    </row>
    <row r="2166" spans="1:5" x14ac:dyDescent="0.25">
      <c r="A2166" t="s">
        <v>75</v>
      </c>
      <c r="B2166" s="189">
        <v>43918</v>
      </c>
      <c r="C2166" t="s">
        <v>67</v>
      </c>
      <c r="D2166" t="s">
        <v>53</v>
      </c>
      <c r="E2166">
        <v>34509</v>
      </c>
    </row>
    <row r="2167" spans="1:5" x14ac:dyDescent="0.25">
      <c r="A2167" t="s">
        <v>75</v>
      </c>
      <c r="B2167" s="189">
        <v>43918</v>
      </c>
      <c r="C2167" t="s">
        <v>67</v>
      </c>
      <c r="D2167" t="s">
        <v>54</v>
      </c>
      <c r="E2167">
        <v>34029</v>
      </c>
    </row>
    <row r="2168" spans="1:5" x14ac:dyDescent="0.25">
      <c r="A2168" t="s">
        <v>75</v>
      </c>
      <c r="B2168" s="189">
        <v>43918</v>
      </c>
      <c r="C2168" t="s">
        <v>67</v>
      </c>
      <c r="D2168" t="s">
        <v>55</v>
      </c>
      <c r="E2168">
        <v>12948</v>
      </c>
    </row>
    <row r="2169" spans="1:5" x14ac:dyDescent="0.25">
      <c r="A2169" t="s">
        <v>75</v>
      </c>
      <c r="B2169" s="189">
        <v>43918</v>
      </c>
      <c r="C2169" t="s">
        <v>67</v>
      </c>
      <c r="D2169" t="s">
        <v>56</v>
      </c>
      <c r="E2169">
        <v>10044</v>
      </c>
    </row>
    <row r="2170" spans="1:5" x14ac:dyDescent="0.25">
      <c r="A2170" t="s">
        <v>75</v>
      </c>
      <c r="B2170" s="189">
        <v>43918</v>
      </c>
      <c r="C2170" t="s">
        <v>67</v>
      </c>
      <c r="D2170" t="s">
        <v>71</v>
      </c>
      <c r="E2170">
        <v>1</v>
      </c>
    </row>
    <row r="2171" spans="1:5" x14ac:dyDescent="0.25">
      <c r="A2171" t="s">
        <v>75</v>
      </c>
      <c r="B2171" s="189">
        <v>43918</v>
      </c>
      <c r="C2171" t="s">
        <v>68</v>
      </c>
      <c r="D2171" t="s">
        <v>52</v>
      </c>
      <c r="E2171">
        <v>166136</v>
      </c>
    </row>
    <row r="2172" spans="1:5" x14ac:dyDescent="0.25">
      <c r="A2172" t="s">
        <v>75</v>
      </c>
      <c r="B2172" s="189">
        <v>43918</v>
      </c>
      <c r="C2172" t="s">
        <v>68</v>
      </c>
      <c r="D2172" t="s">
        <v>53</v>
      </c>
      <c r="E2172">
        <v>7803</v>
      </c>
    </row>
    <row r="2173" spans="1:5" x14ac:dyDescent="0.25">
      <c r="A2173" t="s">
        <v>75</v>
      </c>
      <c r="B2173" s="189">
        <v>43918</v>
      </c>
      <c r="C2173" t="s">
        <v>68</v>
      </c>
      <c r="D2173" t="s">
        <v>54</v>
      </c>
      <c r="E2173">
        <v>17104</v>
      </c>
    </row>
    <row r="2174" spans="1:5" x14ac:dyDescent="0.25">
      <c r="A2174" t="s">
        <v>75</v>
      </c>
      <c r="B2174" s="189">
        <v>43918</v>
      </c>
      <c r="C2174" t="s">
        <v>68</v>
      </c>
      <c r="D2174" t="s">
        <v>55</v>
      </c>
      <c r="E2174">
        <v>736</v>
      </c>
    </row>
    <row r="2175" spans="1:5" x14ac:dyDescent="0.25">
      <c r="A2175" t="s">
        <v>75</v>
      </c>
      <c r="B2175" s="189">
        <v>43918</v>
      </c>
      <c r="C2175" t="s">
        <v>68</v>
      </c>
      <c r="D2175" t="s">
        <v>56</v>
      </c>
      <c r="E2175">
        <v>181</v>
      </c>
    </row>
    <row r="2176" spans="1:5" x14ac:dyDescent="0.25">
      <c r="A2176" t="s">
        <v>348</v>
      </c>
      <c r="B2176" s="189">
        <v>43554</v>
      </c>
      <c r="C2176" t="s">
        <v>67</v>
      </c>
      <c r="D2176" t="s">
        <v>52</v>
      </c>
      <c r="E2176">
        <v>67626737.189999998</v>
      </c>
    </row>
    <row r="2177" spans="1:5" x14ac:dyDescent="0.25">
      <c r="A2177" t="s">
        <v>348</v>
      </c>
      <c r="B2177" s="189">
        <v>43554</v>
      </c>
      <c r="C2177" t="s">
        <v>67</v>
      </c>
      <c r="D2177" t="s">
        <v>53</v>
      </c>
      <c r="E2177">
        <v>6884970.2000000002</v>
      </c>
    </row>
    <row r="2178" spans="1:5" x14ac:dyDescent="0.25">
      <c r="A2178" t="s">
        <v>348</v>
      </c>
      <c r="B2178" s="189">
        <v>43554</v>
      </c>
      <c r="C2178" t="s">
        <v>67</v>
      </c>
      <c r="D2178" t="s">
        <v>54</v>
      </c>
      <c r="E2178">
        <v>9189675.6899999995</v>
      </c>
    </row>
    <row r="2179" spans="1:5" x14ac:dyDescent="0.25">
      <c r="A2179" t="s">
        <v>348</v>
      </c>
      <c r="B2179" s="189">
        <v>43554</v>
      </c>
      <c r="C2179" t="s">
        <v>67</v>
      </c>
      <c r="D2179" t="s">
        <v>55</v>
      </c>
      <c r="E2179">
        <v>9669642.7300000004</v>
      </c>
    </row>
    <row r="2180" spans="1:5" x14ac:dyDescent="0.25">
      <c r="A2180" t="s">
        <v>348</v>
      </c>
      <c r="B2180" s="189">
        <v>43554</v>
      </c>
      <c r="C2180" t="s">
        <v>67</v>
      </c>
      <c r="D2180" t="s">
        <v>56</v>
      </c>
      <c r="E2180">
        <v>30505793.100000001</v>
      </c>
    </row>
    <row r="2181" spans="1:5" x14ac:dyDescent="0.25">
      <c r="A2181" t="s">
        <v>348</v>
      </c>
      <c r="B2181" s="189">
        <v>43554</v>
      </c>
      <c r="C2181" t="s">
        <v>67</v>
      </c>
      <c r="D2181" t="s">
        <v>71</v>
      </c>
      <c r="E2181">
        <v>0</v>
      </c>
    </row>
    <row r="2182" spans="1:5" x14ac:dyDescent="0.25">
      <c r="A2182" t="s">
        <v>348</v>
      </c>
      <c r="B2182" s="189">
        <v>43554</v>
      </c>
      <c r="C2182" t="s">
        <v>68</v>
      </c>
      <c r="D2182" t="s">
        <v>52</v>
      </c>
      <c r="E2182">
        <v>14846696.24</v>
      </c>
    </row>
    <row r="2183" spans="1:5" x14ac:dyDescent="0.25">
      <c r="A2183" t="s">
        <v>348</v>
      </c>
      <c r="B2183" s="189">
        <v>43554</v>
      </c>
      <c r="C2183" t="s">
        <v>68</v>
      </c>
      <c r="D2183" t="s">
        <v>53</v>
      </c>
      <c r="E2183">
        <v>1078358.7</v>
      </c>
    </row>
    <row r="2184" spans="1:5" x14ac:dyDescent="0.25">
      <c r="A2184" t="s">
        <v>348</v>
      </c>
      <c r="B2184" s="189">
        <v>43554</v>
      </c>
      <c r="C2184" t="s">
        <v>68</v>
      </c>
      <c r="D2184" t="s">
        <v>54</v>
      </c>
      <c r="E2184">
        <v>5043542.8499999996</v>
      </c>
    </row>
    <row r="2185" spans="1:5" x14ac:dyDescent="0.25">
      <c r="A2185" t="s">
        <v>348</v>
      </c>
      <c r="B2185" s="189">
        <v>43554</v>
      </c>
      <c r="C2185" t="s">
        <v>68</v>
      </c>
      <c r="D2185" t="s">
        <v>55</v>
      </c>
      <c r="E2185">
        <v>2479835.08</v>
      </c>
    </row>
    <row r="2186" spans="1:5" x14ac:dyDescent="0.25">
      <c r="A2186" t="s">
        <v>348</v>
      </c>
      <c r="B2186" s="189">
        <v>43554</v>
      </c>
      <c r="C2186" t="s">
        <v>68</v>
      </c>
      <c r="D2186" t="s">
        <v>56</v>
      </c>
      <c r="E2186">
        <v>1047926.89</v>
      </c>
    </row>
    <row r="2187" spans="1:5" x14ac:dyDescent="0.25">
      <c r="A2187" t="s">
        <v>348</v>
      </c>
      <c r="B2187" s="189">
        <v>43554</v>
      </c>
      <c r="C2187" t="s">
        <v>68</v>
      </c>
      <c r="D2187" t="s">
        <v>71</v>
      </c>
      <c r="E2187">
        <v>0</v>
      </c>
    </row>
    <row r="2188" spans="1:5" x14ac:dyDescent="0.25">
      <c r="A2188" t="s">
        <v>348</v>
      </c>
      <c r="B2188" s="189">
        <v>43582</v>
      </c>
      <c r="C2188" t="s">
        <v>67</v>
      </c>
      <c r="D2188" t="s">
        <v>52</v>
      </c>
      <c r="E2188">
        <v>44276156.82</v>
      </c>
    </row>
    <row r="2189" spans="1:5" x14ac:dyDescent="0.25">
      <c r="A2189" t="s">
        <v>348</v>
      </c>
      <c r="B2189" s="189">
        <v>43582</v>
      </c>
      <c r="C2189" t="s">
        <v>67</v>
      </c>
      <c r="D2189" t="s">
        <v>53</v>
      </c>
      <c r="E2189">
        <v>4830673.3499999996</v>
      </c>
    </row>
    <row r="2190" spans="1:5" x14ac:dyDescent="0.25">
      <c r="A2190" t="s">
        <v>348</v>
      </c>
      <c r="B2190" s="189">
        <v>43582</v>
      </c>
      <c r="C2190" t="s">
        <v>67</v>
      </c>
      <c r="D2190" t="s">
        <v>54</v>
      </c>
      <c r="E2190">
        <v>5897785.8700000001</v>
      </c>
    </row>
    <row r="2191" spans="1:5" x14ac:dyDescent="0.25">
      <c r="A2191" t="s">
        <v>348</v>
      </c>
      <c r="B2191" s="189">
        <v>43582</v>
      </c>
      <c r="C2191" t="s">
        <v>67</v>
      </c>
      <c r="D2191" t="s">
        <v>55</v>
      </c>
      <c r="E2191">
        <v>6757186.1200000001</v>
      </c>
    </row>
    <row r="2192" spans="1:5" x14ac:dyDescent="0.25">
      <c r="A2192" t="s">
        <v>348</v>
      </c>
      <c r="B2192" s="189">
        <v>43582</v>
      </c>
      <c r="C2192" t="s">
        <v>67</v>
      </c>
      <c r="D2192" t="s">
        <v>56</v>
      </c>
      <c r="E2192">
        <v>30627385.350000001</v>
      </c>
    </row>
    <row r="2193" spans="1:5" x14ac:dyDescent="0.25">
      <c r="A2193" t="s">
        <v>348</v>
      </c>
      <c r="B2193" s="189">
        <v>43582</v>
      </c>
      <c r="C2193" t="s">
        <v>67</v>
      </c>
      <c r="D2193" t="s">
        <v>71</v>
      </c>
      <c r="E2193">
        <v>0</v>
      </c>
    </row>
    <row r="2194" spans="1:5" x14ac:dyDescent="0.25">
      <c r="A2194" t="s">
        <v>348</v>
      </c>
      <c r="B2194" s="189">
        <v>43582</v>
      </c>
      <c r="C2194" t="s">
        <v>68</v>
      </c>
      <c r="D2194" t="s">
        <v>52</v>
      </c>
      <c r="E2194">
        <v>10962028.220000001</v>
      </c>
    </row>
    <row r="2195" spans="1:5" x14ac:dyDescent="0.25">
      <c r="A2195" t="s">
        <v>348</v>
      </c>
      <c r="B2195" s="189">
        <v>43582</v>
      </c>
      <c r="C2195" t="s">
        <v>68</v>
      </c>
      <c r="D2195" t="s">
        <v>53</v>
      </c>
      <c r="E2195">
        <v>877535.45</v>
      </c>
    </row>
    <row r="2196" spans="1:5" x14ac:dyDescent="0.25">
      <c r="A2196" t="s">
        <v>348</v>
      </c>
      <c r="B2196" s="189">
        <v>43582</v>
      </c>
      <c r="C2196" t="s">
        <v>68</v>
      </c>
      <c r="D2196" t="s">
        <v>54</v>
      </c>
      <c r="E2196">
        <v>3293201.55</v>
      </c>
    </row>
    <row r="2197" spans="1:5" x14ac:dyDescent="0.25">
      <c r="A2197" t="s">
        <v>348</v>
      </c>
      <c r="B2197" s="189">
        <v>43582</v>
      </c>
      <c r="C2197" t="s">
        <v>68</v>
      </c>
      <c r="D2197" t="s">
        <v>55</v>
      </c>
      <c r="E2197">
        <v>1605798.73</v>
      </c>
    </row>
    <row r="2198" spans="1:5" x14ac:dyDescent="0.25">
      <c r="A2198" t="s">
        <v>348</v>
      </c>
      <c r="B2198" s="189">
        <v>43582</v>
      </c>
      <c r="C2198" t="s">
        <v>68</v>
      </c>
      <c r="D2198" t="s">
        <v>56</v>
      </c>
      <c r="E2198">
        <v>1175666.8899999999</v>
      </c>
    </row>
    <row r="2199" spans="1:5" x14ac:dyDescent="0.25">
      <c r="A2199" t="s">
        <v>348</v>
      </c>
      <c r="B2199" s="189">
        <v>43582</v>
      </c>
      <c r="C2199" t="s">
        <v>68</v>
      </c>
      <c r="D2199" t="s">
        <v>71</v>
      </c>
      <c r="E2199">
        <v>0</v>
      </c>
    </row>
    <row r="2200" spans="1:5" x14ac:dyDescent="0.25">
      <c r="A2200" t="s">
        <v>348</v>
      </c>
      <c r="B2200" s="189">
        <v>43617</v>
      </c>
      <c r="C2200" t="s">
        <v>67</v>
      </c>
      <c r="D2200" t="s">
        <v>52</v>
      </c>
      <c r="E2200">
        <v>26377846.460000001</v>
      </c>
    </row>
    <row r="2201" spans="1:5" x14ac:dyDescent="0.25">
      <c r="A2201" t="s">
        <v>348</v>
      </c>
      <c r="B2201" s="189">
        <v>43617</v>
      </c>
      <c r="C2201" t="s">
        <v>67</v>
      </c>
      <c r="D2201" t="s">
        <v>53</v>
      </c>
      <c r="E2201">
        <v>3129044.4</v>
      </c>
    </row>
    <row r="2202" spans="1:5" x14ac:dyDescent="0.25">
      <c r="A2202" t="s">
        <v>348</v>
      </c>
      <c r="B2202" s="189">
        <v>43617</v>
      </c>
      <c r="C2202" t="s">
        <v>67</v>
      </c>
      <c r="D2202" t="s">
        <v>54</v>
      </c>
      <c r="E2202">
        <v>3222419.15</v>
      </c>
    </row>
    <row r="2203" spans="1:5" x14ac:dyDescent="0.25">
      <c r="A2203" t="s">
        <v>348</v>
      </c>
      <c r="B2203" s="189">
        <v>43617</v>
      </c>
      <c r="C2203" t="s">
        <v>67</v>
      </c>
      <c r="D2203" t="s">
        <v>55</v>
      </c>
      <c r="E2203">
        <v>3661641.71</v>
      </c>
    </row>
    <row r="2204" spans="1:5" x14ac:dyDescent="0.25">
      <c r="A2204" t="s">
        <v>348</v>
      </c>
      <c r="B2204" s="189">
        <v>43617</v>
      </c>
      <c r="C2204" t="s">
        <v>67</v>
      </c>
      <c r="D2204" t="s">
        <v>56</v>
      </c>
      <c r="E2204">
        <v>14007925.949999999</v>
      </c>
    </row>
    <row r="2205" spans="1:5" x14ac:dyDescent="0.25">
      <c r="A2205" t="s">
        <v>348</v>
      </c>
      <c r="B2205" s="189">
        <v>43617</v>
      </c>
      <c r="C2205" t="s">
        <v>67</v>
      </c>
      <c r="D2205" t="s">
        <v>71</v>
      </c>
      <c r="E2205">
        <v>14.8</v>
      </c>
    </row>
    <row r="2206" spans="1:5" x14ac:dyDescent="0.25">
      <c r="A2206" t="s">
        <v>348</v>
      </c>
      <c r="B2206" s="189">
        <v>43617</v>
      </c>
      <c r="C2206" t="s">
        <v>68</v>
      </c>
      <c r="D2206" t="s">
        <v>52</v>
      </c>
      <c r="E2206">
        <v>6253703.0800000001</v>
      </c>
    </row>
    <row r="2207" spans="1:5" x14ac:dyDescent="0.25">
      <c r="A2207" t="s">
        <v>348</v>
      </c>
      <c r="B2207" s="189">
        <v>43617</v>
      </c>
      <c r="C2207" t="s">
        <v>68</v>
      </c>
      <c r="D2207" t="s">
        <v>53</v>
      </c>
      <c r="E2207">
        <v>486027.16</v>
      </c>
    </row>
    <row r="2208" spans="1:5" x14ac:dyDescent="0.25">
      <c r="A2208" t="s">
        <v>348</v>
      </c>
      <c r="B2208" s="189">
        <v>43617</v>
      </c>
      <c r="C2208" t="s">
        <v>68</v>
      </c>
      <c r="D2208" t="s">
        <v>54</v>
      </c>
      <c r="E2208">
        <v>1674029.8</v>
      </c>
    </row>
    <row r="2209" spans="1:5" x14ac:dyDescent="0.25">
      <c r="A2209" t="s">
        <v>348</v>
      </c>
      <c r="B2209" s="189">
        <v>43617</v>
      </c>
      <c r="C2209" t="s">
        <v>68</v>
      </c>
      <c r="D2209" t="s">
        <v>55</v>
      </c>
      <c r="E2209">
        <v>778628.45</v>
      </c>
    </row>
    <row r="2210" spans="1:5" x14ac:dyDescent="0.25">
      <c r="A2210" t="s">
        <v>348</v>
      </c>
      <c r="B2210" s="189">
        <v>43617</v>
      </c>
      <c r="C2210" t="s">
        <v>68</v>
      </c>
      <c r="D2210" t="s">
        <v>56</v>
      </c>
      <c r="E2210">
        <v>522417.19</v>
      </c>
    </row>
    <row r="2211" spans="1:5" x14ac:dyDescent="0.25">
      <c r="A2211" t="s">
        <v>348</v>
      </c>
      <c r="B2211" s="189">
        <v>43617</v>
      </c>
      <c r="C2211" t="s">
        <v>68</v>
      </c>
      <c r="D2211" t="s">
        <v>71</v>
      </c>
      <c r="E2211">
        <v>0</v>
      </c>
    </row>
    <row r="2212" spans="1:5" x14ac:dyDescent="0.25">
      <c r="A2212" t="s">
        <v>348</v>
      </c>
      <c r="B2212" s="189">
        <v>43645</v>
      </c>
      <c r="C2212" t="s">
        <v>67</v>
      </c>
      <c r="D2212" t="s">
        <v>52</v>
      </c>
      <c r="E2212">
        <v>20304712.469999999</v>
      </c>
    </row>
    <row r="2213" spans="1:5" x14ac:dyDescent="0.25">
      <c r="A2213" t="s">
        <v>348</v>
      </c>
      <c r="B2213" s="189">
        <v>43645</v>
      </c>
      <c r="C2213" t="s">
        <v>67</v>
      </c>
      <c r="D2213" t="s">
        <v>53</v>
      </c>
      <c r="E2213">
        <v>2065642.96</v>
      </c>
    </row>
    <row r="2214" spans="1:5" x14ac:dyDescent="0.25">
      <c r="A2214" t="s">
        <v>348</v>
      </c>
      <c r="B2214" s="189">
        <v>43645</v>
      </c>
      <c r="C2214" t="s">
        <v>67</v>
      </c>
      <c r="D2214" t="s">
        <v>54</v>
      </c>
      <c r="E2214">
        <v>2436455.75</v>
      </c>
    </row>
    <row r="2215" spans="1:5" x14ac:dyDescent="0.25">
      <c r="A2215" t="s">
        <v>348</v>
      </c>
      <c r="B2215" s="189">
        <v>43645</v>
      </c>
      <c r="C2215" t="s">
        <v>67</v>
      </c>
      <c r="D2215" t="s">
        <v>55</v>
      </c>
      <c r="E2215">
        <v>2552006.17</v>
      </c>
    </row>
    <row r="2216" spans="1:5" x14ac:dyDescent="0.25">
      <c r="A2216" t="s">
        <v>348</v>
      </c>
      <c r="B2216" s="189">
        <v>43645</v>
      </c>
      <c r="C2216" t="s">
        <v>67</v>
      </c>
      <c r="D2216" t="s">
        <v>56</v>
      </c>
      <c r="E2216">
        <v>10166327.779999999</v>
      </c>
    </row>
    <row r="2217" spans="1:5" x14ac:dyDescent="0.25">
      <c r="A2217" t="s">
        <v>348</v>
      </c>
      <c r="B2217" s="189">
        <v>43645</v>
      </c>
      <c r="C2217" t="s">
        <v>67</v>
      </c>
      <c r="D2217" t="s">
        <v>71</v>
      </c>
      <c r="E2217">
        <v>0</v>
      </c>
    </row>
    <row r="2218" spans="1:5" x14ac:dyDescent="0.25">
      <c r="A2218" t="s">
        <v>348</v>
      </c>
      <c r="B2218" s="189">
        <v>43645</v>
      </c>
      <c r="C2218" t="s">
        <v>68</v>
      </c>
      <c r="D2218" t="s">
        <v>52</v>
      </c>
      <c r="E2218">
        <v>4899055.96</v>
      </c>
    </row>
    <row r="2219" spans="1:5" x14ac:dyDescent="0.25">
      <c r="A2219" t="s">
        <v>348</v>
      </c>
      <c r="B2219" s="189">
        <v>43645</v>
      </c>
      <c r="C2219" t="s">
        <v>68</v>
      </c>
      <c r="D2219" t="s">
        <v>53</v>
      </c>
      <c r="E2219">
        <v>362719.1</v>
      </c>
    </row>
    <row r="2220" spans="1:5" x14ac:dyDescent="0.25">
      <c r="A2220" t="s">
        <v>348</v>
      </c>
      <c r="B2220" s="189">
        <v>43645</v>
      </c>
      <c r="C2220" t="s">
        <v>68</v>
      </c>
      <c r="D2220" t="s">
        <v>54</v>
      </c>
      <c r="E2220">
        <v>1179371.94</v>
      </c>
    </row>
    <row r="2221" spans="1:5" x14ac:dyDescent="0.25">
      <c r="A2221" t="s">
        <v>348</v>
      </c>
      <c r="B2221" s="189">
        <v>43645</v>
      </c>
      <c r="C2221" t="s">
        <v>68</v>
      </c>
      <c r="D2221" t="s">
        <v>55</v>
      </c>
      <c r="E2221">
        <v>494929.37</v>
      </c>
    </row>
    <row r="2222" spans="1:5" x14ac:dyDescent="0.25">
      <c r="A2222" t="s">
        <v>348</v>
      </c>
      <c r="B2222" s="189">
        <v>43645</v>
      </c>
      <c r="C2222" t="s">
        <v>68</v>
      </c>
      <c r="D2222" t="s">
        <v>56</v>
      </c>
      <c r="E2222">
        <v>636364.76</v>
      </c>
    </row>
    <row r="2223" spans="1:5" x14ac:dyDescent="0.25">
      <c r="A2223" t="s">
        <v>348</v>
      </c>
      <c r="B2223" s="189">
        <v>43645</v>
      </c>
      <c r="C2223" t="s">
        <v>68</v>
      </c>
      <c r="D2223" t="s">
        <v>71</v>
      </c>
      <c r="E2223">
        <v>0</v>
      </c>
    </row>
    <row r="2224" spans="1:5" x14ac:dyDescent="0.25">
      <c r="A2224" t="s">
        <v>348</v>
      </c>
      <c r="B2224" s="189">
        <v>43673</v>
      </c>
      <c r="C2224" t="s">
        <v>67</v>
      </c>
      <c r="D2224" t="s">
        <v>52</v>
      </c>
      <c r="E2224">
        <v>14096092.039999999</v>
      </c>
    </row>
    <row r="2225" spans="1:5" x14ac:dyDescent="0.25">
      <c r="A2225" t="s">
        <v>348</v>
      </c>
      <c r="B2225" s="189">
        <v>43673</v>
      </c>
      <c r="C2225" t="s">
        <v>67</v>
      </c>
      <c r="D2225" t="s">
        <v>53</v>
      </c>
      <c r="E2225">
        <v>1299498.6599999999</v>
      </c>
    </row>
    <row r="2226" spans="1:5" x14ac:dyDescent="0.25">
      <c r="A2226" t="s">
        <v>348</v>
      </c>
      <c r="B2226" s="189">
        <v>43673</v>
      </c>
      <c r="C2226" t="s">
        <v>67</v>
      </c>
      <c r="D2226" t="s">
        <v>54</v>
      </c>
      <c r="E2226">
        <v>1589800.9</v>
      </c>
    </row>
    <row r="2227" spans="1:5" x14ac:dyDescent="0.25">
      <c r="A2227" t="s">
        <v>348</v>
      </c>
      <c r="B2227" s="189">
        <v>43673</v>
      </c>
      <c r="C2227" t="s">
        <v>67</v>
      </c>
      <c r="D2227" t="s">
        <v>55</v>
      </c>
      <c r="E2227">
        <v>1908957.09</v>
      </c>
    </row>
    <row r="2228" spans="1:5" x14ac:dyDescent="0.25">
      <c r="A2228" t="s">
        <v>348</v>
      </c>
      <c r="B2228" s="189">
        <v>43673</v>
      </c>
      <c r="C2228" t="s">
        <v>67</v>
      </c>
      <c r="D2228" t="s">
        <v>56</v>
      </c>
      <c r="E2228">
        <v>7148651.1399999997</v>
      </c>
    </row>
    <row r="2229" spans="1:5" x14ac:dyDescent="0.25">
      <c r="A2229" t="s">
        <v>348</v>
      </c>
      <c r="B2229" s="189">
        <v>43673</v>
      </c>
      <c r="C2229" t="s">
        <v>67</v>
      </c>
      <c r="D2229" t="s">
        <v>71</v>
      </c>
      <c r="E2229">
        <v>0</v>
      </c>
    </row>
    <row r="2230" spans="1:5" x14ac:dyDescent="0.25">
      <c r="A2230" t="s">
        <v>348</v>
      </c>
      <c r="B2230" s="189">
        <v>43673</v>
      </c>
      <c r="C2230" t="s">
        <v>68</v>
      </c>
      <c r="D2230" t="s">
        <v>52</v>
      </c>
      <c r="E2230">
        <v>4386200.05</v>
      </c>
    </row>
    <row r="2231" spans="1:5" x14ac:dyDescent="0.25">
      <c r="A2231" t="s">
        <v>348</v>
      </c>
      <c r="B2231" s="189">
        <v>43673</v>
      </c>
      <c r="C2231" t="s">
        <v>68</v>
      </c>
      <c r="D2231" t="s">
        <v>53</v>
      </c>
      <c r="E2231">
        <v>249897.31</v>
      </c>
    </row>
    <row r="2232" spans="1:5" x14ac:dyDescent="0.25">
      <c r="A2232" t="s">
        <v>348</v>
      </c>
      <c r="B2232" s="189">
        <v>43673</v>
      </c>
      <c r="C2232" t="s">
        <v>68</v>
      </c>
      <c r="D2232" t="s">
        <v>54</v>
      </c>
      <c r="E2232">
        <v>904191.49</v>
      </c>
    </row>
    <row r="2233" spans="1:5" x14ac:dyDescent="0.25">
      <c r="A2233" t="s">
        <v>348</v>
      </c>
      <c r="B2233" s="189">
        <v>43673</v>
      </c>
      <c r="C2233" t="s">
        <v>68</v>
      </c>
      <c r="D2233" t="s">
        <v>55</v>
      </c>
      <c r="E2233">
        <v>401515.23</v>
      </c>
    </row>
    <row r="2234" spans="1:5" x14ac:dyDescent="0.25">
      <c r="A2234" t="s">
        <v>348</v>
      </c>
      <c r="B2234" s="189">
        <v>43673</v>
      </c>
      <c r="C2234" t="s">
        <v>68</v>
      </c>
      <c r="D2234" t="s">
        <v>56</v>
      </c>
      <c r="E2234">
        <v>467572.43</v>
      </c>
    </row>
    <row r="2235" spans="1:5" x14ac:dyDescent="0.25">
      <c r="A2235" t="s">
        <v>348</v>
      </c>
      <c r="B2235" s="189">
        <v>43673</v>
      </c>
      <c r="C2235" t="s">
        <v>68</v>
      </c>
      <c r="D2235" t="s">
        <v>71</v>
      </c>
      <c r="E2235">
        <v>0</v>
      </c>
    </row>
    <row r="2236" spans="1:5" x14ac:dyDescent="0.25">
      <c r="A2236" t="s">
        <v>348</v>
      </c>
      <c r="B2236" s="189">
        <v>43708</v>
      </c>
      <c r="C2236" t="s">
        <v>67</v>
      </c>
      <c r="D2236" t="s">
        <v>52</v>
      </c>
      <c r="E2236">
        <v>15393147.32</v>
      </c>
    </row>
    <row r="2237" spans="1:5" x14ac:dyDescent="0.25">
      <c r="A2237" t="s">
        <v>348</v>
      </c>
      <c r="B2237" s="189">
        <v>43708</v>
      </c>
      <c r="C2237" t="s">
        <v>67</v>
      </c>
      <c r="D2237" t="s">
        <v>53</v>
      </c>
      <c r="E2237">
        <v>1441082.6</v>
      </c>
    </row>
    <row r="2238" spans="1:5" x14ac:dyDescent="0.25">
      <c r="A2238" t="s">
        <v>348</v>
      </c>
      <c r="B2238" s="189">
        <v>43708</v>
      </c>
      <c r="C2238" t="s">
        <v>67</v>
      </c>
      <c r="D2238" t="s">
        <v>54</v>
      </c>
      <c r="E2238">
        <v>1711349.53</v>
      </c>
    </row>
    <row r="2239" spans="1:5" x14ac:dyDescent="0.25">
      <c r="A2239" t="s">
        <v>348</v>
      </c>
      <c r="B2239" s="189">
        <v>43708</v>
      </c>
      <c r="C2239" t="s">
        <v>67</v>
      </c>
      <c r="D2239" t="s">
        <v>55</v>
      </c>
      <c r="E2239">
        <v>1797117.4</v>
      </c>
    </row>
    <row r="2240" spans="1:5" x14ac:dyDescent="0.25">
      <c r="A2240" t="s">
        <v>348</v>
      </c>
      <c r="B2240" s="189">
        <v>43708</v>
      </c>
      <c r="C2240" t="s">
        <v>67</v>
      </c>
      <c r="D2240" t="s">
        <v>56</v>
      </c>
      <c r="E2240">
        <v>7509046.1600000001</v>
      </c>
    </row>
    <row r="2241" spans="1:5" x14ac:dyDescent="0.25">
      <c r="A2241" t="s">
        <v>348</v>
      </c>
      <c r="B2241" s="189">
        <v>43708</v>
      </c>
      <c r="C2241" t="s">
        <v>67</v>
      </c>
      <c r="D2241" t="s">
        <v>71</v>
      </c>
      <c r="E2241">
        <v>303.64999999999998</v>
      </c>
    </row>
    <row r="2242" spans="1:5" x14ac:dyDescent="0.25">
      <c r="A2242" t="s">
        <v>348</v>
      </c>
      <c r="B2242" s="189">
        <v>43708</v>
      </c>
      <c r="C2242" t="s">
        <v>68</v>
      </c>
      <c r="D2242" t="s">
        <v>52</v>
      </c>
      <c r="E2242">
        <v>3571338.52</v>
      </c>
    </row>
    <row r="2243" spans="1:5" x14ac:dyDescent="0.25">
      <c r="A2243" t="s">
        <v>348</v>
      </c>
      <c r="B2243" s="189">
        <v>43708</v>
      </c>
      <c r="C2243" t="s">
        <v>68</v>
      </c>
      <c r="D2243" t="s">
        <v>53</v>
      </c>
      <c r="E2243">
        <v>260376.52</v>
      </c>
    </row>
    <row r="2244" spans="1:5" x14ac:dyDescent="0.25">
      <c r="A2244" t="s">
        <v>348</v>
      </c>
      <c r="B2244" s="189">
        <v>43708</v>
      </c>
      <c r="C2244" t="s">
        <v>68</v>
      </c>
      <c r="D2244" t="s">
        <v>54</v>
      </c>
      <c r="E2244">
        <v>810935.18</v>
      </c>
    </row>
    <row r="2245" spans="1:5" x14ac:dyDescent="0.25">
      <c r="A2245" t="s">
        <v>348</v>
      </c>
      <c r="B2245" s="189">
        <v>43708</v>
      </c>
      <c r="C2245" t="s">
        <v>68</v>
      </c>
      <c r="D2245" t="s">
        <v>55</v>
      </c>
      <c r="E2245">
        <v>294931.77</v>
      </c>
    </row>
    <row r="2246" spans="1:5" x14ac:dyDescent="0.25">
      <c r="A2246" t="s">
        <v>348</v>
      </c>
      <c r="B2246" s="189">
        <v>43708</v>
      </c>
      <c r="C2246" t="s">
        <v>68</v>
      </c>
      <c r="D2246" t="s">
        <v>56</v>
      </c>
      <c r="E2246">
        <v>402655.95</v>
      </c>
    </row>
    <row r="2247" spans="1:5" x14ac:dyDescent="0.25">
      <c r="A2247" t="s">
        <v>348</v>
      </c>
      <c r="B2247" s="189">
        <v>43708</v>
      </c>
      <c r="C2247" t="s">
        <v>68</v>
      </c>
      <c r="D2247" t="s">
        <v>71</v>
      </c>
      <c r="E2247">
        <v>0</v>
      </c>
    </row>
    <row r="2248" spans="1:5" x14ac:dyDescent="0.25">
      <c r="A2248" t="s">
        <v>348</v>
      </c>
      <c r="B2248" s="189">
        <v>43736</v>
      </c>
      <c r="C2248" t="s">
        <v>67</v>
      </c>
      <c r="D2248" t="s">
        <v>52</v>
      </c>
      <c r="E2248">
        <v>13055262.49</v>
      </c>
    </row>
    <row r="2249" spans="1:5" x14ac:dyDescent="0.25">
      <c r="A2249" t="s">
        <v>348</v>
      </c>
      <c r="B2249" s="189">
        <v>43736</v>
      </c>
      <c r="C2249" t="s">
        <v>67</v>
      </c>
      <c r="D2249" t="s">
        <v>53</v>
      </c>
      <c r="E2249">
        <v>1300569.8999999999</v>
      </c>
    </row>
    <row r="2250" spans="1:5" x14ac:dyDescent="0.25">
      <c r="A2250" t="s">
        <v>348</v>
      </c>
      <c r="B2250" s="189">
        <v>43736</v>
      </c>
      <c r="C2250" t="s">
        <v>67</v>
      </c>
      <c r="D2250" t="s">
        <v>54</v>
      </c>
      <c r="E2250">
        <v>1572048.35</v>
      </c>
    </row>
    <row r="2251" spans="1:5" x14ac:dyDescent="0.25">
      <c r="A2251" t="s">
        <v>348</v>
      </c>
      <c r="B2251" s="189">
        <v>43736</v>
      </c>
      <c r="C2251" t="s">
        <v>67</v>
      </c>
      <c r="D2251" t="s">
        <v>55</v>
      </c>
      <c r="E2251">
        <v>1733990.62</v>
      </c>
    </row>
    <row r="2252" spans="1:5" x14ac:dyDescent="0.25">
      <c r="A2252" t="s">
        <v>348</v>
      </c>
      <c r="B2252" s="189">
        <v>43736</v>
      </c>
      <c r="C2252" t="s">
        <v>67</v>
      </c>
      <c r="D2252" t="s">
        <v>56</v>
      </c>
      <c r="E2252">
        <v>7158754.29</v>
      </c>
    </row>
    <row r="2253" spans="1:5" x14ac:dyDescent="0.25">
      <c r="A2253" t="s">
        <v>348</v>
      </c>
      <c r="B2253" s="189">
        <v>43736</v>
      </c>
      <c r="C2253" t="s">
        <v>67</v>
      </c>
      <c r="D2253" t="s">
        <v>71</v>
      </c>
      <c r="E2253">
        <v>4545.71</v>
      </c>
    </row>
    <row r="2254" spans="1:5" x14ac:dyDescent="0.25">
      <c r="A2254" t="s">
        <v>348</v>
      </c>
      <c r="B2254" s="189">
        <v>43736</v>
      </c>
      <c r="C2254" t="s">
        <v>68</v>
      </c>
      <c r="D2254" t="s">
        <v>52</v>
      </c>
      <c r="E2254">
        <v>3707648.8</v>
      </c>
    </row>
    <row r="2255" spans="1:5" x14ac:dyDescent="0.25">
      <c r="A2255" t="s">
        <v>348</v>
      </c>
      <c r="B2255" s="189">
        <v>43736</v>
      </c>
      <c r="C2255" t="s">
        <v>68</v>
      </c>
      <c r="D2255" t="s">
        <v>53</v>
      </c>
      <c r="E2255">
        <v>254593.89</v>
      </c>
    </row>
    <row r="2256" spans="1:5" x14ac:dyDescent="0.25">
      <c r="A2256" t="s">
        <v>348</v>
      </c>
      <c r="B2256" s="189">
        <v>43736</v>
      </c>
      <c r="C2256" t="s">
        <v>68</v>
      </c>
      <c r="D2256" t="s">
        <v>54</v>
      </c>
      <c r="E2256">
        <v>790495.12</v>
      </c>
    </row>
    <row r="2257" spans="1:5" x14ac:dyDescent="0.25">
      <c r="A2257" t="s">
        <v>348</v>
      </c>
      <c r="B2257" s="189">
        <v>43736</v>
      </c>
      <c r="C2257" t="s">
        <v>68</v>
      </c>
      <c r="D2257" t="s">
        <v>55</v>
      </c>
      <c r="E2257">
        <v>267948.86</v>
      </c>
    </row>
    <row r="2258" spans="1:5" x14ac:dyDescent="0.25">
      <c r="A2258" t="s">
        <v>348</v>
      </c>
      <c r="B2258" s="189">
        <v>43736</v>
      </c>
      <c r="C2258" t="s">
        <v>68</v>
      </c>
      <c r="D2258" t="s">
        <v>56</v>
      </c>
      <c r="E2258">
        <v>391042.6</v>
      </c>
    </row>
    <row r="2259" spans="1:5" x14ac:dyDescent="0.25">
      <c r="A2259" t="s">
        <v>348</v>
      </c>
      <c r="B2259" s="189">
        <v>43736</v>
      </c>
      <c r="C2259" t="s">
        <v>68</v>
      </c>
      <c r="D2259" t="s">
        <v>71</v>
      </c>
      <c r="E2259">
        <v>0</v>
      </c>
    </row>
    <row r="2260" spans="1:5" x14ac:dyDescent="0.25">
      <c r="A2260" t="s">
        <v>348</v>
      </c>
      <c r="B2260" s="189">
        <v>43764</v>
      </c>
      <c r="C2260" t="s">
        <v>67</v>
      </c>
      <c r="D2260" t="s">
        <v>52</v>
      </c>
      <c r="E2260">
        <v>16075800.75</v>
      </c>
    </row>
    <row r="2261" spans="1:5" x14ac:dyDescent="0.25">
      <c r="A2261" t="s">
        <v>348</v>
      </c>
      <c r="B2261" s="189">
        <v>43764</v>
      </c>
      <c r="C2261" t="s">
        <v>67</v>
      </c>
      <c r="D2261" t="s">
        <v>53</v>
      </c>
      <c r="E2261">
        <v>1532604.81</v>
      </c>
    </row>
    <row r="2262" spans="1:5" x14ac:dyDescent="0.25">
      <c r="A2262" t="s">
        <v>348</v>
      </c>
      <c r="B2262" s="189">
        <v>43764</v>
      </c>
      <c r="C2262" t="s">
        <v>67</v>
      </c>
      <c r="D2262" t="s">
        <v>54</v>
      </c>
      <c r="E2262">
        <v>1922745.67</v>
      </c>
    </row>
    <row r="2263" spans="1:5" x14ac:dyDescent="0.25">
      <c r="A2263" t="s">
        <v>348</v>
      </c>
      <c r="B2263" s="189">
        <v>43764</v>
      </c>
      <c r="C2263" t="s">
        <v>67</v>
      </c>
      <c r="D2263" t="s">
        <v>55</v>
      </c>
      <c r="E2263">
        <v>2198222.1800000002</v>
      </c>
    </row>
    <row r="2264" spans="1:5" x14ac:dyDescent="0.25">
      <c r="A2264" t="s">
        <v>348</v>
      </c>
      <c r="B2264" s="189">
        <v>43764</v>
      </c>
      <c r="C2264" t="s">
        <v>67</v>
      </c>
      <c r="D2264" t="s">
        <v>56</v>
      </c>
      <c r="E2264">
        <v>9035442.3900000006</v>
      </c>
    </row>
    <row r="2265" spans="1:5" x14ac:dyDescent="0.25">
      <c r="A2265" t="s">
        <v>348</v>
      </c>
      <c r="B2265" s="189">
        <v>43764</v>
      </c>
      <c r="C2265" t="s">
        <v>67</v>
      </c>
      <c r="D2265" t="s">
        <v>71</v>
      </c>
      <c r="E2265">
        <v>0</v>
      </c>
    </row>
    <row r="2266" spans="1:5" x14ac:dyDescent="0.25">
      <c r="A2266" t="s">
        <v>348</v>
      </c>
      <c r="B2266" s="189">
        <v>43764</v>
      </c>
      <c r="C2266" t="s">
        <v>68</v>
      </c>
      <c r="D2266" t="s">
        <v>52</v>
      </c>
      <c r="E2266">
        <v>4461976.79</v>
      </c>
    </row>
    <row r="2267" spans="1:5" x14ac:dyDescent="0.25">
      <c r="A2267" t="s">
        <v>348</v>
      </c>
      <c r="B2267" s="189">
        <v>43764</v>
      </c>
      <c r="C2267" t="s">
        <v>68</v>
      </c>
      <c r="D2267" t="s">
        <v>53</v>
      </c>
      <c r="E2267">
        <v>276814.67</v>
      </c>
    </row>
    <row r="2268" spans="1:5" x14ac:dyDescent="0.25">
      <c r="A2268" t="s">
        <v>348</v>
      </c>
      <c r="B2268" s="189">
        <v>43764</v>
      </c>
      <c r="C2268" t="s">
        <v>68</v>
      </c>
      <c r="D2268" t="s">
        <v>54</v>
      </c>
      <c r="E2268">
        <v>945449.86</v>
      </c>
    </row>
    <row r="2269" spans="1:5" x14ac:dyDescent="0.25">
      <c r="A2269" t="s">
        <v>348</v>
      </c>
      <c r="B2269" s="189">
        <v>43764</v>
      </c>
      <c r="C2269" t="s">
        <v>68</v>
      </c>
      <c r="D2269" t="s">
        <v>55</v>
      </c>
      <c r="E2269">
        <v>429768.9</v>
      </c>
    </row>
    <row r="2270" spans="1:5" x14ac:dyDescent="0.25">
      <c r="A2270" t="s">
        <v>348</v>
      </c>
      <c r="B2270" s="189">
        <v>43764</v>
      </c>
      <c r="C2270" t="s">
        <v>68</v>
      </c>
      <c r="D2270" t="s">
        <v>56</v>
      </c>
      <c r="E2270">
        <v>586406.43999999994</v>
      </c>
    </row>
    <row r="2271" spans="1:5" x14ac:dyDescent="0.25">
      <c r="A2271" t="s">
        <v>348</v>
      </c>
      <c r="B2271" s="189">
        <v>43764</v>
      </c>
      <c r="C2271" t="s">
        <v>68</v>
      </c>
      <c r="D2271" t="s">
        <v>71</v>
      </c>
      <c r="E2271">
        <v>0</v>
      </c>
    </row>
    <row r="2272" spans="1:5" x14ac:dyDescent="0.25">
      <c r="A2272" t="s">
        <v>348</v>
      </c>
      <c r="B2272" s="189">
        <v>43799</v>
      </c>
      <c r="C2272" t="s">
        <v>67</v>
      </c>
      <c r="D2272" t="s">
        <v>52</v>
      </c>
      <c r="E2272">
        <v>29225939.52</v>
      </c>
    </row>
    <row r="2273" spans="1:5" x14ac:dyDescent="0.25">
      <c r="A2273" t="s">
        <v>348</v>
      </c>
      <c r="B2273" s="189">
        <v>43799</v>
      </c>
      <c r="C2273" t="s">
        <v>67</v>
      </c>
      <c r="D2273" t="s">
        <v>53</v>
      </c>
      <c r="E2273">
        <v>2411227.2999999998</v>
      </c>
    </row>
    <row r="2274" spans="1:5" x14ac:dyDescent="0.25">
      <c r="A2274" t="s">
        <v>348</v>
      </c>
      <c r="B2274" s="189">
        <v>43799</v>
      </c>
      <c r="C2274" t="s">
        <v>67</v>
      </c>
      <c r="D2274" t="s">
        <v>54</v>
      </c>
      <c r="E2274">
        <v>3907403.48</v>
      </c>
    </row>
    <row r="2275" spans="1:5" x14ac:dyDescent="0.25">
      <c r="A2275" t="s">
        <v>348</v>
      </c>
      <c r="B2275" s="189">
        <v>43799</v>
      </c>
      <c r="C2275" t="s">
        <v>67</v>
      </c>
      <c r="D2275" t="s">
        <v>55</v>
      </c>
      <c r="E2275">
        <v>3882643.66</v>
      </c>
    </row>
    <row r="2276" spans="1:5" x14ac:dyDescent="0.25">
      <c r="A2276" t="s">
        <v>348</v>
      </c>
      <c r="B2276" s="189">
        <v>43799</v>
      </c>
      <c r="C2276" t="s">
        <v>67</v>
      </c>
      <c r="D2276" t="s">
        <v>56</v>
      </c>
      <c r="E2276">
        <v>14391457.119999999</v>
      </c>
    </row>
    <row r="2277" spans="1:5" x14ac:dyDescent="0.25">
      <c r="A2277" t="s">
        <v>348</v>
      </c>
      <c r="B2277" s="189">
        <v>43799</v>
      </c>
      <c r="C2277" t="s">
        <v>67</v>
      </c>
      <c r="D2277" t="s">
        <v>71</v>
      </c>
      <c r="E2277">
        <v>0</v>
      </c>
    </row>
    <row r="2278" spans="1:5" x14ac:dyDescent="0.25">
      <c r="A2278" t="s">
        <v>348</v>
      </c>
      <c r="B2278" s="189">
        <v>43799</v>
      </c>
      <c r="C2278" t="s">
        <v>68</v>
      </c>
      <c r="D2278" t="s">
        <v>52</v>
      </c>
      <c r="E2278">
        <v>5991737.3300000001</v>
      </c>
    </row>
    <row r="2279" spans="1:5" x14ac:dyDescent="0.25">
      <c r="A2279" t="s">
        <v>348</v>
      </c>
      <c r="B2279" s="189">
        <v>43799</v>
      </c>
      <c r="C2279" t="s">
        <v>68</v>
      </c>
      <c r="D2279" t="s">
        <v>53</v>
      </c>
      <c r="E2279">
        <v>433603.14</v>
      </c>
    </row>
    <row r="2280" spans="1:5" x14ac:dyDescent="0.25">
      <c r="A2280" t="s">
        <v>348</v>
      </c>
      <c r="B2280" s="189">
        <v>43799</v>
      </c>
      <c r="C2280" t="s">
        <v>68</v>
      </c>
      <c r="D2280" t="s">
        <v>54</v>
      </c>
      <c r="E2280">
        <v>1758428.22</v>
      </c>
    </row>
    <row r="2281" spans="1:5" x14ac:dyDescent="0.25">
      <c r="A2281" t="s">
        <v>348</v>
      </c>
      <c r="B2281" s="189">
        <v>43799</v>
      </c>
      <c r="C2281" t="s">
        <v>68</v>
      </c>
      <c r="D2281" t="s">
        <v>55</v>
      </c>
      <c r="E2281">
        <v>973412.31</v>
      </c>
    </row>
    <row r="2282" spans="1:5" x14ac:dyDescent="0.25">
      <c r="A2282" t="s">
        <v>348</v>
      </c>
      <c r="B2282" s="189">
        <v>43799</v>
      </c>
      <c r="C2282" t="s">
        <v>68</v>
      </c>
      <c r="D2282" t="s">
        <v>56</v>
      </c>
      <c r="E2282">
        <v>582610.56000000006</v>
      </c>
    </row>
    <row r="2283" spans="1:5" x14ac:dyDescent="0.25">
      <c r="A2283" t="s">
        <v>348</v>
      </c>
      <c r="B2283" s="189">
        <v>43799</v>
      </c>
      <c r="C2283" t="s">
        <v>68</v>
      </c>
      <c r="D2283" t="s">
        <v>71</v>
      </c>
      <c r="E2283">
        <v>0</v>
      </c>
    </row>
    <row r="2284" spans="1:5" x14ac:dyDescent="0.25">
      <c r="A2284" t="s">
        <v>348</v>
      </c>
      <c r="B2284" s="189">
        <v>43827</v>
      </c>
      <c r="C2284" t="s">
        <v>67</v>
      </c>
      <c r="D2284" t="s">
        <v>52</v>
      </c>
      <c r="E2284">
        <v>54620252.119999997</v>
      </c>
    </row>
    <row r="2285" spans="1:5" x14ac:dyDescent="0.25">
      <c r="A2285" t="s">
        <v>348</v>
      </c>
      <c r="B2285" s="189">
        <v>43827</v>
      </c>
      <c r="C2285" t="s">
        <v>67</v>
      </c>
      <c r="D2285" t="s">
        <v>53</v>
      </c>
      <c r="E2285">
        <v>5102770.9000000004</v>
      </c>
    </row>
    <row r="2286" spans="1:5" x14ac:dyDescent="0.25">
      <c r="A2286" t="s">
        <v>348</v>
      </c>
      <c r="B2286" s="189">
        <v>43827</v>
      </c>
      <c r="C2286" t="s">
        <v>67</v>
      </c>
      <c r="D2286" t="s">
        <v>54</v>
      </c>
      <c r="E2286">
        <v>7638239.1100000003</v>
      </c>
    </row>
    <row r="2287" spans="1:5" x14ac:dyDescent="0.25">
      <c r="A2287" t="s">
        <v>348</v>
      </c>
      <c r="B2287" s="189">
        <v>43827</v>
      </c>
      <c r="C2287" t="s">
        <v>67</v>
      </c>
      <c r="D2287" t="s">
        <v>55</v>
      </c>
      <c r="E2287">
        <v>8323353.3300000001</v>
      </c>
    </row>
    <row r="2288" spans="1:5" x14ac:dyDescent="0.25">
      <c r="A2288" t="s">
        <v>348</v>
      </c>
      <c r="B2288" s="189">
        <v>43827</v>
      </c>
      <c r="C2288" t="s">
        <v>67</v>
      </c>
      <c r="D2288" t="s">
        <v>56</v>
      </c>
      <c r="E2288">
        <v>29309373.66</v>
      </c>
    </row>
    <row r="2289" spans="1:5" x14ac:dyDescent="0.25">
      <c r="A2289" t="s">
        <v>348</v>
      </c>
      <c r="B2289" s="189">
        <v>43827</v>
      </c>
      <c r="C2289" t="s">
        <v>67</v>
      </c>
      <c r="D2289" t="s">
        <v>71</v>
      </c>
      <c r="E2289">
        <v>0</v>
      </c>
    </row>
    <row r="2290" spans="1:5" x14ac:dyDescent="0.25">
      <c r="A2290" t="s">
        <v>348</v>
      </c>
      <c r="B2290" s="189">
        <v>43827</v>
      </c>
      <c r="C2290" t="s">
        <v>68</v>
      </c>
      <c r="D2290" t="s">
        <v>52</v>
      </c>
      <c r="E2290">
        <v>12776033.640000001</v>
      </c>
    </row>
    <row r="2291" spans="1:5" x14ac:dyDescent="0.25">
      <c r="A2291" t="s">
        <v>348</v>
      </c>
      <c r="B2291" s="189">
        <v>43827</v>
      </c>
      <c r="C2291" t="s">
        <v>68</v>
      </c>
      <c r="D2291" t="s">
        <v>53</v>
      </c>
      <c r="E2291">
        <v>1028700.94</v>
      </c>
    </row>
    <row r="2292" spans="1:5" x14ac:dyDescent="0.25">
      <c r="A2292" t="s">
        <v>348</v>
      </c>
      <c r="B2292" s="189">
        <v>43827</v>
      </c>
      <c r="C2292" t="s">
        <v>68</v>
      </c>
      <c r="D2292" t="s">
        <v>54</v>
      </c>
      <c r="E2292">
        <v>4054819.26</v>
      </c>
    </row>
    <row r="2293" spans="1:5" x14ac:dyDescent="0.25">
      <c r="A2293" t="s">
        <v>348</v>
      </c>
      <c r="B2293" s="189">
        <v>43827</v>
      </c>
      <c r="C2293" t="s">
        <v>68</v>
      </c>
      <c r="D2293" t="s">
        <v>55</v>
      </c>
      <c r="E2293">
        <v>1854858.67</v>
      </c>
    </row>
    <row r="2294" spans="1:5" x14ac:dyDescent="0.25">
      <c r="A2294" t="s">
        <v>348</v>
      </c>
      <c r="B2294" s="189">
        <v>43827</v>
      </c>
      <c r="C2294" t="s">
        <v>68</v>
      </c>
      <c r="D2294" t="s">
        <v>56</v>
      </c>
      <c r="E2294">
        <v>1109699.32</v>
      </c>
    </row>
    <row r="2295" spans="1:5" x14ac:dyDescent="0.25">
      <c r="A2295" t="s">
        <v>348</v>
      </c>
      <c r="B2295" s="189">
        <v>43827</v>
      </c>
      <c r="C2295" t="s">
        <v>68</v>
      </c>
      <c r="D2295" t="s">
        <v>71</v>
      </c>
      <c r="E2295">
        <v>0</v>
      </c>
    </row>
    <row r="2296" spans="1:5" x14ac:dyDescent="0.25">
      <c r="A2296" t="s">
        <v>348</v>
      </c>
      <c r="B2296" s="189">
        <v>43862</v>
      </c>
      <c r="C2296" t="s">
        <v>67</v>
      </c>
      <c r="D2296" t="s">
        <v>52</v>
      </c>
      <c r="E2296">
        <v>63483177.259999998</v>
      </c>
    </row>
    <row r="2297" spans="1:5" x14ac:dyDescent="0.25">
      <c r="A2297" t="s">
        <v>348</v>
      </c>
      <c r="B2297" s="189">
        <v>43862</v>
      </c>
      <c r="C2297" t="s">
        <v>67</v>
      </c>
      <c r="D2297" t="s">
        <v>53</v>
      </c>
      <c r="E2297">
        <v>5801836.0700000003</v>
      </c>
    </row>
    <row r="2298" spans="1:5" x14ac:dyDescent="0.25">
      <c r="A2298" t="s">
        <v>348</v>
      </c>
      <c r="B2298" s="189">
        <v>43862</v>
      </c>
      <c r="C2298" t="s">
        <v>67</v>
      </c>
      <c r="D2298" t="s">
        <v>54</v>
      </c>
      <c r="E2298">
        <v>8372207.5499999998</v>
      </c>
    </row>
    <row r="2299" spans="1:5" x14ac:dyDescent="0.25">
      <c r="A2299" t="s">
        <v>348</v>
      </c>
      <c r="B2299" s="189">
        <v>43862</v>
      </c>
      <c r="C2299" t="s">
        <v>67</v>
      </c>
      <c r="D2299" t="s">
        <v>55</v>
      </c>
      <c r="E2299">
        <v>8154220.6100000003</v>
      </c>
    </row>
    <row r="2300" spans="1:5" x14ac:dyDescent="0.25">
      <c r="A2300" t="s">
        <v>348</v>
      </c>
      <c r="B2300" s="189">
        <v>43862</v>
      </c>
      <c r="C2300" t="s">
        <v>67</v>
      </c>
      <c r="D2300" t="s">
        <v>56</v>
      </c>
      <c r="E2300">
        <v>26795118.879999999</v>
      </c>
    </row>
    <row r="2301" spans="1:5" x14ac:dyDescent="0.25">
      <c r="A2301" t="s">
        <v>348</v>
      </c>
      <c r="B2301" s="189">
        <v>43862</v>
      </c>
      <c r="C2301" t="s">
        <v>67</v>
      </c>
      <c r="D2301" t="s">
        <v>71</v>
      </c>
      <c r="E2301">
        <v>6886.59</v>
      </c>
    </row>
    <row r="2302" spans="1:5" x14ac:dyDescent="0.25">
      <c r="A2302" t="s">
        <v>348</v>
      </c>
      <c r="B2302" s="189">
        <v>43862</v>
      </c>
      <c r="C2302" t="s">
        <v>68</v>
      </c>
      <c r="D2302" t="s">
        <v>52</v>
      </c>
      <c r="E2302">
        <v>13098091.560000001</v>
      </c>
    </row>
    <row r="2303" spans="1:5" x14ac:dyDescent="0.25">
      <c r="A2303" t="s">
        <v>348</v>
      </c>
      <c r="B2303" s="189">
        <v>43862</v>
      </c>
      <c r="C2303" t="s">
        <v>68</v>
      </c>
      <c r="D2303" t="s">
        <v>53</v>
      </c>
      <c r="E2303">
        <v>955733.57</v>
      </c>
    </row>
    <row r="2304" spans="1:5" x14ac:dyDescent="0.25">
      <c r="A2304" t="s">
        <v>348</v>
      </c>
      <c r="B2304" s="189">
        <v>43862</v>
      </c>
      <c r="C2304" t="s">
        <v>68</v>
      </c>
      <c r="D2304" t="s">
        <v>54</v>
      </c>
      <c r="E2304">
        <v>4227079.5599999996</v>
      </c>
    </row>
    <row r="2305" spans="1:5" x14ac:dyDescent="0.25">
      <c r="A2305" t="s">
        <v>348</v>
      </c>
      <c r="B2305" s="189">
        <v>43862</v>
      </c>
      <c r="C2305" t="s">
        <v>68</v>
      </c>
      <c r="D2305" t="s">
        <v>55</v>
      </c>
      <c r="E2305">
        <v>1813456.36</v>
      </c>
    </row>
    <row r="2306" spans="1:5" x14ac:dyDescent="0.25">
      <c r="A2306" t="s">
        <v>348</v>
      </c>
      <c r="B2306" s="189">
        <v>43862</v>
      </c>
      <c r="C2306" t="s">
        <v>68</v>
      </c>
      <c r="D2306" t="s">
        <v>56</v>
      </c>
      <c r="E2306">
        <v>1061131.2</v>
      </c>
    </row>
    <row r="2307" spans="1:5" x14ac:dyDescent="0.25">
      <c r="A2307" t="s">
        <v>348</v>
      </c>
      <c r="B2307" s="189">
        <v>43862</v>
      </c>
      <c r="C2307" t="s">
        <v>68</v>
      </c>
      <c r="D2307" t="s">
        <v>71</v>
      </c>
      <c r="E2307">
        <v>0</v>
      </c>
    </row>
    <row r="2308" spans="1:5" x14ac:dyDescent="0.25">
      <c r="A2308" t="s">
        <v>348</v>
      </c>
      <c r="B2308" s="189">
        <v>43890</v>
      </c>
      <c r="C2308" t="s">
        <v>67</v>
      </c>
      <c r="D2308" t="s">
        <v>52</v>
      </c>
      <c r="E2308">
        <v>63464789.579999998</v>
      </c>
    </row>
    <row r="2309" spans="1:5" x14ac:dyDescent="0.25">
      <c r="A2309" t="s">
        <v>348</v>
      </c>
      <c r="B2309" s="189">
        <v>43890</v>
      </c>
      <c r="C2309" t="s">
        <v>67</v>
      </c>
      <c r="D2309" t="s">
        <v>53</v>
      </c>
      <c r="E2309">
        <v>5390886.4100000001</v>
      </c>
    </row>
    <row r="2310" spans="1:5" x14ac:dyDescent="0.25">
      <c r="A2310" t="s">
        <v>348</v>
      </c>
      <c r="B2310" s="189">
        <v>43890</v>
      </c>
      <c r="C2310" t="s">
        <v>67</v>
      </c>
      <c r="D2310" t="s">
        <v>54</v>
      </c>
      <c r="E2310">
        <v>8549356.0899999999</v>
      </c>
    </row>
    <row r="2311" spans="1:5" x14ac:dyDescent="0.25">
      <c r="A2311" t="s">
        <v>348</v>
      </c>
      <c r="B2311" s="189">
        <v>43890</v>
      </c>
      <c r="C2311" t="s">
        <v>67</v>
      </c>
      <c r="D2311" t="s">
        <v>55</v>
      </c>
      <c r="E2311">
        <v>8424567.8300000001</v>
      </c>
    </row>
    <row r="2312" spans="1:5" x14ac:dyDescent="0.25">
      <c r="A2312" t="s">
        <v>348</v>
      </c>
      <c r="B2312" s="189">
        <v>43890</v>
      </c>
      <c r="C2312" t="s">
        <v>67</v>
      </c>
      <c r="D2312" t="s">
        <v>56</v>
      </c>
      <c r="E2312">
        <v>30241385.629999999</v>
      </c>
    </row>
    <row r="2313" spans="1:5" x14ac:dyDescent="0.25">
      <c r="A2313" t="s">
        <v>348</v>
      </c>
      <c r="B2313" s="189">
        <v>43890</v>
      </c>
      <c r="C2313" t="s">
        <v>67</v>
      </c>
      <c r="D2313" t="s">
        <v>71</v>
      </c>
      <c r="E2313">
        <v>0</v>
      </c>
    </row>
    <row r="2314" spans="1:5" x14ac:dyDescent="0.25">
      <c r="A2314" t="s">
        <v>348</v>
      </c>
      <c r="B2314" s="189">
        <v>43890</v>
      </c>
      <c r="C2314" t="s">
        <v>68</v>
      </c>
      <c r="D2314" t="s">
        <v>52</v>
      </c>
      <c r="E2314">
        <v>13691663.630000001</v>
      </c>
    </row>
    <row r="2315" spans="1:5" x14ac:dyDescent="0.25">
      <c r="A2315" t="s">
        <v>348</v>
      </c>
      <c r="B2315" s="189">
        <v>43890</v>
      </c>
      <c r="C2315" t="s">
        <v>68</v>
      </c>
      <c r="D2315" t="s">
        <v>53</v>
      </c>
      <c r="E2315">
        <v>955992.45</v>
      </c>
    </row>
    <row r="2316" spans="1:5" x14ac:dyDescent="0.25">
      <c r="A2316" t="s">
        <v>348</v>
      </c>
      <c r="B2316" s="189">
        <v>43890</v>
      </c>
      <c r="C2316" t="s">
        <v>68</v>
      </c>
      <c r="D2316" t="s">
        <v>54</v>
      </c>
      <c r="E2316">
        <v>4443744.6100000003</v>
      </c>
    </row>
    <row r="2317" spans="1:5" x14ac:dyDescent="0.25">
      <c r="A2317" t="s">
        <v>348</v>
      </c>
      <c r="B2317" s="189">
        <v>43890</v>
      </c>
      <c r="C2317" t="s">
        <v>68</v>
      </c>
      <c r="D2317" t="s">
        <v>55</v>
      </c>
      <c r="E2317">
        <v>1875597.1</v>
      </c>
    </row>
    <row r="2318" spans="1:5" x14ac:dyDescent="0.25">
      <c r="A2318" t="s">
        <v>348</v>
      </c>
      <c r="B2318" s="189">
        <v>43890</v>
      </c>
      <c r="C2318" t="s">
        <v>68</v>
      </c>
      <c r="D2318" t="s">
        <v>56</v>
      </c>
      <c r="E2318">
        <v>1004458.65</v>
      </c>
    </row>
    <row r="2319" spans="1:5" x14ac:dyDescent="0.25">
      <c r="A2319" t="s">
        <v>348</v>
      </c>
      <c r="B2319" s="189">
        <v>43890</v>
      </c>
      <c r="C2319" t="s">
        <v>68</v>
      </c>
      <c r="D2319" t="s">
        <v>71</v>
      </c>
      <c r="E2319">
        <v>0</v>
      </c>
    </row>
    <row r="2320" spans="1:5" x14ac:dyDescent="0.25">
      <c r="A2320" t="s">
        <v>348</v>
      </c>
      <c r="B2320" s="189">
        <v>43918</v>
      </c>
      <c r="C2320" t="s">
        <v>67</v>
      </c>
      <c r="D2320" t="s">
        <v>52</v>
      </c>
      <c r="E2320">
        <v>45531442.740000002</v>
      </c>
    </row>
    <row r="2321" spans="1:5" x14ac:dyDescent="0.25">
      <c r="A2321" t="s">
        <v>348</v>
      </c>
      <c r="B2321" s="189">
        <v>43918</v>
      </c>
      <c r="C2321" t="s">
        <v>67</v>
      </c>
      <c r="D2321" t="s">
        <v>53</v>
      </c>
      <c r="E2321">
        <v>4525288.1100000003</v>
      </c>
    </row>
    <row r="2322" spans="1:5" x14ac:dyDescent="0.25">
      <c r="A2322" t="s">
        <v>348</v>
      </c>
      <c r="B2322" s="189">
        <v>43918</v>
      </c>
      <c r="C2322" t="s">
        <v>67</v>
      </c>
      <c r="D2322" t="s">
        <v>54</v>
      </c>
      <c r="E2322">
        <v>6138108.0199999996</v>
      </c>
    </row>
    <row r="2323" spans="1:5" x14ac:dyDescent="0.25">
      <c r="A2323" t="s">
        <v>348</v>
      </c>
      <c r="B2323" s="189">
        <v>43918</v>
      </c>
      <c r="C2323" t="s">
        <v>67</v>
      </c>
      <c r="D2323" t="s">
        <v>55</v>
      </c>
      <c r="E2323">
        <v>6734810.4900000002</v>
      </c>
    </row>
    <row r="2324" spans="1:5" x14ac:dyDescent="0.25">
      <c r="A2324" t="s">
        <v>348</v>
      </c>
      <c r="B2324" s="189">
        <v>43918</v>
      </c>
      <c r="C2324" t="s">
        <v>67</v>
      </c>
      <c r="D2324" t="s">
        <v>56</v>
      </c>
      <c r="E2324">
        <v>25689217.530000001</v>
      </c>
    </row>
    <row r="2325" spans="1:5" x14ac:dyDescent="0.25">
      <c r="A2325" t="s">
        <v>348</v>
      </c>
      <c r="B2325" s="189">
        <v>43918</v>
      </c>
      <c r="C2325" t="s">
        <v>67</v>
      </c>
      <c r="D2325" t="s">
        <v>71</v>
      </c>
      <c r="E2325">
        <v>0</v>
      </c>
    </row>
    <row r="2326" spans="1:5" x14ac:dyDescent="0.25">
      <c r="A2326" t="s">
        <v>348</v>
      </c>
      <c r="B2326" s="189">
        <v>43918</v>
      </c>
      <c r="C2326" t="s">
        <v>68</v>
      </c>
      <c r="D2326" t="s">
        <v>52</v>
      </c>
      <c r="E2326">
        <v>11289668.02</v>
      </c>
    </row>
    <row r="2327" spans="1:5" x14ac:dyDescent="0.25">
      <c r="A2327" t="s">
        <v>348</v>
      </c>
      <c r="B2327" s="189">
        <v>43918</v>
      </c>
      <c r="C2327" t="s">
        <v>68</v>
      </c>
      <c r="D2327" t="s">
        <v>53</v>
      </c>
      <c r="E2327">
        <v>788096.06</v>
      </c>
    </row>
    <row r="2328" spans="1:5" x14ac:dyDescent="0.25">
      <c r="A2328" t="s">
        <v>348</v>
      </c>
      <c r="B2328" s="189">
        <v>43918</v>
      </c>
      <c r="C2328" t="s">
        <v>68</v>
      </c>
      <c r="D2328" t="s">
        <v>54</v>
      </c>
      <c r="E2328">
        <v>3591303.57</v>
      </c>
    </row>
    <row r="2329" spans="1:5" x14ac:dyDescent="0.25">
      <c r="A2329" t="s">
        <v>348</v>
      </c>
      <c r="B2329" s="189">
        <v>43918</v>
      </c>
      <c r="C2329" t="s">
        <v>68</v>
      </c>
      <c r="D2329" t="s">
        <v>55</v>
      </c>
      <c r="E2329">
        <v>1575861.76</v>
      </c>
    </row>
    <row r="2330" spans="1:5" x14ac:dyDescent="0.25">
      <c r="A2330" t="s">
        <v>348</v>
      </c>
      <c r="B2330" s="189">
        <v>43918</v>
      </c>
      <c r="C2330" t="s">
        <v>68</v>
      </c>
      <c r="D2330" t="s">
        <v>56</v>
      </c>
      <c r="E2330">
        <v>1010557.19</v>
      </c>
    </row>
    <row r="2331" spans="1:5" x14ac:dyDescent="0.25">
      <c r="A2331" t="s">
        <v>348</v>
      </c>
      <c r="B2331" s="189">
        <v>43918</v>
      </c>
      <c r="C2331" t="s">
        <v>68</v>
      </c>
      <c r="D2331" t="s">
        <v>71</v>
      </c>
      <c r="E2331">
        <v>0</v>
      </c>
    </row>
    <row r="2332" spans="1:5" x14ac:dyDescent="0.25">
      <c r="A2332" t="s">
        <v>348</v>
      </c>
      <c r="B2332" s="189">
        <v>43946</v>
      </c>
      <c r="C2332" t="s">
        <v>67</v>
      </c>
      <c r="D2332" t="s">
        <v>52</v>
      </c>
      <c r="E2332">
        <v>39799038.060000002</v>
      </c>
    </row>
    <row r="2333" spans="1:5" x14ac:dyDescent="0.25">
      <c r="A2333" t="s">
        <v>348</v>
      </c>
      <c r="B2333" s="189">
        <v>43946</v>
      </c>
      <c r="C2333" t="s">
        <v>67</v>
      </c>
      <c r="D2333" t="s">
        <v>53</v>
      </c>
      <c r="E2333">
        <v>3895539.88</v>
      </c>
    </row>
    <row r="2334" spans="1:5" x14ac:dyDescent="0.25">
      <c r="A2334" t="s">
        <v>348</v>
      </c>
      <c r="B2334" s="189">
        <v>43946</v>
      </c>
      <c r="C2334" t="s">
        <v>67</v>
      </c>
      <c r="D2334" t="s">
        <v>54</v>
      </c>
      <c r="E2334">
        <v>5408004.46</v>
      </c>
    </row>
    <row r="2335" spans="1:5" x14ac:dyDescent="0.25">
      <c r="A2335" t="s">
        <v>348</v>
      </c>
      <c r="B2335" s="189">
        <v>43946</v>
      </c>
      <c r="C2335" t="s">
        <v>67</v>
      </c>
      <c r="D2335" t="s">
        <v>55</v>
      </c>
      <c r="E2335">
        <v>6184791.6399999997</v>
      </c>
    </row>
    <row r="2336" spans="1:5" x14ac:dyDescent="0.25">
      <c r="A2336" t="s">
        <v>348</v>
      </c>
      <c r="B2336" s="189">
        <v>43946</v>
      </c>
      <c r="C2336" t="s">
        <v>67</v>
      </c>
      <c r="D2336" t="s">
        <v>56</v>
      </c>
      <c r="E2336">
        <v>25785247.530000001</v>
      </c>
    </row>
    <row r="2337" spans="1:5" x14ac:dyDescent="0.25">
      <c r="A2337" t="s">
        <v>348</v>
      </c>
      <c r="B2337" s="189">
        <v>43946</v>
      </c>
      <c r="C2337" t="s">
        <v>67</v>
      </c>
      <c r="D2337" t="s">
        <v>71</v>
      </c>
      <c r="E2337">
        <v>0</v>
      </c>
    </row>
    <row r="2338" spans="1:5" x14ac:dyDescent="0.25">
      <c r="A2338" t="s">
        <v>348</v>
      </c>
      <c r="B2338" s="189">
        <v>43946</v>
      </c>
      <c r="C2338" t="s">
        <v>68</v>
      </c>
      <c r="D2338" t="s">
        <v>52</v>
      </c>
      <c r="E2338">
        <v>11703643.75</v>
      </c>
    </row>
    <row r="2339" spans="1:5" x14ac:dyDescent="0.25">
      <c r="A2339" t="s">
        <v>348</v>
      </c>
      <c r="B2339" s="189">
        <v>43946</v>
      </c>
      <c r="C2339" t="s">
        <v>68</v>
      </c>
      <c r="D2339" t="s">
        <v>53</v>
      </c>
      <c r="E2339">
        <v>713039.59</v>
      </c>
    </row>
    <row r="2340" spans="1:5" x14ac:dyDescent="0.25">
      <c r="A2340" t="s">
        <v>348</v>
      </c>
      <c r="B2340" s="189">
        <v>43946</v>
      </c>
      <c r="C2340" t="s">
        <v>68</v>
      </c>
      <c r="D2340" t="s">
        <v>54</v>
      </c>
      <c r="E2340">
        <v>3439566.27</v>
      </c>
    </row>
    <row r="2341" spans="1:5" x14ac:dyDescent="0.25">
      <c r="A2341" t="s">
        <v>348</v>
      </c>
      <c r="B2341" s="189">
        <v>43946</v>
      </c>
      <c r="C2341" t="s">
        <v>68</v>
      </c>
      <c r="D2341" t="s">
        <v>55</v>
      </c>
      <c r="E2341">
        <v>1467697.69</v>
      </c>
    </row>
    <row r="2342" spans="1:5" x14ac:dyDescent="0.25">
      <c r="A2342" t="s">
        <v>348</v>
      </c>
      <c r="B2342" s="189">
        <v>43946</v>
      </c>
      <c r="C2342" t="s">
        <v>68</v>
      </c>
      <c r="D2342" t="s">
        <v>56</v>
      </c>
      <c r="E2342">
        <v>963518.65</v>
      </c>
    </row>
    <row r="2343" spans="1:5" x14ac:dyDescent="0.25">
      <c r="A2343" t="s">
        <v>348</v>
      </c>
      <c r="B2343" s="189">
        <v>43946</v>
      </c>
      <c r="C2343" t="s">
        <v>68</v>
      </c>
      <c r="D2343" t="s">
        <v>71</v>
      </c>
      <c r="E2343">
        <v>0</v>
      </c>
    </row>
    <row r="2344" spans="1:5" x14ac:dyDescent="0.25">
      <c r="A2344" t="s">
        <v>80</v>
      </c>
      <c r="B2344" s="189">
        <v>43554</v>
      </c>
      <c r="C2344" t="s">
        <v>67</v>
      </c>
      <c r="D2344" t="s">
        <v>52</v>
      </c>
      <c r="E2344">
        <v>82</v>
      </c>
    </row>
    <row r="2345" spans="1:5" x14ac:dyDescent="0.25">
      <c r="A2345" t="s">
        <v>80</v>
      </c>
      <c r="B2345" s="189">
        <v>43554</v>
      </c>
      <c r="C2345" t="s">
        <v>67</v>
      </c>
      <c r="D2345" t="s">
        <v>53</v>
      </c>
      <c r="E2345">
        <v>559</v>
      </c>
    </row>
    <row r="2346" spans="1:5" x14ac:dyDescent="0.25">
      <c r="A2346" t="s">
        <v>80</v>
      </c>
      <c r="B2346" s="189">
        <v>43554</v>
      </c>
      <c r="C2346" t="s">
        <v>68</v>
      </c>
      <c r="D2346" t="s">
        <v>52</v>
      </c>
      <c r="E2346">
        <v>14</v>
      </c>
    </row>
    <row r="2347" spans="1:5" x14ac:dyDescent="0.25">
      <c r="A2347" t="s">
        <v>80</v>
      </c>
      <c r="B2347" s="189">
        <v>43554</v>
      </c>
      <c r="C2347" t="s">
        <v>68</v>
      </c>
      <c r="D2347" t="s">
        <v>53</v>
      </c>
      <c r="E2347">
        <v>95</v>
      </c>
    </row>
    <row r="2348" spans="1:5" x14ac:dyDescent="0.25">
      <c r="A2348" t="s">
        <v>80</v>
      </c>
      <c r="B2348" s="189">
        <v>43582</v>
      </c>
      <c r="C2348" t="s">
        <v>67</v>
      </c>
      <c r="D2348" t="s">
        <v>52</v>
      </c>
      <c r="E2348">
        <v>82</v>
      </c>
    </row>
    <row r="2349" spans="1:5" x14ac:dyDescent="0.25">
      <c r="A2349" t="s">
        <v>80</v>
      </c>
      <c r="B2349" s="189">
        <v>43582</v>
      </c>
      <c r="C2349" t="s">
        <v>67</v>
      </c>
      <c r="D2349" t="s">
        <v>53</v>
      </c>
      <c r="E2349">
        <v>590</v>
      </c>
    </row>
    <row r="2350" spans="1:5" x14ac:dyDescent="0.25">
      <c r="A2350" t="s">
        <v>80</v>
      </c>
      <c r="B2350" s="189">
        <v>43582</v>
      </c>
      <c r="C2350" t="s">
        <v>68</v>
      </c>
      <c r="D2350" t="s">
        <v>52</v>
      </c>
      <c r="E2350">
        <v>13</v>
      </c>
    </row>
    <row r="2351" spans="1:5" x14ac:dyDescent="0.25">
      <c r="A2351" t="s">
        <v>80</v>
      </c>
      <c r="B2351" s="189">
        <v>43582</v>
      </c>
      <c r="C2351" t="s">
        <v>68</v>
      </c>
      <c r="D2351" t="s">
        <v>53</v>
      </c>
      <c r="E2351">
        <v>91</v>
      </c>
    </row>
    <row r="2352" spans="1:5" x14ac:dyDescent="0.25">
      <c r="A2352" t="s">
        <v>80</v>
      </c>
      <c r="B2352" s="189">
        <v>43617</v>
      </c>
      <c r="C2352" t="s">
        <v>67</v>
      </c>
      <c r="D2352" t="s">
        <v>52</v>
      </c>
      <c r="E2352">
        <v>98</v>
      </c>
    </row>
    <row r="2353" spans="1:5" x14ac:dyDescent="0.25">
      <c r="A2353" t="s">
        <v>80</v>
      </c>
      <c r="B2353" s="189">
        <v>43617</v>
      </c>
      <c r="C2353" t="s">
        <v>67</v>
      </c>
      <c r="D2353" t="s">
        <v>53</v>
      </c>
      <c r="E2353">
        <v>721</v>
      </c>
    </row>
    <row r="2354" spans="1:5" x14ac:dyDescent="0.25">
      <c r="A2354" t="s">
        <v>80</v>
      </c>
      <c r="B2354" s="189">
        <v>43617</v>
      </c>
      <c r="C2354" t="s">
        <v>68</v>
      </c>
      <c r="D2354" t="s">
        <v>52</v>
      </c>
      <c r="E2354">
        <v>15</v>
      </c>
    </row>
    <row r="2355" spans="1:5" x14ac:dyDescent="0.25">
      <c r="A2355" t="s">
        <v>80</v>
      </c>
      <c r="B2355" s="189">
        <v>43617</v>
      </c>
      <c r="C2355" t="s">
        <v>68</v>
      </c>
      <c r="D2355" t="s">
        <v>53</v>
      </c>
      <c r="E2355">
        <v>110</v>
      </c>
    </row>
    <row r="2356" spans="1:5" x14ac:dyDescent="0.25">
      <c r="A2356" t="s">
        <v>80</v>
      </c>
      <c r="B2356" s="189">
        <v>43645</v>
      </c>
      <c r="C2356" t="s">
        <v>67</v>
      </c>
      <c r="D2356" t="s">
        <v>52</v>
      </c>
      <c r="E2356">
        <v>94</v>
      </c>
    </row>
    <row r="2357" spans="1:5" x14ac:dyDescent="0.25">
      <c r="A2357" t="s">
        <v>80</v>
      </c>
      <c r="B2357" s="189">
        <v>43645</v>
      </c>
      <c r="C2357" t="s">
        <v>67</v>
      </c>
      <c r="D2357" t="s">
        <v>53</v>
      </c>
      <c r="E2357">
        <v>773</v>
      </c>
    </row>
    <row r="2358" spans="1:5" x14ac:dyDescent="0.25">
      <c r="A2358" t="s">
        <v>80</v>
      </c>
      <c r="B2358" s="189">
        <v>43645</v>
      </c>
      <c r="C2358" t="s">
        <v>68</v>
      </c>
      <c r="D2358" t="s">
        <v>52</v>
      </c>
      <c r="E2358">
        <v>15</v>
      </c>
    </row>
    <row r="2359" spans="1:5" x14ac:dyDescent="0.25">
      <c r="A2359" t="s">
        <v>80</v>
      </c>
      <c r="B2359" s="189">
        <v>43645</v>
      </c>
      <c r="C2359" t="s">
        <v>68</v>
      </c>
      <c r="D2359" t="s">
        <v>53</v>
      </c>
      <c r="E2359">
        <v>126</v>
      </c>
    </row>
    <row r="2360" spans="1:5" x14ac:dyDescent="0.25">
      <c r="A2360" t="s">
        <v>80</v>
      </c>
      <c r="B2360" s="189">
        <v>43673</v>
      </c>
      <c r="C2360" t="s">
        <v>67</v>
      </c>
      <c r="D2360" t="s">
        <v>52</v>
      </c>
      <c r="E2360">
        <v>96</v>
      </c>
    </row>
    <row r="2361" spans="1:5" x14ac:dyDescent="0.25">
      <c r="A2361" t="s">
        <v>80</v>
      </c>
      <c r="B2361" s="189">
        <v>43673</v>
      </c>
      <c r="C2361" t="s">
        <v>67</v>
      </c>
      <c r="D2361" t="s">
        <v>53</v>
      </c>
      <c r="E2361">
        <v>793</v>
      </c>
    </row>
    <row r="2362" spans="1:5" x14ac:dyDescent="0.25">
      <c r="A2362" t="s">
        <v>80</v>
      </c>
      <c r="B2362" s="189">
        <v>43673</v>
      </c>
      <c r="C2362" t="s">
        <v>68</v>
      </c>
      <c r="D2362" t="s">
        <v>52</v>
      </c>
      <c r="E2362">
        <v>15</v>
      </c>
    </row>
    <row r="2363" spans="1:5" x14ac:dyDescent="0.25">
      <c r="A2363" t="s">
        <v>80</v>
      </c>
      <c r="B2363" s="189">
        <v>43673</v>
      </c>
      <c r="C2363" t="s">
        <v>68</v>
      </c>
      <c r="D2363" t="s">
        <v>53</v>
      </c>
      <c r="E2363">
        <v>137</v>
      </c>
    </row>
    <row r="2364" spans="1:5" x14ac:dyDescent="0.25">
      <c r="A2364" t="s">
        <v>80</v>
      </c>
      <c r="B2364" s="189">
        <v>43708</v>
      </c>
      <c r="C2364" t="s">
        <v>67</v>
      </c>
      <c r="D2364" t="s">
        <v>52</v>
      </c>
      <c r="E2364">
        <v>100</v>
      </c>
    </row>
    <row r="2365" spans="1:5" x14ac:dyDescent="0.25">
      <c r="A2365" t="s">
        <v>80</v>
      </c>
      <c r="B2365" s="189">
        <v>43708</v>
      </c>
      <c r="C2365" t="s">
        <v>67</v>
      </c>
      <c r="D2365" t="s">
        <v>53</v>
      </c>
      <c r="E2365">
        <v>833</v>
      </c>
    </row>
    <row r="2366" spans="1:5" x14ac:dyDescent="0.25">
      <c r="A2366" t="s">
        <v>80</v>
      </c>
      <c r="B2366" s="189">
        <v>43708</v>
      </c>
      <c r="C2366" t="s">
        <v>68</v>
      </c>
      <c r="D2366" t="s">
        <v>52</v>
      </c>
      <c r="E2366">
        <v>16</v>
      </c>
    </row>
    <row r="2367" spans="1:5" x14ac:dyDescent="0.25">
      <c r="A2367" t="s">
        <v>80</v>
      </c>
      <c r="B2367" s="189">
        <v>43708</v>
      </c>
      <c r="C2367" t="s">
        <v>68</v>
      </c>
      <c r="D2367" t="s">
        <v>53</v>
      </c>
      <c r="E2367">
        <v>139</v>
      </c>
    </row>
    <row r="2368" spans="1:5" x14ac:dyDescent="0.25">
      <c r="A2368" t="s">
        <v>80</v>
      </c>
      <c r="B2368" s="189">
        <v>43736</v>
      </c>
      <c r="C2368" t="s">
        <v>67</v>
      </c>
      <c r="D2368" t="s">
        <v>52</v>
      </c>
      <c r="E2368">
        <v>93</v>
      </c>
    </row>
    <row r="2369" spans="1:5" x14ac:dyDescent="0.25">
      <c r="A2369" t="s">
        <v>80</v>
      </c>
      <c r="B2369" s="189">
        <v>43736</v>
      </c>
      <c r="C2369" t="s">
        <v>67</v>
      </c>
      <c r="D2369" t="s">
        <v>53</v>
      </c>
      <c r="E2369">
        <v>852</v>
      </c>
    </row>
    <row r="2370" spans="1:5" x14ac:dyDescent="0.25">
      <c r="A2370" t="s">
        <v>80</v>
      </c>
      <c r="B2370" s="189">
        <v>43736</v>
      </c>
      <c r="C2370" t="s">
        <v>68</v>
      </c>
      <c r="D2370" t="s">
        <v>52</v>
      </c>
      <c r="E2370">
        <v>16</v>
      </c>
    </row>
    <row r="2371" spans="1:5" x14ac:dyDescent="0.25">
      <c r="A2371" t="s">
        <v>80</v>
      </c>
      <c r="B2371" s="189">
        <v>43736</v>
      </c>
      <c r="C2371" t="s">
        <v>68</v>
      </c>
      <c r="D2371" t="s">
        <v>53</v>
      </c>
      <c r="E2371">
        <v>145</v>
      </c>
    </row>
    <row r="2372" spans="1:5" x14ac:dyDescent="0.25">
      <c r="A2372" t="s">
        <v>80</v>
      </c>
      <c r="B2372" s="189">
        <v>43764</v>
      </c>
      <c r="C2372" t="s">
        <v>67</v>
      </c>
      <c r="D2372" t="s">
        <v>52</v>
      </c>
      <c r="E2372">
        <v>81</v>
      </c>
    </row>
    <row r="2373" spans="1:5" x14ac:dyDescent="0.25">
      <c r="A2373" t="s">
        <v>80</v>
      </c>
      <c r="B2373" s="189">
        <v>43764</v>
      </c>
      <c r="C2373" t="s">
        <v>67</v>
      </c>
      <c r="D2373" t="s">
        <v>53</v>
      </c>
      <c r="E2373">
        <v>883</v>
      </c>
    </row>
    <row r="2374" spans="1:5" x14ac:dyDescent="0.25">
      <c r="A2374" t="s">
        <v>80</v>
      </c>
      <c r="B2374" s="189">
        <v>43764</v>
      </c>
      <c r="C2374" t="s">
        <v>68</v>
      </c>
      <c r="D2374" t="s">
        <v>52</v>
      </c>
      <c r="E2374">
        <v>15</v>
      </c>
    </row>
    <row r="2375" spans="1:5" x14ac:dyDescent="0.25">
      <c r="A2375" t="s">
        <v>80</v>
      </c>
      <c r="B2375" s="189">
        <v>43764</v>
      </c>
      <c r="C2375" t="s">
        <v>68</v>
      </c>
      <c r="D2375" t="s">
        <v>53</v>
      </c>
      <c r="E2375">
        <v>139</v>
      </c>
    </row>
    <row r="2376" spans="1:5" x14ac:dyDescent="0.25">
      <c r="A2376" t="s">
        <v>80</v>
      </c>
      <c r="B2376" s="189">
        <v>43799</v>
      </c>
      <c r="C2376" t="s">
        <v>67</v>
      </c>
      <c r="D2376" t="s">
        <v>52</v>
      </c>
      <c r="E2376">
        <v>63</v>
      </c>
    </row>
    <row r="2377" spans="1:5" x14ac:dyDescent="0.25">
      <c r="A2377" t="s">
        <v>80</v>
      </c>
      <c r="B2377" s="189">
        <v>43799</v>
      </c>
      <c r="C2377" t="s">
        <v>67</v>
      </c>
      <c r="D2377" t="s">
        <v>53</v>
      </c>
      <c r="E2377">
        <v>915</v>
      </c>
    </row>
    <row r="2378" spans="1:5" x14ac:dyDescent="0.25">
      <c r="A2378" t="s">
        <v>80</v>
      </c>
      <c r="B2378" s="189">
        <v>43799</v>
      </c>
      <c r="C2378" t="s">
        <v>68</v>
      </c>
      <c r="D2378" t="s">
        <v>52</v>
      </c>
      <c r="E2378">
        <v>13</v>
      </c>
    </row>
    <row r="2379" spans="1:5" x14ac:dyDescent="0.25">
      <c r="A2379" t="s">
        <v>80</v>
      </c>
      <c r="B2379" s="189">
        <v>43799</v>
      </c>
      <c r="C2379" t="s">
        <v>68</v>
      </c>
      <c r="D2379" t="s">
        <v>53</v>
      </c>
      <c r="E2379">
        <v>148</v>
      </c>
    </row>
    <row r="2380" spans="1:5" x14ac:dyDescent="0.25">
      <c r="A2380" t="s">
        <v>80</v>
      </c>
      <c r="B2380" s="189">
        <v>43827</v>
      </c>
      <c r="C2380" t="s">
        <v>67</v>
      </c>
      <c r="D2380" t="s">
        <v>52</v>
      </c>
      <c r="E2380">
        <v>65</v>
      </c>
    </row>
    <row r="2381" spans="1:5" x14ac:dyDescent="0.25">
      <c r="A2381" t="s">
        <v>80</v>
      </c>
      <c r="B2381" s="189">
        <v>43827</v>
      </c>
      <c r="C2381" t="s">
        <v>67</v>
      </c>
      <c r="D2381" t="s">
        <v>53</v>
      </c>
      <c r="E2381">
        <v>852</v>
      </c>
    </row>
    <row r="2382" spans="1:5" x14ac:dyDescent="0.25">
      <c r="A2382" t="s">
        <v>80</v>
      </c>
      <c r="B2382" s="189">
        <v>43827</v>
      </c>
      <c r="C2382" t="s">
        <v>68</v>
      </c>
      <c r="D2382" t="s">
        <v>52</v>
      </c>
      <c r="E2382">
        <v>11</v>
      </c>
    </row>
    <row r="2383" spans="1:5" x14ac:dyDescent="0.25">
      <c r="A2383" t="s">
        <v>80</v>
      </c>
      <c r="B2383" s="189">
        <v>43827</v>
      </c>
      <c r="C2383" t="s">
        <v>68</v>
      </c>
      <c r="D2383" t="s">
        <v>53</v>
      </c>
      <c r="E2383">
        <v>141</v>
      </c>
    </row>
    <row r="2384" spans="1:5" x14ac:dyDescent="0.25">
      <c r="A2384" t="s">
        <v>80</v>
      </c>
      <c r="B2384" s="189">
        <v>43862</v>
      </c>
      <c r="C2384" t="s">
        <v>67</v>
      </c>
      <c r="D2384" t="s">
        <v>52</v>
      </c>
      <c r="E2384">
        <v>53</v>
      </c>
    </row>
    <row r="2385" spans="1:5" x14ac:dyDescent="0.25">
      <c r="A2385" t="s">
        <v>80</v>
      </c>
      <c r="B2385" s="189">
        <v>43862</v>
      </c>
      <c r="C2385" t="s">
        <v>67</v>
      </c>
      <c r="D2385" t="s">
        <v>53</v>
      </c>
      <c r="E2385">
        <v>796</v>
      </c>
    </row>
    <row r="2386" spans="1:5" x14ac:dyDescent="0.25">
      <c r="A2386" t="s">
        <v>80</v>
      </c>
      <c r="B2386" s="189">
        <v>43862</v>
      </c>
      <c r="C2386" t="s">
        <v>68</v>
      </c>
      <c r="D2386" t="s">
        <v>52</v>
      </c>
      <c r="E2386">
        <v>11</v>
      </c>
    </row>
    <row r="2387" spans="1:5" x14ac:dyDescent="0.25">
      <c r="A2387" t="s">
        <v>80</v>
      </c>
      <c r="B2387" s="189">
        <v>43862</v>
      </c>
      <c r="C2387" t="s">
        <v>68</v>
      </c>
      <c r="D2387" t="s">
        <v>53</v>
      </c>
      <c r="E2387">
        <v>121</v>
      </c>
    </row>
    <row r="2388" spans="1:5" x14ac:dyDescent="0.25">
      <c r="A2388" t="s">
        <v>80</v>
      </c>
      <c r="B2388" s="189">
        <v>43890</v>
      </c>
      <c r="C2388" t="s">
        <v>67</v>
      </c>
      <c r="D2388" t="s">
        <v>52</v>
      </c>
      <c r="E2388">
        <v>48</v>
      </c>
    </row>
    <row r="2389" spans="1:5" x14ac:dyDescent="0.25">
      <c r="A2389" t="s">
        <v>80</v>
      </c>
      <c r="B2389" s="189">
        <v>43890</v>
      </c>
      <c r="C2389" t="s">
        <v>67</v>
      </c>
      <c r="D2389" t="s">
        <v>53</v>
      </c>
      <c r="E2389">
        <v>759</v>
      </c>
    </row>
    <row r="2390" spans="1:5" x14ac:dyDescent="0.25">
      <c r="A2390" t="s">
        <v>80</v>
      </c>
      <c r="B2390" s="189">
        <v>43890</v>
      </c>
      <c r="C2390" t="s">
        <v>68</v>
      </c>
      <c r="D2390" t="s">
        <v>52</v>
      </c>
      <c r="E2390">
        <v>9</v>
      </c>
    </row>
    <row r="2391" spans="1:5" x14ac:dyDescent="0.25">
      <c r="A2391" t="s">
        <v>80</v>
      </c>
      <c r="B2391" s="189">
        <v>43890</v>
      </c>
      <c r="C2391" t="s">
        <v>68</v>
      </c>
      <c r="D2391" t="s">
        <v>53</v>
      </c>
      <c r="E2391">
        <v>117</v>
      </c>
    </row>
    <row r="2392" spans="1:5" x14ac:dyDescent="0.25">
      <c r="A2392" t="s">
        <v>80</v>
      </c>
      <c r="B2392" s="189">
        <v>43918</v>
      </c>
      <c r="C2392" t="s">
        <v>67</v>
      </c>
      <c r="D2392" t="s">
        <v>52</v>
      </c>
      <c r="E2392">
        <v>40</v>
      </c>
    </row>
    <row r="2393" spans="1:5" x14ac:dyDescent="0.25">
      <c r="A2393" t="s">
        <v>80</v>
      </c>
      <c r="B2393" s="189">
        <v>43918</v>
      </c>
      <c r="C2393" t="s">
        <v>67</v>
      </c>
      <c r="D2393" t="s">
        <v>53</v>
      </c>
      <c r="E2393">
        <v>796</v>
      </c>
    </row>
    <row r="2394" spans="1:5" x14ac:dyDescent="0.25">
      <c r="A2394" t="s">
        <v>80</v>
      </c>
      <c r="B2394" s="189">
        <v>43918</v>
      </c>
      <c r="C2394" t="s">
        <v>68</v>
      </c>
      <c r="D2394" t="s">
        <v>52</v>
      </c>
      <c r="E2394">
        <v>8</v>
      </c>
    </row>
    <row r="2395" spans="1:5" x14ac:dyDescent="0.25">
      <c r="A2395" t="s">
        <v>80</v>
      </c>
      <c r="B2395" s="189">
        <v>43918</v>
      </c>
      <c r="C2395" t="s">
        <v>68</v>
      </c>
      <c r="D2395" t="s">
        <v>53</v>
      </c>
      <c r="E2395">
        <v>122</v>
      </c>
    </row>
    <row r="2396" spans="1:5" x14ac:dyDescent="0.25">
      <c r="A2396" t="s">
        <v>80</v>
      </c>
      <c r="B2396" s="189">
        <v>43946</v>
      </c>
      <c r="C2396" t="s">
        <v>67</v>
      </c>
      <c r="D2396" t="s">
        <v>52</v>
      </c>
      <c r="E2396">
        <v>30</v>
      </c>
    </row>
    <row r="2397" spans="1:5" x14ac:dyDescent="0.25">
      <c r="A2397" t="s">
        <v>80</v>
      </c>
      <c r="B2397" s="189">
        <v>43946</v>
      </c>
      <c r="C2397" t="s">
        <v>67</v>
      </c>
      <c r="D2397" t="s">
        <v>53</v>
      </c>
      <c r="E2397">
        <v>789</v>
      </c>
    </row>
    <row r="2398" spans="1:5" x14ac:dyDescent="0.25">
      <c r="A2398" t="s">
        <v>80</v>
      </c>
      <c r="B2398" s="189">
        <v>43946</v>
      </c>
      <c r="C2398" t="s">
        <v>68</v>
      </c>
      <c r="D2398" t="s">
        <v>52</v>
      </c>
      <c r="E2398">
        <v>10</v>
      </c>
    </row>
    <row r="2399" spans="1:5" x14ac:dyDescent="0.25">
      <c r="A2399" t="s">
        <v>80</v>
      </c>
      <c r="B2399" s="189">
        <v>43946</v>
      </c>
      <c r="C2399" t="s">
        <v>68</v>
      </c>
      <c r="D2399" t="s">
        <v>53</v>
      </c>
      <c r="E2399">
        <v>121</v>
      </c>
    </row>
    <row r="2400" spans="1:5" x14ac:dyDescent="0.25">
      <c r="A2400" t="s">
        <v>102</v>
      </c>
      <c r="B2400" s="189">
        <v>43981</v>
      </c>
      <c r="C2400" t="s">
        <v>67</v>
      </c>
      <c r="D2400" t="s">
        <v>52</v>
      </c>
      <c r="E2400">
        <v>38429598</v>
      </c>
    </row>
    <row r="2401" spans="1:5" x14ac:dyDescent="0.25">
      <c r="A2401" t="s">
        <v>102</v>
      </c>
      <c r="B2401" s="189">
        <v>43981</v>
      </c>
      <c r="C2401" t="s">
        <v>67</v>
      </c>
      <c r="D2401" t="s">
        <v>53</v>
      </c>
      <c r="E2401">
        <v>3379222</v>
      </c>
    </row>
    <row r="2402" spans="1:5" x14ac:dyDescent="0.25">
      <c r="A2402" t="s">
        <v>102</v>
      </c>
      <c r="B2402" s="189">
        <v>43981</v>
      </c>
      <c r="C2402" t="s">
        <v>67</v>
      </c>
      <c r="D2402" t="s">
        <v>54</v>
      </c>
      <c r="E2402">
        <v>4307770</v>
      </c>
    </row>
    <row r="2403" spans="1:5" x14ac:dyDescent="0.25">
      <c r="A2403" t="s">
        <v>102</v>
      </c>
      <c r="B2403" s="189">
        <v>43981</v>
      </c>
      <c r="C2403" t="s">
        <v>67</v>
      </c>
      <c r="D2403" t="s">
        <v>55</v>
      </c>
      <c r="E2403">
        <v>6057044</v>
      </c>
    </row>
    <row r="2404" spans="1:5" x14ac:dyDescent="0.25">
      <c r="A2404" t="s">
        <v>102</v>
      </c>
      <c r="B2404" s="189">
        <v>43981</v>
      </c>
      <c r="C2404" t="s">
        <v>67</v>
      </c>
      <c r="D2404" t="s">
        <v>56</v>
      </c>
      <c r="E2404">
        <v>33886672</v>
      </c>
    </row>
    <row r="2405" spans="1:5" x14ac:dyDescent="0.25">
      <c r="A2405" t="s">
        <v>102</v>
      </c>
      <c r="B2405" s="189">
        <v>43981</v>
      </c>
      <c r="C2405" t="s">
        <v>67</v>
      </c>
      <c r="D2405" t="s">
        <v>71</v>
      </c>
      <c r="E2405">
        <v>1526</v>
      </c>
    </row>
    <row r="2406" spans="1:5" x14ac:dyDescent="0.25">
      <c r="A2406" t="s">
        <v>102</v>
      </c>
      <c r="B2406" s="189">
        <v>43981</v>
      </c>
      <c r="C2406" t="s">
        <v>68</v>
      </c>
      <c r="D2406" t="s">
        <v>52</v>
      </c>
      <c r="E2406">
        <v>12025517</v>
      </c>
    </row>
    <row r="2407" spans="1:5" x14ac:dyDescent="0.25">
      <c r="A2407" t="s">
        <v>102</v>
      </c>
      <c r="B2407" s="189">
        <v>43981</v>
      </c>
      <c r="C2407" t="s">
        <v>68</v>
      </c>
      <c r="D2407" t="s">
        <v>53</v>
      </c>
      <c r="E2407">
        <v>723771</v>
      </c>
    </row>
    <row r="2408" spans="1:5" x14ac:dyDescent="0.25">
      <c r="A2408" t="s">
        <v>102</v>
      </c>
      <c r="B2408" s="189">
        <v>43981</v>
      </c>
      <c r="C2408" t="s">
        <v>68</v>
      </c>
      <c r="D2408" t="s">
        <v>54</v>
      </c>
      <c r="E2408">
        <v>3121649</v>
      </c>
    </row>
    <row r="2409" spans="1:5" x14ac:dyDescent="0.25">
      <c r="A2409" t="s">
        <v>102</v>
      </c>
      <c r="B2409" s="189">
        <v>43981</v>
      </c>
      <c r="C2409" t="s">
        <v>68</v>
      </c>
      <c r="D2409" t="s">
        <v>55</v>
      </c>
      <c r="E2409">
        <v>2186930</v>
      </c>
    </row>
    <row r="2410" spans="1:5" x14ac:dyDescent="0.25">
      <c r="A2410" t="s">
        <v>102</v>
      </c>
      <c r="B2410" s="189">
        <v>43981</v>
      </c>
      <c r="C2410" t="s">
        <v>68</v>
      </c>
      <c r="D2410" t="s">
        <v>56</v>
      </c>
      <c r="E2410">
        <v>3046935</v>
      </c>
    </row>
    <row r="2411" spans="1:5" x14ac:dyDescent="0.25">
      <c r="A2411" t="s">
        <v>103</v>
      </c>
      <c r="B2411" s="189">
        <v>43981</v>
      </c>
      <c r="C2411" t="s">
        <v>67</v>
      </c>
      <c r="D2411" t="s">
        <v>52</v>
      </c>
      <c r="E2411">
        <v>53387344.130000003</v>
      </c>
    </row>
    <row r="2412" spans="1:5" x14ac:dyDescent="0.25">
      <c r="A2412" t="s">
        <v>103</v>
      </c>
      <c r="B2412" s="189">
        <v>43981</v>
      </c>
      <c r="C2412" t="s">
        <v>67</v>
      </c>
      <c r="D2412" t="s">
        <v>53</v>
      </c>
      <c r="E2412">
        <v>4670482.46</v>
      </c>
    </row>
    <row r="2413" spans="1:5" x14ac:dyDescent="0.25">
      <c r="A2413" t="s">
        <v>103</v>
      </c>
      <c r="B2413" s="189">
        <v>43981</v>
      </c>
      <c r="C2413" t="s">
        <v>67</v>
      </c>
      <c r="D2413" t="s">
        <v>54</v>
      </c>
      <c r="E2413">
        <v>5149789.38</v>
      </c>
    </row>
    <row r="2414" spans="1:5" x14ac:dyDescent="0.25">
      <c r="A2414" t="s">
        <v>103</v>
      </c>
      <c r="B2414" s="189">
        <v>43981</v>
      </c>
      <c r="C2414" t="s">
        <v>67</v>
      </c>
      <c r="D2414" t="s">
        <v>55</v>
      </c>
      <c r="E2414">
        <v>5888145.2599999998</v>
      </c>
    </row>
    <row r="2415" spans="1:5" x14ac:dyDescent="0.25">
      <c r="A2415" t="s">
        <v>103</v>
      </c>
      <c r="B2415" s="189">
        <v>43981</v>
      </c>
      <c r="C2415" t="s">
        <v>67</v>
      </c>
      <c r="D2415" t="s">
        <v>56</v>
      </c>
      <c r="E2415">
        <v>23146360.940000001</v>
      </c>
    </row>
    <row r="2416" spans="1:5" x14ac:dyDescent="0.25">
      <c r="A2416" t="s">
        <v>103</v>
      </c>
      <c r="B2416" s="189">
        <v>43981</v>
      </c>
      <c r="C2416" t="s">
        <v>67</v>
      </c>
      <c r="D2416" t="s">
        <v>71</v>
      </c>
      <c r="E2416">
        <v>316.22000000000003</v>
      </c>
    </row>
    <row r="2417" spans="1:5" x14ac:dyDescent="0.25">
      <c r="A2417" t="s">
        <v>103</v>
      </c>
      <c r="B2417" s="189">
        <v>43981</v>
      </c>
      <c r="C2417" t="s">
        <v>68</v>
      </c>
      <c r="D2417" t="s">
        <v>52</v>
      </c>
      <c r="E2417">
        <v>15314798.789999999</v>
      </c>
    </row>
    <row r="2418" spans="1:5" x14ac:dyDescent="0.25">
      <c r="A2418" t="s">
        <v>103</v>
      </c>
      <c r="B2418" s="189">
        <v>43981</v>
      </c>
      <c r="C2418" t="s">
        <v>68</v>
      </c>
      <c r="D2418" t="s">
        <v>53</v>
      </c>
      <c r="E2418">
        <v>921631.55</v>
      </c>
    </row>
    <row r="2419" spans="1:5" x14ac:dyDescent="0.25">
      <c r="A2419" t="s">
        <v>103</v>
      </c>
      <c r="B2419" s="189">
        <v>43981</v>
      </c>
      <c r="C2419" t="s">
        <v>68</v>
      </c>
      <c r="D2419" t="s">
        <v>54</v>
      </c>
      <c r="E2419">
        <v>2974905.77</v>
      </c>
    </row>
    <row r="2420" spans="1:5" x14ac:dyDescent="0.25">
      <c r="A2420" t="s">
        <v>103</v>
      </c>
      <c r="B2420" s="189">
        <v>43981</v>
      </c>
      <c r="C2420" t="s">
        <v>68</v>
      </c>
      <c r="D2420" t="s">
        <v>55</v>
      </c>
      <c r="E2420">
        <v>1307482.96</v>
      </c>
    </row>
    <row r="2421" spans="1:5" x14ac:dyDescent="0.25">
      <c r="A2421" t="s">
        <v>103</v>
      </c>
      <c r="B2421" s="189">
        <v>43981</v>
      </c>
      <c r="C2421" t="s">
        <v>68</v>
      </c>
      <c r="D2421" t="s">
        <v>56</v>
      </c>
      <c r="E2421">
        <v>1216447.52</v>
      </c>
    </row>
    <row r="2422" spans="1:5" x14ac:dyDescent="0.25">
      <c r="A2422" t="s">
        <v>104</v>
      </c>
      <c r="B2422" s="189">
        <v>43981</v>
      </c>
      <c r="C2422" t="s">
        <v>67</v>
      </c>
      <c r="D2422" t="s">
        <v>52</v>
      </c>
      <c r="E2422">
        <v>869906.71</v>
      </c>
    </row>
    <row r="2423" spans="1:5" x14ac:dyDescent="0.25">
      <c r="A2423" t="s">
        <v>104</v>
      </c>
      <c r="B2423" s="189">
        <v>43981</v>
      </c>
      <c r="C2423" t="s">
        <v>67</v>
      </c>
      <c r="D2423" t="s">
        <v>53</v>
      </c>
      <c r="E2423">
        <v>144971.35</v>
      </c>
    </row>
    <row r="2424" spans="1:5" x14ac:dyDescent="0.25">
      <c r="A2424" t="s">
        <v>104</v>
      </c>
      <c r="B2424" s="189">
        <v>43981</v>
      </c>
      <c r="C2424" t="s">
        <v>67</v>
      </c>
      <c r="D2424" t="s">
        <v>54</v>
      </c>
      <c r="E2424">
        <v>155497.39000000001</v>
      </c>
    </row>
    <row r="2425" spans="1:5" x14ac:dyDescent="0.25">
      <c r="A2425" t="s">
        <v>104</v>
      </c>
      <c r="B2425" s="189">
        <v>43981</v>
      </c>
      <c r="C2425" t="s">
        <v>67</v>
      </c>
      <c r="D2425" t="s">
        <v>55</v>
      </c>
      <c r="E2425">
        <v>274862.03000000003</v>
      </c>
    </row>
    <row r="2426" spans="1:5" x14ac:dyDescent="0.25">
      <c r="A2426" t="s">
        <v>104</v>
      </c>
      <c r="B2426" s="189">
        <v>43981</v>
      </c>
      <c r="C2426" t="s">
        <v>67</v>
      </c>
      <c r="D2426" t="s">
        <v>56</v>
      </c>
      <c r="E2426">
        <v>893861.35</v>
      </c>
    </row>
    <row r="2427" spans="1:5" x14ac:dyDescent="0.25">
      <c r="A2427" t="s">
        <v>104</v>
      </c>
      <c r="B2427" s="189">
        <v>43981</v>
      </c>
      <c r="C2427" t="s">
        <v>68</v>
      </c>
      <c r="D2427" t="s">
        <v>52</v>
      </c>
      <c r="E2427">
        <v>160858.01</v>
      </c>
    </row>
    <row r="2428" spans="1:5" x14ac:dyDescent="0.25">
      <c r="A2428" t="s">
        <v>104</v>
      </c>
      <c r="B2428" s="189">
        <v>43981</v>
      </c>
      <c r="C2428" t="s">
        <v>68</v>
      </c>
      <c r="D2428" t="s">
        <v>53</v>
      </c>
      <c r="E2428">
        <v>14589.53</v>
      </c>
    </row>
    <row r="2429" spans="1:5" x14ac:dyDescent="0.25">
      <c r="A2429" t="s">
        <v>104</v>
      </c>
      <c r="B2429" s="189">
        <v>43981</v>
      </c>
      <c r="C2429" t="s">
        <v>68</v>
      </c>
      <c r="D2429" t="s">
        <v>54</v>
      </c>
      <c r="E2429">
        <v>71509.98</v>
      </c>
    </row>
    <row r="2430" spans="1:5" x14ac:dyDescent="0.25">
      <c r="A2430" t="s">
        <v>104</v>
      </c>
      <c r="B2430" s="189">
        <v>43981</v>
      </c>
      <c r="C2430" t="s">
        <v>68</v>
      </c>
      <c r="D2430" t="s">
        <v>55</v>
      </c>
      <c r="E2430">
        <v>20247.05</v>
      </c>
    </row>
    <row r="2431" spans="1:5" x14ac:dyDescent="0.25">
      <c r="A2431" t="s">
        <v>74</v>
      </c>
      <c r="B2431" s="189">
        <v>43981</v>
      </c>
      <c r="C2431" t="s">
        <v>67</v>
      </c>
      <c r="D2431" t="s">
        <v>52</v>
      </c>
      <c r="E2431">
        <v>67313133.049999997</v>
      </c>
    </row>
    <row r="2432" spans="1:5" x14ac:dyDescent="0.25">
      <c r="A2432" t="s">
        <v>74</v>
      </c>
      <c r="B2432" s="189">
        <v>43981</v>
      </c>
      <c r="C2432" t="s">
        <v>67</v>
      </c>
      <c r="D2432" t="s">
        <v>53</v>
      </c>
      <c r="E2432">
        <v>4070389.04</v>
      </c>
    </row>
    <row r="2433" spans="1:5" x14ac:dyDescent="0.25">
      <c r="A2433" t="s">
        <v>74</v>
      </c>
      <c r="B2433" s="189">
        <v>43981</v>
      </c>
      <c r="C2433" t="s">
        <v>67</v>
      </c>
      <c r="D2433" t="s">
        <v>54</v>
      </c>
      <c r="E2433">
        <v>7301485.71</v>
      </c>
    </row>
    <row r="2434" spans="1:5" x14ac:dyDescent="0.25">
      <c r="A2434" t="s">
        <v>74</v>
      </c>
      <c r="B2434" s="189">
        <v>43981</v>
      </c>
      <c r="C2434" t="s">
        <v>67</v>
      </c>
      <c r="D2434" t="s">
        <v>55</v>
      </c>
      <c r="E2434">
        <v>7920227.3499999996</v>
      </c>
    </row>
    <row r="2435" spans="1:5" x14ac:dyDescent="0.25">
      <c r="A2435" t="s">
        <v>74</v>
      </c>
      <c r="B2435" s="189">
        <v>43981</v>
      </c>
      <c r="C2435" t="s">
        <v>67</v>
      </c>
      <c r="D2435" t="s">
        <v>56</v>
      </c>
      <c r="E2435">
        <v>27174942.690000001</v>
      </c>
    </row>
    <row r="2436" spans="1:5" x14ac:dyDescent="0.25">
      <c r="A2436" t="s">
        <v>74</v>
      </c>
      <c r="B2436" s="189">
        <v>43981</v>
      </c>
      <c r="C2436" t="s">
        <v>68</v>
      </c>
      <c r="D2436" t="s">
        <v>52</v>
      </c>
      <c r="E2436">
        <v>17869416.699999999</v>
      </c>
    </row>
    <row r="2437" spans="1:5" x14ac:dyDescent="0.25">
      <c r="A2437" t="s">
        <v>74</v>
      </c>
      <c r="B2437" s="189">
        <v>43981</v>
      </c>
      <c r="C2437" t="s">
        <v>68</v>
      </c>
      <c r="D2437" t="s">
        <v>53</v>
      </c>
      <c r="E2437">
        <v>748334.49</v>
      </c>
    </row>
    <row r="2438" spans="1:5" x14ac:dyDescent="0.25">
      <c r="A2438" t="s">
        <v>74</v>
      </c>
      <c r="B2438" s="189">
        <v>43981</v>
      </c>
      <c r="C2438" t="s">
        <v>68</v>
      </c>
      <c r="D2438" t="s">
        <v>54</v>
      </c>
      <c r="E2438">
        <v>4049673.06</v>
      </c>
    </row>
    <row r="2439" spans="1:5" x14ac:dyDescent="0.25">
      <c r="A2439" t="s">
        <v>74</v>
      </c>
      <c r="B2439" s="189">
        <v>43981</v>
      </c>
      <c r="C2439" t="s">
        <v>68</v>
      </c>
      <c r="D2439" t="s">
        <v>55</v>
      </c>
      <c r="E2439">
        <v>1587910.36</v>
      </c>
    </row>
    <row r="2440" spans="1:5" x14ac:dyDescent="0.25">
      <c r="A2440" t="s">
        <v>74</v>
      </c>
      <c r="B2440" s="189">
        <v>43981</v>
      </c>
      <c r="C2440" t="s">
        <v>68</v>
      </c>
      <c r="D2440" t="s">
        <v>56</v>
      </c>
      <c r="E2440">
        <v>1027420.03</v>
      </c>
    </row>
    <row r="2441" spans="1:5" x14ac:dyDescent="0.25">
      <c r="A2441" t="s">
        <v>75</v>
      </c>
      <c r="B2441" s="189">
        <v>43981</v>
      </c>
      <c r="C2441" t="s">
        <v>67</v>
      </c>
      <c r="D2441" t="s">
        <v>52</v>
      </c>
      <c r="E2441">
        <v>526601</v>
      </c>
    </row>
    <row r="2442" spans="1:5" x14ac:dyDescent="0.25">
      <c r="A2442" t="s">
        <v>75</v>
      </c>
      <c r="B2442" s="189">
        <v>43981</v>
      </c>
      <c r="C2442" t="s">
        <v>67</v>
      </c>
      <c r="D2442" t="s">
        <v>53</v>
      </c>
      <c r="E2442">
        <v>38779</v>
      </c>
    </row>
    <row r="2443" spans="1:5" x14ac:dyDescent="0.25">
      <c r="A2443" t="s">
        <v>75</v>
      </c>
      <c r="B2443" s="189">
        <v>43981</v>
      </c>
      <c r="C2443" t="s">
        <v>67</v>
      </c>
      <c r="D2443" t="s">
        <v>54</v>
      </c>
      <c r="E2443">
        <v>30862</v>
      </c>
    </row>
    <row r="2444" spans="1:5" x14ac:dyDescent="0.25">
      <c r="A2444" t="s">
        <v>75</v>
      </c>
      <c r="B2444" s="189">
        <v>43981</v>
      </c>
      <c r="C2444" t="s">
        <v>67</v>
      </c>
      <c r="D2444" t="s">
        <v>55</v>
      </c>
      <c r="E2444">
        <v>11465</v>
      </c>
    </row>
    <row r="2445" spans="1:5" x14ac:dyDescent="0.25">
      <c r="A2445" t="s">
        <v>75</v>
      </c>
      <c r="B2445" s="189">
        <v>43981</v>
      </c>
      <c r="C2445" t="s">
        <v>67</v>
      </c>
      <c r="D2445" t="s">
        <v>56</v>
      </c>
      <c r="E2445">
        <v>8254</v>
      </c>
    </row>
    <row r="2446" spans="1:5" x14ac:dyDescent="0.25">
      <c r="A2446" t="s">
        <v>75</v>
      </c>
      <c r="B2446" s="189">
        <v>43981</v>
      </c>
      <c r="C2446" t="s">
        <v>68</v>
      </c>
      <c r="D2446" t="s">
        <v>52</v>
      </c>
      <c r="E2446">
        <v>159804</v>
      </c>
    </row>
    <row r="2447" spans="1:5" x14ac:dyDescent="0.25">
      <c r="A2447" t="s">
        <v>75</v>
      </c>
      <c r="B2447" s="189">
        <v>43981</v>
      </c>
      <c r="C2447" t="s">
        <v>68</v>
      </c>
      <c r="D2447" t="s">
        <v>53</v>
      </c>
      <c r="E2447">
        <v>7632</v>
      </c>
    </row>
    <row r="2448" spans="1:5" x14ac:dyDescent="0.25">
      <c r="A2448" t="s">
        <v>75</v>
      </c>
      <c r="B2448" s="189">
        <v>43981</v>
      </c>
      <c r="C2448" t="s">
        <v>68</v>
      </c>
      <c r="D2448" t="s">
        <v>54</v>
      </c>
      <c r="E2448">
        <v>15522</v>
      </c>
    </row>
    <row r="2449" spans="1:5" x14ac:dyDescent="0.25">
      <c r="A2449" t="s">
        <v>75</v>
      </c>
      <c r="B2449" s="189">
        <v>43981</v>
      </c>
      <c r="C2449" t="s">
        <v>68</v>
      </c>
      <c r="D2449" t="s">
        <v>55</v>
      </c>
      <c r="E2449">
        <v>605</v>
      </c>
    </row>
    <row r="2450" spans="1:5" x14ac:dyDescent="0.25">
      <c r="A2450" t="s">
        <v>75</v>
      </c>
      <c r="B2450" s="189">
        <v>43981</v>
      </c>
      <c r="C2450" t="s">
        <v>68</v>
      </c>
      <c r="D2450" t="s">
        <v>56</v>
      </c>
      <c r="E2450">
        <v>151</v>
      </c>
    </row>
    <row r="2451" spans="1:5" x14ac:dyDescent="0.25">
      <c r="A2451" t="s">
        <v>102</v>
      </c>
      <c r="B2451" s="189">
        <v>44009</v>
      </c>
      <c r="C2451" t="s">
        <v>67</v>
      </c>
      <c r="D2451" t="s">
        <v>52</v>
      </c>
      <c r="E2451">
        <v>16441993</v>
      </c>
    </row>
    <row r="2452" spans="1:5" x14ac:dyDescent="0.25">
      <c r="A2452" t="s">
        <v>102</v>
      </c>
      <c r="B2452" s="189">
        <v>44009</v>
      </c>
      <c r="C2452" t="s">
        <v>67</v>
      </c>
      <c r="D2452" t="s">
        <v>53</v>
      </c>
      <c r="E2452">
        <v>1718457</v>
      </c>
    </row>
    <row r="2453" spans="1:5" x14ac:dyDescent="0.25">
      <c r="A2453" t="s">
        <v>102</v>
      </c>
      <c r="B2453" s="189">
        <v>44009</v>
      </c>
      <c r="C2453" t="s">
        <v>67</v>
      </c>
      <c r="D2453" t="s">
        <v>54</v>
      </c>
      <c r="E2453">
        <v>2104362</v>
      </c>
    </row>
    <row r="2454" spans="1:5" x14ac:dyDescent="0.25">
      <c r="A2454" t="s">
        <v>102</v>
      </c>
      <c r="B2454" s="189">
        <v>44009</v>
      </c>
      <c r="C2454" t="s">
        <v>67</v>
      </c>
      <c r="D2454" t="s">
        <v>55</v>
      </c>
      <c r="E2454">
        <v>3262520</v>
      </c>
    </row>
    <row r="2455" spans="1:5" x14ac:dyDescent="0.25">
      <c r="A2455" t="s">
        <v>102</v>
      </c>
      <c r="B2455" s="189">
        <v>44009</v>
      </c>
      <c r="C2455" t="s">
        <v>67</v>
      </c>
      <c r="D2455" t="s">
        <v>56</v>
      </c>
      <c r="E2455">
        <v>23152560</v>
      </c>
    </row>
    <row r="2456" spans="1:5" x14ac:dyDescent="0.25">
      <c r="A2456" t="s">
        <v>102</v>
      </c>
      <c r="B2456" s="189">
        <v>44009</v>
      </c>
      <c r="C2456" t="s">
        <v>67</v>
      </c>
      <c r="D2456" t="s">
        <v>71</v>
      </c>
      <c r="E2456">
        <v>545</v>
      </c>
    </row>
    <row r="2457" spans="1:5" x14ac:dyDescent="0.25">
      <c r="A2457" t="s">
        <v>102</v>
      </c>
      <c r="B2457" s="189">
        <v>44009</v>
      </c>
      <c r="C2457" t="s">
        <v>68</v>
      </c>
      <c r="D2457" t="s">
        <v>52</v>
      </c>
      <c r="E2457">
        <v>5754386</v>
      </c>
    </row>
    <row r="2458" spans="1:5" x14ac:dyDescent="0.25">
      <c r="A2458" t="s">
        <v>102</v>
      </c>
      <c r="B2458" s="189">
        <v>44009</v>
      </c>
      <c r="C2458" t="s">
        <v>68</v>
      </c>
      <c r="D2458" t="s">
        <v>53</v>
      </c>
      <c r="E2458">
        <v>386870</v>
      </c>
    </row>
    <row r="2459" spans="1:5" x14ac:dyDescent="0.25">
      <c r="A2459" t="s">
        <v>102</v>
      </c>
      <c r="B2459" s="189">
        <v>44009</v>
      </c>
      <c r="C2459" t="s">
        <v>68</v>
      </c>
      <c r="D2459" t="s">
        <v>54</v>
      </c>
      <c r="E2459">
        <v>1403670</v>
      </c>
    </row>
    <row r="2460" spans="1:5" x14ac:dyDescent="0.25">
      <c r="A2460" t="s">
        <v>102</v>
      </c>
      <c r="B2460" s="189">
        <v>44009</v>
      </c>
      <c r="C2460" t="s">
        <v>68</v>
      </c>
      <c r="D2460" t="s">
        <v>55</v>
      </c>
      <c r="E2460">
        <v>1009392</v>
      </c>
    </row>
    <row r="2461" spans="1:5" x14ac:dyDescent="0.25">
      <c r="A2461" t="s">
        <v>102</v>
      </c>
      <c r="B2461" s="189">
        <v>44009</v>
      </c>
      <c r="C2461" t="s">
        <v>68</v>
      </c>
      <c r="D2461" t="s">
        <v>56</v>
      </c>
      <c r="E2461">
        <v>2570561</v>
      </c>
    </row>
    <row r="2462" spans="1:5" x14ac:dyDescent="0.25">
      <c r="A2462" t="s">
        <v>103</v>
      </c>
      <c r="B2462" s="189">
        <v>44009</v>
      </c>
      <c r="C2462" t="s">
        <v>67</v>
      </c>
      <c r="D2462" t="s">
        <v>52</v>
      </c>
      <c r="E2462">
        <v>22057077.949999999</v>
      </c>
    </row>
    <row r="2463" spans="1:5" x14ac:dyDescent="0.25">
      <c r="A2463" t="s">
        <v>103</v>
      </c>
      <c r="B2463" s="189">
        <v>44009</v>
      </c>
      <c r="C2463" t="s">
        <v>67</v>
      </c>
      <c r="D2463" t="s">
        <v>53</v>
      </c>
      <c r="E2463">
        <v>2269688.54</v>
      </c>
    </row>
    <row r="2464" spans="1:5" x14ac:dyDescent="0.25">
      <c r="A2464" t="s">
        <v>103</v>
      </c>
      <c r="B2464" s="189">
        <v>44009</v>
      </c>
      <c r="C2464" t="s">
        <v>67</v>
      </c>
      <c r="D2464" t="s">
        <v>54</v>
      </c>
      <c r="E2464">
        <v>2716339.85</v>
      </c>
    </row>
    <row r="2465" spans="1:5" x14ac:dyDescent="0.25">
      <c r="A2465" t="s">
        <v>103</v>
      </c>
      <c r="B2465" s="189">
        <v>44009</v>
      </c>
      <c r="C2465" t="s">
        <v>67</v>
      </c>
      <c r="D2465" t="s">
        <v>55</v>
      </c>
      <c r="E2465">
        <v>3065860.67</v>
      </c>
    </row>
    <row r="2466" spans="1:5" x14ac:dyDescent="0.25">
      <c r="A2466" t="s">
        <v>103</v>
      </c>
      <c r="B2466" s="189">
        <v>44009</v>
      </c>
      <c r="C2466" t="s">
        <v>67</v>
      </c>
      <c r="D2466" t="s">
        <v>56</v>
      </c>
      <c r="E2466">
        <v>12180445.24</v>
      </c>
    </row>
    <row r="2467" spans="1:5" x14ac:dyDescent="0.25">
      <c r="A2467" t="s">
        <v>103</v>
      </c>
      <c r="B2467" s="189">
        <v>44009</v>
      </c>
      <c r="C2467" t="s">
        <v>67</v>
      </c>
      <c r="D2467" t="s">
        <v>71</v>
      </c>
      <c r="E2467">
        <v>102.58</v>
      </c>
    </row>
    <row r="2468" spans="1:5" x14ac:dyDescent="0.25">
      <c r="A2468" t="s">
        <v>103</v>
      </c>
      <c r="B2468" s="189">
        <v>44009</v>
      </c>
      <c r="C2468" t="s">
        <v>68</v>
      </c>
      <c r="D2468" t="s">
        <v>52</v>
      </c>
      <c r="E2468">
        <v>7118118.1900000004</v>
      </c>
    </row>
    <row r="2469" spans="1:5" x14ac:dyDescent="0.25">
      <c r="A2469" t="s">
        <v>103</v>
      </c>
      <c r="B2469" s="189">
        <v>44009</v>
      </c>
      <c r="C2469" t="s">
        <v>68</v>
      </c>
      <c r="D2469" t="s">
        <v>53</v>
      </c>
      <c r="E2469">
        <v>482182.73</v>
      </c>
    </row>
    <row r="2470" spans="1:5" x14ac:dyDescent="0.25">
      <c r="A2470" t="s">
        <v>103</v>
      </c>
      <c r="B2470" s="189">
        <v>44009</v>
      </c>
      <c r="C2470" t="s">
        <v>68</v>
      </c>
      <c r="D2470" t="s">
        <v>54</v>
      </c>
      <c r="E2470">
        <v>1214032.42</v>
      </c>
    </row>
    <row r="2471" spans="1:5" x14ac:dyDescent="0.25">
      <c r="A2471" t="s">
        <v>103</v>
      </c>
      <c r="B2471" s="189">
        <v>44009</v>
      </c>
      <c r="C2471" t="s">
        <v>68</v>
      </c>
      <c r="D2471" t="s">
        <v>55</v>
      </c>
      <c r="E2471">
        <v>533062.31999999995</v>
      </c>
    </row>
    <row r="2472" spans="1:5" x14ac:dyDescent="0.25">
      <c r="A2472" t="s">
        <v>103</v>
      </c>
      <c r="B2472" s="189">
        <v>44009</v>
      </c>
      <c r="C2472" t="s">
        <v>68</v>
      </c>
      <c r="D2472" t="s">
        <v>56</v>
      </c>
      <c r="E2472">
        <v>823192</v>
      </c>
    </row>
    <row r="2473" spans="1:5" x14ac:dyDescent="0.25">
      <c r="A2473" t="s">
        <v>104</v>
      </c>
      <c r="B2473" s="189">
        <v>44009</v>
      </c>
      <c r="C2473" t="s">
        <v>67</v>
      </c>
      <c r="D2473" t="s">
        <v>52</v>
      </c>
      <c r="E2473">
        <v>349671.71</v>
      </c>
    </row>
    <row r="2474" spans="1:5" x14ac:dyDescent="0.25">
      <c r="A2474" t="s">
        <v>104</v>
      </c>
      <c r="B2474" s="189">
        <v>44009</v>
      </c>
      <c r="C2474" t="s">
        <v>67</v>
      </c>
      <c r="D2474" t="s">
        <v>53</v>
      </c>
      <c r="E2474">
        <v>69066.87</v>
      </c>
    </row>
    <row r="2475" spans="1:5" x14ac:dyDescent="0.25">
      <c r="A2475" t="s">
        <v>104</v>
      </c>
      <c r="B2475" s="189">
        <v>44009</v>
      </c>
      <c r="C2475" t="s">
        <v>67</v>
      </c>
      <c r="D2475" t="s">
        <v>54</v>
      </c>
      <c r="E2475">
        <v>78929.48</v>
      </c>
    </row>
    <row r="2476" spans="1:5" x14ac:dyDescent="0.25">
      <c r="A2476" t="s">
        <v>104</v>
      </c>
      <c r="B2476" s="189">
        <v>44009</v>
      </c>
      <c r="C2476" t="s">
        <v>67</v>
      </c>
      <c r="D2476" t="s">
        <v>55</v>
      </c>
      <c r="E2476">
        <v>144347.18</v>
      </c>
    </row>
    <row r="2477" spans="1:5" x14ac:dyDescent="0.25">
      <c r="A2477" t="s">
        <v>104</v>
      </c>
      <c r="B2477" s="189">
        <v>44009</v>
      </c>
      <c r="C2477" t="s">
        <v>67</v>
      </c>
      <c r="D2477" t="s">
        <v>56</v>
      </c>
      <c r="E2477">
        <v>377642.25</v>
      </c>
    </row>
    <row r="2478" spans="1:5" x14ac:dyDescent="0.25">
      <c r="A2478" t="s">
        <v>104</v>
      </c>
      <c r="B2478" s="189">
        <v>44009</v>
      </c>
      <c r="C2478" t="s">
        <v>68</v>
      </c>
      <c r="D2478" t="s">
        <v>52</v>
      </c>
      <c r="E2478">
        <v>69699.98</v>
      </c>
    </row>
    <row r="2479" spans="1:5" x14ac:dyDescent="0.25">
      <c r="A2479" t="s">
        <v>104</v>
      </c>
      <c r="B2479" s="189">
        <v>44009</v>
      </c>
      <c r="C2479" t="s">
        <v>68</v>
      </c>
      <c r="D2479" t="s">
        <v>53</v>
      </c>
      <c r="E2479">
        <v>8268.41</v>
      </c>
    </row>
    <row r="2480" spans="1:5" x14ac:dyDescent="0.25">
      <c r="A2480" t="s">
        <v>104</v>
      </c>
      <c r="B2480" s="189">
        <v>44009</v>
      </c>
      <c r="C2480" t="s">
        <v>68</v>
      </c>
      <c r="D2480" t="s">
        <v>54</v>
      </c>
      <c r="E2480">
        <v>38468.910000000003</v>
      </c>
    </row>
    <row r="2481" spans="1:5" x14ac:dyDescent="0.25">
      <c r="A2481" t="s">
        <v>104</v>
      </c>
      <c r="B2481" s="189">
        <v>44009</v>
      </c>
      <c r="C2481" t="s">
        <v>68</v>
      </c>
      <c r="D2481" t="s">
        <v>55</v>
      </c>
      <c r="E2481">
        <v>6481.69</v>
      </c>
    </row>
    <row r="2482" spans="1:5" x14ac:dyDescent="0.25">
      <c r="A2482" t="s">
        <v>74</v>
      </c>
      <c r="B2482" s="189">
        <v>44009</v>
      </c>
      <c r="C2482" t="s">
        <v>67</v>
      </c>
      <c r="D2482" t="s">
        <v>52</v>
      </c>
      <c r="E2482">
        <v>43657327.990000002</v>
      </c>
    </row>
    <row r="2483" spans="1:5" x14ac:dyDescent="0.25">
      <c r="A2483" t="s">
        <v>74</v>
      </c>
      <c r="B2483" s="189">
        <v>44009</v>
      </c>
      <c r="C2483" t="s">
        <v>67</v>
      </c>
      <c r="D2483" t="s">
        <v>53</v>
      </c>
      <c r="E2483">
        <v>2772278.2</v>
      </c>
    </row>
    <row r="2484" spans="1:5" x14ac:dyDescent="0.25">
      <c r="A2484" t="s">
        <v>74</v>
      </c>
      <c r="B2484" s="189">
        <v>44009</v>
      </c>
      <c r="C2484" t="s">
        <v>67</v>
      </c>
      <c r="D2484" t="s">
        <v>54</v>
      </c>
      <c r="E2484">
        <v>5100340.33</v>
      </c>
    </row>
    <row r="2485" spans="1:5" x14ac:dyDescent="0.25">
      <c r="A2485" t="s">
        <v>74</v>
      </c>
      <c r="B2485" s="189">
        <v>44009</v>
      </c>
      <c r="C2485" t="s">
        <v>67</v>
      </c>
      <c r="D2485" t="s">
        <v>55</v>
      </c>
      <c r="E2485">
        <v>5457898.4199999999</v>
      </c>
    </row>
    <row r="2486" spans="1:5" x14ac:dyDescent="0.25">
      <c r="A2486" t="s">
        <v>74</v>
      </c>
      <c r="B2486" s="189">
        <v>44009</v>
      </c>
      <c r="C2486" t="s">
        <v>67</v>
      </c>
      <c r="D2486" t="s">
        <v>56</v>
      </c>
      <c r="E2486">
        <v>23492080.16</v>
      </c>
    </row>
    <row r="2487" spans="1:5" x14ac:dyDescent="0.25">
      <c r="A2487" t="s">
        <v>74</v>
      </c>
      <c r="B2487" s="189">
        <v>44009</v>
      </c>
      <c r="C2487" t="s">
        <v>68</v>
      </c>
      <c r="D2487" t="s">
        <v>52</v>
      </c>
      <c r="E2487">
        <v>12442045.939999999</v>
      </c>
    </row>
    <row r="2488" spans="1:5" x14ac:dyDescent="0.25">
      <c r="A2488" t="s">
        <v>74</v>
      </c>
      <c r="B2488" s="189">
        <v>44009</v>
      </c>
      <c r="C2488" t="s">
        <v>68</v>
      </c>
      <c r="D2488" t="s">
        <v>53</v>
      </c>
      <c r="E2488">
        <v>581615.1</v>
      </c>
    </row>
    <row r="2489" spans="1:5" x14ac:dyDescent="0.25">
      <c r="A2489" t="s">
        <v>74</v>
      </c>
      <c r="B2489" s="189">
        <v>44009</v>
      </c>
      <c r="C2489" t="s">
        <v>68</v>
      </c>
      <c r="D2489" t="s">
        <v>54</v>
      </c>
      <c r="E2489">
        <v>2737715.78</v>
      </c>
    </row>
    <row r="2490" spans="1:5" x14ac:dyDescent="0.25">
      <c r="A2490" t="s">
        <v>74</v>
      </c>
      <c r="B2490" s="189">
        <v>44009</v>
      </c>
      <c r="C2490" t="s">
        <v>68</v>
      </c>
      <c r="D2490" t="s">
        <v>55</v>
      </c>
      <c r="E2490">
        <v>1366562.39</v>
      </c>
    </row>
    <row r="2491" spans="1:5" x14ac:dyDescent="0.25">
      <c r="A2491" t="s">
        <v>74</v>
      </c>
      <c r="B2491" s="189">
        <v>44009</v>
      </c>
      <c r="C2491" t="s">
        <v>68</v>
      </c>
      <c r="D2491" t="s">
        <v>56</v>
      </c>
      <c r="E2491">
        <v>1217735.82</v>
      </c>
    </row>
    <row r="2492" spans="1:5" x14ac:dyDescent="0.25">
      <c r="A2492" t="s">
        <v>75</v>
      </c>
      <c r="B2492" s="189">
        <v>44009</v>
      </c>
      <c r="C2492" t="s">
        <v>67</v>
      </c>
      <c r="D2492" t="s">
        <v>52</v>
      </c>
      <c r="E2492">
        <v>516246</v>
      </c>
    </row>
    <row r="2493" spans="1:5" x14ac:dyDescent="0.25">
      <c r="A2493" t="s">
        <v>75</v>
      </c>
      <c r="B2493" s="189">
        <v>44009</v>
      </c>
      <c r="C2493" t="s">
        <v>67</v>
      </c>
      <c r="D2493" t="s">
        <v>53</v>
      </c>
      <c r="E2493">
        <v>28750</v>
      </c>
    </row>
    <row r="2494" spans="1:5" x14ac:dyDescent="0.25">
      <c r="A2494" t="s">
        <v>75</v>
      </c>
      <c r="B2494" s="189">
        <v>44009</v>
      </c>
      <c r="C2494" t="s">
        <v>67</v>
      </c>
      <c r="D2494" t="s">
        <v>54</v>
      </c>
      <c r="E2494">
        <v>32031</v>
      </c>
    </row>
    <row r="2495" spans="1:5" x14ac:dyDescent="0.25">
      <c r="A2495" t="s">
        <v>75</v>
      </c>
      <c r="B2495" s="189">
        <v>44009</v>
      </c>
      <c r="C2495" t="s">
        <v>67</v>
      </c>
      <c r="D2495" t="s">
        <v>55</v>
      </c>
      <c r="E2495">
        <v>11907</v>
      </c>
    </row>
    <row r="2496" spans="1:5" x14ac:dyDescent="0.25">
      <c r="A2496" t="s">
        <v>75</v>
      </c>
      <c r="B2496" s="189">
        <v>44009</v>
      </c>
      <c r="C2496" t="s">
        <v>67</v>
      </c>
      <c r="D2496" t="s">
        <v>56</v>
      </c>
      <c r="E2496">
        <v>9314</v>
      </c>
    </row>
    <row r="2497" spans="1:5" x14ac:dyDescent="0.25">
      <c r="A2497" t="s">
        <v>75</v>
      </c>
      <c r="B2497" s="189">
        <v>44009</v>
      </c>
      <c r="C2497" t="s">
        <v>68</v>
      </c>
      <c r="D2497" t="s">
        <v>52</v>
      </c>
      <c r="E2497">
        <v>160848</v>
      </c>
    </row>
    <row r="2498" spans="1:5" x14ac:dyDescent="0.25">
      <c r="A2498" t="s">
        <v>75</v>
      </c>
      <c r="B2498" s="189">
        <v>44009</v>
      </c>
      <c r="C2498" t="s">
        <v>68</v>
      </c>
      <c r="D2498" t="s">
        <v>53</v>
      </c>
      <c r="E2498">
        <v>7177</v>
      </c>
    </row>
    <row r="2499" spans="1:5" x14ac:dyDescent="0.25">
      <c r="A2499" t="s">
        <v>75</v>
      </c>
      <c r="B2499" s="189">
        <v>44009</v>
      </c>
      <c r="C2499" t="s">
        <v>68</v>
      </c>
      <c r="D2499" t="s">
        <v>54</v>
      </c>
      <c r="E2499">
        <v>16126</v>
      </c>
    </row>
    <row r="2500" spans="1:5" x14ac:dyDescent="0.25">
      <c r="A2500" t="s">
        <v>75</v>
      </c>
      <c r="B2500" s="189">
        <v>44009</v>
      </c>
      <c r="C2500" t="s">
        <v>68</v>
      </c>
      <c r="D2500" t="s">
        <v>55</v>
      </c>
      <c r="E2500">
        <v>693</v>
      </c>
    </row>
    <row r="2501" spans="1:5" x14ac:dyDescent="0.25">
      <c r="A2501" t="s">
        <v>75</v>
      </c>
      <c r="B2501" s="189">
        <v>44009</v>
      </c>
      <c r="C2501" t="s">
        <v>68</v>
      </c>
      <c r="D2501" t="s">
        <v>56</v>
      </c>
      <c r="E2501">
        <v>162</v>
      </c>
    </row>
    <row r="2502" spans="1:5" x14ac:dyDescent="0.25">
      <c r="A2502" t="s">
        <v>102</v>
      </c>
      <c r="B2502" s="189">
        <v>44037</v>
      </c>
      <c r="C2502" t="s">
        <v>67</v>
      </c>
      <c r="D2502" t="s">
        <v>52</v>
      </c>
      <c r="E2502">
        <v>11566768</v>
      </c>
    </row>
    <row r="2503" spans="1:5" x14ac:dyDescent="0.25">
      <c r="A2503" t="s">
        <v>102</v>
      </c>
      <c r="B2503" s="189">
        <v>44037</v>
      </c>
      <c r="C2503" t="s">
        <v>67</v>
      </c>
      <c r="D2503" t="s">
        <v>53</v>
      </c>
      <c r="E2503">
        <v>1303197</v>
      </c>
    </row>
    <row r="2504" spans="1:5" x14ac:dyDescent="0.25">
      <c r="A2504" t="s">
        <v>102</v>
      </c>
      <c r="B2504" s="189">
        <v>44037</v>
      </c>
      <c r="C2504" t="s">
        <v>67</v>
      </c>
      <c r="D2504" t="s">
        <v>54</v>
      </c>
      <c r="E2504">
        <v>1666795</v>
      </c>
    </row>
    <row r="2505" spans="1:5" x14ac:dyDescent="0.25">
      <c r="A2505" t="s">
        <v>102</v>
      </c>
      <c r="B2505" s="189">
        <v>44037</v>
      </c>
      <c r="C2505" t="s">
        <v>67</v>
      </c>
      <c r="D2505" t="s">
        <v>55</v>
      </c>
      <c r="E2505">
        <v>2589577</v>
      </c>
    </row>
    <row r="2506" spans="1:5" x14ac:dyDescent="0.25">
      <c r="A2506" t="s">
        <v>102</v>
      </c>
      <c r="B2506" s="189">
        <v>44037</v>
      </c>
      <c r="C2506" t="s">
        <v>67</v>
      </c>
      <c r="D2506" t="s">
        <v>56</v>
      </c>
      <c r="E2506">
        <v>18432487</v>
      </c>
    </row>
    <row r="2507" spans="1:5" x14ac:dyDescent="0.25">
      <c r="A2507" t="s">
        <v>102</v>
      </c>
      <c r="B2507" s="189">
        <v>44037</v>
      </c>
      <c r="C2507" t="s">
        <v>67</v>
      </c>
      <c r="D2507" t="s">
        <v>71</v>
      </c>
      <c r="E2507">
        <v>165</v>
      </c>
    </row>
    <row r="2508" spans="1:5" x14ac:dyDescent="0.25">
      <c r="A2508" t="s">
        <v>102</v>
      </c>
      <c r="B2508" s="189">
        <v>44037</v>
      </c>
      <c r="C2508" t="s">
        <v>68</v>
      </c>
      <c r="D2508" t="s">
        <v>52</v>
      </c>
      <c r="E2508">
        <v>3956706</v>
      </c>
    </row>
    <row r="2509" spans="1:5" x14ac:dyDescent="0.25">
      <c r="A2509" t="s">
        <v>102</v>
      </c>
      <c r="B2509" s="189">
        <v>44037</v>
      </c>
      <c r="C2509" t="s">
        <v>68</v>
      </c>
      <c r="D2509" t="s">
        <v>53</v>
      </c>
      <c r="E2509">
        <v>265206</v>
      </c>
    </row>
    <row r="2510" spans="1:5" x14ac:dyDescent="0.25">
      <c r="A2510" t="s">
        <v>102</v>
      </c>
      <c r="B2510" s="189">
        <v>44037</v>
      </c>
      <c r="C2510" t="s">
        <v>68</v>
      </c>
      <c r="D2510" t="s">
        <v>54</v>
      </c>
      <c r="E2510">
        <v>1159580</v>
      </c>
    </row>
    <row r="2511" spans="1:5" x14ac:dyDescent="0.25">
      <c r="A2511" t="s">
        <v>102</v>
      </c>
      <c r="B2511" s="189">
        <v>44037</v>
      </c>
      <c r="C2511" t="s">
        <v>68</v>
      </c>
      <c r="D2511" t="s">
        <v>55</v>
      </c>
      <c r="E2511">
        <v>664786</v>
      </c>
    </row>
    <row r="2512" spans="1:5" x14ac:dyDescent="0.25">
      <c r="A2512" t="s">
        <v>102</v>
      </c>
      <c r="B2512" s="189">
        <v>44037</v>
      </c>
      <c r="C2512" t="s">
        <v>68</v>
      </c>
      <c r="D2512" t="s">
        <v>56</v>
      </c>
      <c r="E2512">
        <v>2329569</v>
      </c>
    </row>
    <row r="2513" spans="1:5" x14ac:dyDescent="0.25">
      <c r="A2513" t="s">
        <v>103</v>
      </c>
      <c r="B2513" s="189">
        <v>44037</v>
      </c>
      <c r="C2513" t="s">
        <v>67</v>
      </c>
      <c r="D2513" t="s">
        <v>52</v>
      </c>
      <c r="E2513">
        <v>18028356.609999999</v>
      </c>
    </row>
    <row r="2514" spans="1:5" x14ac:dyDescent="0.25">
      <c r="A2514" t="s">
        <v>103</v>
      </c>
      <c r="B2514" s="189">
        <v>44037</v>
      </c>
      <c r="C2514" t="s">
        <v>67</v>
      </c>
      <c r="D2514" t="s">
        <v>53</v>
      </c>
      <c r="E2514">
        <v>1933053.86</v>
      </c>
    </row>
    <row r="2515" spans="1:5" x14ac:dyDescent="0.25">
      <c r="A2515" t="s">
        <v>103</v>
      </c>
      <c r="B2515" s="189">
        <v>44037</v>
      </c>
      <c r="C2515" t="s">
        <v>67</v>
      </c>
      <c r="D2515" t="s">
        <v>54</v>
      </c>
      <c r="E2515">
        <v>2371840.88</v>
      </c>
    </row>
    <row r="2516" spans="1:5" x14ac:dyDescent="0.25">
      <c r="A2516" t="s">
        <v>103</v>
      </c>
      <c r="B2516" s="189">
        <v>44037</v>
      </c>
      <c r="C2516" t="s">
        <v>67</v>
      </c>
      <c r="D2516" t="s">
        <v>55</v>
      </c>
      <c r="E2516">
        <v>2465107.2400000002</v>
      </c>
    </row>
    <row r="2517" spans="1:5" x14ac:dyDescent="0.25">
      <c r="A2517" t="s">
        <v>103</v>
      </c>
      <c r="B2517" s="189">
        <v>44037</v>
      </c>
      <c r="C2517" t="s">
        <v>67</v>
      </c>
      <c r="D2517" t="s">
        <v>56</v>
      </c>
      <c r="E2517">
        <v>9810914.4100000001</v>
      </c>
    </row>
    <row r="2518" spans="1:5" x14ac:dyDescent="0.25">
      <c r="A2518" t="s">
        <v>103</v>
      </c>
      <c r="B2518" s="189">
        <v>44037</v>
      </c>
      <c r="C2518" t="s">
        <v>67</v>
      </c>
      <c r="D2518" t="s">
        <v>71</v>
      </c>
      <c r="E2518">
        <v>123.75</v>
      </c>
    </row>
    <row r="2519" spans="1:5" x14ac:dyDescent="0.25">
      <c r="A2519" t="s">
        <v>103</v>
      </c>
      <c r="B2519" s="189">
        <v>44037</v>
      </c>
      <c r="C2519" t="s">
        <v>68</v>
      </c>
      <c r="D2519" t="s">
        <v>52</v>
      </c>
      <c r="E2519">
        <v>5471669.6699999999</v>
      </c>
    </row>
    <row r="2520" spans="1:5" x14ac:dyDescent="0.25">
      <c r="A2520" t="s">
        <v>103</v>
      </c>
      <c r="B2520" s="189">
        <v>44037</v>
      </c>
      <c r="C2520" t="s">
        <v>68</v>
      </c>
      <c r="D2520" t="s">
        <v>53</v>
      </c>
      <c r="E2520">
        <v>369160.32</v>
      </c>
    </row>
    <row r="2521" spans="1:5" x14ac:dyDescent="0.25">
      <c r="A2521" t="s">
        <v>103</v>
      </c>
      <c r="B2521" s="189">
        <v>44037</v>
      </c>
      <c r="C2521" t="s">
        <v>68</v>
      </c>
      <c r="D2521" t="s">
        <v>54</v>
      </c>
      <c r="E2521">
        <v>1025827.79</v>
      </c>
    </row>
    <row r="2522" spans="1:5" x14ac:dyDescent="0.25">
      <c r="A2522" t="s">
        <v>103</v>
      </c>
      <c r="B2522" s="189">
        <v>44037</v>
      </c>
      <c r="C2522" t="s">
        <v>68</v>
      </c>
      <c r="D2522" t="s">
        <v>55</v>
      </c>
      <c r="E2522">
        <v>331663.77</v>
      </c>
    </row>
    <row r="2523" spans="1:5" x14ac:dyDescent="0.25">
      <c r="A2523" t="s">
        <v>103</v>
      </c>
      <c r="B2523" s="189">
        <v>44037</v>
      </c>
      <c r="C2523" t="s">
        <v>68</v>
      </c>
      <c r="D2523" t="s">
        <v>56</v>
      </c>
      <c r="E2523">
        <v>732108.01</v>
      </c>
    </row>
    <row r="2524" spans="1:5" x14ac:dyDescent="0.25">
      <c r="A2524" t="s">
        <v>104</v>
      </c>
      <c r="B2524" s="189">
        <v>44037</v>
      </c>
      <c r="C2524" t="s">
        <v>67</v>
      </c>
      <c r="D2524" t="s">
        <v>52</v>
      </c>
      <c r="E2524">
        <v>260276.15</v>
      </c>
    </row>
    <row r="2525" spans="1:5" x14ac:dyDescent="0.25">
      <c r="A2525" t="s">
        <v>104</v>
      </c>
      <c r="B2525" s="189">
        <v>44037</v>
      </c>
      <c r="C2525" t="s">
        <v>67</v>
      </c>
      <c r="D2525" t="s">
        <v>53</v>
      </c>
      <c r="E2525">
        <v>54804.4</v>
      </c>
    </row>
    <row r="2526" spans="1:5" x14ac:dyDescent="0.25">
      <c r="A2526" t="s">
        <v>104</v>
      </c>
      <c r="B2526" s="189">
        <v>44037</v>
      </c>
      <c r="C2526" t="s">
        <v>67</v>
      </c>
      <c r="D2526" t="s">
        <v>54</v>
      </c>
      <c r="E2526">
        <v>64813.29</v>
      </c>
    </row>
    <row r="2527" spans="1:5" x14ac:dyDescent="0.25">
      <c r="A2527" t="s">
        <v>104</v>
      </c>
      <c r="B2527" s="189">
        <v>44037</v>
      </c>
      <c r="C2527" t="s">
        <v>67</v>
      </c>
      <c r="D2527" t="s">
        <v>55</v>
      </c>
      <c r="E2527">
        <v>109553.51</v>
      </c>
    </row>
    <row r="2528" spans="1:5" x14ac:dyDescent="0.25">
      <c r="A2528" t="s">
        <v>104</v>
      </c>
      <c r="B2528" s="189">
        <v>44037</v>
      </c>
      <c r="C2528" t="s">
        <v>67</v>
      </c>
      <c r="D2528" t="s">
        <v>56</v>
      </c>
      <c r="E2528">
        <v>291319.98</v>
      </c>
    </row>
    <row r="2529" spans="1:5" x14ac:dyDescent="0.25">
      <c r="A2529" t="s">
        <v>104</v>
      </c>
      <c r="B2529" s="189">
        <v>44037</v>
      </c>
      <c r="C2529" t="s">
        <v>68</v>
      </c>
      <c r="D2529" t="s">
        <v>52</v>
      </c>
      <c r="E2529">
        <v>44539.5</v>
      </c>
    </row>
    <row r="2530" spans="1:5" x14ac:dyDescent="0.25">
      <c r="A2530" t="s">
        <v>104</v>
      </c>
      <c r="B2530" s="189">
        <v>44037</v>
      </c>
      <c r="C2530" t="s">
        <v>68</v>
      </c>
      <c r="D2530" t="s">
        <v>53</v>
      </c>
      <c r="E2530">
        <v>5614.72</v>
      </c>
    </row>
    <row r="2531" spans="1:5" x14ac:dyDescent="0.25">
      <c r="A2531" t="s">
        <v>104</v>
      </c>
      <c r="B2531" s="189">
        <v>44037</v>
      </c>
      <c r="C2531" t="s">
        <v>68</v>
      </c>
      <c r="D2531" t="s">
        <v>54</v>
      </c>
      <c r="E2531">
        <v>38130.29</v>
      </c>
    </row>
    <row r="2532" spans="1:5" x14ac:dyDescent="0.25">
      <c r="A2532" t="s">
        <v>104</v>
      </c>
      <c r="B2532" s="189">
        <v>44037</v>
      </c>
      <c r="C2532" t="s">
        <v>68</v>
      </c>
      <c r="D2532" t="s">
        <v>55</v>
      </c>
      <c r="E2532">
        <v>9477.19</v>
      </c>
    </row>
    <row r="2533" spans="1:5" x14ac:dyDescent="0.25">
      <c r="A2533" t="s">
        <v>74</v>
      </c>
      <c r="B2533" s="189">
        <v>44037</v>
      </c>
      <c r="C2533" t="s">
        <v>67</v>
      </c>
      <c r="D2533" t="s">
        <v>52</v>
      </c>
      <c r="E2533">
        <v>32215647.620000001</v>
      </c>
    </row>
    <row r="2534" spans="1:5" x14ac:dyDescent="0.25">
      <c r="A2534" t="s">
        <v>74</v>
      </c>
      <c r="B2534" s="189">
        <v>44037</v>
      </c>
      <c r="C2534" t="s">
        <v>67</v>
      </c>
      <c r="D2534" t="s">
        <v>53</v>
      </c>
      <c r="E2534">
        <v>2246019.2000000002</v>
      </c>
    </row>
    <row r="2535" spans="1:5" x14ac:dyDescent="0.25">
      <c r="A2535" t="s">
        <v>74</v>
      </c>
      <c r="B2535" s="189">
        <v>44037</v>
      </c>
      <c r="C2535" t="s">
        <v>67</v>
      </c>
      <c r="D2535" t="s">
        <v>54</v>
      </c>
      <c r="E2535">
        <v>3517847.82</v>
      </c>
    </row>
    <row r="2536" spans="1:5" x14ac:dyDescent="0.25">
      <c r="A2536" t="s">
        <v>74</v>
      </c>
      <c r="B2536" s="189">
        <v>44037</v>
      </c>
      <c r="C2536" t="s">
        <v>67</v>
      </c>
      <c r="D2536" t="s">
        <v>55</v>
      </c>
      <c r="E2536">
        <v>3656978.53</v>
      </c>
    </row>
    <row r="2537" spans="1:5" x14ac:dyDescent="0.25">
      <c r="A2537" t="s">
        <v>74</v>
      </c>
      <c r="B2537" s="189">
        <v>44037</v>
      </c>
      <c r="C2537" t="s">
        <v>67</v>
      </c>
      <c r="D2537" t="s">
        <v>56</v>
      </c>
      <c r="E2537">
        <v>13075482.15</v>
      </c>
    </row>
    <row r="2538" spans="1:5" x14ac:dyDescent="0.25">
      <c r="A2538" t="s">
        <v>74</v>
      </c>
      <c r="B2538" s="189">
        <v>44037</v>
      </c>
      <c r="C2538" t="s">
        <v>67</v>
      </c>
      <c r="D2538" t="s">
        <v>71</v>
      </c>
      <c r="E2538">
        <v>57.39</v>
      </c>
    </row>
    <row r="2539" spans="1:5" x14ac:dyDescent="0.25">
      <c r="A2539" t="s">
        <v>74</v>
      </c>
      <c r="B2539" s="189">
        <v>44037</v>
      </c>
      <c r="C2539" t="s">
        <v>68</v>
      </c>
      <c r="D2539" t="s">
        <v>52</v>
      </c>
      <c r="E2539">
        <v>9198487.4000000004</v>
      </c>
    </row>
    <row r="2540" spans="1:5" x14ac:dyDescent="0.25">
      <c r="A2540" t="s">
        <v>74</v>
      </c>
      <c r="B2540" s="189">
        <v>44037</v>
      </c>
      <c r="C2540" t="s">
        <v>68</v>
      </c>
      <c r="D2540" t="s">
        <v>53</v>
      </c>
      <c r="E2540">
        <v>461713.32</v>
      </c>
    </row>
    <row r="2541" spans="1:5" x14ac:dyDescent="0.25">
      <c r="A2541" t="s">
        <v>74</v>
      </c>
      <c r="B2541" s="189">
        <v>44037</v>
      </c>
      <c r="C2541" t="s">
        <v>68</v>
      </c>
      <c r="D2541" t="s">
        <v>54</v>
      </c>
      <c r="E2541">
        <v>1667046.73</v>
      </c>
    </row>
    <row r="2542" spans="1:5" x14ac:dyDescent="0.25">
      <c r="A2542" t="s">
        <v>74</v>
      </c>
      <c r="B2542" s="189">
        <v>44037</v>
      </c>
      <c r="C2542" t="s">
        <v>68</v>
      </c>
      <c r="D2542" t="s">
        <v>55</v>
      </c>
      <c r="E2542">
        <v>666744.04</v>
      </c>
    </row>
    <row r="2543" spans="1:5" x14ac:dyDescent="0.25">
      <c r="A2543" t="s">
        <v>74</v>
      </c>
      <c r="B2543" s="189">
        <v>44037</v>
      </c>
      <c r="C2543" t="s">
        <v>68</v>
      </c>
      <c r="D2543" t="s">
        <v>56</v>
      </c>
      <c r="E2543">
        <v>859166.05</v>
      </c>
    </row>
    <row r="2544" spans="1:5" x14ac:dyDescent="0.25">
      <c r="A2544" t="s">
        <v>75</v>
      </c>
      <c r="B2544" s="189">
        <v>44037</v>
      </c>
      <c r="C2544" t="s">
        <v>67</v>
      </c>
      <c r="D2544" t="s">
        <v>52</v>
      </c>
      <c r="E2544">
        <v>504786</v>
      </c>
    </row>
    <row r="2545" spans="1:5" x14ac:dyDescent="0.25">
      <c r="A2545" t="s">
        <v>75</v>
      </c>
      <c r="B2545" s="189">
        <v>44037</v>
      </c>
      <c r="C2545" t="s">
        <v>67</v>
      </c>
      <c r="D2545" t="s">
        <v>53</v>
      </c>
      <c r="E2545">
        <v>28584</v>
      </c>
    </row>
    <row r="2546" spans="1:5" x14ac:dyDescent="0.25">
      <c r="A2546" t="s">
        <v>75</v>
      </c>
      <c r="B2546" s="189">
        <v>44037</v>
      </c>
      <c r="C2546" t="s">
        <v>67</v>
      </c>
      <c r="D2546" t="s">
        <v>54</v>
      </c>
      <c r="E2546">
        <v>32763</v>
      </c>
    </row>
    <row r="2547" spans="1:5" x14ac:dyDescent="0.25">
      <c r="A2547" t="s">
        <v>75</v>
      </c>
      <c r="B2547" s="189">
        <v>44037</v>
      </c>
      <c r="C2547" t="s">
        <v>67</v>
      </c>
      <c r="D2547" t="s">
        <v>55</v>
      </c>
      <c r="E2547">
        <v>12407</v>
      </c>
    </row>
    <row r="2548" spans="1:5" x14ac:dyDescent="0.25">
      <c r="A2548" t="s">
        <v>75</v>
      </c>
      <c r="B2548" s="189">
        <v>44037</v>
      </c>
      <c r="C2548" t="s">
        <v>67</v>
      </c>
      <c r="D2548" t="s">
        <v>56</v>
      </c>
      <c r="E2548">
        <v>9641</v>
      </c>
    </row>
    <row r="2549" spans="1:5" x14ac:dyDescent="0.25">
      <c r="A2549" t="s">
        <v>75</v>
      </c>
      <c r="B2549" s="189">
        <v>44037</v>
      </c>
      <c r="C2549" t="s">
        <v>67</v>
      </c>
      <c r="D2549" t="s">
        <v>71</v>
      </c>
      <c r="E2549">
        <v>1</v>
      </c>
    </row>
    <row r="2550" spans="1:5" x14ac:dyDescent="0.25">
      <c r="A2550" t="s">
        <v>75</v>
      </c>
      <c r="B2550" s="189">
        <v>44037</v>
      </c>
      <c r="C2550" t="s">
        <v>68</v>
      </c>
      <c r="D2550" t="s">
        <v>52</v>
      </c>
      <c r="E2550">
        <v>156131</v>
      </c>
    </row>
    <row r="2551" spans="1:5" x14ac:dyDescent="0.25">
      <c r="A2551" t="s">
        <v>75</v>
      </c>
      <c r="B2551" s="189">
        <v>44037</v>
      </c>
      <c r="C2551" t="s">
        <v>68</v>
      </c>
      <c r="D2551" t="s">
        <v>53</v>
      </c>
      <c r="E2551">
        <v>6256</v>
      </c>
    </row>
    <row r="2552" spans="1:5" x14ac:dyDescent="0.25">
      <c r="A2552" t="s">
        <v>75</v>
      </c>
      <c r="B2552" s="189">
        <v>44037</v>
      </c>
      <c r="C2552" t="s">
        <v>68</v>
      </c>
      <c r="D2552" t="s">
        <v>54</v>
      </c>
      <c r="E2552">
        <v>16689</v>
      </c>
    </row>
    <row r="2553" spans="1:5" x14ac:dyDescent="0.25">
      <c r="A2553" t="s">
        <v>75</v>
      </c>
      <c r="B2553" s="189">
        <v>44037</v>
      </c>
      <c r="C2553" t="s">
        <v>68</v>
      </c>
      <c r="D2553" t="s">
        <v>55</v>
      </c>
      <c r="E2553">
        <v>694</v>
      </c>
    </row>
    <row r="2554" spans="1:5" x14ac:dyDescent="0.25">
      <c r="A2554" t="s">
        <v>75</v>
      </c>
      <c r="B2554" s="189">
        <v>44037</v>
      </c>
      <c r="C2554" t="s">
        <v>68</v>
      </c>
      <c r="D2554" t="s">
        <v>56</v>
      </c>
      <c r="E2554">
        <v>180</v>
      </c>
    </row>
  </sheetData>
  <sortState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0d9c22b-fcf1-4ac5-af28-836ba5e16df8"/>
    <ds:schemaRef ds:uri="a2e695b4-9150-42fe-b9c3-37332672e6b0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National Grid</cp:lastModifiedBy>
  <cp:lastPrinted>2020-04-08T17:51:05Z</cp:lastPrinted>
  <dcterms:created xsi:type="dcterms:W3CDTF">2020-04-08T09:56:20Z</dcterms:created>
  <dcterms:modified xsi:type="dcterms:W3CDTF">2020-08-04T14:03:33Z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-1451663572</vt:i4>
  </property>
  <property fmtid="{D5CDD505-2E9C-101B-9397-08002B2CF9AE}" pid="4" name="_NewReviewCycle">
    <vt:lpwstr/>
  </property>
  <property fmtid="{D5CDD505-2E9C-101B-9397-08002B2CF9AE}" pid="5" name="_EmailSubject">
    <vt:lpwstr>National Grid; DPU 20-58-A: Monthly Report of Uncollected Customer Accounts/Arrearages - August 7, 2020 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889346660</vt:i4>
  </property>
</Properties>
</file>