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Regulatory\DPU Files\2019 - DPU\DPU 19-AMP\2 - Discovery\DPU\Second Set\3 - Final\"/>
    </mc:Choice>
  </mc:AlternateContent>
  <bookViews>
    <workbookView xWindow="510" yWindow="0" windowWidth="23310" windowHeight="15230" tabRatio="692"/>
  </bookViews>
  <sheets>
    <sheet name="Table 4 - Rate Comparison" sheetId="2" r:id="rId1"/>
    <sheet name="Table 5a -Customer Count" sheetId="4" r:id="rId2"/>
    <sheet name="Table 5b - Rate Comparison" sheetId="8" r:id="rId3"/>
    <sheet name="Table 6 - Variable Contracts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8" l="1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4" i="8"/>
  <c r="I4" i="8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5" i="4"/>
  <c r="F30" i="8" l="1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5" i="5"/>
  <c r="E31" i="8" l="1"/>
  <c r="D31" i="8"/>
  <c r="C31" i="8"/>
  <c r="B31" i="8"/>
  <c r="I30" i="8"/>
  <c r="J30" i="8" s="1"/>
  <c r="I29" i="8"/>
  <c r="J29" i="8" s="1"/>
  <c r="I28" i="8"/>
  <c r="J28" i="8" s="1"/>
  <c r="I27" i="8"/>
  <c r="J27" i="8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31" i="8" l="1"/>
  <c r="F31" i="8"/>
  <c r="J4" i="8"/>
  <c r="J31" i="8" s="1"/>
  <c r="E31" i="2" l="1"/>
  <c r="C31" i="2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D31" i="2" l="1"/>
  <c r="B31" i="2"/>
  <c r="F31" i="2" l="1"/>
  <c r="J31" i="2"/>
  <c r="I31" i="2"/>
</calcChain>
</file>

<file path=xl/sharedStrings.xml><?xml version="1.0" encoding="utf-8"?>
<sst xmlns="http://schemas.openxmlformats.org/spreadsheetml/2006/main" count="91" uniqueCount="56">
  <si>
    <t>Month</t>
  </si>
  <si>
    <t>"Incremental" Supply Costs ($)</t>
  </si>
  <si>
    <t>Totals</t>
  </si>
  <si>
    <t>Column B</t>
  </si>
  <si>
    <t>Column C</t>
  </si>
  <si>
    <t>Instructions for Data Entry Cells</t>
  </si>
  <si>
    <t>R-1 Customers</t>
  </si>
  <si>
    <t>R-2 Customers</t>
  </si>
  <si>
    <t>R-3 Customers</t>
  </si>
  <si>
    <t>R-4 Customers</t>
  </si>
  <si>
    <t># of Competitive Supply Customers</t>
  </si>
  <si>
    <t>Column D</t>
  </si>
  <si>
    <t>Column E</t>
  </si>
  <si>
    <t>Column G</t>
  </si>
  <si>
    <t>Enter the GAF for R-2 customers that was applicable in the month</t>
  </si>
  <si>
    <t>Column H</t>
  </si>
  <si>
    <t>Enter the GAF for R-4 customers that was applicable in the month</t>
  </si>
  <si>
    <t>R-2 GAF ($/therm)</t>
  </si>
  <si>
    <t>R-4 GAF ($/therm)</t>
  </si>
  <si>
    <t>Table 4</t>
  </si>
  <si>
    <t xml:space="preserve">% of Competitive Supply Paying Above Default Service </t>
  </si>
  <si>
    <t>Total Sales to R-1 Customers Served by Competitive Suppliers (therms)</t>
  </si>
  <si>
    <t>Total Sales to R-3 Customers Served by Competitive Suppliers (therms)</t>
  </si>
  <si>
    <t>Total Supply Costs Billed to R-1 Customers Served by Competitive Suppliers ($)</t>
  </si>
  <si>
    <t>Total Supply Costs Billed to R-3 Customers Served by Competitive Suppliers ($)</t>
  </si>
  <si>
    <t>R-1 GAF ($/therm)</t>
  </si>
  <si>
    <t>R-3 GAF ($/therm)</t>
  </si>
  <si>
    <t>Supply Costs that Would Have Been Billed to R-1 &amp; R-3 Customers if All Were on Default Service Rate ($)</t>
  </si>
  <si>
    <t>Rate Comparison for R1 &amp; R3 Competitive Supply Customers</t>
  </si>
  <si>
    <t>Average Competitive Supply Rate Billed to R-1 and R-3 Customers</t>
  </si>
  <si>
    <t>Table 6</t>
  </si>
  <si>
    <t># of Competitive Supply Customers on a Variable Rate Contract</t>
  </si>
  <si>
    <t xml:space="preserve"># of Competitive Supply Customers Paying Above Default Service </t>
  </si>
  <si>
    <t>Share of Competitive Supply Customers Paying Above Applicable Default Service</t>
  </si>
  <si>
    <t>Rate Comparison for R2 &amp; R4 Competitive Supply Customers Paying Above Default Service</t>
  </si>
  <si>
    <t>Total Sales to R-2 Customers Served by Competitive Suppliers with a Price Above Default Service (therms)</t>
  </si>
  <si>
    <t>Total Sales to R-4 Customers Served by Competitive Suppliers with a Price Above Default Service (therms)</t>
  </si>
  <si>
    <t>Total Supply Costs Billed to R-2 Customers Served by Competitive Suppliers with a Price Above Default Service ($)</t>
  </si>
  <si>
    <t>Total Supply Costs Billed to R-4 Customers Served by Competitive Suppliers with a Price Above Default Service ($)</t>
  </si>
  <si>
    <t>Supply Costs that Would Have Been Billed to R-2 &amp; R-4 Customers with a Price Above Default Service if All Were on Default Service Rate ($)</t>
  </si>
  <si>
    <t>** Variable Rate Customers: Customers whose price has changed monthly for at least the last 3 months with the same supplier</t>
  </si>
  <si>
    <t>Enter the total number of therms sold each month to R-1 customers served by a competitive supplier</t>
  </si>
  <si>
    <t>Enter the total number of therms sold each month to R-3 customers served by a competitive supplier</t>
  </si>
  <si>
    <t>Enter the total dollars billed each month to R-1 customers served by a competitive supplier</t>
  </si>
  <si>
    <t>Enter the total dollars billed each month to R-3 customers served by a competitive supplier</t>
  </si>
  <si>
    <t>Enter the GAF for R-1 customers that was applicable in the month</t>
  </si>
  <si>
    <t>Enter the GAF for R-3 customers that was applicable in the month</t>
  </si>
  <si>
    <t>% of Competitive Supply Customers on a Variable Rate Contract</t>
  </si>
  <si>
    <t>Share of Competitive Supply Customers on Variable Rate Contracts**</t>
  </si>
  <si>
    <t>Table 5b</t>
  </si>
  <si>
    <t>Average Competitive Supply Rate Billed to R-2 and R-4 Customers</t>
  </si>
  <si>
    <t>Enter the total number of therms sold each month to R-2 customers served by a competitive supplier at a supply rate above default service</t>
  </si>
  <si>
    <t>Enter the total number of therms sold each month to R-4 customers served by a competitive supplier at a supply rate above default service</t>
  </si>
  <si>
    <t>Enter the total dollars billed each month to R-2 customers served by a competitive supplier at a supply rate above default service</t>
  </si>
  <si>
    <t>Enter the total dollars billed each month to R-4 customers served by a competitive supplier at a supply rate above default service</t>
  </si>
  <si>
    <t>Table 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</si>
</sst>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&quot;$&quot;#,##0.00000"/>
    <numFmt numFmtId="165" formatCode="&quot;$&quot;#,##0"/>
    <numFmt numFmtId="166" formatCode="0.0%"/>
    <numFmt numFmtId="167" formatCode="&quot;$&quot;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37" fontId="0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3" fillId="0" borderId="0" xfId="0" applyFont="1"/>
    <xf numFmtId="37" fontId="0" fillId="2" borderId="8" xfId="1" applyNumberFormat="1" applyFon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 applyBorder="1"/>
    <xf numFmtId="5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7" fontId="2" fillId="0" borderId="0" xfId="0" applyNumberFormat="1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17" fontId="0" fillId="0" borderId="18" xfId="0" applyNumberFormat="1" applyBorder="1" applyAlignment="1">
      <alignment horizontal="center" vertical="center"/>
    </xf>
    <xf numFmtId="3" fontId="0" fillId="2" borderId="6" xfId="1" applyNumberFormat="1" applyFont="1" applyFill="1" applyBorder="1" applyAlignment="1">
      <alignment horizontal="center" vertical="center"/>
    </xf>
    <xf numFmtId="3" fontId="0" fillId="2" borderId="5" xfId="1" applyNumberFormat="1" applyFon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3" fontId="0" fillId="3" borderId="3" xfId="1" applyNumberFormat="1" applyFont="1" applyFill="1" applyBorder="1" applyAlignment="1">
      <alignment horizontal="center" vertical="center"/>
    </xf>
    <xf numFmtId="17" fontId="0" fillId="0" borderId="20" xfId="0" applyNumberFormat="1" applyBorder="1" applyAlignment="1">
      <alignment horizontal="center" vertical="center"/>
    </xf>
    <xf numFmtId="3" fontId="0" fillId="2" borderId="8" xfId="1" applyNumberFormat="1" applyFont="1" applyFill="1" applyBorder="1" applyAlignment="1">
      <alignment horizontal="center" vertical="center"/>
    </xf>
    <xf numFmtId="3" fontId="0" fillId="3" borderId="9" xfId="1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5" fontId="2" fillId="0" borderId="2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7" fontId="0" fillId="2" borderId="6" xfId="1" applyNumberFormat="1" applyFon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37" fontId="0" fillId="2" borderId="2" xfId="1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center" vertical="center" wrapText="1"/>
    </xf>
    <xf numFmtId="37" fontId="2" fillId="0" borderId="24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7" fontId="0" fillId="2" borderId="5" xfId="1" applyNumberFormat="1" applyFon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7" fontId="0" fillId="2" borderId="7" xfId="1" applyNumberFormat="1" applyFont="1" applyFill="1" applyBorder="1" applyAlignment="1">
      <alignment horizontal="center" vertical="center"/>
    </xf>
    <xf numFmtId="5" fontId="2" fillId="4" borderId="22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5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5" fontId="2" fillId="0" borderId="0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0" fontId="3" fillId="3" borderId="0" xfId="0" applyFont="1" applyFill="1"/>
    <xf numFmtId="0" fontId="0" fillId="3" borderId="0" xfId="0" applyFill="1"/>
    <xf numFmtId="166" fontId="0" fillId="3" borderId="19" xfId="2" applyNumberFormat="1" applyFont="1" applyFill="1" applyBorder="1" applyAlignment="1">
      <alignment horizontal="center" vertical="center"/>
    </xf>
    <xf numFmtId="166" fontId="0" fillId="3" borderId="3" xfId="1" applyNumberFormat="1" applyFont="1" applyFill="1" applyBorder="1" applyAlignment="1">
      <alignment horizontal="center" vertical="center"/>
    </xf>
    <xf numFmtId="166" fontId="0" fillId="3" borderId="9" xfId="1" applyNumberFormat="1" applyFont="1" applyFill="1" applyBorder="1" applyAlignment="1">
      <alignment horizontal="center" vertical="center"/>
    </xf>
    <xf numFmtId="167" fontId="0" fillId="0" borderId="5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7" fontId="0" fillId="0" borderId="8" xfId="0" applyNumberForma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13" zoomScaleNormal="100" workbookViewId="0">
      <selection activeCell="F24" sqref="F24"/>
    </sheetView>
  </sheetViews>
  <sheetFormatPr defaultColWidth="9.26953125" defaultRowHeight="14.5" x14ac:dyDescent="0.35"/>
  <cols>
    <col min="1" max="1" width="7.453125" style="2" bestFit="1" customWidth="1"/>
    <col min="2" max="5" width="16.7265625" style="2" customWidth="1"/>
    <col min="6" max="6" width="16.7265625" style="47" customWidth="1"/>
    <col min="7" max="7" width="16.7265625" style="2" customWidth="1"/>
    <col min="8" max="8" width="15.7265625" style="2" customWidth="1"/>
    <col min="9" max="9" width="20" style="2" bestFit="1" customWidth="1"/>
    <col min="10" max="10" width="18.7265625" style="2" customWidth="1"/>
    <col min="11" max="12" width="17.7265625" style="2" customWidth="1"/>
    <col min="13" max="13" width="15.7265625" style="2" customWidth="1"/>
    <col min="14" max="16384" width="9.26953125" style="2"/>
  </cols>
  <sheetData>
    <row r="1" spans="1:10" x14ac:dyDescent="0.35">
      <c r="A1" s="5" t="s">
        <v>19</v>
      </c>
      <c r="B1" s="5" t="s">
        <v>28</v>
      </c>
      <c r="C1" s="5"/>
    </row>
    <row r="2" spans="1:10" ht="15" thickBot="1" x14ac:dyDescent="0.4">
      <c r="A2" s="5"/>
      <c r="B2" s="5"/>
      <c r="C2" s="5"/>
    </row>
    <row r="3" spans="1:10" ht="118.5" customHeight="1" thickBot="1" x14ac:dyDescent="0.4">
      <c r="A3" s="44" t="s">
        <v>0</v>
      </c>
      <c r="B3" s="36" t="s">
        <v>21</v>
      </c>
      <c r="C3" s="32" t="s">
        <v>22</v>
      </c>
      <c r="D3" s="32" t="s">
        <v>23</v>
      </c>
      <c r="E3" s="32" t="s">
        <v>24</v>
      </c>
      <c r="F3" s="11" t="s">
        <v>29</v>
      </c>
      <c r="G3" s="32" t="s">
        <v>25</v>
      </c>
      <c r="H3" s="32" t="s">
        <v>26</v>
      </c>
      <c r="I3" s="36" t="s">
        <v>27</v>
      </c>
      <c r="J3" s="32" t="s">
        <v>1</v>
      </c>
    </row>
    <row r="4" spans="1:10" ht="15" thickBot="1" x14ac:dyDescent="0.4">
      <c r="A4" s="20">
        <v>43891</v>
      </c>
      <c r="B4" s="33">
        <v>0</v>
      </c>
      <c r="C4" s="41">
        <v>27413</v>
      </c>
      <c r="D4" s="34">
        <v>0</v>
      </c>
      <c r="E4" s="34">
        <v>23500</v>
      </c>
      <c r="F4" s="48">
        <f>IFERROR((E4+D4)/(C4+B4),"")</f>
        <v>0.85725750556305402</v>
      </c>
      <c r="G4" s="42">
        <v>0.56999999999999995</v>
      </c>
      <c r="H4" s="42">
        <v>0.56999999999999995</v>
      </c>
      <c r="I4" s="37">
        <f t="shared" ref="I4:I30" si="0">(B4*G4)+(C4*H4)</f>
        <v>15625.409999999998</v>
      </c>
      <c r="J4" s="38">
        <f>(D4+E4)-I4</f>
        <v>7874.590000000002</v>
      </c>
    </row>
    <row r="5" spans="1:10" ht="15" thickBot="1" x14ac:dyDescent="0.4">
      <c r="A5" s="20">
        <v>43862</v>
      </c>
      <c r="B5" s="33">
        <v>0</v>
      </c>
      <c r="C5" s="3">
        <v>29391</v>
      </c>
      <c r="D5" s="34">
        <v>0</v>
      </c>
      <c r="E5" s="4">
        <v>24993</v>
      </c>
      <c r="F5" s="49">
        <f t="shared" ref="F5:F31" si="1">IFERROR((E5+D5)/(C5+B5),"")</f>
        <v>0.85036235582321118</v>
      </c>
      <c r="G5" s="42">
        <v>0.56999999999999995</v>
      </c>
      <c r="H5" s="42">
        <v>0.56999999999999995</v>
      </c>
      <c r="I5" s="9">
        <f t="shared" si="0"/>
        <v>16752.87</v>
      </c>
      <c r="J5" s="1">
        <f t="shared" ref="J5:J30" si="2">(D5+E5)-I5</f>
        <v>8240.130000000001</v>
      </c>
    </row>
    <row r="6" spans="1:10" ht="15" thickBot="1" x14ac:dyDescent="0.4">
      <c r="A6" s="20">
        <v>43831</v>
      </c>
      <c r="B6" s="33">
        <v>0</v>
      </c>
      <c r="C6" s="3">
        <v>33777</v>
      </c>
      <c r="D6" s="34">
        <v>0</v>
      </c>
      <c r="E6" s="4">
        <v>28304</v>
      </c>
      <c r="F6" s="49">
        <f t="shared" si="1"/>
        <v>0.8379666637060722</v>
      </c>
      <c r="G6" s="42">
        <v>0.56999999999999995</v>
      </c>
      <c r="H6" s="42">
        <v>0.56999999999999995</v>
      </c>
      <c r="I6" s="9">
        <f t="shared" si="0"/>
        <v>19252.89</v>
      </c>
      <c r="J6" s="1">
        <f t="shared" si="2"/>
        <v>9051.11</v>
      </c>
    </row>
    <row r="7" spans="1:10" ht="15" thickBot="1" x14ac:dyDescent="0.4">
      <c r="A7" s="20">
        <v>43800</v>
      </c>
      <c r="B7" s="33">
        <v>0</v>
      </c>
      <c r="C7" s="3">
        <v>25891</v>
      </c>
      <c r="D7" s="34">
        <v>0</v>
      </c>
      <c r="E7" s="4">
        <v>22351</v>
      </c>
      <c r="F7" s="49">
        <f t="shared" si="1"/>
        <v>0.86327295199103937</v>
      </c>
      <c r="G7" s="42">
        <v>0.56999999999999995</v>
      </c>
      <c r="H7" s="42">
        <v>0.56999999999999995</v>
      </c>
      <c r="I7" s="9">
        <f t="shared" si="0"/>
        <v>14757.869999999999</v>
      </c>
      <c r="J7" s="1">
        <f t="shared" si="2"/>
        <v>7593.130000000001</v>
      </c>
    </row>
    <row r="8" spans="1:10" ht="15" thickBot="1" x14ac:dyDescent="0.4">
      <c r="A8" s="20">
        <v>43770</v>
      </c>
      <c r="B8" s="33">
        <v>0</v>
      </c>
      <c r="C8" s="3">
        <v>18234</v>
      </c>
      <c r="D8" s="34">
        <v>0</v>
      </c>
      <c r="E8" s="4">
        <v>16707</v>
      </c>
      <c r="F8" s="49">
        <f t="shared" si="1"/>
        <v>0.91625534715366896</v>
      </c>
      <c r="G8" s="42">
        <v>0.56999999999999995</v>
      </c>
      <c r="H8" s="42">
        <v>0.56999999999999995</v>
      </c>
      <c r="I8" s="9">
        <f t="shared" si="0"/>
        <v>10393.379999999999</v>
      </c>
      <c r="J8" s="1">
        <f t="shared" si="2"/>
        <v>6313.6200000000008</v>
      </c>
    </row>
    <row r="9" spans="1:10" ht="15" thickBot="1" x14ac:dyDescent="0.4">
      <c r="A9" s="20">
        <v>43739</v>
      </c>
      <c r="B9" s="33">
        <v>0</v>
      </c>
      <c r="C9" s="3">
        <v>8286</v>
      </c>
      <c r="D9" s="34">
        <v>0</v>
      </c>
      <c r="E9" s="4">
        <v>9188</v>
      </c>
      <c r="F9" s="49">
        <f t="shared" si="1"/>
        <v>1.1088583152305094</v>
      </c>
      <c r="G9" s="40">
        <v>0.1139</v>
      </c>
      <c r="H9" s="40">
        <v>0.1139</v>
      </c>
      <c r="I9" s="9">
        <f t="shared" si="0"/>
        <v>943.77539999999999</v>
      </c>
      <c r="J9" s="1">
        <f t="shared" si="2"/>
        <v>8244.2245999999996</v>
      </c>
    </row>
    <row r="10" spans="1:10" ht="15" thickBot="1" x14ac:dyDescent="0.4">
      <c r="A10" s="20">
        <v>43709</v>
      </c>
      <c r="B10" s="33">
        <v>0</v>
      </c>
      <c r="C10" s="3">
        <v>6409</v>
      </c>
      <c r="D10" s="34">
        <v>0</v>
      </c>
      <c r="E10" s="4">
        <v>7743</v>
      </c>
      <c r="F10" s="49">
        <f t="shared" si="1"/>
        <v>1.2081447963800904</v>
      </c>
      <c r="G10" s="40">
        <v>0.1139</v>
      </c>
      <c r="H10" s="40">
        <v>0.1139</v>
      </c>
      <c r="I10" s="9">
        <f t="shared" si="0"/>
        <v>729.98509999999999</v>
      </c>
      <c r="J10" s="1">
        <f t="shared" si="2"/>
        <v>7013.0149000000001</v>
      </c>
    </row>
    <row r="11" spans="1:10" ht="15" thickBot="1" x14ac:dyDescent="0.4">
      <c r="A11" s="20">
        <v>43678</v>
      </c>
      <c r="B11" s="33">
        <v>0</v>
      </c>
      <c r="C11" s="3">
        <v>5713</v>
      </c>
      <c r="D11" s="34">
        <v>0</v>
      </c>
      <c r="E11" s="4">
        <v>7196</v>
      </c>
      <c r="F11" s="49">
        <f t="shared" si="1"/>
        <v>1.25958340626641</v>
      </c>
      <c r="G11" s="40">
        <v>0.1139</v>
      </c>
      <c r="H11" s="40">
        <v>0.1139</v>
      </c>
      <c r="I11" s="9">
        <f t="shared" si="0"/>
        <v>650.71069999999997</v>
      </c>
      <c r="J11" s="1">
        <f t="shared" si="2"/>
        <v>6545.2893000000004</v>
      </c>
    </row>
    <row r="12" spans="1:10" ht="15" thickBot="1" x14ac:dyDescent="0.4">
      <c r="A12" s="20">
        <v>43647</v>
      </c>
      <c r="B12" s="33">
        <v>0</v>
      </c>
      <c r="C12" s="3">
        <v>4839</v>
      </c>
      <c r="D12" s="34">
        <v>0</v>
      </c>
      <c r="E12" s="4">
        <v>6522</v>
      </c>
      <c r="F12" s="49">
        <f t="shared" si="1"/>
        <v>1.3477991320520768</v>
      </c>
      <c r="G12" s="40">
        <v>0.1139</v>
      </c>
      <c r="H12" s="40">
        <v>0.1139</v>
      </c>
      <c r="I12" s="9">
        <f t="shared" si="0"/>
        <v>551.16210000000001</v>
      </c>
      <c r="J12" s="1">
        <f t="shared" si="2"/>
        <v>5970.8379000000004</v>
      </c>
    </row>
    <row r="13" spans="1:10" ht="15" thickBot="1" x14ac:dyDescent="0.4">
      <c r="A13" s="20">
        <v>43617</v>
      </c>
      <c r="B13" s="33">
        <v>0</v>
      </c>
      <c r="C13" s="3">
        <v>8745</v>
      </c>
      <c r="D13" s="34">
        <v>0</v>
      </c>
      <c r="E13" s="4">
        <v>9529</v>
      </c>
      <c r="F13" s="49">
        <f t="shared" si="1"/>
        <v>1.0896512292738707</v>
      </c>
      <c r="G13" s="40">
        <v>0.1139</v>
      </c>
      <c r="H13" s="40">
        <v>0.1139</v>
      </c>
      <c r="I13" s="9">
        <f t="shared" si="0"/>
        <v>996.05550000000005</v>
      </c>
      <c r="J13" s="1">
        <f t="shared" si="2"/>
        <v>8532.9444999999996</v>
      </c>
    </row>
    <row r="14" spans="1:10" ht="15" thickBot="1" x14ac:dyDescent="0.4">
      <c r="A14" s="20">
        <v>43586</v>
      </c>
      <c r="B14" s="33">
        <v>0</v>
      </c>
      <c r="C14" s="3">
        <v>14516</v>
      </c>
      <c r="D14" s="34">
        <v>0</v>
      </c>
      <c r="E14" s="4">
        <v>14213</v>
      </c>
      <c r="F14" s="49">
        <f t="shared" si="1"/>
        <v>0.97912648112427669</v>
      </c>
      <c r="G14" s="40">
        <v>0.1139</v>
      </c>
      <c r="H14" s="40">
        <v>0.1139</v>
      </c>
      <c r="I14" s="9">
        <f t="shared" si="0"/>
        <v>1653.3724</v>
      </c>
      <c r="J14" s="1">
        <f t="shared" si="2"/>
        <v>12559.6276</v>
      </c>
    </row>
    <row r="15" spans="1:10" ht="15" thickBot="1" x14ac:dyDescent="0.4">
      <c r="A15" s="20">
        <v>43556</v>
      </c>
      <c r="B15" s="33">
        <v>0</v>
      </c>
      <c r="C15" s="3">
        <v>20743</v>
      </c>
      <c r="D15" s="34">
        <v>0</v>
      </c>
      <c r="E15" s="4">
        <v>20106</v>
      </c>
      <c r="F15" s="49">
        <f t="shared" si="1"/>
        <v>0.96929084510437258</v>
      </c>
      <c r="G15" s="40">
        <v>0.44900000000000001</v>
      </c>
      <c r="H15" s="40">
        <v>0.44900000000000001</v>
      </c>
      <c r="I15" s="9">
        <f t="shared" si="0"/>
        <v>9313.607</v>
      </c>
      <c r="J15" s="1">
        <f t="shared" si="2"/>
        <v>10792.393</v>
      </c>
    </row>
    <row r="16" spans="1:10" ht="15" thickBot="1" x14ac:dyDescent="0.4">
      <c r="A16" s="20">
        <v>43525</v>
      </c>
      <c r="B16" s="33">
        <v>0</v>
      </c>
      <c r="C16" s="3">
        <v>32403</v>
      </c>
      <c r="D16" s="34">
        <v>0</v>
      </c>
      <c r="E16" s="4">
        <v>29830</v>
      </c>
      <c r="F16" s="49">
        <f t="shared" si="1"/>
        <v>0.92059377218158811</v>
      </c>
      <c r="G16" s="40">
        <v>0.44900000000000001</v>
      </c>
      <c r="H16" s="40">
        <v>0.44900000000000001</v>
      </c>
      <c r="I16" s="9">
        <f t="shared" si="0"/>
        <v>14548.947</v>
      </c>
      <c r="J16" s="1">
        <f t="shared" si="2"/>
        <v>15281.053</v>
      </c>
    </row>
    <row r="17" spans="1:10" ht="15" thickBot="1" x14ac:dyDescent="0.4">
      <c r="A17" s="20">
        <v>43497</v>
      </c>
      <c r="B17" s="33">
        <v>0</v>
      </c>
      <c r="C17" s="3">
        <v>35615</v>
      </c>
      <c r="D17" s="34">
        <v>0</v>
      </c>
      <c r="E17" s="4">
        <v>32540</v>
      </c>
      <c r="F17" s="49">
        <f t="shared" si="1"/>
        <v>0.91365997472974869</v>
      </c>
      <c r="G17" s="40">
        <v>0.44900000000000001</v>
      </c>
      <c r="H17" s="40">
        <v>0.44900000000000001</v>
      </c>
      <c r="I17" s="9">
        <f t="shared" si="0"/>
        <v>15991.135</v>
      </c>
      <c r="J17" s="1">
        <f t="shared" si="2"/>
        <v>16548.864999999998</v>
      </c>
    </row>
    <row r="18" spans="1:10" ht="15" thickBot="1" x14ac:dyDescent="0.4">
      <c r="A18" s="20">
        <v>43466</v>
      </c>
      <c r="B18" s="33">
        <v>0</v>
      </c>
      <c r="C18" s="3">
        <v>37220</v>
      </c>
      <c r="D18" s="34">
        <v>0</v>
      </c>
      <c r="E18" s="4">
        <v>33644</v>
      </c>
      <c r="F18" s="49">
        <f t="shared" si="1"/>
        <v>0.9039226222461042</v>
      </c>
      <c r="G18" s="40">
        <v>0.36420000000000002</v>
      </c>
      <c r="H18" s="40">
        <v>0.36420000000000002</v>
      </c>
      <c r="I18" s="9">
        <f t="shared" si="0"/>
        <v>13555.524000000001</v>
      </c>
      <c r="J18" s="1">
        <f t="shared" si="2"/>
        <v>20088.475999999999</v>
      </c>
    </row>
    <row r="19" spans="1:10" ht="15" thickBot="1" x14ac:dyDescent="0.4">
      <c r="A19" s="20">
        <v>43435</v>
      </c>
      <c r="B19" s="33">
        <v>0</v>
      </c>
      <c r="C19" s="3">
        <v>27008</v>
      </c>
      <c r="D19" s="34">
        <v>0</v>
      </c>
      <c r="E19" s="4">
        <v>24695</v>
      </c>
      <c r="F19" s="49">
        <f t="shared" si="1"/>
        <v>0.9143587085308057</v>
      </c>
      <c r="G19" s="40">
        <v>0.36420000000000002</v>
      </c>
      <c r="H19" s="40">
        <v>0.36420000000000002</v>
      </c>
      <c r="I19" s="9">
        <f t="shared" si="0"/>
        <v>9836.3136000000013</v>
      </c>
      <c r="J19" s="1">
        <f t="shared" si="2"/>
        <v>14858.686399999999</v>
      </c>
    </row>
    <row r="20" spans="1:10" ht="15" thickBot="1" x14ac:dyDescent="0.4">
      <c r="A20" s="20">
        <v>43405</v>
      </c>
      <c r="B20" s="33">
        <v>0</v>
      </c>
      <c r="C20" s="3">
        <v>22875</v>
      </c>
      <c r="D20" s="34">
        <v>0</v>
      </c>
      <c r="E20" s="4">
        <v>20630</v>
      </c>
      <c r="F20" s="49">
        <f t="shared" si="1"/>
        <v>0.90185792349726779</v>
      </c>
      <c r="G20" s="40">
        <v>0.36420000000000002</v>
      </c>
      <c r="H20" s="40">
        <v>0.36420000000000002</v>
      </c>
      <c r="I20" s="9">
        <f t="shared" si="0"/>
        <v>8331.0750000000007</v>
      </c>
      <c r="J20" s="1">
        <f t="shared" si="2"/>
        <v>12298.924999999999</v>
      </c>
    </row>
    <row r="21" spans="1:10" ht="15" thickBot="1" x14ac:dyDescent="0.4">
      <c r="A21" s="20">
        <v>43374</v>
      </c>
      <c r="B21" s="33">
        <v>0</v>
      </c>
      <c r="C21" s="3">
        <v>10112</v>
      </c>
      <c r="D21" s="34">
        <v>0</v>
      </c>
      <c r="E21" s="4">
        <v>9743</v>
      </c>
      <c r="F21" s="49">
        <f t="shared" si="1"/>
        <v>0.96350870253164556</v>
      </c>
      <c r="G21" s="40">
        <v>0.31159999999999999</v>
      </c>
      <c r="H21" s="40">
        <v>0.31159999999999999</v>
      </c>
      <c r="I21" s="9">
        <f t="shared" si="0"/>
        <v>3150.8991999999998</v>
      </c>
      <c r="J21" s="1">
        <f t="shared" si="2"/>
        <v>6592.1008000000002</v>
      </c>
    </row>
    <row r="22" spans="1:10" ht="15" thickBot="1" x14ac:dyDescent="0.4">
      <c r="A22" s="20">
        <v>43344</v>
      </c>
      <c r="B22" s="33">
        <v>0</v>
      </c>
      <c r="C22" s="3">
        <v>5827</v>
      </c>
      <c r="D22" s="34">
        <v>0</v>
      </c>
      <c r="E22" s="4">
        <v>6805</v>
      </c>
      <c r="F22" s="49">
        <f t="shared" si="1"/>
        <v>1.1678393684571822</v>
      </c>
      <c r="G22" s="40">
        <v>0.31159999999999999</v>
      </c>
      <c r="H22" s="40">
        <v>0.31159999999999999</v>
      </c>
      <c r="I22" s="9">
        <f t="shared" si="0"/>
        <v>1815.6931999999999</v>
      </c>
      <c r="J22" s="1">
        <f t="shared" si="2"/>
        <v>4989.3068000000003</v>
      </c>
    </row>
    <row r="23" spans="1:10" ht="15" thickBot="1" x14ac:dyDescent="0.4">
      <c r="A23" s="20">
        <v>43313</v>
      </c>
      <c r="B23" s="33">
        <v>0</v>
      </c>
      <c r="C23" s="3">
        <v>5729</v>
      </c>
      <c r="D23" s="34">
        <v>0</v>
      </c>
      <c r="E23" s="4">
        <v>6739</v>
      </c>
      <c r="F23" s="49">
        <f t="shared" si="1"/>
        <v>1.176296037702915</v>
      </c>
      <c r="G23" s="40">
        <v>0.31159999999999999</v>
      </c>
      <c r="H23" s="40">
        <v>0.31159999999999999</v>
      </c>
      <c r="I23" s="9">
        <f t="shared" si="0"/>
        <v>1785.1563999999998</v>
      </c>
      <c r="J23" s="1">
        <f t="shared" si="2"/>
        <v>4953.8436000000002</v>
      </c>
    </row>
    <row r="24" spans="1:10" ht="15" thickBot="1" x14ac:dyDescent="0.4">
      <c r="A24" s="20">
        <v>43282</v>
      </c>
      <c r="B24" s="33">
        <v>0</v>
      </c>
      <c r="C24" s="3">
        <v>5863</v>
      </c>
      <c r="D24" s="34">
        <v>0</v>
      </c>
      <c r="E24" s="4">
        <v>6857</v>
      </c>
      <c r="F24" s="49">
        <f t="shared" si="1"/>
        <v>1.1695377792938768</v>
      </c>
      <c r="G24" s="40">
        <v>0.31159999999999999</v>
      </c>
      <c r="H24" s="40">
        <v>0.31159999999999999</v>
      </c>
      <c r="I24" s="9">
        <f t="shared" si="0"/>
        <v>1826.9107999999999</v>
      </c>
      <c r="J24" s="1">
        <f t="shared" si="2"/>
        <v>5030.0892000000003</v>
      </c>
    </row>
    <row r="25" spans="1:10" ht="15" thickBot="1" x14ac:dyDescent="0.4">
      <c r="A25" s="20">
        <v>43252</v>
      </c>
      <c r="B25" s="33">
        <v>0</v>
      </c>
      <c r="C25" s="3">
        <v>9141</v>
      </c>
      <c r="D25" s="34">
        <v>0</v>
      </c>
      <c r="E25" s="4">
        <v>9227</v>
      </c>
      <c r="F25" s="49">
        <f t="shared" si="1"/>
        <v>1.0094081610327097</v>
      </c>
      <c r="G25" s="40">
        <v>0.31159999999999999</v>
      </c>
      <c r="H25" s="40">
        <v>0.31159999999999999</v>
      </c>
      <c r="I25" s="9">
        <f t="shared" si="0"/>
        <v>2848.3355999999999</v>
      </c>
      <c r="J25" s="1">
        <f t="shared" si="2"/>
        <v>6378.6643999999997</v>
      </c>
    </row>
    <row r="26" spans="1:10" ht="15" thickBot="1" x14ac:dyDescent="0.4">
      <c r="A26" s="20">
        <v>43221</v>
      </c>
      <c r="B26" s="33">
        <v>0</v>
      </c>
      <c r="C26" s="3">
        <v>11426</v>
      </c>
      <c r="D26" s="34">
        <v>0</v>
      </c>
      <c r="E26" s="4">
        <v>11131</v>
      </c>
      <c r="F26" s="49">
        <f t="shared" si="1"/>
        <v>0.97418169088044815</v>
      </c>
      <c r="G26" s="40">
        <v>0.31159999999999999</v>
      </c>
      <c r="H26" s="40">
        <v>0.31159999999999999</v>
      </c>
      <c r="I26" s="9">
        <f t="shared" si="0"/>
        <v>3560.3415999999997</v>
      </c>
      <c r="J26" s="1">
        <f t="shared" si="2"/>
        <v>7570.6584000000003</v>
      </c>
    </row>
    <row r="27" spans="1:10" ht="15" thickBot="1" x14ac:dyDescent="0.4">
      <c r="A27" s="20">
        <v>43191</v>
      </c>
      <c r="B27" s="33">
        <v>0</v>
      </c>
      <c r="C27" s="3">
        <v>26675</v>
      </c>
      <c r="D27" s="34">
        <v>0</v>
      </c>
      <c r="E27" s="4">
        <v>24142</v>
      </c>
      <c r="F27" s="49">
        <f t="shared" si="1"/>
        <v>0.90504217432052481</v>
      </c>
      <c r="G27" s="40">
        <v>0.94230000000000003</v>
      </c>
      <c r="H27" s="40">
        <v>0.94230000000000003</v>
      </c>
      <c r="I27" s="9">
        <f t="shared" si="0"/>
        <v>25135.852500000001</v>
      </c>
      <c r="J27" s="1">
        <f t="shared" si="2"/>
        <v>-993.85250000000087</v>
      </c>
    </row>
    <row r="28" spans="1:10" ht="15" thickBot="1" x14ac:dyDescent="0.4">
      <c r="A28" s="20">
        <v>43160</v>
      </c>
      <c r="B28" s="33">
        <v>0</v>
      </c>
      <c r="C28" s="3">
        <v>32190</v>
      </c>
      <c r="D28" s="34">
        <v>0</v>
      </c>
      <c r="E28" s="4">
        <v>28538</v>
      </c>
      <c r="F28" s="49">
        <f t="shared" si="1"/>
        <v>0.88654861758310033</v>
      </c>
      <c r="G28" s="40">
        <v>0.94230000000000003</v>
      </c>
      <c r="H28" s="40">
        <v>0.94230000000000003</v>
      </c>
      <c r="I28" s="9">
        <f t="shared" si="0"/>
        <v>30332.637000000002</v>
      </c>
      <c r="J28" s="1">
        <f t="shared" si="2"/>
        <v>-1794.6370000000024</v>
      </c>
    </row>
    <row r="29" spans="1:10" ht="15" thickBot="1" x14ac:dyDescent="0.4">
      <c r="A29" s="20">
        <v>43132</v>
      </c>
      <c r="B29" s="33">
        <v>0</v>
      </c>
      <c r="C29" s="3">
        <v>30727</v>
      </c>
      <c r="D29" s="34">
        <v>0</v>
      </c>
      <c r="E29" s="4">
        <v>27372</v>
      </c>
      <c r="F29" s="49">
        <f t="shared" si="1"/>
        <v>0.89081264034887886</v>
      </c>
      <c r="G29" s="40">
        <v>0.81359999999999999</v>
      </c>
      <c r="H29" s="40">
        <v>0.81359999999999999</v>
      </c>
      <c r="I29" s="9">
        <f t="shared" si="0"/>
        <v>24999.4872</v>
      </c>
      <c r="J29" s="1">
        <f t="shared" si="2"/>
        <v>2372.5128000000004</v>
      </c>
    </row>
    <row r="30" spans="1:10" ht="15" thickBot="1" x14ac:dyDescent="0.4">
      <c r="A30" s="25">
        <v>43101</v>
      </c>
      <c r="B30" s="33">
        <v>0</v>
      </c>
      <c r="C30" s="6">
        <v>40254</v>
      </c>
      <c r="D30" s="34">
        <v>0</v>
      </c>
      <c r="E30" s="7">
        <v>34965</v>
      </c>
      <c r="F30" s="50">
        <f t="shared" si="1"/>
        <v>0.86860933074973912</v>
      </c>
      <c r="G30" s="43">
        <v>0.31019999999999998</v>
      </c>
      <c r="H30" s="43">
        <v>0.31019999999999998</v>
      </c>
      <c r="I30" s="10">
        <f t="shared" si="0"/>
        <v>12486.790799999999</v>
      </c>
      <c r="J30" s="8">
        <f t="shared" si="2"/>
        <v>22478.209200000001</v>
      </c>
    </row>
    <row r="31" spans="1:10" ht="15" thickBot="1" x14ac:dyDescent="0.4">
      <c r="A31" s="30" t="s">
        <v>2</v>
      </c>
      <c r="B31" s="39">
        <f>SUM(B4:B30)</f>
        <v>0</v>
      </c>
      <c r="C31" s="39">
        <f>SUM(C4:C30)</f>
        <v>537022</v>
      </c>
      <c r="D31" s="13">
        <f>SUM(D4:D30)</f>
        <v>0</v>
      </c>
      <c r="E31" s="13">
        <f>SUM(E4:E30)</f>
        <v>497210</v>
      </c>
      <c r="F31" s="50">
        <f t="shared" si="1"/>
        <v>0.92586523457139558</v>
      </c>
      <c r="G31" s="46"/>
      <c r="H31" s="46"/>
      <c r="I31" s="31">
        <f>SUM(I4:I30)</f>
        <v>261826.18710000004</v>
      </c>
      <c r="J31" s="13">
        <f>SUM(J4:J30)</f>
        <v>235383.81289999996</v>
      </c>
    </row>
    <row r="32" spans="1:10" x14ac:dyDescent="0.35">
      <c r="A32" s="15"/>
      <c r="B32" s="16"/>
      <c r="C32" s="16"/>
      <c r="D32" s="17"/>
      <c r="E32" s="17"/>
      <c r="F32" s="51"/>
      <c r="G32" s="17"/>
      <c r="H32" s="17"/>
      <c r="I32" s="17"/>
      <c r="J32" s="17"/>
    </row>
    <row r="33" spans="2:7" x14ac:dyDescent="0.35">
      <c r="B33" s="18" t="s">
        <v>5</v>
      </c>
      <c r="C33" s="18"/>
    </row>
    <row r="34" spans="2:7" x14ac:dyDescent="0.35">
      <c r="B34" s="14" t="s">
        <v>3</v>
      </c>
      <c r="C34" s="2" t="s">
        <v>41</v>
      </c>
    </row>
    <row r="35" spans="2:7" x14ac:dyDescent="0.35">
      <c r="B35" s="14" t="s">
        <v>4</v>
      </c>
      <c r="C35" s="2" t="s">
        <v>42</v>
      </c>
    </row>
    <row r="36" spans="2:7" x14ac:dyDescent="0.35">
      <c r="B36" s="14" t="s">
        <v>11</v>
      </c>
      <c r="C36" s="2" t="s">
        <v>43</v>
      </c>
    </row>
    <row r="37" spans="2:7" x14ac:dyDescent="0.35">
      <c r="B37" s="14" t="s">
        <v>12</v>
      </c>
      <c r="C37" s="2" t="s">
        <v>44</v>
      </c>
    </row>
    <row r="38" spans="2:7" x14ac:dyDescent="0.35">
      <c r="B38" s="14" t="s">
        <v>13</v>
      </c>
      <c r="C38" s="2" t="s">
        <v>45</v>
      </c>
    </row>
    <row r="39" spans="2:7" x14ac:dyDescent="0.35">
      <c r="B39" s="14" t="s">
        <v>15</v>
      </c>
      <c r="C39" s="2" t="s">
        <v>46</v>
      </c>
    </row>
    <row r="40" spans="2:7" x14ac:dyDescent="0.35">
      <c r="B40" s="14"/>
      <c r="C40" s="12"/>
      <c r="E40" s="12"/>
      <c r="F40" s="12"/>
      <c r="G40" s="12"/>
    </row>
    <row r="41" spans="2:7" x14ac:dyDescent="0.35">
      <c r="B41" s="14"/>
      <c r="E41" s="12"/>
      <c r="F41" s="12"/>
      <c r="G41" s="12"/>
    </row>
    <row r="42" spans="2:7" x14ac:dyDescent="0.35">
      <c r="B42" s="14"/>
      <c r="E42" s="12"/>
      <c r="F42" s="12"/>
      <c r="G42" s="12"/>
    </row>
  </sheetData>
  <pageMargins left="0.7" right="0.7" top="0.75" bottom="0.75" header="0.3" footer="0.3"/>
  <pageSetup scale="7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opLeftCell="A3" zoomScaleNormal="100" workbookViewId="0">
      <selection activeCell="H5" sqref="H5:H31"/>
    </sheetView>
  </sheetViews>
  <sheetFormatPr defaultColWidth="9.26953125" defaultRowHeight="14.5" x14ac:dyDescent="0.35"/>
  <cols>
    <col min="1" max="1" width="9.26953125" style="2" customWidth="1"/>
    <col min="2" max="13" width="14" style="2" customWidth="1"/>
    <col min="14" max="16384" width="9.26953125" style="2"/>
  </cols>
  <sheetData>
    <row r="1" spans="1:13" x14ac:dyDescent="0.35">
      <c r="A1" s="5" t="s">
        <v>55</v>
      </c>
      <c r="B1" s="5" t="s">
        <v>33</v>
      </c>
      <c r="C1" s="5"/>
      <c r="E1" s="5"/>
      <c r="F1" s="5"/>
      <c r="H1" s="5"/>
      <c r="I1" s="5"/>
      <c r="K1" s="5"/>
      <c r="L1" s="5"/>
    </row>
    <row r="2" spans="1:13" ht="15" thickBot="1" x14ac:dyDescent="0.4">
      <c r="A2" s="5"/>
      <c r="B2" s="5"/>
      <c r="C2" s="5"/>
      <c r="E2" s="5"/>
      <c r="F2" s="5"/>
      <c r="H2" s="5"/>
      <c r="I2" s="5"/>
      <c r="K2" s="5"/>
      <c r="L2" s="5"/>
    </row>
    <row r="3" spans="1:13" ht="24.65" customHeight="1" x14ac:dyDescent="0.35">
      <c r="A3" s="62" t="s">
        <v>0</v>
      </c>
      <c r="B3" s="64" t="s">
        <v>6</v>
      </c>
      <c r="C3" s="65"/>
      <c r="D3" s="66"/>
      <c r="E3" s="64" t="s">
        <v>7</v>
      </c>
      <c r="F3" s="65"/>
      <c r="G3" s="66"/>
      <c r="H3" s="64" t="s">
        <v>8</v>
      </c>
      <c r="I3" s="65"/>
      <c r="J3" s="67"/>
      <c r="K3" s="64" t="s">
        <v>9</v>
      </c>
      <c r="L3" s="65"/>
      <c r="M3" s="68"/>
    </row>
    <row r="4" spans="1:13" ht="87.5" thickBot="1" x14ac:dyDescent="0.4">
      <c r="A4" s="63"/>
      <c r="B4" s="19" t="s">
        <v>10</v>
      </c>
      <c r="C4" s="19" t="s">
        <v>32</v>
      </c>
      <c r="D4" s="19" t="s">
        <v>20</v>
      </c>
      <c r="E4" s="19" t="s">
        <v>10</v>
      </c>
      <c r="F4" s="19" t="s">
        <v>32</v>
      </c>
      <c r="G4" s="19" t="s">
        <v>20</v>
      </c>
      <c r="H4" s="19" t="s">
        <v>10</v>
      </c>
      <c r="I4" s="19" t="s">
        <v>32</v>
      </c>
      <c r="J4" s="19" t="s">
        <v>20</v>
      </c>
      <c r="K4" s="19" t="s">
        <v>10</v>
      </c>
      <c r="L4" s="19" t="s">
        <v>32</v>
      </c>
      <c r="M4" s="19" t="s">
        <v>20</v>
      </c>
    </row>
    <row r="5" spans="1:13" ht="15" thickBot="1" x14ac:dyDescent="0.4">
      <c r="A5" s="20">
        <v>43891</v>
      </c>
      <c r="B5" s="21">
        <v>0</v>
      </c>
      <c r="C5" s="22">
        <v>0</v>
      </c>
      <c r="D5" s="56" t="str">
        <f>IFERROR(C5/B5,"")</f>
        <v/>
      </c>
      <c r="E5" s="21">
        <v>0</v>
      </c>
      <c r="F5" s="21">
        <v>0</v>
      </c>
      <c r="G5" s="56" t="str">
        <f>IFERROR(F5/E5,"")</f>
        <v/>
      </c>
      <c r="H5" s="22">
        <v>238</v>
      </c>
      <c r="I5" s="22"/>
      <c r="J5" s="56">
        <f>IFERROR(I5/H5,"")</f>
        <v>0</v>
      </c>
      <c r="K5" s="21">
        <v>0</v>
      </c>
      <c r="L5" s="21">
        <v>0</v>
      </c>
      <c r="M5" s="56" t="str">
        <f>IFERROR(L5/K5,"")</f>
        <v/>
      </c>
    </row>
    <row r="6" spans="1:13" ht="15" thickBot="1" x14ac:dyDescent="0.4">
      <c r="A6" s="20">
        <v>43862</v>
      </c>
      <c r="B6" s="21">
        <v>0</v>
      </c>
      <c r="C6" s="22">
        <v>0</v>
      </c>
      <c r="D6" s="24" t="str">
        <f t="shared" ref="D6:D31" si="0">IFERROR(C6/B6,"")</f>
        <v/>
      </c>
      <c r="E6" s="21">
        <v>0</v>
      </c>
      <c r="F6" s="21">
        <v>0</v>
      </c>
      <c r="G6" s="24" t="str">
        <f t="shared" ref="G6:G31" si="1">IFERROR(F6/E6,"")</f>
        <v/>
      </c>
      <c r="H6" s="23">
        <v>238</v>
      </c>
      <c r="I6" s="23"/>
      <c r="J6" s="24">
        <f t="shared" ref="J6:J31" si="2">IFERROR(I6/H6,"")</f>
        <v>0</v>
      </c>
      <c r="K6" s="21">
        <v>0</v>
      </c>
      <c r="L6" s="21">
        <v>0</v>
      </c>
      <c r="M6" s="24" t="str">
        <f t="shared" ref="M6:M31" si="3">IFERROR(L6/K6,"")</f>
        <v/>
      </c>
    </row>
    <row r="7" spans="1:13" ht="15" thickBot="1" x14ac:dyDescent="0.4">
      <c r="A7" s="20">
        <v>43831</v>
      </c>
      <c r="B7" s="21">
        <v>0</v>
      </c>
      <c r="C7" s="22">
        <v>0</v>
      </c>
      <c r="D7" s="24" t="str">
        <f t="shared" si="0"/>
        <v/>
      </c>
      <c r="E7" s="21">
        <v>0</v>
      </c>
      <c r="F7" s="21">
        <v>0</v>
      </c>
      <c r="G7" s="24" t="str">
        <f t="shared" si="1"/>
        <v/>
      </c>
      <c r="H7" s="23">
        <v>238</v>
      </c>
      <c r="I7" s="23"/>
      <c r="J7" s="24">
        <f t="shared" si="2"/>
        <v>0</v>
      </c>
      <c r="K7" s="21">
        <v>0</v>
      </c>
      <c r="L7" s="21">
        <v>0</v>
      </c>
      <c r="M7" s="24" t="str">
        <f t="shared" si="3"/>
        <v/>
      </c>
    </row>
    <row r="8" spans="1:13" ht="15" thickBot="1" x14ac:dyDescent="0.4">
      <c r="A8" s="20">
        <v>43800</v>
      </c>
      <c r="B8" s="21">
        <v>0</v>
      </c>
      <c r="C8" s="22">
        <v>0</v>
      </c>
      <c r="D8" s="24" t="str">
        <f t="shared" si="0"/>
        <v/>
      </c>
      <c r="E8" s="21">
        <v>0</v>
      </c>
      <c r="F8" s="21">
        <v>0</v>
      </c>
      <c r="G8" s="24" t="str">
        <f t="shared" si="1"/>
        <v/>
      </c>
      <c r="H8" s="23">
        <v>238</v>
      </c>
      <c r="I8" s="23"/>
      <c r="J8" s="24">
        <f t="shared" si="2"/>
        <v>0</v>
      </c>
      <c r="K8" s="21">
        <v>0</v>
      </c>
      <c r="L8" s="21">
        <v>0</v>
      </c>
      <c r="M8" s="24" t="str">
        <f t="shared" si="3"/>
        <v/>
      </c>
    </row>
    <row r="9" spans="1:13" ht="15" thickBot="1" x14ac:dyDescent="0.4">
      <c r="A9" s="20">
        <v>43770</v>
      </c>
      <c r="B9" s="21">
        <v>0</v>
      </c>
      <c r="C9" s="22">
        <v>0</v>
      </c>
      <c r="D9" s="24" t="str">
        <f t="shared" si="0"/>
        <v/>
      </c>
      <c r="E9" s="21">
        <v>0</v>
      </c>
      <c r="F9" s="21">
        <v>0</v>
      </c>
      <c r="G9" s="24" t="str">
        <f t="shared" si="1"/>
        <v/>
      </c>
      <c r="H9" s="23">
        <v>238</v>
      </c>
      <c r="I9" s="23"/>
      <c r="J9" s="24">
        <f t="shared" si="2"/>
        <v>0</v>
      </c>
      <c r="K9" s="21">
        <v>0</v>
      </c>
      <c r="L9" s="21">
        <v>0</v>
      </c>
      <c r="M9" s="24" t="str">
        <f t="shared" si="3"/>
        <v/>
      </c>
    </row>
    <row r="10" spans="1:13" ht="15" thickBot="1" x14ac:dyDescent="0.4">
      <c r="A10" s="20">
        <v>43739</v>
      </c>
      <c r="B10" s="21">
        <v>0</v>
      </c>
      <c r="C10" s="22">
        <v>0</v>
      </c>
      <c r="D10" s="24" t="str">
        <f t="shared" si="0"/>
        <v/>
      </c>
      <c r="E10" s="21">
        <v>0</v>
      </c>
      <c r="F10" s="21">
        <v>0</v>
      </c>
      <c r="G10" s="24" t="str">
        <f t="shared" si="1"/>
        <v/>
      </c>
      <c r="H10" s="23">
        <v>238</v>
      </c>
      <c r="I10" s="23"/>
      <c r="J10" s="24">
        <f t="shared" si="2"/>
        <v>0</v>
      </c>
      <c r="K10" s="21">
        <v>0</v>
      </c>
      <c r="L10" s="21">
        <v>0</v>
      </c>
      <c r="M10" s="24" t="str">
        <f t="shared" si="3"/>
        <v/>
      </c>
    </row>
    <row r="11" spans="1:13" ht="15" thickBot="1" x14ac:dyDescent="0.4">
      <c r="A11" s="20">
        <v>43709</v>
      </c>
      <c r="B11" s="21">
        <v>0</v>
      </c>
      <c r="C11" s="22">
        <v>0</v>
      </c>
      <c r="D11" s="24" t="str">
        <f t="shared" si="0"/>
        <v/>
      </c>
      <c r="E11" s="21">
        <v>0</v>
      </c>
      <c r="F11" s="21">
        <v>0</v>
      </c>
      <c r="G11" s="24" t="str">
        <f t="shared" si="1"/>
        <v/>
      </c>
      <c r="H11" s="23">
        <v>238</v>
      </c>
      <c r="I11" s="23"/>
      <c r="J11" s="24">
        <f t="shared" si="2"/>
        <v>0</v>
      </c>
      <c r="K11" s="21">
        <v>0</v>
      </c>
      <c r="L11" s="21">
        <v>0</v>
      </c>
      <c r="M11" s="24" t="str">
        <f t="shared" si="3"/>
        <v/>
      </c>
    </row>
    <row r="12" spans="1:13" ht="15" thickBot="1" x14ac:dyDescent="0.4">
      <c r="A12" s="20">
        <v>43678</v>
      </c>
      <c r="B12" s="21">
        <v>0</v>
      </c>
      <c r="C12" s="22">
        <v>0</v>
      </c>
      <c r="D12" s="24" t="str">
        <f t="shared" si="0"/>
        <v/>
      </c>
      <c r="E12" s="21">
        <v>0</v>
      </c>
      <c r="F12" s="21">
        <v>0</v>
      </c>
      <c r="G12" s="24" t="str">
        <f t="shared" si="1"/>
        <v/>
      </c>
      <c r="H12" s="23">
        <v>237</v>
      </c>
      <c r="I12" s="23"/>
      <c r="J12" s="24">
        <f t="shared" si="2"/>
        <v>0</v>
      </c>
      <c r="K12" s="21">
        <v>0</v>
      </c>
      <c r="L12" s="21">
        <v>0</v>
      </c>
      <c r="M12" s="24" t="str">
        <f t="shared" si="3"/>
        <v/>
      </c>
    </row>
    <row r="13" spans="1:13" ht="15" thickBot="1" x14ac:dyDescent="0.4">
      <c r="A13" s="20">
        <v>43647</v>
      </c>
      <c r="B13" s="21">
        <v>0</v>
      </c>
      <c r="C13" s="22">
        <v>0</v>
      </c>
      <c r="D13" s="24" t="str">
        <f t="shared" si="0"/>
        <v/>
      </c>
      <c r="E13" s="21">
        <v>0</v>
      </c>
      <c r="F13" s="21">
        <v>0</v>
      </c>
      <c r="G13" s="24" t="str">
        <f t="shared" si="1"/>
        <v/>
      </c>
      <c r="H13" s="23">
        <v>237</v>
      </c>
      <c r="I13" s="23"/>
      <c r="J13" s="24">
        <f t="shared" si="2"/>
        <v>0</v>
      </c>
      <c r="K13" s="21">
        <v>0</v>
      </c>
      <c r="L13" s="21">
        <v>0</v>
      </c>
      <c r="M13" s="24" t="str">
        <f t="shared" si="3"/>
        <v/>
      </c>
    </row>
    <row r="14" spans="1:13" ht="15" thickBot="1" x14ac:dyDescent="0.4">
      <c r="A14" s="20">
        <v>43617</v>
      </c>
      <c r="B14" s="21">
        <v>0</v>
      </c>
      <c r="C14" s="22">
        <v>0</v>
      </c>
      <c r="D14" s="24" t="str">
        <f t="shared" si="0"/>
        <v/>
      </c>
      <c r="E14" s="21">
        <v>0</v>
      </c>
      <c r="F14" s="21">
        <v>0</v>
      </c>
      <c r="G14" s="24" t="str">
        <f t="shared" si="1"/>
        <v/>
      </c>
      <c r="H14" s="23">
        <v>237</v>
      </c>
      <c r="I14" s="23"/>
      <c r="J14" s="24">
        <f t="shared" si="2"/>
        <v>0</v>
      </c>
      <c r="K14" s="21">
        <v>0</v>
      </c>
      <c r="L14" s="21">
        <v>0</v>
      </c>
      <c r="M14" s="24" t="str">
        <f t="shared" si="3"/>
        <v/>
      </c>
    </row>
    <row r="15" spans="1:13" ht="15" thickBot="1" x14ac:dyDescent="0.4">
      <c r="A15" s="20">
        <v>43586</v>
      </c>
      <c r="B15" s="21">
        <v>0</v>
      </c>
      <c r="C15" s="22">
        <v>0</v>
      </c>
      <c r="D15" s="24" t="str">
        <f t="shared" si="0"/>
        <v/>
      </c>
      <c r="E15" s="21">
        <v>0</v>
      </c>
      <c r="F15" s="21">
        <v>0</v>
      </c>
      <c r="G15" s="24" t="str">
        <f t="shared" si="1"/>
        <v/>
      </c>
      <c r="H15" s="23">
        <v>237</v>
      </c>
      <c r="I15" s="23"/>
      <c r="J15" s="24">
        <f t="shared" si="2"/>
        <v>0</v>
      </c>
      <c r="K15" s="21">
        <v>0</v>
      </c>
      <c r="L15" s="21">
        <v>0</v>
      </c>
      <c r="M15" s="24" t="str">
        <f t="shared" si="3"/>
        <v/>
      </c>
    </row>
    <row r="16" spans="1:13" ht="15" thickBot="1" x14ac:dyDescent="0.4">
      <c r="A16" s="20">
        <v>43556</v>
      </c>
      <c r="B16" s="21">
        <v>0</v>
      </c>
      <c r="C16" s="22">
        <v>0</v>
      </c>
      <c r="D16" s="24" t="str">
        <f t="shared" si="0"/>
        <v/>
      </c>
      <c r="E16" s="21">
        <v>0</v>
      </c>
      <c r="F16" s="21">
        <v>0</v>
      </c>
      <c r="G16" s="24" t="str">
        <f t="shared" si="1"/>
        <v/>
      </c>
      <c r="H16" s="23">
        <v>237</v>
      </c>
      <c r="I16" s="23"/>
      <c r="J16" s="24">
        <f t="shared" si="2"/>
        <v>0</v>
      </c>
      <c r="K16" s="21">
        <v>0</v>
      </c>
      <c r="L16" s="21">
        <v>0</v>
      </c>
      <c r="M16" s="24" t="str">
        <f t="shared" si="3"/>
        <v/>
      </c>
    </row>
    <row r="17" spans="1:13" ht="15" thickBot="1" x14ac:dyDescent="0.4">
      <c r="A17" s="20">
        <v>43525</v>
      </c>
      <c r="B17" s="21">
        <v>0</v>
      </c>
      <c r="C17" s="22">
        <v>0</v>
      </c>
      <c r="D17" s="24" t="str">
        <f t="shared" si="0"/>
        <v/>
      </c>
      <c r="E17" s="21">
        <v>0</v>
      </c>
      <c r="F17" s="21">
        <v>0</v>
      </c>
      <c r="G17" s="24" t="str">
        <f t="shared" si="1"/>
        <v/>
      </c>
      <c r="H17" s="23">
        <v>237</v>
      </c>
      <c r="I17" s="23"/>
      <c r="J17" s="24">
        <f t="shared" si="2"/>
        <v>0</v>
      </c>
      <c r="K17" s="21">
        <v>0</v>
      </c>
      <c r="L17" s="21">
        <v>0</v>
      </c>
      <c r="M17" s="24" t="str">
        <f t="shared" si="3"/>
        <v/>
      </c>
    </row>
    <row r="18" spans="1:13" ht="15" thickBot="1" x14ac:dyDescent="0.4">
      <c r="A18" s="20">
        <v>43497</v>
      </c>
      <c r="B18" s="21">
        <v>0</v>
      </c>
      <c r="C18" s="22">
        <v>0</v>
      </c>
      <c r="D18" s="24" t="str">
        <f t="shared" si="0"/>
        <v/>
      </c>
      <c r="E18" s="21">
        <v>0</v>
      </c>
      <c r="F18" s="21">
        <v>0</v>
      </c>
      <c r="G18" s="24" t="str">
        <f t="shared" si="1"/>
        <v/>
      </c>
      <c r="H18" s="23">
        <v>237</v>
      </c>
      <c r="I18" s="23"/>
      <c r="J18" s="24">
        <f t="shared" si="2"/>
        <v>0</v>
      </c>
      <c r="K18" s="21">
        <v>0</v>
      </c>
      <c r="L18" s="21">
        <v>0</v>
      </c>
      <c r="M18" s="24" t="str">
        <f t="shared" si="3"/>
        <v/>
      </c>
    </row>
    <row r="19" spans="1:13" ht="15" thickBot="1" x14ac:dyDescent="0.4">
      <c r="A19" s="20">
        <v>43466</v>
      </c>
      <c r="B19" s="21">
        <v>0</v>
      </c>
      <c r="C19" s="22">
        <v>0</v>
      </c>
      <c r="D19" s="24" t="str">
        <f t="shared" si="0"/>
        <v/>
      </c>
      <c r="E19" s="21">
        <v>0</v>
      </c>
      <c r="F19" s="21">
        <v>0</v>
      </c>
      <c r="G19" s="24" t="str">
        <f t="shared" si="1"/>
        <v/>
      </c>
      <c r="H19" s="23">
        <v>237</v>
      </c>
      <c r="I19" s="23"/>
      <c r="J19" s="24">
        <f t="shared" si="2"/>
        <v>0</v>
      </c>
      <c r="K19" s="21">
        <v>0</v>
      </c>
      <c r="L19" s="21">
        <v>0</v>
      </c>
      <c r="M19" s="24" t="str">
        <f t="shared" si="3"/>
        <v/>
      </c>
    </row>
    <row r="20" spans="1:13" ht="15" thickBot="1" x14ac:dyDescent="0.4">
      <c r="A20" s="20">
        <v>43435</v>
      </c>
      <c r="B20" s="21">
        <v>0</v>
      </c>
      <c r="C20" s="22">
        <v>0</v>
      </c>
      <c r="D20" s="24" t="str">
        <f t="shared" si="0"/>
        <v/>
      </c>
      <c r="E20" s="21">
        <v>0</v>
      </c>
      <c r="F20" s="21">
        <v>0</v>
      </c>
      <c r="G20" s="24" t="str">
        <f t="shared" si="1"/>
        <v/>
      </c>
      <c r="H20" s="23">
        <v>237</v>
      </c>
      <c r="I20" s="23"/>
      <c r="J20" s="24">
        <f t="shared" si="2"/>
        <v>0</v>
      </c>
      <c r="K20" s="21">
        <v>0</v>
      </c>
      <c r="L20" s="21">
        <v>0</v>
      </c>
      <c r="M20" s="24" t="str">
        <f t="shared" si="3"/>
        <v/>
      </c>
    </row>
    <row r="21" spans="1:13" ht="15" thickBot="1" x14ac:dyDescent="0.4">
      <c r="A21" s="20">
        <v>43405</v>
      </c>
      <c r="B21" s="21">
        <v>0</v>
      </c>
      <c r="C21" s="22">
        <v>0</v>
      </c>
      <c r="D21" s="24" t="str">
        <f t="shared" si="0"/>
        <v/>
      </c>
      <c r="E21" s="21">
        <v>0</v>
      </c>
      <c r="F21" s="21">
        <v>0</v>
      </c>
      <c r="G21" s="24" t="str">
        <f t="shared" si="1"/>
        <v/>
      </c>
      <c r="H21" s="23">
        <v>237</v>
      </c>
      <c r="I21" s="23"/>
      <c r="J21" s="24">
        <f t="shared" si="2"/>
        <v>0</v>
      </c>
      <c r="K21" s="21">
        <v>0</v>
      </c>
      <c r="L21" s="21">
        <v>0</v>
      </c>
      <c r="M21" s="24" t="str">
        <f t="shared" si="3"/>
        <v/>
      </c>
    </row>
    <row r="22" spans="1:13" ht="15" thickBot="1" x14ac:dyDescent="0.4">
      <c r="A22" s="20">
        <v>43374</v>
      </c>
      <c r="B22" s="21">
        <v>0</v>
      </c>
      <c r="C22" s="22">
        <v>0</v>
      </c>
      <c r="D22" s="24" t="str">
        <f t="shared" si="0"/>
        <v/>
      </c>
      <c r="E22" s="21">
        <v>0</v>
      </c>
      <c r="F22" s="21">
        <v>0</v>
      </c>
      <c r="G22" s="24" t="str">
        <f t="shared" si="1"/>
        <v/>
      </c>
      <c r="H22" s="23">
        <v>237</v>
      </c>
      <c r="I22" s="23"/>
      <c r="J22" s="24">
        <f t="shared" si="2"/>
        <v>0</v>
      </c>
      <c r="K22" s="21">
        <v>0</v>
      </c>
      <c r="L22" s="21">
        <v>0</v>
      </c>
      <c r="M22" s="24" t="str">
        <f t="shared" si="3"/>
        <v/>
      </c>
    </row>
    <row r="23" spans="1:13" ht="15" thickBot="1" x14ac:dyDescent="0.4">
      <c r="A23" s="20">
        <v>43344</v>
      </c>
      <c r="B23" s="21">
        <v>0</v>
      </c>
      <c r="C23" s="22">
        <v>0</v>
      </c>
      <c r="D23" s="24" t="str">
        <f t="shared" si="0"/>
        <v/>
      </c>
      <c r="E23" s="21">
        <v>0</v>
      </c>
      <c r="F23" s="21">
        <v>0</v>
      </c>
      <c r="G23" s="24" t="str">
        <f t="shared" si="1"/>
        <v/>
      </c>
      <c r="H23" s="23">
        <v>237</v>
      </c>
      <c r="I23" s="23"/>
      <c r="J23" s="24">
        <f t="shared" si="2"/>
        <v>0</v>
      </c>
      <c r="K23" s="21">
        <v>0</v>
      </c>
      <c r="L23" s="21">
        <v>0</v>
      </c>
      <c r="M23" s="24" t="str">
        <f t="shared" si="3"/>
        <v/>
      </c>
    </row>
    <row r="24" spans="1:13" ht="15" thickBot="1" x14ac:dyDescent="0.4">
      <c r="A24" s="20">
        <v>43313</v>
      </c>
      <c r="B24" s="21">
        <v>0</v>
      </c>
      <c r="C24" s="22">
        <v>0</v>
      </c>
      <c r="D24" s="24" t="str">
        <f t="shared" si="0"/>
        <v/>
      </c>
      <c r="E24" s="21">
        <v>0</v>
      </c>
      <c r="F24" s="21">
        <v>0</v>
      </c>
      <c r="G24" s="24" t="str">
        <f t="shared" si="1"/>
        <v/>
      </c>
      <c r="H24" s="23">
        <v>237</v>
      </c>
      <c r="I24" s="23"/>
      <c r="J24" s="24">
        <f t="shared" si="2"/>
        <v>0</v>
      </c>
      <c r="K24" s="21">
        <v>0</v>
      </c>
      <c r="L24" s="21">
        <v>0</v>
      </c>
      <c r="M24" s="24" t="str">
        <f t="shared" si="3"/>
        <v/>
      </c>
    </row>
    <row r="25" spans="1:13" ht="15" thickBot="1" x14ac:dyDescent="0.4">
      <c r="A25" s="20">
        <v>43282</v>
      </c>
      <c r="B25" s="21">
        <v>0</v>
      </c>
      <c r="C25" s="22">
        <v>0</v>
      </c>
      <c r="D25" s="24" t="str">
        <f t="shared" si="0"/>
        <v/>
      </c>
      <c r="E25" s="21">
        <v>0</v>
      </c>
      <c r="F25" s="21">
        <v>0</v>
      </c>
      <c r="G25" s="24" t="str">
        <f t="shared" si="1"/>
        <v/>
      </c>
      <c r="H25" s="23">
        <v>237</v>
      </c>
      <c r="I25" s="23"/>
      <c r="J25" s="24">
        <f t="shared" si="2"/>
        <v>0</v>
      </c>
      <c r="K25" s="21">
        <v>0</v>
      </c>
      <c r="L25" s="21">
        <v>0</v>
      </c>
      <c r="M25" s="24" t="str">
        <f t="shared" si="3"/>
        <v/>
      </c>
    </row>
    <row r="26" spans="1:13" ht="15" thickBot="1" x14ac:dyDescent="0.4">
      <c r="A26" s="20">
        <v>43252</v>
      </c>
      <c r="B26" s="21">
        <v>0</v>
      </c>
      <c r="C26" s="22">
        <v>0</v>
      </c>
      <c r="D26" s="24" t="str">
        <f t="shared" si="0"/>
        <v/>
      </c>
      <c r="E26" s="21">
        <v>0</v>
      </c>
      <c r="F26" s="21">
        <v>0</v>
      </c>
      <c r="G26" s="24" t="str">
        <f t="shared" si="1"/>
        <v/>
      </c>
      <c r="H26" s="23">
        <v>237</v>
      </c>
      <c r="I26" s="23"/>
      <c r="J26" s="24">
        <f t="shared" si="2"/>
        <v>0</v>
      </c>
      <c r="K26" s="21">
        <v>0</v>
      </c>
      <c r="L26" s="21">
        <v>0</v>
      </c>
      <c r="M26" s="24" t="str">
        <f t="shared" si="3"/>
        <v/>
      </c>
    </row>
    <row r="27" spans="1:13" ht="15" thickBot="1" x14ac:dyDescent="0.4">
      <c r="A27" s="20">
        <v>43221</v>
      </c>
      <c r="B27" s="21">
        <v>0</v>
      </c>
      <c r="C27" s="22">
        <v>0</v>
      </c>
      <c r="D27" s="24" t="str">
        <f t="shared" si="0"/>
        <v/>
      </c>
      <c r="E27" s="21">
        <v>0</v>
      </c>
      <c r="F27" s="21">
        <v>0</v>
      </c>
      <c r="G27" s="24" t="str">
        <f t="shared" si="1"/>
        <v/>
      </c>
      <c r="H27" s="23">
        <v>237</v>
      </c>
      <c r="I27" s="23"/>
      <c r="J27" s="24">
        <f t="shared" si="2"/>
        <v>0</v>
      </c>
      <c r="K27" s="21">
        <v>0</v>
      </c>
      <c r="L27" s="21">
        <v>0</v>
      </c>
      <c r="M27" s="24" t="str">
        <f t="shared" si="3"/>
        <v/>
      </c>
    </row>
    <row r="28" spans="1:13" ht="15" thickBot="1" x14ac:dyDescent="0.4">
      <c r="A28" s="20">
        <v>43191</v>
      </c>
      <c r="B28" s="21">
        <v>0</v>
      </c>
      <c r="C28" s="22">
        <v>0</v>
      </c>
      <c r="D28" s="24" t="str">
        <f t="shared" si="0"/>
        <v/>
      </c>
      <c r="E28" s="21">
        <v>0</v>
      </c>
      <c r="F28" s="21">
        <v>0</v>
      </c>
      <c r="G28" s="24" t="str">
        <f t="shared" si="1"/>
        <v/>
      </c>
      <c r="H28" s="23">
        <v>237</v>
      </c>
      <c r="I28" s="23"/>
      <c r="J28" s="24">
        <f t="shared" si="2"/>
        <v>0</v>
      </c>
      <c r="K28" s="21">
        <v>0</v>
      </c>
      <c r="L28" s="21">
        <v>0</v>
      </c>
      <c r="M28" s="24" t="str">
        <f t="shared" si="3"/>
        <v/>
      </c>
    </row>
    <row r="29" spans="1:13" ht="15" thickBot="1" x14ac:dyDescent="0.4">
      <c r="A29" s="20">
        <v>43160</v>
      </c>
      <c r="B29" s="21">
        <v>0</v>
      </c>
      <c r="C29" s="22">
        <v>0</v>
      </c>
      <c r="D29" s="24" t="str">
        <f t="shared" si="0"/>
        <v/>
      </c>
      <c r="E29" s="21">
        <v>0</v>
      </c>
      <c r="F29" s="21">
        <v>0</v>
      </c>
      <c r="G29" s="24" t="str">
        <f t="shared" si="1"/>
        <v/>
      </c>
      <c r="H29" s="23">
        <v>237</v>
      </c>
      <c r="I29" s="23"/>
      <c r="J29" s="24">
        <f t="shared" si="2"/>
        <v>0</v>
      </c>
      <c r="K29" s="21">
        <v>0</v>
      </c>
      <c r="L29" s="21">
        <v>0</v>
      </c>
      <c r="M29" s="24" t="str">
        <f t="shared" si="3"/>
        <v/>
      </c>
    </row>
    <row r="30" spans="1:13" ht="15" thickBot="1" x14ac:dyDescent="0.4">
      <c r="A30" s="20">
        <v>43132</v>
      </c>
      <c r="B30" s="21">
        <v>0</v>
      </c>
      <c r="C30" s="22">
        <v>0</v>
      </c>
      <c r="D30" s="24" t="str">
        <f t="shared" si="0"/>
        <v/>
      </c>
      <c r="E30" s="21">
        <v>0</v>
      </c>
      <c r="F30" s="21">
        <v>0</v>
      </c>
      <c r="G30" s="24" t="str">
        <f t="shared" si="1"/>
        <v/>
      </c>
      <c r="H30" s="23">
        <v>237</v>
      </c>
      <c r="I30" s="23"/>
      <c r="J30" s="24">
        <f t="shared" si="2"/>
        <v>0</v>
      </c>
      <c r="K30" s="21">
        <v>0</v>
      </c>
      <c r="L30" s="21">
        <v>0</v>
      </c>
      <c r="M30" s="24" t="str">
        <f t="shared" si="3"/>
        <v/>
      </c>
    </row>
    <row r="31" spans="1:13" ht="15" thickBot="1" x14ac:dyDescent="0.4">
      <c r="A31" s="25">
        <v>43101</v>
      </c>
      <c r="B31" s="21">
        <v>0</v>
      </c>
      <c r="C31" s="26"/>
      <c r="D31" s="27" t="str">
        <f t="shared" si="0"/>
        <v/>
      </c>
      <c r="E31" s="21">
        <v>0</v>
      </c>
      <c r="F31" s="21">
        <v>0</v>
      </c>
      <c r="G31" s="27" t="str">
        <f t="shared" si="1"/>
        <v/>
      </c>
      <c r="H31" s="26">
        <v>237</v>
      </c>
      <c r="I31" s="26"/>
      <c r="J31" s="27">
        <f t="shared" si="2"/>
        <v>0</v>
      </c>
      <c r="K31" s="21">
        <v>0</v>
      </c>
      <c r="L31" s="21">
        <v>0</v>
      </c>
      <c r="M31" s="27" t="str">
        <f t="shared" si="3"/>
        <v/>
      </c>
    </row>
    <row r="32" spans="1:13" x14ac:dyDescent="0.35">
      <c r="A32" s="14"/>
      <c r="B32" s="28"/>
      <c r="C32" s="28"/>
      <c r="D32" s="29"/>
      <c r="E32" s="28"/>
      <c r="F32" s="28"/>
      <c r="G32" s="29"/>
      <c r="H32" s="28"/>
      <c r="I32" s="28"/>
      <c r="J32" s="29"/>
      <c r="K32" s="28"/>
      <c r="L32" s="28"/>
      <c r="M32" s="29"/>
    </row>
    <row r="33" spans="2:12" x14ac:dyDescent="0.35">
      <c r="B33" s="18"/>
      <c r="C33" s="18"/>
      <c r="E33" s="18"/>
      <c r="F33" s="18"/>
      <c r="H33" s="18"/>
      <c r="I33" s="18"/>
      <c r="K33" s="18"/>
      <c r="L33" s="18"/>
    </row>
    <row r="34" spans="2:12" x14ac:dyDescent="0.35">
      <c r="B34" s="14"/>
      <c r="C34" s="14"/>
      <c r="E34" s="14"/>
      <c r="F34" s="14"/>
      <c r="H34" s="14"/>
      <c r="I34" s="14"/>
      <c r="K34" s="14"/>
      <c r="L34" s="14"/>
    </row>
    <row r="35" spans="2:12" x14ac:dyDescent="0.35">
      <c r="B35" s="14"/>
      <c r="C35" s="14"/>
      <c r="E35" s="14"/>
      <c r="F35" s="14"/>
      <c r="H35" s="14"/>
      <c r="I35" s="14"/>
      <c r="K35" s="14"/>
      <c r="L35" s="14"/>
    </row>
    <row r="36" spans="2:12" x14ac:dyDescent="0.35">
      <c r="B36" s="14"/>
      <c r="C36" s="14"/>
      <c r="E36" s="14"/>
      <c r="F36" s="14"/>
      <c r="H36" s="14"/>
      <c r="I36" s="14"/>
      <c r="K36" s="14"/>
      <c r="L36" s="14"/>
    </row>
    <row r="37" spans="2:12" x14ac:dyDescent="0.35">
      <c r="B37" s="14"/>
      <c r="C37" s="14"/>
      <c r="E37" s="14"/>
      <c r="F37" s="14"/>
      <c r="H37" s="14"/>
      <c r="I37" s="14"/>
      <c r="K37" s="14"/>
      <c r="L37" s="14"/>
    </row>
    <row r="38" spans="2:12" x14ac:dyDescent="0.35">
      <c r="B38" s="14"/>
      <c r="C38" s="14"/>
      <c r="E38" s="14"/>
      <c r="F38" s="14"/>
      <c r="H38" s="14"/>
      <c r="I38" s="14"/>
      <c r="K38" s="14"/>
      <c r="L38" s="14"/>
    </row>
    <row r="39" spans="2:12" x14ac:dyDescent="0.35">
      <c r="B39" s="14"/>
      <c r="C39" s="14"/>
      <c r="E39" s="14"/>
      <c r="F39" s="14"/>
      <c r="H39" s="14"/>
      <c r="I39" s="14"/>
      <c r="K39" s="14"/>
      <c r="L39" s="14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scale="6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Normal="100" workbookViewId="0">
      <selection activeCell="H15" sqref="H15"/>
    </sheetView>
  </sheetViews>
  <sheetFormatPr defaultColWidth="9.26953125" defaultRowHeight="14.5" x14ac:dyDescent="0.35"/>
  <cols>
    <col min="1" max="1" width="7.453125" style="2" bestFit="1" customWidth="1"/>
    <col min="2" max="5" width="16.7265625" style="2" customWidth="1"/>
    <col min="6" max="6" width="16.7265625" style="47" customWidth="1"/>
    <col min="7" max="7" width="16.7265625" style="2" customWidth="1"/>
    <col min="8" max="8" width="15.7265625" style="2" customWidth="1"/>
    <col min="9" max="9" width="20" style="2" bestFit="1" customWidth="1"/>
    <col min="10" max="10" width="18.7265625" style="2" customWidth="1"/>
    <col min="11" max="12" width="17.7265625" style="2" customWidth="1"/>
    <col min="13" max="13" width="15.7265625" style="2" customWidth="1"/>
    <col min="14" max="16384" width="9.26953125" style="2"/>
  </cols>
  <sheetData>
    <row r="1" spans="1:10" x14ac:dyDescent="0.35">
      <c r="A1" s="5" t="s">
        <v>49</v>
      </c>
      <c r="B1" s="5" t="s">
        <v>34</v>
      </c>
      <c r="C1" s="5"/>
    </row>
    <row r="2" spans="1:10" s="55" customFormat="1" ht="15" thickBot="1" x14ac:dyDescent="0.4">
      <c r="A2" s="54"/>
      <c r="B2" s="54"/>
      <c r="C2" s="54"/>
    </row>
    <row r="3" spans="1:10" ht="118.5" customHeight="1" thickBot="1" x14ac:dyDescent="0.4">
      <c r="A3" s="44" t="s">
        <v>0</v>
      </c>
      <c r="B3" s="36" t="s">
        <v>35</v>
      </c>
      <c r="C3" s="36" t="s">
        <v>36</v>
      </c>
      <c r="D3" s="32" t="s">
        <v>37</v>
      </c>
      <c r="E3" s="32" t="s">
        <v>38</v>
      </c>
      <c r="F3" s="11" t="s">
        <v>50</v>
      </c>
      <c r="G3" s="32" t="s">
        <v>17</v>
      </c>
      <c r="H3" s="32" t="s">
        <v>18</v>
      </c>
      <c r="I3" s="36" t="s">
        <v>39</v>
      </c>
      <c r="J3" s="32" t="s">
        <v>1</v>
      </c>
    </row>
    <row r="4" spans="1:10" ht="15" thickBot="1" x14ac:dyDescent="0.4">
      <c r="A4" s="20">
        <v>43891</v>
      </c>
      <c r="B4" s="33"/>
      <c r="C4" s="41"/>
      <c r="D4" s="34"/>
      <c r="E4" s="34"/>
      <c r="F4" s="59" t="str">
        <f>IFERROR((E4+D4)/(C4+B4),"")</f>
        <v/>
      </c>
      <c r="G4" s="42">
        <f>'Table 4 - Rate Comparison'!G4*0.75</f>
        <v>0.42749999999999999</v>
      </c>
      <c r="H4" s="42">
        <f>'Table 4 - Rate Comparison'!H4*0.75</f>
        <v>0.42749999999999999</v>
      </c>
      <c r="I4" s="37">
        <f>(B4*G4)+(C4*H4)</f>
        <v>0</v>
      </c>
      <c r="J4" s="38">
        <f>(D4+E4)-I4</f>
        <v>0</v>
      </c>
    </row>
    <row r="5" spans="1:10" ht="15" thickBot="1" x14ac:dyDescent="0.4">
      <c r="A5" s="20">
        <v>43862</v>
      </c>
      <c r="B5" s="35"/>
      <c r="C5" s="3"/>
      <c r="D5" s="4"/>
      <c r="E5" s="4"/>
      <c r="F5" s="60" t="str">
        <f t="shared" ref="F5:F31" si="0">IFERROR((E5+D5)/(C5+B5),"")</f>
        <v/>
      </c>
      <c r="G5" s="42">
        <f>'Table 4 - Rate Comparison'!G5*0.75</f>
        <v>0.42749999999999999</v>
      </c>
      <c r="H5" s="42">
        <f>'Table 4 - Rate Comparison'!H5*0.75</f>
        <v>0.42749999999999999</v>
      </c>
      <c r="I5" s="9">
        <f t="shared" ref="I5:I30" si="1">(B5*G5)+(C5*H5)</f>
        <v>0</v>
      </c>
      <c r="J5" s="1">
        <f t="shared" ref="J5:J30" si="2">(D5+E5)-I5</f>
        <v>0</v>
      </c>
    </row>
    <row r="6" spans="1:10" ht="15" thickBot="1" x14ac:dyDescent="0.4">
      <c r="A6" s="20">
        <v>43831</v>
      </c>
      <c r="B6" s="35"/>
      <c r="C6" s="3"/>
      <c r="D6" s="4"/>
      <c r="E6" s="4"/>
      <c r="F6" s="60" t="str">
        <f t="shared" si="0"/>
        <v/>
      </c>
      <c r="G6" s="42">
        <f>'Table 4 - Rate Comparison'!G6*0.75</f>
        <v>0.42749999999999999</v>
      </c>
      <c r="H6" s="42">
        <f>'Table 4 - Rate Comparison'!H6*0.75</f>
        <v>0.42749999999999999</v>
      </c>
      <c r="I6" s="9">
        <f t="shared" si="1"/>
        <v>0</v>
      </c>
      <c r="J6" s="1">
        <f t="shared" si="2"/>
        <v>0</v>
      </c>
    </row>
    <row r="7" spans="1:10" ht="15" thickBot="1" x14ac:dyDescent="0.4">
      <c r="A7" s="20">
        <v>43800</v>
      </c>
      <c r="B7" s="35"/>
      <c r="C7" s="3"/>
      <c r="D7" s="4"/>
      <c r="E7" s="4"/>
      <c r="F7" s="60" t="str">
        <f t="shared" si="0"/>
        <v/>
      </c>
      <c r="G7" s="42">
        <f>'Table 4 - Rate Comparison'!G7*0.75</f>
        <v>0.42749999999999999</v>
      </c>
      <c r="H7" s="42">
        <f>'Table 4 - Rate Comparison'!H7*0.75</f>
        <v>0.42749999999999999</v>
      </c>
      <c r="I7" s="9">
        <f t="shared" si="1"/>
        <v>0</v>
      </c>
      <c r="J7" s="1">
        <f t="shared" si="2"/>
        <v>0</v>
      </c>
    </row>
    <row r="8" spans="1:10" ht="15" thickBot="1" x14ac:dyDescent="0.4">
      <c r="A8" s="20">
        <v>43770</v>
      </c>
      <c r="B8" s="35"/>
      <c r="C8" s="3"/>
      <c r="D8" s="4"/>
      <c r="E8" s="4"/>
      <c r="F8" s="60" t="str">
        <f t="shared" si="0"/>
        <v/>
      </c>
      <c r="G8" s="42">
        <f>'Table 4 - Rate Comparison'!G8*0.75</f>
        <v>0.42749999999999999</v>
      </c>
      <c r="H8" s="42">
        <f>'Table 4 - Rate Comparison'!H8*0.75</f>
        <v>0.42749999999999999</v>
      </c>
      <c r="I8" s="9">
        <f t="shared" si="1"/>
        <v>0</v>
      </c>
      <c r="J8" s="1">
        <f t="shared" si="2"/>
        <v>0</v>
      </c>
    </row>
    <row r="9" spans="1:10" ht="15" thickBot="1" x14ac:dyDescent="0.4">
      <c r="A9" s="20">
        <v>43739</v>
      </c>
      <c r="B9" s="35"/>
      <c r="C9" s="3"/>
      <c r="D9" s="4"/>
      <c r="E9" s="4"/>
      <c r="F9" s="60" t="str">
        <f t="shared" si="0"/>
        <v/>
      </c>
      <c r="G9" s="42">
        <f>'Table 4 - Rate Comparison'!G9*0.75</f>
        <v>8.5425000000000001E-2</v>
      </c>
      <c r="H9" s="42">
        <f>'Table 4 - Rate Comparison'!H9*0.75</f>
        <v>8.5425000000000001E-2</v>
      </c>
      <c r="I9" s="9">
        <f t="shared" si="1"/>
        <v>0</v>
      </c>
      <c r="J9" s="1">
        <f t="shared" si="2"/>
        <v>0</v>
      </c>
    </row>
    <row r="10" spans="1:10" ht="15" thickBot="1" x14ac:dyDescent="0.4">
      <c r="A10" s="20">
        <v>43709</v>
      </c>
      <c r="B10" s="35"/>
      <c r="C10" s="3"/>
      <c r="D10" s="4"/>
      <c r="E10" s="4"/>
      <c r="F10" s="60" t="str">
        <f t="shared" si="0"/>
        <v/>
      </c>
      <c r="G10" s="42">
        <f>'Table 4 - Rate Comparison'!G10*0.75</f>
        <v>8.5425000000000001E-2</v>
      </c>
      <c r="H10" s="42">
        <f>'Table 4 - Rate Comparison'!H10*0.75</f>
        <v>8.5425000000000001E-2</v>
      </c>
      <c r="I10" s="9">
        <f t="shared" si="1"/>
        <v>0</v>
      </c>
      <c r="J10" s="1">
        <f t="shared" si="2"/>
        <v>0</v>
      </c>
    </row>
    <row r="11" spans="1:10" ht="15" thickBot="1" x14ac:dyDescent="0.4">
      <c r="A11" s="20">
        <v>43678</v>
      </c>
      <c r="B11" s="35"/>
      <c r="C11" s="3"/>
      <c r="D11" s="4"/>
      <c r="E11" s="4"/>
      <c r="F11" s="60" t="str">
        <f t="shared" si="0"/>
        <v/>
      </c>
      <c r="G11" s="42">
        <f>'Table 4 - Rate Comparison'!G11*0.75</f>
        <v>8.5425000000000001E-2</v>
      </c>
      <c r="H11" s="42">
        <f>'Table 4 - Rate Comparison'!H11*0.75</f>
        <v>8.5425000000000001E-2</v>
      </c>
      <c r="I11" s="9">
        <f t="shared" si="1"/>
        <v>0</v>
      </c>
      <c r="J11" s="1">
        <f t="shared" si="2"/>
        <v>0</v>
      </c>
    </row>
    <row r="12" spans="1:10" ht="15" thickBot="1" x14ac:dyDescent="0.4">
      <c r="A12" s="20">
        <v>43647</v>
      </c>
      <c r="B12" s="35"/>
      <c r="C12" s="3"/>
      <c r="D12" s="4"/>
      <c r="E12" s="4"/>
      <c r="F12" s="60" t="str">
        <f t="shared" si="0"/>
        <v/>
      </c>
      <c r="G12" s="42">
        <f>'Table 4 - Rate Comparison'!G12*0.75</f>
        <v>8.5425000000000001E-2</v>
      </c>
      <c r="H12" s="42">
        <f>'Table 4 - Rate Comparison'!H12*0.75</f>
        <v>8.5425000000000001E-2</v>
      </c>
      <c r="I12" s="9">
        <f t="shared" si="1"/>
        <v>0</v>
      </c>
      <c r="J12" s="1">
        <f t="shared" si="2"/>
        <v>0</v>
      </c>
    </row>
    <row r="13" spans="1:10" ht="15" thickBot="1" x14ac:dyDescent="0.4">
      <c r="A13" s="20">
        <v>43617</v>
      </c>
      <c r="B13" s="35"/>
      <c r="C13" s="3"/>
      <c r="D13" s="4"/>
      <c r="E13" s="4"/>
      <c r="F13" s="60" t="str">
        <f t="shared" si="0"/>
        <v/>
      </c>
      <c r="G13" s="42">
        <f>'Table 4 - Rate Comparison'!G13*0.75</f>
        <v>8.5425000000000001E-2</v>
      </c>
      <c r="H13" s="42">
        <f>'Table 4 - Rate Comparison'!H13*0.75</f>
        <v>8.5425000000000001E-2</v>
      </c>
      <c r="I13" s="9">
        <f t="shared" si="1"/>
        <v>0</v>
      </c>
      <c r="J13" s="1">
        <f t="shared" si="2"/>
        <v>0</v>
      </c>
    </row>
    <row r="14" spans="1:10" ht="15" thickBot="1" x14ac:dyDescent="0.4">
      <c r="A14" s="20">
        <v>43586</v>
      </c>
      <c r="B14" s="35"/>
      <c r="C14" s="3"/>
      <c r="D14" s="4"/>
      <c r="E14" s="4"/>
      <c r="F14" s="60" t="str">
        <f t="shared" si="0"/>
        <v/>
      </c>
      <c r="G14" s="42">
        <f>'Table 4 - Rate Comparison'!G14*0.75</f>
        <v>8.5425000000000001E-2</v>
      </c>
      <c r="H14" s="42">
        <f>'Table 4 - Rate Comparison'!H14*0.75</f>
        <v>8.5425000000000001E-2</v>
      </c>
      <c r="I14" s="9">
        <f t="shared" si="1"/>
        <v>0</v>
      </c>
      <c r="J14" s="1">
        <f t="shared" si="2"/>
        <v>0</v>
      </c>
    </row>
    <row r="15" spans="1:10" ht="15" thickBot="1" x14ac:dyDescent="0.4">
      <c r="A15" s="20">
        <v>43556</v>
      </c>
      <c r="B15" s="35"/>
      <c r="C15" s="3"/>
      <c r="D15" s="4"/>
      <c r="E15" s="4"/>
      <c r="F15" s="60" t="str">
        <f t="shared" si="0"/>
        <v/>
      </c>
      <c r="G15" s="42">
        <f>'Table 4 - Rate Comparison'!G15*0.75</f>
        <v>0.33674999999999999</v>
      </c>
      <c r="H15" s="42">
        <f>'Table 4 - Rate Comparison'!H15*0.75</f>
        <v>0.33674999999999999</v>
      </c>
      <c r="I15" s="9">
        <f t="shared" si="1"/>
        <v>0</v>
      </c>
      <c r="J15" s="1">
        <f t="shared" si="2"/>
        <v>0</v>
      </c>
    </row>
    <row r="16" spans="1:10" ht="15" thickBot="1" x14ac:dyDescent="0.4">
      <c r="A16" s="20">
        <v>43525</v>
      </c>
      <c r="B16" s="35"/>
      <c r="C16" s="3"/>
      <c r="D16" s="4"/>
      <c r="E16" s="4"/>
      <c r="F16" s="60" t="str">
        <f t="shared" si="0"/>
        <v/>
      </c>
      <c r="G16" s="42">
        <f>'Table 4 - Rate Comparison'!G16*0.75</f>
        <v>0.33674999999999999</v>
      </c>
      <c r="H16" s="42">
        <f>'Table 4 - Rate Comparison'!H16*0.75</f>
        <v>0.33674999999999999</v>
      </c>
      <c r="I16" s="9">
        <f t="shared" si="1"/>
        <v>0</v>
      </c>
      <c r="J16" s="1">
        <f t="shared" si="2"/>
        <v>0</v>
      </c>
    </row>
    <row r="17" spans="1:10" ht="15" thickBot="1" x14ac:dyDescent="0.4">
      <c r="A17" s="20">
        <v>43497</v>
      </c>
      <c r="B17" s="35"/>
      <c r="C17" s="3"/>
      <c r="D17" s="4"/>
      <c r="E17" s="4"/>
      <c r="F17" s="60" t="str">
        <f t="shared" si="0"/>
        <v/>
      </c>
      <c r="G17" s="42">
        <f>'Table 4 - Rate Comparison'!G17*0.75</f>
        <v>0.33674999999999999</v>
      </c>
      <c r="H17" s="42">
        <f>'Table 4 - Rate Comparison'!H17*0.75</f>
        <v>0.33674999999999999</v>
      </c>
      <c r="I17" s="9">
        <f t="shared" si="1"/>
        <v>0</v>
      </c>
      <c r="J17" s="1">
        <f t="shared" si="2"/>
        <v>0</v>
      </c>
    </row>
    <row r="18" spans="1:10" ht="15" thickBot="1" x14ac:dyDescent="0.4">
      <c r="A18" s="20">
        <v>43466</v>
      </c>
      <c r="B18" s="35"/>
      <c r="C18" s="3"/>
      <c r="D18" s="4"/>
      <c r="E18" s="4"/>
      <c r="F18" s="60" t="str">
        <f t="shared" si="0"/>
        <v/>
      </c>
      <c r="G18" s="42">
        <f>'Table 4 - Rate Comparison'!G18*0.75</f>
        <v>0.27315</v>
      </c>
      <c r="H18" s="42">
        <f>'Table 4 - Rate Comparison'!H18*0.75</f>
        <v>0.27315</v>
      </c>
      <c r="I18" s="9">
        <f t="shared" si="1"/>
        <v>0</v>
      </c>
      <c r="J18" s="1">
        <f t="shared" si="2"/>
        <v>0</v>
      </c>
    </row>
    <row r="19" spans="1:10" ht="15" thickBot="1" x14ac:dyDescent="0.4">
      <c r="A19" s="20">
        <v>43435</v>
      </c>
      <c r="B19" s="35"/>
      <c r="C19" s="3"/>
      <c r="D19" s="4"/>
      <c r="E19" s="4"/>
      <c r="F19" s="60" t="str">
        <f t="shared" si="0"/>
        <v/>
      </c>
      <c r="G19" s="42">
        <f>'Table 4 - Rate Comparison'!G19*0.75</f>
        <v>0.27315</v>
      </c>
      <c r="H19" s="42">
        <f>'Table 4 - Rate Comparison'!H19*0.75</f>
        <v>0.27315</v>
      </c>
      <c r="I19" s="9">
        <f t="shared" si="1"/>
        <v>0</v>
      </c>
      <c r="J19" s="1">
        <f t="shared" si="2"/>
        <v>0</v>
      </c>
    </row>
    <row r="20" spans="1:10" ht="15" thickBot="1" x14ac:dyDescent="0.4">
      <c r="A20" s="20">
        <v>43405</v>
      </c>
      <c r="B20" s="35"/>
      <c r="C20" s="3"/>
      <c r="D20" s="4"/>
      <c r="E20" s="4"/>
      <c r="F20" s="60" t="str">
        <f t="shared" si="0"/>
        <v/>
      </c>
      <c r="G20" s="42">
        <f>'Table 4 - Rate Comparison'!G20*0.75</f>
        <v>0.27315</v>
      </c>
      <c r="H20" s="42">
        <f>'Table 4 - Rate Comparison'!H20*0.75</f>
        <v>0.27315</v>
      </c>
      <c r="I20" s="9">
        <f t="shared" si="1"/>
        <v>0</v>
      </c>
      <c r="J20" s="1">
        <f t="shared" si="2"/>
        <v>0</v>
      </c>
    </row>
    <row r="21" spans="1:10" ht="15" thickBot="1" x14ac:dyDescent="0.4">
      <c r="A21" s="20">
        <v>43374</v>
      </c>
      <c r="B21" s="35"/>
      <c r="C21" s="3"/>
      <c r="D21" s="4"/>
      <c r="E21" s="4"/>
      <c r="F21" s="60" t="str">
        <f t="shared" si="0"/>
        <v/>
      </c>
      <c r="G21" s="42">
        <f>'Table 4 - Rate Comparison'!G21*0.75</f>
        <v>0.23369999999999999</v>
      </c>
      <c r="H21" s="42">
        <f>'Table 4 - Rate Comparison'!H21*0.75</f>
        <v>0.23369999999999999</v>
      </c>
      <c r="I21" s="9">
        <f t="shared" si="1"/>
        <v>0</v>
      </c>
      <c r="J21" s="1">
        <f t="shared" si="2"/>
        <v>0</v>
      </c>
    </row>
    <row r="22" spans="1:10" ht="15" thickBot="1" x14ac:dyDescent="0.4">
      <c r="A22" s="20">
        <v>43344</v>
      </c>
      <c r="B22" s="35"/>
      <c r="C22" s="3"/>
      <c r="D22" s="4"/>
      <c r="E22" s="4"/>
      <c r="F22" s="60" t="str">
        <f t="shared" si="0"/>
        <v/>
      </c>
      <c r="G22" s="42">
        <f>'Table 4 - Rate Comparison'!G22*0.75</f>
        <v>0.23369999999999999</v>
      </c>
      <c r="H22" s="42">
        <f>'Table 4 - Rate Comparison'!H22*0.75</f>
        <v>0.23369999999999999</v>
      </c>
      <c r="I22" s="9">
        <f t="shared" si="1"/>
        <v>0</v>
      </c>
      <c r="J22" s="1">
        <f t="shared" si="2"/>
        <v>0</v>
      </c>
    </row>
    <row r="23" spans="1:10" ht="15" thickBot="1" x14ac:dyDescent="0.4">
      <c r="A23" s="20">
        <v>43313</v>
      </c>
      <c r="B23" s="35"/>
      <c r="C23" s="3"/>
      <c r="D23" s="4"/>
      <c r="E23" s="4"/>
      <c r="F23" s="60" t="str">
        <f t="shared" si="0"/>
        <v/>
      </c>
      <c r="G23" s="42">
        <f>'Table 4 - Rate Comparison'!G23*0.75</f>
        <v>0.23369999999999999</v>
      </c>
      <c r="H23" s="42">
        <f>'Table 4 - Rate Comparison'!H23*0.75</f>
        <v>0.23369999999999999</v>
      </c>
      <c r="I23" s="9">
        <f t="shared" si="1"/>
        <v>0</v>
      </c>
      <c r="J23" s="1">
        <f t="shared" si="2"/>
        <v>0</v>
      </c>
    </row>
    <row r="24" spans="1:10" ht="15" thickBot="1" x14ac:dyDescent="0.4">
      <c r="A24" s="20">
        <v>43282</v>
      </c>
      <c r="B24" s="35"/>
      <c r="C24" s="3"/>
      <c r="D24" s="4"/>
      <c r="E24" s="4"/>
      <c r="F24" s="60" t="str">
        <f t="shared" si="0"/>
        <v/>
      </c>
      <c r="G24" s="42">
        <f>'Table 4 - Rate Comparison'!G24*0.75</f>
        <v>0.23369999999999999</v>
      </c>
      <c r="H24" s="42">
        <f>'Table 4 - Rate Comparison'!H24*0.75</f>
        <v>0.23369999999999999</v>
      </c>
      <c r="I24" s="9">
        <f t="shared" si="1"/>
        <v>0</v>
      </c>
      <c r="J24" s="1">
        <f t="shared" si="2"/>
        <v>0</v>
      </c>
    </row>
    <row r="25" spans="1:10" ht="15" thickBot="1" x14ac:dyDescent="0.4">
      <c r="A25" s="20">
        <v>43252</v>
      </c>
      <c r="B25" s="35"/>
      <c r="C25" s="3"/>
      <c r="D25" s="4"/>
      <c r="E25" s="4"/>
      <c r="F25" s="60" t="str">
        <f t="shared" si="0"/>
        <v/>
      </c>
      <c r="G25" s="42">
        <f>'Table 4 - Rate Comparison'!G25*0.75</f>
        <v>0.23369999999999999</v>
      </c>
      <c r="H25" s="42">
        <f>'Table 4 - Rate Comparison'!H25*0.75</f>
        <v>0.23369999999999999</v>
      </c>
      <c r="I25" s="9">
        <f t="shared" si="1"/>
        <v>0</v>
      </c>
      <c r="J25" s="1">
        <f t="shared" si="2"/>
        <v>0</v>
      </c>
    </row>
    <row r="26" spans="1:10" ht="15" thickBot="1" x14ac:dyDescent="0.4">
      <c r="A26" s="20">
        <v>43221</v>
      </c>
      <c r="B26" s="35"/>
      <c r="C26" s="3"/>
      <c r="D26" s="4"/>
      <c r="E26" s="4"/>
      <c r="F26" s="60" t="str">
        <f t="shared" si="0"/>
        <v/>
      </c>
      <c r="G26" s="42">
        <f>'Table 4 - Rate Comparison'!G26*0.75</f>
        <v>0.23369999999999999</v>
      </c>
      <c r="H26" s="42">
        <f>'Table 4 - Rate Comparison'!H26*0.75</f>
        <v>0.23369999999999999</v>
      </c>
      <c r="I26" s="9">
        <f t="shared" si="1"/>
        <v>0</v>
      </c>
      <c r="J26" s="1">
        <f t="shared" si="2"/>
        <v>0</v>
      </c>
    </row>
    <row r="27" spans="1:10" ht="15" thickBot="1" x14ac:dyDescent="0.4">
      <c r="A27" s="20">
        <v>43191</v>
      </c>
      <c r="B27" s="35"/>
      <c r="C27" s="3"/>
      <c r="D27" s="4"/>
      <c r="E27" s="4"/>
      <c r="F27" s="60" t="str">
        <f t="shared" si="0"/>
        <v/>
      </c>
      <c r="G27" s="42">
        <f>'Table 4 - Rate Comparison'!G27*0.75</f>
        <v>0.70672500000000005</v>
      </c>
      <c r="H27" s="42">
        <f>'Table 4 - Rate Comparison'!H27*0.75</f>
        <v>0.70672500000000005</v>
      </c>
      <c r="I27" s="9">
        <f t="shared" si="1"/>
        <v>0</v>
      </c>
      <c r="J27" s="1">
        <f t="shared" si="2"/>
        <v>0</v>
      </c>
    </row>
    <row r="28" spans="1:10" ht="15" thickBot="1" x14ac:dyDescent="0.4">
      <c r="A28" s="20">
        <v>43160</v>
      </c>
      <c r="B28" s="35"/>
      <c r="C28" s="3"/>
      <c r="D28" s="4"/>
      <c r="E28" s="4"/>
      <c r="F28" s="60" t="str">
        <f t="shared" si="0"/>
        <v/>
      </c>
      <c r="G28" s="42">
        <f>'Table 4 - Rate Comparison'!G28*0.75</f>
        <v>0.70672500000000005</v>
      </c>
      <c r="H28" s="42">
        <f>'Table 4 - Rate Comparison'!H28*0.75</f>
        <v>0.70672500000000005</v>
      </c>
      <c r="I28" s="9">
        <f t="shared" si="1"/>
        <v>0</v>
      </c>
      <c r="J28" s="1">
        <f t="shared" si="2"/>
        <v>0</v>
      </c>
    </row>
    <row r="29" spans="1:10" ht="15" thickBot="1" x14ac:dyDescent="0.4">
      <c r="A29" s="20">
        <v>43132</v>
      </c>
      <c r="B29" s="35"/>
      <c r="C29" s="3"/>
      <c r="D29" s="4"/>
      <c r="E29" s="4"/>
      <c r="F29" s="60" t="str">
        <f t="shared" si="0"/>
        <v/>
      </c>
      <c r="G29" s="42">
        <f>'Table 4 - Rate Comparison'!G29*0.75</f>
        <v>0.61019999999999996</v>
      </c>
      <c r="H29" s="42">
        <f>'Table 4 - Rate Comparison'!H29*0.75</f>
        <v>0.61019999999999996</v>
      </c>
      <c r="I29" s="9">
        <f t="shared" si="1"/>
        <v>0</v>
      </c>
      <c r="J29" s="1">
        <f t="shared" si="2"/>
        <v>0</v>
      </c>
    </row>
    <row r="30" spans="1:10" ht="15" thickBot="1" x14ac:dyDescent="0.4">
      <c r="A30" s="25">
        <v>43101</v>
      </c>
      <c r="B30" s="45"/>
      <c r="C30" s="6"/>
      <c r="D30" s="7"/>
      <c r="E30" s="7"/>
      <c r="F30" s="61" t="str">
        <f t="shared" si="0"/>
        <v/>
      </c>
      <c r="G30" s="42">
        <f>'Table 4 - Rate Comparison'!G30*0.75</f>
        <v>0.23264999999999997</v>
      </c>
      <c r="H30" s="42">
        <f>'Table 4 - Rate Comparison'!H30*0.75</f>
        <v>0.23264999999999997</v>
      </c>
      <c r="I30" s="10">
        <f t="shared" si="1"/>
        <v>0</v>
      </c>
      <c r="J30" s="8">
        <f t="shared" si="2"/>
        <v>0</v>
      </c>
    </row>
    <row r="31" spans="1:10" ht="15" thickBot="1" x14ac:dyDescent="0.4">
      <c r="A31" s="30" t="s">
        <v>2</v>
      </c>
      <c r="B31" s="39">
        <f>SUM(B4:B30)</f>
        <v>0</v>
      </c>
      <c r="C31" s="39">
        <f>SUM(C4:C30)</f>
        <v>0</v>
      </c>
      <c r="D31" s="13">
        <f>SUM(D4:D30)</f>
        <v>0</v>
      </c>
      <c r="E31" s="13">
        <f>SUM(E4:E30)</f>
        <v>0</v>
      </c>
      <c r="F31" s="61" t="str">
        <f t="shared" si="0"/>
        <v/>
      </c>
      <c r="G31" s="46"/>
      <c r="H31" s="46"/>
      <c r="I31" s="31">
        <f>SUM(I4:I30)</f>
        <v>0</v>
      </c>
      <c r="J31" s="13">
        <f>SUM(J4:J30)</f>
        <v>0</v>
      </c>
    </row>
    <row r="32" spans="1:10" x14ac:dyDescent="0.35">
      <c r="A32" s="15"/>
      <c r="B32" s="16"/>
      <c r="C32" s="16"/>
      <c r="D32" s="17"/>
      <c r="E32" s="17"/>
      <c r="F32" s="51"/>
      <c r="G32" s="17"/>
      <c r="H32" s="17"/>
      <c r="I32" s="17"/>
      <c r="J32" s="17"/>
    </row>
    <row r="33" spans="2:3" x14ac:dyDescent="0.35">
      <c r="B33" s="18" t="s">
        <v>5</v>
      </c>
      <c r="C33" s="18"/>
    </row>
    <row r="34" spans="2:3" x14ac:dyDescent="0.35">
      <c r="B34" s="14" t="s">
        <v>3</v>
      </c>
      <c r="C34" s="2" t="s">
        <v>51</v>
      </c>
    </row>
    <row r="35" spans="2:3" x14ac:dyDescent="0.35">
      <c r="B35" s="14" t="s">
        <v>4</v>
      </c>
      <c r="C35" s="2" t="s">
        <v>52</v>
      </c>
    </row>
    <row r="36" spans="2:3" x14ac:dyDescent="0.35">
      <c r="B36" s="14" t="s">
        <v>11</v>
      </c>
      <c r="C36" s="2" t="s">
        <v>53</v>
      </c>
    </row>
    <row r="37" spans="2:3" x14ac:dyDescent="0.35">
      <c r="B37" s="14" t="s">
        <v>12</v>
      </c>
      <c r="C37" s="2" t="s">
        <v>54</v>
      </c>
    </row>
    <row r="38" spans="2:3" x14ac:dyDescent="0.35">
      <c r="B38" s="14" t="s">
        <v>13</v>
      </c>
      <c r="C38" s="2" t="s">
        <v>14</v>
      </c>
    </row>
    <row r="39" spans="2:3" x14ac:dyDescent="0.35">
      <c r="B39" s="14" t="s">
        <v>15</v>
      </c>
      <c r="C39" s="2" t="s">
        <v>16</v>
      </c>
    </row>
  </sheetData>
  <pageMargins left="0.7" right="0.7" top="0.75" bottom="0.75" header="0.3" footer="0.3"/>
  <pageSetup scale="7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K5" sqref="K5:K31"/>
    </sheetView>
  </sheetViews>
  <sheetFormatPr defaultColWidth="9.26953125" defaultRowHeight="14.5" x14ac:dyDescent="0.35"/>
  <cols>
    <col min="1" max="1" width="9.26953125" style="2" customWidth="1"/>
    <col min="2" max="13" width="14" style="2" customWidth="1"/>
    <col min="14" max="16384" width="9.26953125" style="2"/>
  </cols>
  <sheetData>
    <row r="1" spans="1:13" x14ac:dyDescent="0.35">
      <c r="A1" s="5" t="s">
        <v>30</v>
      </c>
      <c r="B1" s="5" t="s">
        <v>48</v>
      </c>
      <c r="C1" s="5"/>
      <c r="E1" s="5"/>
      <c r="F1" s="5"/>
      <c r="H1" s="5"/>
      <c r="I1" s="5"/>
      <c r="K1" s="5"/>
      <c r="L1" s="5"/>
    </row>
    <row r="2" spans="1:13" ht="15" thickBot="1" x14ac:dyDescent="0.4">
      <c r="A2" s="52"/>
      <c r="B2" s="52" t="s">
        <v>40</v>
      </c>
      <c r="C2" s="52"/>
      <c r="D2" s="53"/>
      <c r="E2" s="52"/>
      <c r="F2" s="52"/>
      <c r="G2" s="53"/>
      <c r="H2" s="52"/>
      <c r="I2" s="52"/>
      <c r="K2" s="5"/>
      <c r="L2" s="5"/>
    </row>
    <row r="3" spans="1:13" ht="24.65" customHeight="1" x14ac:dyDescent="0.35">
      <c r="A3" s="62" t="s">
        <v>0</v>
      </c>
      <c r="B3" s="64" t="s">
        <v>6</v>
      </c>
      <c r="C3" s="65"/>
      <c r="D3" s="66"/>
      <c r="E3" s="64" t="s">
        <v>7</v>
      </c>
      <c r="F3" s="65"/>
      <c r="G3" s="66"/>
      <c r="H3" s="64" t="s">
        <v>8</v>
      </c>
      <c r="I3" s="65"/>
      <c r="J3" s="67"/>
      <c r="K3" s="64" t="s">
        <v>9</v>
      </c>
      <c r="L3" s="65"/>
      <c r="M3" s="68"/>
    </row>
    <row r="4" spans="1:13" ht="87.5" thickBot="1" x14ac:dyDescent="0.4">
      <c r="A4" s="63"/>
      <c r="B4" s="19" t="s">
        <v>10</v>
      </c>
      <c r="C4" s="19" t="s">
        <v>31</v>
      </c>
      <c r="D4" s="19" t="s">
        <v>47</v>
      </c>
      <c r="E4" s="19" t="s">
        <v>10</v>
      </c>
      <c r="F4" s="19" t="s">
        <v>31</v>
      </c>
      <c r="G4" s="19" t="s">
        <v>47</v>
      </c>
      <c r="H4" s="19" t="s">
        <v>10</v>
      </c>
      <c r="I4" s="19" t="s">
        <v>31</v>
      </c>
      <c r="J4" s="19" t="s">
        <v>47</v>
      </c>
      <c r="K4" s="19" t="s">
        <v>10</v>
      </c>
      <c r="L4" s="19" t="s">
        <v>31</v>
      </c>
      <c r="M4" s="19" t="s">
        <v>47</v>
      </c>
    </row>
    <row r="5" spans="1:13" ht="15" thickBot="1" x14ac:dyDescent="0.4">
      <c r="A5" s="20">
        <v>43891</v>
      </c>
      <c r="B5" s="21">
        <v>0</v>
      </c>
      <c r="C5" s="22"/>
      <c r="D5" s="56" t="str">
        <f>IFERROR(C5/B5,"")</f>
        <v/>
      </c>
      <c r="E5" s="21">
        <v>0</v>
      </c>
      <c r="F5" s="22"/>
      <c r="G5" s="56" t="str">
        <f>IFERROR(F5/E5,"")</f>
        <v/>
      </c>
      <c r="H5" s="22">
        <v>238</v>
      </c>
      <c r="I5" s="22"/>
      <c r="J5" s="56">
        <f>IFERROR(I5/H5,"")</f>
        <v>0</v>
      </c>
      <c r="K5" s="21">
        <v>0</v>
      </c>
      <c r="L5" s="22"/>
      <c r="M5" s="56" t="str">
        <f>IFERROR(L5/K5,"")</f>
        <v/>
      </c>
    </row>
    <row r="6" spans="1:13" ht="15" thickBot="1" x14ac:dyDescent="0.4">
      <c r="A6" s="20">
        <v>43862</v>
      </c>
      <c r="B6" s="21">
        <v>0</v>
      </c>
      <c r="C6" s="23"/>
      <c r="D6" s="57" t="str">
        <f t="shared" ref="D6:D31" si="0">IFERROR(C6/B6,"")</f>
        <v/>
      </c>
      <c r="E6" s="21">
        <v>0</v>
      </c>
      <c r="F6" s="23"/>
      <c r="G6" s="57" t="str">
        <f t="shared" ref="G6:G31" si="1">IFERROR(F6/E6,"")</f>
        <v/>
      </c>
      <c r="H6" s="23">
        <v>238</v>
      </c>
      <c r="I6" s="23"/>
      <c r="J6" s="57">
        <f t="shared" ref="J6:J31" si="2">IFERROR(I6/H6,"")</f>
        <v>0</v>
      </c>
      <c r="K6" s="21">
        <v>0</v>
      </c>
      <c r="L6" s="23"/>
      <c r="M6" s="57" t="str">
        <f t="shared" ref="M6:M31" si="3">IFERROR(L6/K6,"")</f>
        <v/>
      </c>
    </row>
    <row r="7" spans="1:13" ht="15" thickBot="1" x14ac:dyDescent="0.4">
      <c r="A7" s="20">
        <v>43831</v>
      </c>
      <c r="B7" s="21">
        <v>0</v>
      </c>
      <c r="C7" s="23"/>
      <c r="D7" s="57" t="str">
        <f t="shared" si="0"/>
        <v/>
      </c>
      <c r="E7" s="21">
        <v>0</v>
      </c>
      <c r="F7" s="23"/>
      <c r="G7" s="57" t="str">
        <f t="shared" si="1"/>
        <v/>
      </c>
      <c r="H7" s="23">
        <v>238</v>
      </c>
      <c r="I7" s="23"/>
      <c r="J7" s="57">
        <f t="shared" si="2"/>
        <v>0</v>
      </c>
      <c r="K7" s="21">
        <v>0</v>
      </c>
      <c r="L7" s="23"/>
      <c r="M7" s="57" t="str">
        <f t="shared" si="3"/>
        <v/>
      </c>
    </row>
    <row r="8" spans="1:13" ht="15" thickBot="1" x14ac:dyDescent="0.4">
      <c r="A8" s="20">
        <v>43800</v>
      </c>
      <c r="B8" s="21">
        <v>0</v>
      </c>
      <c r="C8" s="23"/>
      <c r="D8" s="57" t="str">
        <f t="shared" si="0"/>
        <v/>
      </c>
      <c r="E8" s="21">
        <v>0</v>
      </c>
      <c r="F8" s="23"/>
      <c r="G8" s="57" t="str">
        <f t="shared" si="1"/>
        <v/>
      </c>
      <c r="H8" s="23">
        <v>238</v>
      </c>
      <c r="I8" s="23"/>
      <c r="J8" s="57">
        <f t="shared" si="2"/>
        <v>0</v>
      </c>
      <c r="K8" s="21">
        <v>0</v>
      </c>
      <c r="L8" s="23"/>
      <c r="M8" s="57" t="str">
        <f t="shared" si="3"/>
        <v/>
      </c>
    </row>
    <row r="9" spans="1:13" ht="15" thickBot="1" x14ac:dyDescent="0.4">
      <c r="A9" s="20">
        <v>43770</v>
      </c>
      <c r="B9" s="21">
        <v>0</v>
      </c>
      <c r="C9" s="23"/>
      <c r="D9" s="57" t="str">
        <f t="shared" si="0"/>
        <v/>
      </c>
      <c r="E9" s="21">
        <v>0</v>
      </c>
      <c r="F9" s="23"/>
      <c r="G9" s="57" t="str">
        <f t="shared" si="1"/>
        <v/>
      </c>
      <c r="H9" s="23">
        <v>238</v>
      </c>
      <c r="I9" s="23"/>
      <c r="J9" s="57">
        <f t="shared" si="2"/>
        <v>0</v>
      </c>
      <c r="K9" s="21">
        <v>0</v>
      </c>
      <c r="L9" s="23"/>
      <c r="M9" s="57" t="str">
        <f t="shared" si="3"/>
        <v/>
      </c>
    </row>
    <row r="10" spans="1:13" ht="15" thickBot="1" x14ac:dyDescent="0.4">
      <c r="A10" s="20">
        <v>43739</v>
      </c>
      <c r="B10" s="21">
        <v>0</v>
      </c>
      <c r="C10" s="23"/>
      <c r="D10" s="57" t="str">
        <f t="shared" si="0"/>
        <v/>
      </c>
      <c r="E10" s="21">
        <v>0</v>
      </c>
      <c r="F10" s="23"/>
      <c r="G10" s="57" t="str">
        <f t="shared" si="1"/>
        <v/>
      </c>
      <c r="H10" s="23">
        <v>238</v>
      </c>
      <c r="I10" s="23"/>
      <c r="J10" s="57">
        <f t="shared" si="2"/>
        <v>0</v>
      </c>
      <c r="K10" s="21">
        <v>0</v>
      </c>
      <c r="L10" s="23"/>
      <c r="M10" s="57" t="str">
        <f t="shared" si="3"/>
        <v/>
      </c>
    </row>
    <row r="11" spans="1:13" ht="15" thickBot="1" x14ac:dyDescent="0.4">
      <c r="A11" s="20">
        <v>43709</v>
      </c>
      <c r="B11" s="21">
        <v>0</v>
      </c>
      <c r="C11" s="23"/>
      <c r="D11" s="57" t="str">
        <f t="shared" si="0"/>
        <v/>
      </c>
      <c r="E11" s="21">
        <v>0</v>
      </c>
      <c r="F11" s="23"/>
      <c r="G11" s="57" t="str">
        <f t="shared" si="1"/>
        <v/>
      </c>
      <c r="H11" s="23">
        <v>238</v>
      </c>
      <c r="I11" s="23"/>
      <c r="J11" s="57">
        <f t="shared" si="2"/>
        <v>0</v>
      </c>
      <c r="K11" s="21">
        <v>0</v>
      </c>
      <c r="L11" s="23"/>
      <c r="M11" s="57" t="str">
        <f t="shared" si="3"/>
        <v/>
      </c>
    </row>
    <row r="12" spans="1:13" ht="15" thickBot="1" x14ac:dyDescent="0.4">
      <c r="A12" s="20">
        <v>43678</v>
      </c>
      <c r="B12" s="21">
        <v>0</v>
      </c>
      <c r="C12" s="23"/>
      <c r="D12" s="57" t="str">
        <f t="shared" si="0"/>
        <v/>
      </c>
      <c r="E12" s="21">
        <v>0</v>
      </c>
      <c r="F12" s="23"/>
      <c r="G12" s="57" t="str">
        <f t="shared" si="1"/>
        <v/>
      </c>
      <c r="H12" s="23">
        <v>237</v>
      </c>
      <c r="I12" s="23"/>
      <c r="J12" s="57">
        <f t="shared" si="2"/>
        <v>0</v>
      </c>
      <c r="K12" s="21">
        <v>0</v>
      </c>
      <c r="L12" s="23"/>
      <c r="M12" s="57" t="str">
        <f t="shared" si="3"/>
        <v/>
      </c>
    </row>
    <row r="13" spans="1:13" ht="15" thickBot="1" x14ac:dyDescent="0.4">
      <c r="A13" s="20">
        <v>43647</v>
      </c>
      <c r="B13" s="21">
        <v>0</v>
      </c>
      <c r="C13" s="23"/>
      <c r="D13" s="57" t="str">
        <f t="shared" si="0"/>
        <v/>
      </c>
      <c r="E13" s="21">
        <v>0</v>
      </c>
      <c r="F13" s="23"/>
      <c r="G13" s="57" t="str">
        <f t="shared" si="1"/>
        <v/>
      </c>
      <c r="H13" s="23">
        <v>237</v>
      </c>
      <c r="I13" s="23"/>
      <c r="J13" s="57">
        <f t="shared" si="2"/>
        <v>0</v>
      </c>
      <c r="K13" s="21">
        <v>0</v>
      </c>
      <c r="L13" s="23"/>
      <c r="M13" s="57" t="str">
        <f t="shared" si="3"/>
        <v/>
      </c>
    </row>
    <row r="14" spans="1:13" ht="15" thickBot="1" x14ac:dyDescent="0.4">
      <c r="A14" s="20">
        <v>43617</v>
      </c>
      <c r="B14" s="21">
        <v>0</v>
      </c>
      <c r="C14" s="23"/>
      <c r="D14" s="57" t="str">
        <f t="shared" si="0"/>
        <v/>
      </c>
      <c r="E14" s="21">
        <v>0</v>
      </c>
      <c r="F14" s="23"/>
      <c r="G14" s="57" t="str">
        <f t="shared" si="1"/>
        <v/>
      </c>
      <c r="H14" s="23">
        <v>237</v>
      </c>
      <c r="I14" s="23"/>
      <c r="J14" s="57">
        <f t="shared" si="2"/>
        <v>0</v>
      </c>
      <c r="K14" s="21">
        <v>0</v>
      </c>
      <c r="L14" s="23"/>
      <c r="M14" s="57" t="str">
        <f t="shared" si="3"/>
        <v/>
      </c>
    </row>
    <row r="15" spans="1:13" ht="15" thickBot="1" x14ac:dyDescent="0.4">
      <c r="A15" s="20">
        <v>43586</v>
      </c>
      <c r="B15" s="21">
        <v>0</v>
      </c>
      <c r="C15" s="23"/>
      <c r="D15" s="57" t="str">
        <f t="shared" si="0"/>
        <v/>
      </c>
      <c r="E15" s="21">
        <v>0</v>
      </c>
      <c r="F15" s="23"/>
      <c r="G15" s="57" t="str">
        <f t="shared" si="1"/>
        <v/>
      </c>
      <c r="H15" s="23">
        <v>237</v>
      </c>
      <c r="I15" s="23"/>
      <c r="J15" s="57">
        <f t="shared" si="2"/>
        <v>0</v>
      </c>
      <c r="K15" s="21">
        <v>0</v>
      </c>
      <c r="L15" s="23"/>
      <c r="M15" s="57" t="str">
        <f t="shared" si="3"/>
        <v/>
      </c>
    </row>
    <row r="16" spans="1:13" ht="15" thickBot="1" x14ac:dyDescent="0.4">
      <c r="A16" s="20">
        <v>43556</v>
      </c>
      <c r="B16" s="21">
        <v>0</v>
      </c>
      <c r="C16" s="23"/>
      <c r="D16" s="57" t="str">
        <f t="shared" si="0"/>
        <v/>
      </c>
      <c r="E16" s="21">
        <v>0</v>
      </c>
      <c r="F16" s="23"/>
      <c r="G16" s="57" t="str">
        <f t="shared" si="1"/>
        <v/>
      </c>
      <c r="H16" s="23">
        <v>237</v>
      </c>
      <c r="I16" s="23"/>
      <c r="J16" s="57">
        <f t="shared" si="2"/>
        <v>0</v>
      </c>
      <c r="K16" s="21">
        <v>0</v>
      </c>
      <c r="L16" s="23"/>
      <c r="M16" s="57" t="str">
        <f t="shared" si="3"/>
        <v/>
      </c>
    </row>
    <row r="17" spans="1:13" ht="15" thickBot="1" x14ac:dyDescent="0.4">
      <c r="A17" s="20">
        <v>43525</v>
      </c>
      <c r="B17" s="21">
        <v>0</v>
      </c>
      <c r="C17" s="23"/>
      <c r="D17" s="57" t="str">
        <f t="shared" si="0"/>
        <v/>
      </c>
      <c r="E17" s="21">
        <v>0</v>
      </c>
      <c r="F17" s="23"/>
      <c r="G17" s="57" t="str">
        <f t="shared" si="1"/>
        <v/>
      </c>
      <c r="H17" s="23">
        <v>237</v>
      </c>
      <c r="I17" s="23"/>
      <c r="J17" s="57">
        <f t="shared" si="2"/>
        <v>0</v>
      </c>
      <c r="K17" s="21">
        <v>0</v>
      </c>
      <c r="L17" s="23"/>
      <c r="M17" s="57" t="str">
        <f t="shared" si="3"/>
        <v/>
      </c>
    </row>
    <row r="18" spans="1:13" ht="15" thickBot="1" x14ac:dyDescent="0.4">
      <c r="A18" s="20">
        <v>43497</v>
      </c>
      <c r="B18" s="21">
        <v>0</v>
      </c>
      <c r="C18" s="23"/>
      <c r="D18" s="57" t="str">
        <f t="shared" si="0"/>
        <v/>
      </c>
      <c r="E18" s="21">
        <v>0</v>
      </c>
      <c r="F18" s="23"/>
      <c r="G18" s="57" t="str">
        <f t="shared" si="1"/>
        <v/>
      </c>
      <c r="H18" s="23">
        <v>237</v>
      </c>
      <c r="I18" s="23"/>
      <c r="J18" s="57">
        <f t="shared" si="2"/>
        <v>0</v>
      </c>
      <c r="K18" s="21">
        <v>0</v>
      </c>
      <c r="L18" s="23"/>
      <c r="M18" s="57" t="str">
        <f t="shared" si="3"/>
        <v/>
      </c>
    </row>
    <row r="19" spans="1:13" ht="15" thickBot="1" x14ac:dyDescent="0.4">
      <c r="A19" s="20">
        <v>43466</v>
      </c>
      <c r="B19" s="21">
        <v>0</v>
      </c>
      <c r="C19" s="23"/>
      <c r="D19" s="57" t="str">
        <f t="shared" si="0"/>
        <v/>
      </c>
      <c r="E19" s="21">
        <v>0</v>
      </c>
      <c r="F19" s="23"/>
      <c r="G19" s="57" t="str">
        <f t="shared" si="1"/>
        <v/>
      </c>
      <c r="H19" s="23">
        <v>237</v>
      </c>
      <c r="I19" s="23"/>
      <c r="J19" s="57">
        <f t="shared" si="2"/>
        <v>0</v>
      </c>
      <c r="K19" s="21">
        <v>0</v>
      </c>
      <c r="L19" s="23"/>
      <c r="M19" s="57" t="str">
        <f t="shared" si="3"/>
        <v/>
      </c>
    </row>
    <row r="20" spans="1:13" ht="15" thickBot="1" x14ac:dyDescent="0.4">
      <c r="A20" s="20">
        <v>43435</v>
      </c>
      <c r="B20" s="21">
        <v>0</v>
      </c>
      <c r="C20" s="23"/>
      <c r="D20" s="57" t="str">
        <f t="shared" si="0"/>
        <v/>
      </c>
      <c r="E20" s="21">
        <v>0</v>
      </c>
      <c r="F20" s="23"/>
      <c r="G20" s="57" t="str">
        <f t="shared" si="1"/>
        <v/>
      </c>
      <c r="H20" s="23">
        <v>237</v>
      </c>
      <c r="I20" s="23"/>
      <c r="J20" s="57">
        <f t="shared" si="2"/>
        <v>0</v>
      </c>
      <c r="K20" s="21">
        <v>0</v>
      </c>
      <c r="L20" s="23"/>
      <c r="M20" s="57" t="str">
        <f t="shared" si="3"/>
        <v/>
      </c>
    </row>
    <row r="21" spans="1:13" ht="15" thickBot="1" x14ac:dyDescent="0.4">
      <c r="A21" s="20">
        <v>43405</v>
      </c>
      <c r="B21" s="21">
        <v>0</v>
      </c>
      <c r="C21" s="23"/>
      <c r="D21" s="57" t="str">
        <f t="shared" si="0"/>
        <v/>
      </c>
      <c r="E21" s="21">
        <v>0</v>
      </c>
      <c r="F21" s="23"/>
      <c r="G21" s="57" t="str">
        <f t="shared" si="1"/>
        <v/>
      </c>
      <c r="H21" s="23">
        <v>237</v>
      </c>
      <c r="I21" s="23"/>
      <c r="J21" s="57">
        <f t="shared" si="2"/>
        <v>0</v>
      </c>
      <c r="K21" s="21">
        <v>0</v>
      </c>
      <c r="L21" s="23"/>
      <c r="M21" s="57" t="str">
        <f t="shared" si="3"/>
        <v/>
      </c>
    </row>
    <row r="22" spans="1:13" ht="15" thickBot="1" x14ac:dyDescent="0.4">
      <c r="A22" s="20">
        <v>43374</v>
      </c>
      <c r="B22" s="21">
        <v>0</v>
      </c>
      <c r="C22" s="23"/>
      <c r="D22" s="57" t="str">
        <f t="shared" si="0"/>
        <v/>
      </c>
      <c r="E22" s="21">
        <v>0</v>
      </c>
      <c r="F22" s="23"/>
      <c r="G22" s="57" t="str">
        <f t="shared" si="1"/>
        <v/>
      </c>
      <c r="H22" s="23">
        <v>237</v>
      </c>
      <c r="I22" s="23"/>
      <c r="J22" s="57">
        <f t="shared" si="2"/>
        <v>0</v>
      </c>
      <c r="K22" s="21">
        <v>0</v>
      </c>
      <c r="L22" s="23"/>
      <c r="M22" s="57" t="str">
        <f t="shared" si="3"/>
        <v/>
      </c>
    </row>
    <row r="23" spans="1:13" ht="15" thickBot="1" x14ac:dyDescent="0.4">
      <c r="A23" s="20">
        <v>43344</v>
      </c>
      <c r="B23" s="21">
        <v>0</v>
      </c>
      <c r="C23" s="23"/>
      <c r="D23" s="57" t="str">
        <f t="shared" si="0"/>
        <v/>
      </c>
      <c r="E23" s="21">
        <v>0</v>
      </c>
      <c r="F23" s="23"/>
      <c r="G23" s="57" t="str">
        <f t="shared" si="1"/>
        <v/>
      </c>
      <c r="H23" s="23">
        <v>237</v>
      </c>
      <c r="I23" s="23"/>
      <c r="J23" s="57">
        <f t="shared" si="2"/>
        <v>0</v>
      </c>
      <c r="K23" s="21">
        <v>0</v>
      </c>
      <c r="L23" s="23"/>
      <c r="M23" s="57" t="str">
        <f t="shared" si="3"/>
        <v/>
      </c>
    </row>
    <row r="24" spans="1:13" ht="15" thickBot="1" x14ac:dyDescent="0.4">
      <c r="A24" s="20">
        <v>43313</v>
      </c>
      <c r="B24" s="21">
        <v>0</v>
      </c>
      <c r="C24" s="23"/>
      <c r="D24" s="57" t="str">
        <f t="shared" si="0"/>
        <v/>
      </c>
      <c r="E24" s="21">
        <v>0</v>
      </c>
      <c r="F24" s="23"/>
      <c r="G24" s="57" t="str">
        <f t="shared" si="1"/>
        <v/>
      </c>
      <c r="H24" s="23">
        <v>237</v>
      </c>
      <c r="I24" s="23"/>
      <c r="J24" s="57">
        <f t="shared" si="2"/>
        <v>0</v>
      </c>
      <c r="K24" s="21">
        <v>0</v>
      </c>
      <c r="L24" s="23"/>
      <c r="M24" s="57" t="str">
        <f t="shared" si="3"/>
        <v/>
      </c>
    </row>
    <row r="25" spans="1:13" ht="15" thickBot="1" x14ac:dyDescent="0.4">
      <c r="A25" s="20">
        <v>43282</v>
      </c>
      <c r="B25" s="21">
        <v>0</v>
      </c>
      <c r="C25" s="23"/>
      <c r="D25" s="57" t="str">
        <f t="shared" si="0"/>
        <v/>
      </c>
      <c r="E25" s="21">
        <v>0</v>
      </c>
      <c r="F25" s="23"/>
      <c r="G25" s="57" t="str">
        <f t="shared" si="1"/>
        <v/>
      </c>
      <c r="H25" s="23">
        <v>237</v>
      </c>
      <c r="I25" s="23"/>
      <c r="J25" s="57">
        <f t="shared" si="2"/>
        <v>0</v>
      </c>
      <c r="K25" s="21">
        <v>0</v>
      </c>
      <c r="L25" s="23"/>
      <c r="M25" s="57" t="str">
        <f t="shared" si="3"/>
        <v/>
      </c>
    </row>
    <row r="26" spans="1:13" ht="15" thickBot="1" x14ac:dyDescent="0.4">
      <c r="A26" s="20">
        <v>43252</v>
      </c>
      <c r="B26" s="21">
        <v>0</v>
      </c>
      <c r="C26" s="23"/>
      <c r="D26" s="57" t="str">
        <f t="shared" si="0"/>
        <v/>
      </c>
      <c r="E26" s="21">
        <v>0</v>
      </c>
      <c r="F26" s="23"/>
      <c r="G26" s="57" t="str">
        <f t="shared" si="1"/>
        <v/>
      </c>
      <c r="H26" s="23">
        <v>237</v>
      </c>
      <c r="I26" s="23"/>
      <c r="J26" s="57">
        <f t="shared" si="2"/>
        <v>0</v>
      </c>
      <c r="K26" s="21">
        <v>0</v>
      </c>
      <c r="L26" s="23"/>
      <c r="M26" s="57" t="str">
        <f t="shared" si="3"/>
        <v/>
      </c>
    </row>
    <row r="27" spans="1:13" ht="15" thickBot="1" x14ac:dyDescent="0.4">
      <c r="A27" s="20">
        <v>43221</v>
      </c>
      <c r="B27" s="21">
        <v>0</v>
      </c>
      <c r="C27" s="23"/>
      <c r="D27" s="57" t="str">
        <f t="shared" si="0"/>
        <v/>
      </c>
      <c r="E27" s="21">
        <v>0</v>
      </c>
      <c r="F27" s="23"/>
      <c r="G27" s="57" t="str">
        <f t="shared" si="1"/>
        <v/>
      </c>
      <c r="H27" s="23">
        <v>237</v>
      </c>
      <c r="I27" s="23"/>
      <c r="J27" s="57">
        <f t="shared" si="2"/>
        <v>0</v>
      </c>
      <c r="K27" s="21">
        <v>0</v>
      </c>
      <c r="L27" s="23"/>
      <c r="M27" s="57" t="str">
        <f t="shared" si="3"/>
        <v/>
      </c>
    </row>
    <row r="28" spans="1:13" ht="15" thickBot="1" x14ac:dyDescent="0.4">
      <c r="A28" s="20">
        <v>43191</v>
      </c>
      <c r="B28" s="21">
        <v>0</v>
      </c>
      <c r="C28" s="23"/>
      <c r="D28" s="57" t="str">
        <f t="shared" si="0"/>
        <v/>
      </c>
      <c r="E28" s="21">
        <v>0</v>
      </c>
      <c r="F28" s="23"/>
      <c r="G28" s="57" t="str">
        <f t="shared" si="1"/>
        <v/>
      </c>
      <c r="H28" s="23">
        <v>237</v>
      </c>
      <c r="I28" s="23"/>
      <c r="J28" s="57">
        <f t="shared" si="2"/>
        <v>0</v>
      </c>
      <c r="K28" s="21">
        <v>0</v>
      </c>
      <c r="L28" s="23"/>
      <c r="M28" s="57" t="str">
        <f t="shared" si="3"/>
        <v/>
      </c>
    </row>
    <row r="29" spans="1:13" ht="15" thickBot="1" x14ac:dyDescent="0.4">
      <c r="A29" s="20">
        <v>43160</v>
      </c>
      <c r="B29" s="21">
        <v>0</v>
      </c>
      <c r="C29" s="23"/>
      <c r="D29" s="57" t="str">
        <f t="shared" si="0"/>
        <v/>
      </c>
      <c r="E29" s="21">
        <v>0</v>
      </c>
      <c r="F29" s="23"/>
      <c r="G29" s="57" t="str">
        <f t="shared" si="1"/>
        <v/>
      </c>
      <c r="H29" s="23">
        <v>237</v>
      </c>
      <c r="I29" s="23"/>
      <c r="J29" s="57">
        <f t="shared" si="2"/>
        <v>0</v>
      </c>
      <c r="K29" s="21">
        <v>0</v>
      </c>
      <c r="L29" s="23"/>
      <c r="M29" s="57" t="str">
        <f t="shared" si="3"/>
        <v/>
      </c>
    </row>
    <row r="30" spans="1:13" ht="15" thickBot="1" x14ac:dyDescent="0.4">
      <c r="A30" s="20">
        <v>43132</v>
      </c>
      <c r="B30" s="21">
        <v>0</v>
      </c>
      <c r="C30" s="23"/>
      <c r="D30" s="57" t="str">
        <f t="shared" si="0"/>
        <v/>
      </c>
      <c r="E30" s="21">
        <v>0</v>
      </c>
      <c r="F30" s="23"/>
      <c r="G30" s="57" t="str">
        <f t="shared" si="1"/>
        <v/>
      </c>
      <c r="H30" s="23">
        <v>237</v>
      </c>
      <c r="I30" s="23"/>
      <c r="J30" s="57">
        <f t="shared" si="2"/>
        <v>0</v>
      </c>
      <c r="K30" s="21">
        <v>0</v>
      </c>
      <c r="L30" s="23"/>
      <c r="M30" s="57" t="str">
        <f t="shared" si="3"/>
        <v/>
      </c>
    </row>
    <row r="31" spans="1:13" ht="15" thickBot="1" x14ac:dyDescent="0.4">
      <c r="A31" s="25">
        <v>43101</v>
      </c>
      <c r="B31" s="21">
        <v>0</v>
      </c>
      <c r="C31" s="26"/>
      <c r="D31" s="58" t="str">
        <f t="shared" si="0"/>
        <v/>
      </c>
      <c r="E31" s="21">
        <v>0</v>
      </c>
      <c r="F31" s="26"/>
      <c r="G31" s="58" t="str">
        <f t="shared" si="1"/>
        <v/>
      </c>
      <c r="H31" s="26">
        <v>237</v>
      </c>
      <c r="I31" s="26"/>
      <c r="J31" s="58">
        <f t="shared" si="2"/>
        <v>0</v>
      </c>
      <c r="K31" s="21">
        <v>0</v>
      </c>
      <c r="L31" s="26"/>
      <c r="M31" s="58" t="str">
        <f t="shared" si="3"/>
        <v/>
      </c>
    </row>
    <row r="32" spans="1:13" x14ac:dyDescent="0.35">
      <c r="A32" s="14"/>
      <c r="B32" s="28"/>
      <c r="C32" s="28"/>
      <c r="D32" s="29"/>
      <c r="E32" s="28"/>
      <c r="F32" s="28"/>
      <c r="G32" s="29"/>
      <c r="H32" s="28"/>
      <c r="I32" s="28"/>
      <c r="J32" s="29"/>
      <c r="K32" s="28"/>
      <c r="L32" s="28"/>
      <c r="M32" s="29"/>
    </row>
    <row r="33" spans="2:12" x14ac:dyDescent="0.35">
      <c r="B33" s="18"/>
      <c r="C33" s="18"/>
      <c r="E33" s="18"/>
      <c r="F33" s="18"/>
      <c r="H33" s="18"/>
      <c r="I33" s="18"/>
      <c r="K33" s="18"/>
      <c r="L33" s="18"/>
    </row>
    <row r="34" spans="2:12" x14ac:dyDescent="0.35">
      <c r="B34" s="14"/>
      <c r="C34" s="14"/>
      <c r="E34" s="14"/>
      <c r="F34" s="14"/>
      <c r="H34" s="14"/>
      <c r="I34" s="14"/>
      <c r="K34" s="14"/>
      <c r="L34" s="14"/>
    </row>
    <row r="35" spans="2:12" x14ac:dyDescent="0.35">
      <c r="B35" s="14"/>
      <c r="C35" s="14"/>
      <c r="E35" s="14"/>
      <c r="F35" s="14"/>
      <c r="H35" s="14"/>
      <c r="I35" s="14"/>
      <c r="K35" s="14"/>
      <c r="L35" s="14"/>
    </row>
    <row r="36" spans="2:12" x14ac:dyDescent="0.35">
      <c r="B36" s="14"/>
      <c r="C36" s="14"/>
      <c r="E36" s="14"/>
      <c r="F36" s="14"/>
      <c r="H36" s="14"/>
      <c r="I36" s="14"/>
      <c r="K36" s="14"/>
      <c r="L36" s="14"/>
    </row>
    <row r="37" spans="2:12" x14ac:dyDescent="0.35">
      <c r="B37" s="14"/>
      <c r="C37" s="14"/>
      <c r="E37" s="14"/>
      <c r="F37" s="14"/>
      <c r="H37" s="14"/>
      <c r="I37" s="14"/>
      <c r="K37" s="14"/>
      <c r="L37" s="14"/>
    </row>
    <row r="38" spans="2:12" x14ac:dyDescent="0.35">
      <c r="B38" s="14"/>
      <c r="C38" s="14"/>
      <c r="E38" s="14"/>
      <c r="F38" s="14"/>
      <c r="H38" s="14"/>
      <c r="I38" s="14"/>
      <c r="K38" s="14"/>
      <c r="L38" s="14"/>
    </row>
    <row r="39" spans="2:12" x14ac:dyDescent="0.35">
      <c r="B39" s="14"/>
      <c r="C39" s="14"/>
      <c r="E39" s="14"/>
      <c r="F39" s="14"/>
      <c r="H39" s="14"/>
      <c r="I39" s="14"/>
      <c r="K39" s="14"/>
      <c r="L39" s="14"/>
    </row>
  </sheetData>
  <mergeCells count="5">
    <mergeCell ref="A3:A4"/>
    <mergeCell ref="B3:D3"/>
    <mergeCell ref="E3:G3"/>
    <mergeCell ref="H3:J3"/>
    <mergeCell ref="K3:M3"/>
  </mergeCells>
  <pageMargins left="0.7" right="0.7" top="0.75" bottom="0.75" header="0.3" footer="0.3"/>
  <pageSetup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4 - Rate Comparison</vt:lpstr>
      <vt:lpstr>Table 5a -Customer Count</vt:lpstr>
      <vt:lpstr>Table 5b - Rate Comparison</vt:lpstr>
      <vt:lpstr>Table 6 - Variable Contracts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Judge</dc:creator>
  <cp:lastModifiedBy>Allison Beattie</cp:lastModifiedBy>
  <cp:lastPrinted>2021-03-31T14:39:38Z</cp:lastPrinted>
  <dcterms:created xsi:type="dcterms:W3CDTF">2020-05-12T02:32:03Z</dcterms:created>
  <dcterms:modified xsi:type="dcterms:W3CDTF">2021-03-31T14:40:52Z</dcterms:modified>
</cp:coreProperties>
</file>