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evin_christian_eversource_com/Documents/DPU/"/>
    </mc:Choice>
  </mc:AlternateContent>
  <xr:revisionPtr revIDLastSave="0" documentId="8_{43F3260E-DFCB-459A-81D3-9BD4A7233645}" xr6:coauthVersionLast="45" xr6:coauthVersionMax="45" xr10:uidLastSave="{00000000-0000-0000-0000-000000000000}"/>
  <bookViews>
    <workbookView xWindow="-120" yWindow="-120" windowWidth="29040" windowHeight="15840" tabRatio="692" activeTab="3" xr2:uid="{00000000-000D-0000-FFFF-FFFF00000000}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8" l="1"/>
  <c r="M8" i="4" l="1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7" i="4"/>
  <c r="M6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F5" i="2"/>
  <c r="F29" i="2"/>
  <c r="I29" i="2"/>
  <c r="J29" i="2" s="1"/>
  <c r="I4" i="8" l="1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" i="2"/>
  <c r="M5" i="4"/>
  <c r="J5" i="4"/>
  <c r="G5" i="4"/>
  <c r="D5" i="4"/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8" i="8"/>
  <c r="F7" i="8"/>
  <c r="F6" i="8"/>
  <c r="F5" i="8"/>
  <c r="F4" i="8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5" i="5"/>
  <c r="E31" i="8" l="1"/>
  <c r="D31" i="8"/>
  <c r="C31" i="8"/>
  <c r="B31" i="8"/>
  <c r="I30" i="8"/>
  <c r="J30" i="8" s="1"/>
  <c r="I29" i="8"/>
  <c r="J29" i="8" s="1"/>
  <c r="I28" i="8"/>
  <c r="J28" i="8" s="1"/>
  <c r="J27" i="8"/>
  <c r="I27" i="8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31" i="8" l="1"/>
  <c r="F31" i="8"/>
  <c r="J4" i="8"/>
  <c r="J31" i="8" s="1"/>
  <c r="E31" i="2" l="1"/>
  <c r="C31" i="2"/>
  <c r="I30" i="2"/>
  <c r="J30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D31" i="2" l="1"/>
  <c r="B31" i="2"/>
  <c r="F31" i="2" l="1"/>
  <c r="J31" i="2"/>
  <c r="I31" i="2"/>
</calcChain>
</file>

<file path=xl/sharedStrings.xml><?xml version="1.0" encoding="utf-8"?>
<sst xmlns="http://schemas.openxmlformats.org/spreadsheetml/2006/main" count="94" uniqueCount="58">
  <si>
    <t>Month</t>
  </si>
  <si>
    <t>"Incremental" Supply Costs ($)</t>
  </si>
  <si>
    <t>Totals</t>
  </si>
  <si>
    <t>Column B</t>
  </si>
  <si>
    <t>Column C</t>
  </si>
  <si>
    <t>Instructions for Data Entry Cells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</si>
  <si>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</si>
  <si>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</si>
  <si>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</si>
  <si>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</si>
  <si>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</si>
  <si>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</si>
  <si>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</si>
  <si>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</si>
  <si>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Enter the GAF for R-2 customers that was applicable in the month</t>
  </si>
  <si>
    <t>Column H</t>
  </si>
  <si>
    <t>Enter the GAF for R-4 customers that was applicable in the month</t>
  </si>
  <si>
    <t>R-2 GAF ($/therm)</t>
  </si>
  <si>
    <t>R-4 GAF ($/therm)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</si>
  <si>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</si>
  <si>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</si>
  <si>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</si>
  <si>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</si>
  <si>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Total Supply Costs Billed to R-1 Customers Served by Competitive Suppliers ($)</t>
  </si>
  <si>
    <t>Total Supply Costs Billed to R-3 Customers Served by Competitive Suppliers ($)</t>
  </si>
  <si>
    <t>R-1 GAF ($/therm)</t>
  </si>
  <si>
    <t>R-3 GAF ($/therm)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</si>
  <si>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</si>
  <si>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</si>
  <si>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</si>
  <si>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</si>
  <si>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</si>
  <si>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</si>
  <si>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</si>
  <si>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</si>
  <si>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</si>
  <si>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</si>
  <si>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</si>
  <si>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</si>
  <si>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</si>
  <si>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</si>
  <si>
    <t>Enter the total number of therms sold each month to R-1 customers served by a competitive supplier</t>
  </si>
  <si>
    <t>Enter the total number of therms sold each month to R-3 customers served by a competitive supplier</t>
  </si>
  <si>
    <t>Enter the total dollars billed each month to R-1 customers served by a competitive supplier</t>
  </si>
  <si>
    <t>Enter the total dollars billed each month to R-3 customers served by a competitive supplier</t>
  </si>
  <si>
    <t>Enter the GAF for R-1 customers that was applicable in the month</t>
  </si>
  <si>
    <t>Enter the GAF for R-3 customers that was applicable in the month</t>
  </si>
  <si>
    <t>% of Competitive Supply Customers on a Variable Rate Contract</t>
  </si>
  <si>
    <t>Share of Competitive Supply Customers on Variable Rate Contracts**</t>
  </si>
  <si>
    <t>Table 5b</t>
  </si>
  <si>
    <t>Average Competitive Supply Rate Billed to R-2 and R-4 Customers</t>
  </si>
  <si>
    <t>Enter the total number of therms sold each month to R-2 customers served by a competitive supplier at a supply rate above default service</t>
  </si>
  <si>
    <t>Enter the total number of therms sold each month to R-4 customers served by a competitive supplier at a supply rate above default service</t>
  </si>
  <si>
    <t>Enter the total dollars billed each month to R-2 customers served by a competitive supplier at a supply rate above default service</t>
  </si>
  <si>
    <t>Enter the total dollars billed each month to R-4 customers served by a competitive supplier at a supply rate above default service</t>
  </si>
  <si>
    <t>Table 5a</t>
  </si>
  <si>
    <t>NOTE: Counts include PassThrough (Dual Bill) Accounts</t>
  </si>
  <si>
    <t>Unable to provide counts for January 2018 and February 2018 because historical data for 2017 is archived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</si>
</sst>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  <numFmt numFmtId="166" formatCode="0.0%"/>
    <numFmt numFmtId="167" formatCode="&quot;$&quot;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3" fontId="0" fillId="2" borderId="7" xfId="1" applyNumberFormat="1" applyFont="1" applyFill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2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166" fontId="0" fillId="3" borderId="19" xfId="2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37" fontId="0" fillId="2" borderId="2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zoomScaleNormal="100" workbookViewId="0">
      <selection activeCell="B4" sqref="B4"/>
    </sheetView>
  </sheetViews>
  <sheetFormatPr defaultColWidth="9.28515625" defaultRowHeight="15" x14ac:dyDescent="0.25"/>
  <cols>
    <col min="1" max="1" width="7.42578125" style="2" bestFit="1" customWidth="1"/>
    <col min="2" max="5" width="16.7109375" style="2" customWidth="1"/>
    <col min="6" max="6" width="16.7109375" style="47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x14ac:dyDescent="0.25">
      <c r="A1" s="5" t="s">
        <v>19</v>
      </c>
      <c r="B1" s="5" t="s">
        <v>28</v>
      </c>
      <c r="C1" s="5"/>
    </row>
    <row r="2" spans="1:10" ht="15.75" thickBot="1" x14ac:dyDescent="0.3">
      <c r="A2" s="5"/>
      <c r="B2" s="5"/>
      <c r="C2" s="5"/>
    </row>
    <row r="3" spans="1:10" ht="118.5" customHeight="1" thickBot="1" x14ac:dyDescent="0.3">
      <c r="A3" s="44" t="s">
        <v>0</v>
      </c>
      <c r="B3" s="36" t="s">
        <v>21</v>
      </c>
      <c r="C3" s="32" t="s">
        <v>22</v>
      </c>
      <c r="D3" s="32" t="s">
        <v>23</v>
      </c>
      <c r="E3" s="32" t="s">
        <v>24</v>
      </c>
      <c r="F3" s="11" t="s">
        <v>29</v>
      </c>
      <c r="G3" s="32" t="s">
        <v>25</v>
      </c>
      <c r="H3" s="32" t="s">
        <v>26</v>
      </c>
      <c r="I3" s="36" t="s">
        <v>27</v>
      </c>
      <c r="J3" s="32" t="s">
        <v>1</v>
      </c>
    </row>
    <row r="4" spans="1:10" x14ac:dyDescent="0.25">
      <c r="A4" s="20">
        <v>43891</v>
      </c>
      <c r="B4" s="33">
        <v>4477</v>
      </c>
      <c r="C4" s="41">
        <v>478234</v>
      </c>
      <c r="D4" s="62">
        <v>4233.2</v>
      </c>
      <c r="E4" s="34">
        <v>451457.42</v>
      </c>
      <c r="F4" s="48">
        <f>IFERROR((E4+D4)/(C4+B4),"")</f>
        <v>0.94402369119410989</v>
      </c>
      <c r="G4" s="42">
        <v>0.68469999999999998</v>
      </c>
      <c r="H4" s="42">
        <v>0.68469999999999998</v>
      </c>
      <c r="I4" s="37">
        <f t="shared" ref="I4:I30" si="0">(B4*G4)+(C4*H4)</f>
        <v>330512.22169999999</v>
      </c>
      <c r="J4" s="38">
        <f>(D4+E4)-I4</f>
        <v>125178.3983</v>
      </c>
    </row>
    <row r="5" spans="1:10" x14ac:dyDescent="0.25">
      <c r="A5" s="20">
        <v>43862</v>
      </c>
      <c r="B5" s="35">
        <v>5003</v>
      </c>
      <c r="C5" s="3">
        <v>610840</v>
      </c>
      <c r="D5" s="63">
        <v>4785.53</v>
      </c>
      <c r="E5" s="4">
        <v>576665.36</v>
      </c>
      <c r="F5" s="49">
        <f t="shared" ref="F5:F31" si="1">IFERROR((E5+D5)/(C5+B5),"")</f>
        <v>0.94415441922697829</v>
      </c>
      <c r="G5" s="40">
        <v>0.68469999999999998</v>
      </c>
      <c r="H5" s="40">
        <v>0.68469999999999998</v>
      </c>
      <c r="I5" s="9">
        <f>(B29*G5)+(C29*H5)</f>
        <v>251116.46379999997</v>
      </c>
      <c r="J5" s="1">
        <f>(D29+E5)-I5</f>
        <v>328701.38620000001</v>
      </c>
    </row>
    <row r="6" spans="1:10" x14ac:dyDescent="0.25">
      <c r="A6" s="20">
        <v>43831</v>
      </c>
      <c r="B6" s="35">
        <v>5307</v>
      </c>
      <c r="C6" s="3">
        <v>608091</v>
      </c>
      <c r="D6" s="63">
        <v>5086.99</v>
      </c>
      <c r="E6" s="4">
        <v>575405.12</v>
      </c>
      <c r="F6" s="49">
        <f t="shared" si="1"/>
        <v>0.94635474846673773</v>
      </c>
      <c r="G6" s="40">
        <v>0.68469999999999998</v>
      </c>
      <c r="H6" s="40">
        <v>0.68469999999999998</v>
      </c>
      <c r="I6" s="9">
        <f t="shared" si="0"/>
        <v>419993.61059999996</v>
      </c>
      <c r="J6" s="1">
        <f t="shared" ref="J6:J30" si="2">(D6+E6)-I6</f>
        <v>160498.49940000003</v>
      </c>
    </row>
    <row r="7" spans="1:10" x14ac:dyDescent="0.25">
      <c r="A7" s="20">
        <v>43800</v>
      </c>
      <c r="B7" s="35">
        <v>4693</v>
      </c>
      <c r="C7" s="3">
        <v>556253</v>
      </c>
      <c r="D7" s="63">
        <v>4482.5200000000004</v>
      </c>
      <c r="E7" s="4">
        <v>525679.1</v>
      </c>
      <c r="F7" s="49">
        <f t="shared" si="1"/>
        <v>0.94512059984383523</v>
      </c>
      <c r="G7" s="40">
        <v>0.68469999999999998</v>
      </c>
      <c r="H7" s="40">
        <v>0.68469999999999998</v>
      </c>
      <c r="I7" s="9">
        <f t="shared" si="0"/>
        <v>384079.72620000003</v>
      </c>
      <c r="J7" s="1">
        <f t="shared" si="2"/>
        <v>146081.89379999996</v>
      </c>
    </row>
    <row r="8" spans="1:10" x14ac:dyDescent="0.25">
      <c r="A8" s="20">
        <v>43770</v>
      </c>
      <c r="B8" s="35">
        <v>3767</v>
      </c>
      <c r="C8" s="3">
        <v>280167</v>
      </c>
      <c r="D8" s="63">
        <v>3604.91</v>
      </c>
      <c r="E8" s="4">
        <v>264313.7</v>
      </c>
      <c r="F8" s="49">
        <f t="shared" si="1"/>
        <v>0.94359467341001779</v>
      </c>
      <c r="G8" s="40">
        <v>0.68469999999999998</v>
      </c>
      <c r="H8" s="40">
        <v>0.68469999999999998</v>
      </c>
      <c r="I8" s="9">
        <f t="shared" si="0"/>
        <v>194409.60980000001</v>
      </c>
      <c r="J8" s="1">
        <f t="shared" si="2"/>
        <v>73509.00019999998</v>
      </c>
    </row>
    <row r="9" spans="1:10" x14ac:dyDescent="0.25">
      <c r="A9" s="20">
        <v>43739</v>
      </c>
      <c r="B9" s="35">
        <v>2977</v>
      </c>
      <c r="C9" s="3">
        <v>117575</v>
      </c>
      <c r="D9" s="63">
        <v>2817.26</v>
      </c>
      <c r="E9" s="4">
        <v>109633.85</v>
      </c>
      <c r="F9" s="49">
        <f t="shared" si="1"/>
        <v>0.93280169553387748</v>
      </c>
      <c r="G9" s="40">
        <v>0.1661</v>
      </c>
      <c r="H9" s="40">
        <v>0.1661</v>
      </c>
      <c r="I9" s="9">
        <f t="shared" si="0"/>
        <v>20023.6872</v>
      </c>
      <c r="J9" s="1">
        <f t="shared" si="2"/>
        <v>92427.4228</v>
      </c>
    </row>
    <row r="10" spans="1:10" x14ac:dyDescent="0.25">
      <c r="A10" s="20">
        <v>43709</v>
      </c>
      <c r="B10" s="35">
        <v>2640</v>
      </c>
      <c r="C10" s="3">
        <v>77590</v>
      </c>
      <c r="D10" s="63">
        <v>2472.42</v>
      </c>
      <c r="E10" s="4">
        <v>71421.039999999994</v>
      </c>
      <c r="F10" s="49">
        <f t="shared" si="1"/>
        <v>0.92102031658980421</v>
      </c>
      <c r="G10" s="40">
        <v>0.1661</v>
      </c>
      <c r="H10" s="40">
        <v>0.1661</v>
      </c>
      <c r="I10" s="9">
        <f t="shared" si="0"/>
        <v>13326.203000000001</v>
      </c>
      <c r="J10" s="1">
        <f t="shared" si="2"/>
        <v>60567.256999999991</v>
      </c>
    </row>
    <row r="11" spans="1:10" x14ac:dyDescent="0.25">
      <c r="A11" s="20">
        <v>43678</v>
      </c>
      <c r="B11" s="35">
        <v>2336</v>
      </c>
      <c r="C11" s="3">
        <v>69619</v>
      </c>
      <c r="D11" s="63">
        <v>2183.0300000000002</v>
      </c>
      <c r="E11" s="4">
        <v>63952.12</v>
      </c>
      <c r="F11" s="49">
        <f t="shared" si="1"/>
        <v>0.91911819887429658</v>
      </c>
      <c r="G11" s="40">
        <v>0.23380000000000001</v>
      </c>
      <c r="H11" s="40">
        <v>0.23380000000000001</v>
      </c>
      <c r="I11" s="9">
        <f t="shared" si="0"/>
        <v>16823.079000000002</v>
      </c>
      <c r="J11" s="1">
        <f t="shared" si="2"/>
        <v>49312.071000000011</v>
      </c>
    </row>
    <row r="12" spans="1:10" x14ac:dyDescent="0.25">
      <c r="A12" s="20">
        <v>43647</v>
      </c>
      <c r="B12" s="35">
        <v>2893</v>
      </c>
      <c r="C12" s="3">
        <v>88534</v>
      </c>
      <c r="D12" s="63">
        <v>2704.69</v>
      </c>
      <c r="E12" s="4">
        <v>81378.559999999998</v>
      </c>
      <c r="F12" s="49">
        <f t="shared" si="1"/>
        <v>0.91967635381233115</v>
      </c>
      <c r="G12" s="40">
        <v>0.23380000000000001</v>
      </c>
      <c r="H12" s="40">
        <v>0.23380000000000001</v>
      </c>
      <c r="I12" s="9">
        <f t="shared" si="0"/>
        <v>21375.632600000001</v>
      </c>
      <c r="J12" s="1">
        <f t="shared" si="2"/>
        <v>62707.617400000003</v>
      </c>
    </row>
    <row r="13" spans="1:10" x14ac:dyDescent="0.25">
      <c r="A13" s="20">
        <v>43617</v>
      </c>
      <c r="B13" s="35">
        <v>3646</v>
      </c>
      <c r="C13" s="3">
        <v>147781</v>
      </c>
      <c r="D13" s="63">
        <v>3370.74</v>
      </c>
      <c r="E13" s="4">
        <v>133542.29999999999</v>
      </c>
      <c r="F13" s="49">
        <f t="shared" si="1"/>
        <v>0.90415209969160049</v>
      </c>
      <c r="G13" s="40">
        <v>0.33439999999999998</v>
      </c>
      <c r="H13" s="40">
        <v>0.33439999999999998</v>
      </c>
      <c r="I13" s="9">
        <f t="shared" si="0"/>
        <v>50637.188799999996</v>
      </c>
      <c r="J13" s="1">
        <f t="shared" si="2"/>
        <v>86275.851199999976</v>
      </c>
    </row>
    <row r="14" spans="1:10" x14ac:dyDescent="0.25">
      <c r="A14" s="20">
        <v>43586</v>
      </c>
      <c r="B14" s="35">
        <v>4155</v>
      </c>
      <c r="C14" s="3">
        <v>251468</v>
      </c>
      <c r="D14" s="63">
        <v>3867.52</v>
      </c>
      <c r="E14" s="4">
        <v>226522.81</v>
      </c>
      <c r="F14" s="49">
        <f t="shared" si="1"/>
        <v>0.9012895162015937</v>
      </c>
      <c r="G14" s="40">
        <v>0.33439999999999998</v>
      </c>
      <c r="H14" s="40">
        <v>0.33439999999999998</v>
      </c>
      <c r="I14" s="9">
        <f t="shared" si="0"/>
        <v>85480.331200000001</v>
      </c>
      <c r="J14" s="1">
        <f t="shared" si="2"/>
        <v>144909.9988</v>
      </c>
    </row>
    <row r="15" spans="1:10" x14ac:dyDescent="0.25">
      <c r="A15" s="20">
        <v>43556</v>
      </c>
      <c r="B15" s="35">
        <v>4768</v>
      </c>
      <c r="C15" s="3">
        <v>447280</v>
      </c>
      <c r="D15" s="63">
        <v>4425.7700000000004</v>
      </c>
      <c r="E15" s="4">
        <v>399515.14</v>
      </c>
      <c r="F15" s="49">
        <f t="shared" si="1"/>
        <v>0.89357968622801121</v>
      </c>
      <c r="G15" s="40">
        <v>0.61550000000000005</v>
      </c>
      <c r="H15" s="40">
        <v>0.61550000000000005</v>
      </c>
      <c r="I15" s="9">
        <f t="shared" si="0"/>
        <v>278235.54400000005</v>
      </c>
      <c r="J15" s="1">
        <f t="shared" si="2"/>
        <v>125705.36599999998</v>
      </c>
    </row>
    <row r="16" spans="1:10" x14ac:dyDescent="0.25">
      <c r="A16" s="20">
        <v>43525</v>
      </c>
      <c r="B16" s="35">
        <v>5796</v>
      </c>
      <c r="C16" s="3">
        <v>744277</v>
      </c>
      <c r="D16" s="63">
        <v>5467.46</v>
      </c>
      <c r="E16" s="4">
        <v>672169.07</v>
      </c>
      <c r="F16" s="49">
        <f t="shared" si="1"/>
        <v>0.90342743972919959</v>
      </c>
      <c r="G16" s="40">
        <v>0.61550000000000005</v>
      </c>
      <c r="H16" s="40">
        <v>0.61550000000000005</v>
      </c>
      <c r="I16" s="9">
        <f t="shared" si="0"/>
        <v>461669.93150000006</v>
      </c>
      <c r="J16" s="1">
        <f t="shared" si="2"/>
        <v>215966.59849999985</v>
      </c>
    </row>
    <row r="17" spans="1:10" x14ac:dyDescent="0.25">
      <c r="A17" s="20">
        <v>43497</v>
      </c>
      <c r="B17" s="35">
        <v>5727</v>
      </c>
      <c r="C17" s="3">
        <v>792018</v>
      </c>
      <c r="D17" s="63">
        <v>5165.6499999999996</v>
      </c>
      <c r="E17" s="4">
        <v>695212.98</v>
      </c>
      <c r="F17" s="49">
        <f t="shared" si="1"/>
        <v>0.87794800343468149</v>
      </c>
      <c r="G17" s="40">
        <v>0.61550000000000005</v>
      </c>
      <c r="H17" s="40">
        <v>0.61550000000000005</v>
      </c>
      <c r="I17" s="9">
        <f t="shared" si="0"/>
        <v>491012.04750000004</v>
      </c>
      <c r="J17" s="1">
        <f t="shared" si="2"/>
        <v>209366.58249999996</v>
      </c>
    </row>
    <row r="18" spans="1:10" x14ac:dyDescent="0.25">
      <c r="A18" s="20">
        <v>43466</v>
      </c>
      <c r="B18" s="35">
        <v>6205</v>
      </c>
      <c r="C18" s="3">
        <v>710668</v>
      </c>
      <c r="D18" s="63">
        <v>5479.61</v>
      </c>
      <c r="E18" s="4">
        <v>620908.27</v>
      </c>
      <c r="F18" s="49">
        <f t="shared" si="1"/>
        <v>0.87377803320811354</v>
      </c>
      <c r="G18" s="40">
        <v>0.61550000000000005</v>
      </c>
      <c r="H18" s="40">
        <v>0.61550000000000005</v>
      </c>
      <c r="I18" s="9">
        <f t="shared" si="0"/>
        <v>441235.33150000003</v>
      </c>
      <c r="J18" s="1">
        <f t="shared" si="2"/>
        <v>185152.54849999998</v>
      </c>
    </row>
    <row r="19" spans="1:10" x14ac:dyDescent="0.25">
      <c r="A19" s="20">
        <v>43435</v>
      </c>
      <c r="B19" s="35">
        <v>5613</v>
      </c>
      <c r="C19" s="3">
        <v>607106</v>
      </c>
      <c r="D19" s="63">
        <v>4912.3599999999997</v>
      </c>
      <c r="E19" s="4">
        <v>524900.52</v>
      </c>
      <c r="F19" s="49">
        <f t="shared" si="1"/>
        <v>0.86469144909819995</v>
      </c>
      <c r="G19" s="40">
        <v>0.61550000000000005</v>
      </c>
      <c r="H19" s="40">
        <v>0.61550000000000005</v>
      </c>
      <c r="I19" s="9">
        <f t="shared" si="0"/>
        <v>377128.54450000002</v>
      </c>
      <c r="J19" s="1">
        <f t="shared" si="2"/>
        <v>152684.33549999999</v>
      </c>
    </row>
    <row r="20" spans="1:10" x14ac:dyDescent="0.25">
      <c r="A20" s="20">
        <v>43405</v>
      </c>
      <c r="B20" s="35">
        <v>4287</v>
      </c>
      <c r="C20" s="3">
        <v>333056</v>
      </c>
      <c r="D20" s="63">
        <v>3643.15</v>
      </c>
      <c r="E20" s="4">
        <v>282167.05</v>
      </c>
      <c r="F20" s="49">
        <f t="shared" si="1"/>
        <v>0.84723916014264422</v>
      </c>
      <c r="G20" s="40">
        <v>0.57820000000000005</v>
      </c>
      <c r="H20" s="40">
        <v>0.57820000000000005</v>
      </c>
      <c r="I20" s="9">
        <f t="shared" si="0"/>
        <v>195051.72260000001</v>
      </c>
      <c r="J20" s="1">
        <f t="shared" si="2"/>
        <v>90758.477400000003</v>
      </c>
    </row>
    <row r="21" spans="1:10" x14ac:dyDescent="0.25">
      <c r="A21" s="20">
        <v>43374</v>
      </c>
      <c r="B21" s="35">
        <v>2758</v>
      </c>
      <c r="C21" s="3">
        <v>104137</v>
      </c>
      <c r="D21" s="63">
        <v>2217.6</v>
      </c>
      <c r="E21" s="4">
        <v>84126.15</v>
      </c>
      <c r="F21" s="49">
        <f t="shared" si="1"/>
        <v>0.80774358014874414</v>
      </c>
      <c r="G21" s="40">
        <v>0.2762</v>
      </c>
      <c r="H21" s="40">
        <v>0.2762</v>
      </c>
      <c r="I21" s="9">
        <f t="shared" si="0"/>
        <v>29524.399000000001</v>
      </c>
      <c r="J21" s="1">
        <f t="shared" si="2"/>
        <v>56819.350999999995</v>
      </c>
    </row>
    <row r="22" spans="1:10" x14ac:dyDescent="0.25">
      <c r="A22" s="20">
        <v>43344</v>
      </c>
      <c r="B22" s="35">
        <v>2036</v>
      </c>
      <c r="C22" s="3">
        <v>60057</v>
      </c>
      <c r="D22" s="63">
        <v>1604.6</v>
      </c>
      <c r="E22" s="4">
        <v>48093.53</v>
      </c>
      <c r="F22" s="49">
        <f t="shared" si="1"/>
        <v>0.80038216868246015</v>
      </c>
      <c r="G22" s="40">
        <v>0.2762</v>
      </c>
      <c r="H22" s="40">
        <v>0.2762</v>
      </c>
      <c r="I22" s="9">
        <f t="shared" si="0"/>
        <v>17150.086599999999</v>
      </c>
      <c r="J22" s="1">
        <f t="shared" si="2"/>
        <v>32548.043399999999</v>
      </c>
    </row>
    <row r="23" spans="1:10" x14ac:dyDescent="0.25">
      <c r="A23" s="20">
        <v>43313</v>
      </c>
      <c r="B23" s="35">
        <v>1957</v>
      </c>
      <c r="C23" s="3">
        <v>60533</v>
      </c>
      <c r="D23" s="63">
        <v>1607.13</v>
      </c>
      <c r="E23" s="4">
        <v>50110.68</v>
      </c>
      <c r="F23" s="49">
        <f t="shared" si="1"/>
        <v>0.82761737878060482</v>
      </c>
      <c r="G23" s="40">
        <v>0.2762</v>
      </c>
      <c r="H23" s="40">
        <v>0.2762</v>
      </c>
      <c r="I23" s="9">
        <f t="shared" si="0"/>
        <v>17259.737999999998</v>
      </c>
      <c r="J23" s="1">
        <f t="shared" si="2"/>
        <v>34458.072</v>
      </c>
    </row>
    <row r="24" spans="1:10" x14ac:dyDescent="0.25">
      <c r="A24" s="20">
        <v>43282</v>
      </c>
      <c r="B24" s="35">
        <v>2335</v>
      </c>
      <c r="C24" s="3">
        <v>69136</v>
      </c>
      <c r="D24" s="63">
        <v>1895.47</v>
      </c>
      <c r="E24" s="4">
        <v>56887.17</v>
      </c>
      <c r="F24" s="49">
        <f t="shared" si="1"/>
        <v>0.82246841376222524</v>
      </c>
      <c r="G24" s="40">
        <v>0.2762</v>
      </c>
      <c r="H24" s="40">
        <v>0.2762</v>
      </c>
      <c r="I24" s="9">
        <f t="shared" si="0"/>
        <v>19740.290199999999</v>
      </c>
      <c r="J24" s="1">
        <f t="shared" si="2"/>
        <v>39042.349799999996</v>
      </c>
    </row>
    <row r="25" spans="1:10" x14ac:dyDescent="0.25">
      <c r="A25" s="20">
        <v>43252</v>
      </c>
      <c r="B25" s="35">
        <v>2885</v>
      </c>
      <c r="C25" s="3">
        <v>95011</v>
      </c>
      <c r="D25" s="63">
        <v>2434.2600000000002</v>
      </c>
      <c r="E25" s="4">
        <v>81283.539999999994</v>
      </c>
      <c r="F25" s="49">
        <f t="shared" si="1"/>
        <v>0.85517079349513758</v>
      </c>
      <c r="G25" s="40">
        <v>0.2762</v>
      </c>
      <c r="H25" s="40">
        <v>0.2762</v>
      </c>
      <c r="I25" s="9">
        <f t="shared" si="0"/>
        <v>27038.875199999999</v>
      </c>
      <c r="J25" s="1">
        <f t="shared" si="2"/>
        <v>56678.924799999993</v>
      </c>
    </row>
    <row r="26" spans="1:10" x14ac:dyDescent="0.25">
      <c r="A26" s="20">
        <v>43221</v>
      </c>
      <c r="B26" s="35">
        <v>3102</v>
      </c>
      <c r="C26" s="3">
        <v>182834</v>
      </c>
      <c r="D26" s="63">
        <v>2481.36</v>
      </c>
      <c r="E26" s="4">
        <v>147553.17000000001</v>
      </c>
      <c r="F26" s="49">
        <f t="shared" si="1"/>
        <v>0.8069149062042853</v>
      </c>
      <c r="G26" s="40">
        <v>0.25409999999999999</v>
      </c>
      <c r="H26" s="40">
        <v>0.25409999999999999</v>
      </c>
      <c r="I26" s="9">
        <f t="shared" si="0"/>
        <v>47246.337599999999</v>
      </c>
      <c r="J26" s="1">
        <f t="shared" si="2"/>
        <v>102788.1924</v>
      </c>
    </row>
    <row r="27" spans="1:10" x14ac:dyDescent="0.25">
      <c r="A27" s="20">
        <v>43191</v>
      </c>
      <c r="B27" s="35">
        <v>3532</v>
      </c>
      <c r="C27" s="3">
        <v>326644</v>
      </c>
      <c r="D27" s="63">
        <v>2804.34</v>
      </c>
      <c r="E27" s="4">
        <v>260204.28</v>
      </c>
      <c r="F27" s="49">
        <f t="shared" si="1"/>
        <v>0.79657098032564444</v>
      </c>
      <c r="G27" s="40">
        <v>0.68359999999999999</v>
      </c>
      <c r="H27" s="40">
        <v>0.68359999999999999</v>
      </c>
      <c r="I27" s="9">
        <f t="shared" si="0"/>
        <v>225708.31359999999</v>
      </c>
      <c r="J27" s="1">
        <f t="shared" si="2"/>
        <v>37300.306400000001</v>
      </c>
    </row>
    <row r="28" spans="1:10" x14ac:dyDescent="0.25">
      <c r="A28" s="20">
        <v>43160</v>
      </c>
      <c r="B28" s="35">
        <v>4312</v>
      </c>
      <c r="C28" s="3">
        <v>367434</v>
      </c>
      <c r="D28" s="63">
        <v>3413.05</v>
      </c>
      <c r="E28" s="4">
        <v>290318.36</v>
      </c>
      <c r="F28" s="49">
        <f t="shared" si="1"/>
        <v>0.79014006875662413</v>
      </c>
      <c r="G28" s="40">
        <v>0.68359999999999999</v>
      </c>
      <c r="H28" s="40">
        <v>0.68359999999999999</v>
      </c>
      <c r="I28" s="9">
        <f t="shared" si="0"/>
        <v>254125.5656</v>
      </c>
      <c r="J28" s="1">
        <f t="shared" si="2"/>
        <v>39605.844399999973</v>
      </c>
    </row>
    <row r="29" spans="1:10" x14ac:dyDescent="0.25">
      <c r="A29" s="20">
        <v>43132</v>
      </c>
      <c r="B29" s="35">
        <v>4035</v>
      </c>
      <c r="C29" s="3">
        <v>362719</v>
      </c>
      <c r="D29" s="63">
        <v>3152.49</v>
      </c>
      <c r="E29" s="4">
        <v>286740.76</v>
      </c>
      <c r="F29" s="49">
        <f t="shared" si="1"/>
        <v>0.79042968856508722</v>
      </c>
      <c r="G29" s="40">
        <v>0.57179999999999997</v>
      </c>
      <c r="H29" s="40">
        <v>0.57179999999999997</v>
      </c>
      <c r="I29" s="9">
        <f t="shared" si="0"/>
        <v>209709.93719999999</v>
      </c>
      <c r="J29" s="1">
        <f t="shared" si="2"/>
        <v>80183.312800000014</v>
      </c>
    </row>
    <row r="30" spans="1:10" ht="15.75" thickBot="1" x14ac:dyDescent="0.3">
      <c r="A30" s="25">
        <v>43101</v>
      </c>
      <c r="B30" s="45">
        <v>5469</v>
      </c>
      <c r="C30" s="6">
        <v>499951</v>
      </c>
      <c r="D30" s="64">
        <v>4213.9399999999996</v>
      </c>
      <c r="E30" s="7">
        <v>389047.99</v>
      </c>
      <c r="F30" s="50">
        <f t="shared" si="1"/>
        <v>0.7780893712160184</v>
      </c>
      <c r="G30" s="43">
        <v>0.57179999999999997</v>
      </c>
      <c r="H30" s="43">
        <v>0.57179999999999997</v>
      </c>
      <c r="I30" s="10">
        <f t="shared" si="0"/>
        <v>288999.15600000002</v>
      </c>
      <c r="J30" s="8">
        <f t="shared" si="2"/>
        <v>104262.77399999998</v>
      </c>
    </row>
    <row r="31" spans="1:10" ht="15.75" thickBot="1" x14ac:dyDescent="0.3">
      <c r="A31" s="30" t="s">
        <v>2</v>
      </c>
      <c r="B31" s="39">
        <f>SUM(B4:B30)</f>
        <v>106711</v>
      </c>
      <c r="C31" s="39">
        <f>SUM(C4:C30)</f>
        <v>9049013</v>
      </c>
      <c r="D31" s="65">
        <f>SUM(D4:D30)</f>
        <v>94527.05</v>
      </c>
      <c r="E31" s="13">
        <f>SUM(E4:E30)</f>
        <v>7969210.04</v>
      </c>
      <c r="F31" s="50">
        <f t="shared" si="1"/>
        <v>0.88073177937648617</v>
      </c>
      <c r="G31" s="46"/>
      <c r="H31" s="46"/>
      <c r="I31" s="31">
        <f>SUM(I4:I30)</f>
        <v>5168613.5745000001</v>
      </c>
      <c r="J31" s="13">
        <f>SUM(J4:J30)</f>
        <v>2893490.4754999997</v>
      </c>
    </row>
    <row r="32" spans="1:10" x14ac:dyDescent="0.2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7" x14ac:dyDescent="0.25">
      <c r="B33" s="18" t="s">
        <v>5</v>
      </c>
      <c r="C33" s="18"/>
    </row>
    <row r="34" spans="2:7" x14ac:dyDescent="0.25">
      <c r="B34" s="14" t="s">
        <v>3</v>
      </c>
      <c r="C34" s="2" t="s">
        <v>41</v>
      </c>
    </row>
    <row r="35" spans="2:7" x14ac:dyDescent="0.25">
      <c r="B35" s="14" t="s">
        <v>4</v>
      </c>
      <c r="C35" s="2" t="s">
        <v>42</v>
      </c>
    </row>
    <row r="36" spans="2:7" x14ac:dyDescent="0.25">
      <c r="B36" s="14" t="s">
        <v>11</v>
      </c>
      <c r="C36" s="2" t="s">
        <v>43</v>
      </c>
    </row>
    <row r="37" spans="2:7" x14ac:dyDescent="0.25">
      <c r="B37" s="14" t="s">
        <v>12</v>
      </c>
      <c r="C37" s="2" t="s">
        <v>44</v>
      </c>
    </row>
    <row r="38" spans="2:7" x14ac:dyDescent="0.25">
      <c r="B38" s="14" t="s">
        <v>13</v>
      </c>
      <c r="C38" s="2" t="s">
        <v>45</v>
      </c>
    </row>
    <row r="39" spans="2:7" x14ac:dyDescent="0.25">
      <c r="B39" s="14" t="s">
        <v>15</v>
      </c>
      <c r="C39" s="2" t="s">
        <v>46</v>
      </c>
    </row>
    <row r="40" spans="2:7" x14ac:dyDescent="0.25">
      <c r="B40" s="14"/>
      <c r="C40" s="12"/>
      <c r="E40" s="12"/>
      <c r="F40" s="12"/>
      <c r="G40" s="12"/>
    </row>
    <row r="41" spans="2:7" x14ac:dyDescent="0.25">
      <c r="B41" s="14"/>
      <c r="E41" s="12"/>
      <c r="F41" s="12"/>
      <c r="G41" s="12"/>
    </row>
    <row r="42" spans="2:7" x14ac:dyDescent="0.25">
      <c r="B42" s="14"/>
      <c r="E42" s="12"/>
      <c r="F42" s="12"/>
      <c r="G42" s="1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zoomScaleNormal="100" workbookViewId="0"/>
  </sheetViews>
  <sheetFormatPr defaultColWidth="9.28515625" defaultRowHeight="15" x14ac:dyDescent="0.25"/>
  <cols>
    <col min="1" max="1" width="13" style="2" customWidth="1"/>
    <col min="2" max="13" width="14" style="2" customWidth="1"/>
    <col min="14" max="16384" width="9.28515625" style="2"/>
  </cols>
  <sheetData>
    <row r="1" spans="1:13" x14ac:dyDescent="0.25">
      <c r="A1" s="5" t="s">
        <v>55</v>
      </c>
      <c r="B1" s="5" t="s">
        <v>33</v>
      </c>
      <c r="C1" s="5"/>
      <c r="E1" s="5"/>
      <c r="F1" s="5"/>
      <c r="H1" s="5"/>
      <c r="I1" s="5"/>
      <c r="K1" s="5"/>
      <c r="L1" s="5"/>
    </row>
    <row r="2" spans="1:13" ht="15.75" thickBot="1" x14ac:dyDescent="0.3">
      <c r="A2" s="5"/>
      <c r="B2" s="5"/>
      <c r="C2" s="5"/>
      <c r="E2" s="5"/>
      <c r="F2" s="5"/>
      <c r="H2" s="5"/>
      <c r="I2" s="5"/>
      <c r="K2" s="5"/>
      <c r="L2" s="5"/>
    </row>
    <row r="3" spans="1:13" ht="24.6" customHeight="1" x14ac:dyDescent="0.25">
      <c r="A3" s="69" t="s">
        <v>0</v>
      </c>
      <c r="B3" s="71" t="s">
        <v>6</v>
      </c>
      <c r="C3" s="72"/>
      <c r="D3" s="73"/>
      <c r="E3" s="71" t="s">
        <v>7</v>
      </c>
      <c r="F3" s="72"/>
      <c r="G3" s="73"/>
      <c r="H3" s="71" t="s">
        <v>8</v>
      </c>
      <c r="I3" s="72"/>
      <c r="J3" s="74"/>
      <c r="K3" s="71" t="s">
        <v>9</v>
      </c>
      <c r="L3" s="72"/>
      <c r="M3" s="75"/>
    </row>
    <row r="4" spans="1:13" ht="105.75" thickBot="1" x14ac:dyDescent="0.3">
      <c r="A4" s="70"/>
      <c r="B4" s="19" t="s">
        <v>10</v>
      </c>
      <c r="C4" s="19" t="s">
        <v>32</v>
      </c>
      <c r="D4" s="19" t="s">
        <v>20</v>
      </c>
      <c r="E4" s="19" t="s">
        <v>10</v>
      </c>
      <c r="F4" s="19" t="s">
        <v>32</v>
      </c>
      <c r="G4" s="19" t="s">
        <v>20</v>
      </c>
      <c r="H4" s="19" t="s">
        <v>10</v>
      </c>
      <c r="I4" s="19" t="s">
        <v>32</v>
      </c>
      <c r="J4" s="19" t="s">
        <v>20</v>
      </c>
      <c r="K4" s="19" t="s">
        <v>10</v>
      </c>
      <c r="L4" s="19" t="s">
        <v>32</v>
      </c>
      <c r="M4" s="19" t="s">
        <v>20</v>
      </c>
    </row>
    <row r="5" spans="1:13" ht="15.75" thickBot="1" x14ac:dyDescent="0.3">
      <c r="A5" s="20">
        <v>43891</v>
      </c>
      <c r="B5" s="21">
        <v>264</v>
      </c>
      <c r="C5" s="22">
        <v>218</v>
      </c>
      <c r="D5" s="56">
        <f>IFERROR(C5/B5,"")</f>
        <v>0.8257575757575758</v>
      </c>
      <c r="E5" s="21">
        <v>112</v>
      </c>
      <c r="F5" s="22">
        <v>104</v>
      </c>
      <c r="G5" s="56">
        <f>IFERROR(F5/E5,"")</f>
        <v>0.9285714285714286</v>
      </c>
      <c r="H5" s="21">
        <v>4533</v>
      </c>
      <c r="I5" s="22">
        <v>4012</v>
      </c>
      <c r="J5" s="56">
        <f>IFERROR(I5/H5,"")</f>
        <v>0.88506507831458192</v>
      </c>
      <c r="K5" s="21">
        <v>1891</v>
      </c>
      <c r="L5" s="22">
        <v>1845</v>
      </c>
      <c r="M5" s="56">
        <f>IFERROR(L5/K5,"")</f>
        <v>0.97567424643046008</v>
      </c>
    </row>
    <row r="6" spans="1:13" ht="15.75" thickBot="1" x14ac:dyDescent="0.3">
      <c r="A6" s="20">
        <v>43862</v>
      </c>
      <c r="B6" s="23">
        <v>272</v>
      </c>
      <c r="C6" s="24">
        <v>229</v>
      </c>
      <c r="D6" s="56">
        <f t="shared" ref="D6:D31" si="0">IFERROR(C6/B6,"")</f>
        <v>0.84191176470588236</v>
      </c>
      <c r="E6" s="23">
        <v>125</v>
      </c>
      <c r="F6" s="24">
        <v>118</v>
      </c>
      <c r="G6" s="56">
        <f t="shared" ref="G6:G31" si="1">IFERROR(F6/E6,"")</f>
        <v>0.94399999999999995</v>
      </c>
      <c r="H6" s="23">
        <v>4707</v>
      </c>
      <c r="I6" s="24">
        <v>4215</v>
      </c>
      <c r="J6" s="56">
        <f t="shared" ref="J6:J31" si="2">IFERROR(I6/H6,"")</f>
        <v>0.89547482472912687</v>
      </c>
      <c r="K6" s="23">
        <v>2093</v>
      </c>
      <c r="L6" s="24">
        <v>2044</v>
      </c>
      <c r="M6" s="56">
        <f t="shared" ref="M6:M31" si="3">IFERROR(L6/K6,"")</f>
        <v>0.97658862876254182</v>
      </c>
    </row>
    <row r="7" spans="1:13" ht="15.75" thickBot="1" x14ac:dyDescent="0.3">
      <c r="A7" s="20">
        <v>43831</v>
      </c>
      <c r="B7" s="23">
        <v>276</v>
      </c>
      <c r="C7" s="24">
        <v>238</v>
      </c>
      <c r="D7" s="56">
        <f t="shared" si="0"/>
        <v>0.8623188405797102</v>
      </c>
      <c r="E7" s="23">
        <v>124</v>
      </c>
      <c r="F7" s="24">
        <v>115</v>
      </c>
      <c r="G7" s="56">
        <f t="shared" si="1"/>
        <v>0.92741935483870963</v>
      </c>
      <c r="H7" s="23">
        <v>4751</v>
      </c>
      <c r="I7" s="24">
        <v>4263</v>
      </c>
      <c r="J7" s="56">
        <f t="shared" si="2"/>
        <v>0.89728478215112606</v>
      </c>
      <c r="K7" s="23">
        <v>2125</v>
      </c>
      <c r="L7" s="24">
        <v>2076</v>
      </c>
      <c r="M7" s="56">
        <f t="shared" si="3"/>
        <v>0.9769411764705882</v>
      </c>
    </row>
    <row r="8" spans="1:13" ht="15.75" thickBot="1" x14ac:dyDescent="0.3">
      <c r="A8" s="20">
        <v>43800</v>
      </c>
      <c r="B8" s="23">
        <v>286</v>
      </c>
      <c r="C8" s="24">
        <v>240</v>
      </c>
      <c r="D8" s="56">
        <f t="shared" si="0"/>
        <v>0.83916083916083917</v>
      </c>
      <c r="E8" s="23">
        <v>129</v>
      </c>
      <c r="F8" s="24">
        <v>119</v>
      </c>
      <c r="G8" s="56">
        <f t="shared" si="1"/>
        <v>0.92248062015503873</v>
      </c>
      <c r="H8" s="23">
        <v>4792</v>
      </c>
      <c r="I8" s="24">
        <v>4309</v>
      </c>
      <c r="J8" s="56">
        <f t="shared" si="2"/>
        <v>0.89920701168614359</v>
      </c>
      <c r="K8" s="23">
        <v>2152</v>
      </c>
      <c r="L8" s="24">
        <v>2106</v>
      </c>
      <c r="M8" s="56">
        <f t="shared" si="3"/>
        <v>0.97862453531598514</v>
      </c>
    </row>
    <row r="9" spans="1:13" ht="15.75" thickBot="1" x14ac:dyDescent="0.3">
      <c r="A9" s="20">
        <v>43770</v>
      </c>
      <c r="B9" s="23">
        <v>283</v>
      </c>
      <c r="C9" s="24">
        <v>237</v>
      </c>
      <c r="D9" s="56">
        <f t="shared" si="0"/>
        <v>0.83745583038869253</v>
      </c>
      <c r="E9" s="23">
        <v>130</v>
      </c>
      <c r="F9" s="24">
        <v>123</v>
      </c>
      <c r="G9" s="56">
        <f t="shared" si="1"/>
        <v>0.94615384615384612</v>
      </c>
      <c r="H9" s="23">
        <v>4675</v>
      </c>
      <c r="I9" s="24">
        <v>4226</v>
      </c>
      <c r="J9" s="56">
        <f t="shared" si="2"/>
        <v>0.90395721925133687</v>
      </c>
      <c r="K9" s="23">
        <v>2330</v>
      </c>
      <c r="L9" s="24">
        <v>2261</v>
      </c>
      <c r="M9" s="56">
        <f t="shared" si="3"/>
        <v>0.97038626609442058</v>
      </c>
    </row>
    <row r="10" spans="1:13" ht="15.75" thickBot="1" x14ac:dyDescent="0.3">
      <c r="A10" s="20">
        <v>43739</v>
      </c>
      <c r="B10" s="23">
        <v>288</v>
      </c>
      <c r="C10" s="24">
        <v>246</v>
      </c>
      <c r="D10" s="56">
        <f t="shared" si="0"/>
        <v>0.85416666666666663</v>
      </c>
      <c r="E10" s="23">
        <v>128</v>
      </c>
      <c r="F10" s="24">
        <v>123</v>
      </c>
      <c r="G10" s="56">
        <f t="shared" si="1"/>
        <v>0.9609375</v>
      </c>
      <c r="H10" s="23">
        <v>4759</v>
      </c>
      <c r="I10" s="24">
        <v>4386</v>
      </c>
      <c r="J10" s="56">
        <f t="shared" si="2"/>
        <v>0.9216221895356167</v>
      </c>
      <c r="K10" s="23">
        <v>2421</v>
      </c>
      <c r="L10" s="24">
        <v>2381</v>
      </c>
      <c r="M10" s="56">
        <f t="shared" si="3"/>
        <v>0.98347790169351512</v>
      </c>
    </row>
    <row r="11" spans="1:13" ht="15.75" thickBot="1" x14ac:dyDescent="0.3">
      <c r="A11" s="20">
        <v>43709</v>
      </c>
      <c r="B11" s="23">
        <v>294</v>
      </c>
      <c r="C11" s="24">
        <v>251</v>
      </c>
      <c r="D11" s="56">
        <f t="shared" si="0"/>
        <v>0.8537414965986394</v>
      </c>
      <c r="E11" s="23">
        <v>133</v>
      </c>
      <c r="F11" s="24">
        <v>125</v>
      </c>
      <c r="G11" s="56">
        <f t="shared" si="1"/>
        <v>0.93984962406015038</v>
      </c>
      <c r="H11" s="23">
        <v>4884</v>
      </c>
      <c r="I11" s="24">
        <v>4465</v>
      </c>
      <c r="J11" s="56">
        <f t="shared" si="2"/>
        <v>0.91420966420966421</v>
      </c>
      <c r="K11" s="23">
        <v>2501</v>
      </c>
      <c r="L11" s="24">
        <v>2445</v>
      </c>
      <c r="M11" s="56">
        <f t="shared" si="3"/>
        <v>0.97760895641743306</v>
      </c>
    </row>
    <row r="12" spans="1:13" ht="15.75" thickBot="1" x14ac:dyDescent="0.3">
      <c r="A12" s="20">
        <v>43678</v>
      </c>
      <c r="B12" s="23">
        <v>296</v>
      </c>
      <c r="C12" s="24">
        <v>242</v>
      </c>
      <c r="D12" s="56">
        <f t="shared" si="0"/>
        <v>0.81756756756756754</v>
      </c>
      <c r="E12" s="23">
        <v>133</v>
      </c>
      <c r="F12" s="24">
        <v>126</v>
      </c>
      <c r="G12" s="56">
        <f t="shared" si="1"/>
        <v>0.94736842105263153</v>
      </c>
      <c r="H12" s="23">
        <v>4928</v>
      </c>
      <c r="I12" s="24">
        <v>4499</v>
      </c>
      <c r="J12" s="56">
        <f t="shared" si="2"/>
        <v>0.9129464285714286</v>
      </c>
      <c r="K12" s="23">
        <v>2553</v>
      </c>
      <c r="L12" s="24">
        <v>2489</v>
      </c>
      <c r="M12" s="56">
        <f t="shared" si="3"/>
        <v>0.97493145319232277</v>
      </c>
    </row>
    <row r="13" spans="1:13" ht="15.75" thickBot="1" x14ac:dyDescent="0.3">
      <c r="A13" s="20">
        <v>43647</v>
      </c>
      <c r="B13" s="23">
        <v>293</v>
      </c>
      <c r="C13" s="24">
        <v>248</v>
      </c>
      <c r="D13" s="56">
        <f t="shared" si="0"/>
        <v>0.84641638225255977</v>
      </c>
      <c r="E13" s="23">
        <v>135</v>
      </c>
      <c r="F13" s="24">
        <v>126</v>
      </c>
      <c r="G13" s="56">
        <f t="shared" si="1"/>
        <v>0.93333333333333335</v>
      </c>
      <c r="H13" s="23">
        <v>4959</v>
      </c>
      <c r="I13" s="24">
        <v>4547</v>
      </c>
      <c r="J13" s="56">
        <f t="shared" si="2"/>
        <v>0.91691873361564835</v>
      </c>
      <c r="K13" s="23">
        <v>2609</v>
      </c>
      <c r="L13" s="24">
        <v>2553</v>
      </c>
      <c r="M13" s="56">
        <f t="shared" si="3"/>
        <v>0.97853583748562667</v>
      </c>
    </row>
    <row r="14" spans="1:13" ht="15.75" thickBot="1" x14ac:dyDescent="0.3">
      <c r="A14" s="20">
        <v>43617</v>
      </c>
      <c r="B14" s="23">
        <v>308</v>
      </c>
      <c r="C14" s="24">
        <v>262</v>
      </c>
      <c r="D14" s="56">
        <f t="shared" si="0"/>
        <v>0.85064935064935066</v>
      </c>
      <c r="E14" s="23">
        <v>132</v>
      </c>
      <c r="F14" s="24">
        <v>128</v>
      </c>
      <c r="G14" s="56">
        <f t="shared" si="1"/>
        <v>0.96969696969696972</v>
      </c>
      <c r="H14" s="23">
        <v>5171</v>
      </c>
      <c r="I14" s="24">
        <v>4804</v>
      </c>
      <c r="J14" s="56">
        <f t="shared" si="2"/>
        <v>0.92902726745310382</v>
      </c>
      <c r="K14" s="23">
        <v>2644</v>
      </c>
      <c r="L14" s="24">
        <v>2612</v>
      </c>
      <c r="M14" s="56">
        <f t="shared" si="3"/>
        <v>0.98789712556732223</v>
      </c>
    </row>
    <row r="15" spans="1:13" ht="15.75" thickBot="1" x14ac:dyDescent="0.3">
      <c r="A15" s="20">
        <v>43586</v>
      </c>
      <c r="B15" s="23">
        <v>303</v>
      </c>
      <c r="C15" s="24">
        <v>257</v>
      </c>
      <c r="D15" s="56">
        <f t="shared" si="0"/>
        <v>0.84818481848184824</v>
      </c>
      <c r="E15" s="23">
        <v>131</v>
      </c>
      <c r="F15" s="24">
        <v>125</v>
      </c>
      <c r="G15" s="56">
        <f t="shared" si="1"/>
        <v>0.95419847328244278</v>
      </c>
      <c r="H15" s="23">
        <v>5088</v>
      </c>
      <c r="I15" s="24">
        <v>4757</v>
      </c>
      <c r="J15" s="56">
        <f t="shared" si="2"/>
        <v>0.9349449685534591</v>
      </c>
      <c r="K15" s="23">
        <v>2581</v>
      </c>
      <c r="L15" s="24">
        <v>2570</v>
      </c>
      <c r="M15" s="56">
        <f t="shared" si="3"/>
        <v>0.99573808601317315</v>
      </c>
    </row>
    <row r="16" spans="1:13" ht="15.75" thickBot="1" x14ac:dyDescent="0.3">
      <c r="A16" s="20">
        <v>43556</v>
      </c>
      <c r="B16" s="23">
        <v>299</v>
      </c>
      <c r="C16" s="24">
        <v>249</v>
      </c>
      <c r="D16" s="56">
        <f t="shared" si="0"/>
        <v>0.83277591973244147</v>
      </c>
      <c r="E16" s="23">
        <v>130</v>
      </c>
      <c r="F16" s="24">
        <v>124</v>
      </c>
      <c r="G16" s="56">
        <f t="shared" si="1"/>
        <v>0.9538461538461539</v>
      </c>
      <c r="H16" s="23">
        <v>5092</v>
      </c>
      <c r="I16" s="24">
        <v>4703</v>
      </c>
      <c r="J16" s="56">
        <f t="shared" si="2"/>
        <v>0.92360565593087196</v>
      </c>
      <c r="K16" s="23">
        <v>2567</v>
      </c>
      <c r="L16" s="24">
        <v>2548</v>
      </c>
      <c r="M16" s="56">
        <f t="shared" si="3"/>
        <v>0.99259836384885081</v>
      </c>
    </row>
    <row r="17" spans="1:13" ht="15.75" thickBot="1" x14ac:dyDescent="0.3">
      <c r="A17" s="20">
        <v>43525</v>
      </c>
      <c r="B17" s="23">
        <v>298</v>
      </c>
      <c r="C17" s="24">
        <v>251</v>
      </c>
      <c r="D17" s="56">
        <f t="shared" si="0"/>
        <v>0.84228187919463082</v>
      </c>
      <c r="E17" s="23">
        <v>128</v>
      </c>
      <c r="F17" s="24">
        <v>122</v>
      </c>
      <c r="G17" s="56">
        <f t="shared" si="1"/>
        <v>0.953125</v>
      </c>
      <c r="H17" s="23">
        <v>5133</v>
      </c>
      <c r="I17" s="24">
        <v>4770</v>
      </c>
      <c r="J17" s="56">
        <f t="shared" si="2"/>
        <v>0.92928112215078906</v>
      </c>
      <c r="K17" s="23">
        <v>2580</v>
      </c>
      <c r="L17" s="24">
        <v>2566</v>
      </c>
      <c r="M17" s="56">
        <f t="shared" si="3"/>
        <v>0.99457364341085275</v>
      </c>
    </row>
    <row r="18" spans="1:13" ht="15.75" thickBot="1" x14ac:dyDescent="0.3">
      <c r="A18" s="20">
        <v>43497</v>
      </c>
      <c r="B18" s="23">
        <v>291</v>
      </c>
      <c r="C18" s="24">
        <v>248</v>
      </c>
      <c r="D18" s="56">
        <f t="shared" si="0"/>
        <v>0.85223367697594499</v>
      </c>
      <c r="E18" s="23">
        <v>130</v>
      </c>
      <c r="F18" s="24">
        <v>124</v>
      </c>
      <c r="G18" s="56">
        <f t="shared" si="1"/>
        <v>0.9538461538461539</v>
      </c>
      <c r="H18" s="23">
        <v>5183</v>
      </c>
      <c r="I18" s="24">
        <v>4823</v>
      </c>
      <c r="J18" s="56">
        <f t="shared" si="2"/>
        <v>0.93054215705190046</v>
      </c>
      <c r="K18" s="23">
        <v>2576</v>
      </c>
      <c r="L18" s="24">
        <v>2559</v>
      </c>
      <c r="M18" s="56">
        <f t="shared" si="3"/>
        <v>0.99340062111801242</v>
      </c>
    </row>
    <row r="19" spans="1:13" ht="15.75" thickBot="1" x14ac:dyDescent="0.3">
      <c r="A19" s="20">
        <v>43466</v>
      </c>
      <c r="B19" s="23">
        <v>287</v>
      </c>
      <c r="C19" s="24">
        <v>247</v>
      </c>
      <c r="D19" s="56">
        <f t="shared" si="0"/>
        <v>0.86062717770034847</v>
      </c>
      <c r="E19" s="23">
        <v>129</v>
      </c>
      <c r="F19" s="24">
        <v>126</v>
      </c>
      <c r="G19" s="56">
        <f t="shared" si="1"/>
        <v>0.97674418604651159</v>
      </c>
      <c r="H19" s="23">
        <v>5090</v>
      </c>
      <c r="I19" s="24">
        <v>4724</v>
      </c>
      <c r="J19" s="56">
        <f t="shared" si="2"/>
        <v>0.92809430255402747</v>
      </c>
      <c r="K19" s="23">
        <v>2521</v>
      </c>
      <c r="L19" s="24">
        <v>2506</v>
      </c>
      <c r="M19" s="56">
        <f t="shared" si="3"/>
        <v>0.99404998016660051</v>
      </c>
    </row>
    <row r="20" spans="1:13" ht="15.75" thickBot="1" x14ac:dyDescent="0.3">
      <c r="A20" s="20">
        <v>43435</v>
      </c>
      <c r="B20" s="23">
        <v>290</v>
      </c>
      <c r="C20" s="24">
        <v>251</v>
      </c>
      <c r="D20" s="56">
        <f t="shared" si="0"/>
        <v>0.8655172413793103</v>
      </c>
      <c r="E20" s="23">
        <v>136</v>
      </c>
      <c r="F20" s="24">
        <v>130</v>
      </c>
      <c r="G20" s="56">
        <f t="shared" si="1"/>
        <v>0.95588235294117652</v>
      </c>
      <c r="H20" s="23">
        <v>5054</v>
      </c>
      <c r="I20" s="24">
        <v>4689</v>
      </c>
      <c r="J20" s="56">
        <f t="shared" si="2"/>
        <v>0.92777997625643061</v>
      </c>
      <c r="K20" s="23">
        <v>2496</v>
      </c>
      <c r="L20" s="24">
        <v>2478</v>
      </c>
      <c r="M20" s="56">
        <f t="shared" si="3"/>
        <v>0.99278846153846156</v>
      </c>
    </row>
    <row r="21" spans="1:13" ht="15.75" thickBot="1" x14ac:dyDescent="0.3">
      <c r="A21" s="20">
        <v>43405</v>
      </c>
      <c r="B21" s="23">
        <v>277</v>
      </c>
      <c r="C21" s="24">
        <v>235</v>
      </c>
      <c r="D21" s="56">
        <f t="shared" si="0"/>
        <v>0.84837545126353786</v>
      </c>
      <c r="E21" s="23">
        <v>134</v>
      </c>
      <c r="F21" s="24">
        <v>128</v>
      </c>
      <c r="G21" s="56">
        <f t="shared" si="1"/>
        <v>0.95522388059701491</v>
      </c>
      <c r="H21" s="23">
        <v>4789</v>
      </c>
      <c r="I21" s="24">
        <v>4438</v>
      </c>
      <c r="J21" s="56">
        <f t="shared" si="2"/>
        <v>0.92670703695969936</v>
      </c>
      <c r="K21" s="23">
        <v>2386</v>
      </c>
      <c r="L21" s="24">
        <v>2372</v>
      </c>
      <c r="M21" s="56">
        <f t="shared" si="3"/>
        <v>0.99413243922883487</v>
      </c>
    </row>
    <row r="22" spans="1:13" ht="15.75" thickBot="1" x14ac:dyDescent="0.3">
      <c r="A22" s="20">
        <v>43374</v>
      </c>
      <c r="B22" s="23">
        <v>262</v>
      </c>
      <c r="C22" s="24">
        <v>210</v>
      </c>
      <c r="D22" s="56">
        <f t="shared" si="0"/>
        <v>0.80152671755725191</v>
      </c>
      <c r="E22" s="23">
        <v>124</v>
      </c>
      <c r="F22" s="24">
        <v>110</v>
      </c>
      <c r="G22" s="56">
        <f t="shared" si="1"/>
        <v>0.88709677419354838</v>
      </c>
      <c r="H22" s="23">
        <v>4498</v>
      </c>
      <c r="I22" s="24">
        <v>3974</v>
      </c>
      <c r="J22" s="56">
        <f t="shared" si="2"/>
        <v>0.88350377945753666</v>
      </c>
      <c r="K22" s="23">
        <v>2299</v>
      </c>
      <c r="L22" s="24">
        <v>2187</v>
      </c>
      <c r="M22" s="56">
        <f t="shared" si="3"/>
        <v>0.95128316659417134</v>
      </c>
    </row>
    <row r="23" spans="1:13" ht="15.75" thickBot="1" x14ac:dyDescent="0.3">
      <c r="A23" s="20">
        <v>43344</v>
      </c>
      <c r="B23" s="23">
        <v>237</v>
      </c>
      <c r="C23" s="24">
        <v>183</v>
      </c>
      <c r="D23" s="56">
        <f t="shared" si="0"/>
        <v>0.77215189873417722</v>
      </c>
      <c r="E23" s="23">
        <v>114</v>
      </c>
      <c r="F23" s="24">
        <v>98</v>
      </c>
      <c r="G23" s="56">
        <f t="shared" si="1"/>
        <v>0.85964912280701755</v>
      </c>
      <c r="H23" s="23">
        <v>3932</v>
      </c>
      <c r="I23" s="24">
        <v>3399</v>
      </c>
      <c r="J23" s="56">
        <f t="shared" si="2"/>
        <v>0.86444557477110884</v>
      </c>
      <c r="K23" s="23">
        <v>2186</v>
      </c>
      <c r="L23" s="24">
        <v>2049</v>
      </c>
      <c r="M23" s="56">
        <f t="shared" si="3"/>
        <v>0.93732845379688934</v>
      </c>
    </row>
    <row r="24" spans="1:13" ht="15.75" thickBot="1" x14ac:dyDescent="0.3">
      <c r="A24" s="20">
        <v>43313</v>
      </c>
      <c r="B24" s="23">
        <v>240</v>
      </c>
      <c r="C24" s="24">
        <v>196</v>
      </c>
      <c r="D24" s="56">
        <f t="shared" si="0"/>
        <v>0.81666666666666665</v>
      </c>
      <c r="E24" s="23">
        <v>107</v>
      </c>
      <c r="F24" s="24">
        <v>102</v>
      </c>
      <c r="G24" s="56">
        <f t="shared" si="1"/>
        <v>0.95327102803738317</v>
      </c>
      <c r="H24" s="23">
        <v>4094</v>
      </c>
      <c r="I24" s="24">
        <v>3686</v>
      </c>
      <c r="J24" s="56">
        <f t="shared" si="2"/>
        <v>0.90034196384953591</v>
      </c>
      <c r="K24" s="23">
        <v>2191</v>
      </c>
      <c r="L24" s="24">
        <v>2122</v>
      </c>
      <c r="M24" s="56">
        <f t="shared" si="3"/>
        <v>0.96850753080785035</v>
      </c>
    </row>
    <row r="25" spans="1:13" ht="15.75" thickBot="1" x14ac:dyDescent="0.3">
      <c r="A25" s="20">
        <v>43282</v>
      </c>
      <c r="B25" s="23">
        <v>239</v>
      </c>
      <c r="C25" s="24">
        <v>193</v>
      </c>
      <c r="D25" s="56">
        <f t="shared" si="0"/>
        <v>0.80753138075313813</v>
      </c>
      <c r="E25" s="23">
        <v>99</v>
      </c>
      <c r="F25" s="24">
        <v>94</v>
      </c>
      <c r="G25" s="56">
        <f t="shared" si="1"/>
        <v>0.9494949494949495</v>
      </c>
      <c r="H25" s="23">
        <v>3954</v>
      </c>
      <c r="I25" s="24">
        <v>3563</v>
      </c>
      <c r="J25" s="56">
        <f t="shared" si="2"/>
        <v>0.90111279716742543</v>
      </c>
      <c r="K25" s="23">
        <v>2117</v>
      </c>
      <c r="L25" s="24">
        <v>2060</v>
      </c>
      <c r="M25" s="56">
        <f t="shared" si="3"/>
        <v>0.97307510628247518</v>
      </c>
    </row>
    <row r="26" spans="1:13" ht="15.75" thickBot="1" x14ac:dyDescent="0.3">
      <c r="A26" s="20">
        <v>43252</v>
      </c>
      <c r="B26" s="23">
        <v>235</v>
      </c>
      <c r="C26" s="24">
        <v>193</v>
      </c>
      <c r="D26" s="56">
        <f t="shared" si="0"/>
        <v>0.82127659574468082</v>
      </c>
      <c r="E26" s="23">
        <v>102</v>
      </c>
      <c r="F26" s="24">
        <v>97</v>
      </c>
      <c r="G26" s="56">
        <f t="shared" si="1"/>
        <v>0.9509803921568627</v>
      </c>
      <c r="H26" s="23">
        <v>3816</v>
      </c>
      <c r="I26" s="24">
        <v>3459</v>
      </c>
      <c r="J26" s="56">
        <f t="shared" si="2"/>
        <v>0.90644654088050314</v>
      </c>
      <c r="K26" s="23">
        <v>2013</v>
      </c>
      <c r="L26" s="24">
        <v>1983</v>
      </c>
      <c r="M26" s="56">
        <f t="shared" si="3"/>
        <v>0.98509687034277194</v>
      </c>
    </row>
    <row r="27" spans="1:13" ht="15.75" thickBot="1" x14ac:dyDescent="0.3">
      <c r="A27" s="20">
        <v>43221</v>
      </c>
      <c r="B27" s="23">
        <v>218</v>
      </c>
      <c r="C27" s="24">
        <v>179</v>
      </c>
      <c r="D27" s="56">
        <f t="shared" si="0"/>
        <v>0.82110091743119262</v>
      </c>
      <c r="E27" s="23">
        <v>107</v>
      </c>
      <c r="F27" s="24">
        <v>103</v>
      </c>
      <c r="G27" s="56">
        <f t="shared" si="1"/>
        <v>0.96261682242990654</v>
      </c>
      <c r="H27" s="23">
        <v>3535</v>
      </c>
      <c r="I27" s="24">
        <v>3222</v>
      </c>
      <c r="J27" s="56">
        <f t="shared" si="2"/>
        <v>0.91145685997171144</v>
      </c>
      <c r="K27" s="23">
        <v>1906</v>
      </c>
      <c r="L27" s="24">
        <v>1895</v>
      </c>
      <c r="M27" s="56">
        <f t="shared" si="3"/>
        <v>0.99422875131164745</v>
      </c>
    </row>
    <row r="28" spans="1:13" ht="15.75" thickBot="1" x14ac:dyDescent="0.3">
      <c r="A28" s="20">
        <v>43191</v>
      </c>
      <c r="B28" s="23">
        <v>212</v>
      </c>
      <c r="C28" s="24">
        <v>161</v>
      </c>
      <c r="D28" s="56">
        <f t="shared" si="0"/>
        <v>0.75943396226415094</v>
      </c>
      <c r="E28" s="23">
        <v>108</v>
      </c>
      <c r="F28" s="24">
        <v>96</v>
      </c>
      <c r="G28" s="56">
        <f t="shared" si="1"/>
        <v>0.88888888888888884</v>
      </c>
      <c r="H28" s="23">
        <v>3347</v>
      </c>
      <c r="I28" s="24">
        <v>2931</v>
      </c>
      <c r="J28" s="56">
        <f t="shared" si="2"/>
        <v>0.8757095906782193</v>
      </c>
      <c r="K28" s="23">
        <v>1785</v>
      </c>
      <c r="L28" s="24">
        <v>1737</v>
      </c>
      <c r="M28" s="56">
        <f t="shared" si="3"/>
        <v>0.97310924369747898</v>
      </c>
    </row>
    <row r="29" spans="1:13" ht="15.75" thickBot="1" x14ac:dyDescent="0.3">
      <c r="A29" s="20">
        <v>43160</v>
      </c>
      <c r="B29" s="23">
        <v>201</v>
      </c>
      <c r="C29" s="24">
        <v>157</v>
      </c>
      <c r="D29" s="56">
        <f t="shared" si="0"/>
        <v>0.78109452736318408</v>
      </c>
      <c r="E29" s="23">
        <v>104</v>
      </c>
      <c r="F29" s="24">
        <v>91</v>
      </c>
      <c r="G29" s="56">
        <f t="shared" si="1"/>
        <v>0.875</v>
      </c>
      <c r="H29" s="23">
        <v>3091</v>
      </c>
      <c r="I29" s="24">
        <v>2719</v>
      </c>
      <c r="J29" s="56">
        <f t="shared" si="2"/>
        <v>0.87965059851180849</v>
      </c>
      <c r="K29" s="23">
        <v>1616</v>
      </c>
      <c r="L29" s="24">
        <v>1570</v>
      </c>
      <c r="M29" s="56">
        <f t="shared" si="3"/>
        <v>0.97153465346534651</v>
      </c>
    </row>
    <row r="30" spans="1:13" ht="15.75" thickBot="1" x14ac:dyDescent="0.3">
      <c r="A30" s="20">
        <v>43132</v>
      </c>
      <c r="B30" s="23">
        <v>189</v>
      </c>
      <c r="C30" s="24">
        <v>152</v>
      </c>
      <c r="D30" s="56">
        <f t="shared" si="0"/>
        <v>0.80423280423280419</v>
      </c>
      <c r="E30" s="23">
        <v>90</v>
      </c>
      <c r="F30" s="24">
        <v>87</v>
      </c>
      <c r="G30" s="56">
        <f t="shared" si="1"/>
        <v>0.96666666666666667</v>
      </c>
      <c r="H30" s="23">
        <v>2783</v>
      </c>
      <c r="I30" s="24">
        <v>2470</v>
      </c>
      <c r="J30" s="56">
        <f t="shared" si="2"/>
        <v>0.88753144089112468</v>
      </c>
      <c r="K30" s="23">
        <v>1372</v>
      </c>
      <c r="L30" s="24">
        <v>1365</v>
      </c>
      <c r="M30" s="56">
        <f t="shared" si="3"/>
        <v>0.99489795918367352</v>
      </c>
    </row>
    <row r="31" spans="1:13" ht="15.75" thickBot="1" x14ac:dyDescent="0.3">
      <c r="A31" s="25">
        <v>43101</v>
      </c>
      <c r="B31" s="26">
        <v>193</v>
      </c>
      <c r="C31" s="27">
        <v>157</v>
      </c>
      <c r="D31" s="56">
        <f t="shared" si="0"/>
        <v>0.81347150259067358</v>
      </c>
      <c r="E31" s="26">
        <v>85</v>
      </c>
      <c r="F31" s="27">
        <v>84</v>
      </c>
      <c r="G31" s="56">
        <f t="shared" si="1"/>
        <v>0.9882352941176471</v>
      </c>
      <c r="H31" s="26">
        <v>2799</v>
      </c>
      <c r="I31" s="27">
        <v>2481</v>
      </c>
      <c r="J31" s="56">
        <f t="shared" si="2"/>
        <v>0.88638799571275451</v>
      </c>
      <c r="K31" s="26">
        <v>1332</v>
      </c>
      <c r="L31" s="27">
        <v>1327</v>
      </c>
      <c r="M31" s="56">
        <f t="shared" si="3"/>
        <v>0.99624624624624625</v>
      </c>
    </row>
    <row r="32" spans="1:13" ht="75" x14ac:dyDescent="0.25">
      <c r="A32" s="67" t="s">
        <v>56</v>
      </c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zoomScaleNormal="100" workbookViewId="0">
      <selection activeCell="A4" sqref="A4"/>
    </sheetView>
  </sheetViews>
  <sheetFormatPr defaultColWidth="9.28515625" defaultRowHeight="15" x14ac:dyDescent="0.25"/>
  <cols>
    <col min="1" max="1" width="7.42578125" style="2" bestFit="1" customWidth="1"/>
    <col min="2" max="5" width="16.7109375" style="2" customWidth="1"/>
    <col min="6" max="6" width="16.7109375" style="47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x14ac:dyDescent="0.25">
      <c r="A1" s="5" t="s">
        <v>49</v>
      </c>
      <c r="B1" s="5" t="s">
        <v>34</v>
      </c>
      <c r="C1" s="5"/>
    </row>
    <row r="2" spans="1:10" s="55" customFormat="1" ht="15.75" thickBot="1" x14ac:dyDescent="0.3">
      <c r="A2" s="54"/>
      <c r="B2" s="54"/>
      <c r="C2" s="54"/>
    </row>
    <row r="3" spans="1:10" ht="118.5" customHeight="1" thickBot="1" x14ac:dyDescent="0.3">
      <c r="A3" s="44" t="s">
        <v>0</v>
      </c>
      <c r="B3" s="36" t="s">
        <v>35</v>
      </c>
      <c r="C3" s="36" t="s">
        <v>36</v>
      </c>
      <c r="D3" s="32" t="s">
        <v>37</v>
      </c>
      <c r="E3" s="32" t="s">
        <v>38</v>
      </c>
      <c r="F3" s="11" t="s">
        <v>50</v>
      </c>
      <c r="G3" s="32" t="s">
        <v>17</v>
      </c>
      <c r="H3" s="32" t="s">
        <v>18</v>
      </c>
      <c r="I3" s="36" t="s">
        <v>39</v>
      </c>
      <c r="J3" s="32" t="s">
        <v>1</v>
      </c>
    </row>
    <row r="4" spans="1:10" x14ac:dyDescent="0.25">
      <c r="A4" s="20">
        <v>43891</v>
      </c>
      <c r="B4" s="33">
        <v>2297</v>
      </c>
      <c r="C4" s="41">
        <v>214902</v>
      </c>
      <c r="D4" s="34">
        <v>2254.6799999999998</v>
      </c>
      <c r="E4" s="34">
        <v>209689.15</v>
      </c>
      <c r="F4" s="59">
        <f>IFERROR((E4+D4)/(C4+B4),"")</f>
        <v>0.97580481493929527</v>
      </c>
      <c r="G4" s="42">
        <v>0.68469999999999998</v>
      </c>
      <c r="H4" s="42">
        <v>0.68469999999999998</v>
      </c>
      <c r="I4" s="37">
        <f>(B4*G4)+(C4*H4)</f>
        <v>148716.15529999998</v>
      </c>
      <c r="J4" s="38">
        <f>(D4+E4)-I4</f>
        <v>63227.674700000003</v>
      </c>
    </row>
    <row r="5" spans="1:10" x14ac:dyDescent="0.25">
      <c r="A5" s="20">
        <v>43862</v>
      </c>
      <c r="B5" s="35">
        <v>3294</v>
      </c>
      <c r="C5" s="3">
        <v>287123</v>
      </c>
      <c r="D5" s="4">
        <v>3173.23</v>
      </c>
      <c r="E5" s="4">
        <v>278009.46000000002</v>
      </c>
      <c r="F5" s="60">
        <f t="shared" ref="F5:F31" si="0">IFERROR((E5+D5)/(C5+B5),"")</f>
        <v>0.96820327322436361</v>
      </c>
      <c r="G5" s="40">
        <v>0.68469999999999998</v>
      </c>
      <c r="H5" s="40">
        <v>0.68469999999999998</v>
      </c>
      <c r="I5" s="9">
        <f t="shared" ref="I5:I30" si="1">(B5*G5)+(C5*H5)</f>
        <v>198848.51989999998</v>
      </c>
      <c r="J5" s="1">
        <f t="shared" ref="J5:J30" si="2">(D5+E5)-I5</f>
        <v>82334.170100000018</v>
      </c>
    </row>
    <row r="6" spans="1:10" x14ac:dyDescent="0.25">
      <c r="A6" s="20">
        <v>43831</v>
      </c>
      <c r="B6" s="35">
        <v>3176</v>
      </c>
      <c r="C6" s="3">
        <v>280327</v>
      </c>
      <c r="D6" s="4">
        <v>3046.73</v>
      </c>
      <c r="E6" s="4">
        <v>272472.23</v>
      </c>
      <c r="F6" s="60">
        <f t="shared" si="0"/>
        <v>0.97183789942258092</v>
      </c>
      <c r="G6" s="40">
        <v>0.68469999999999998</v>
      </c>
      <c r="H6" s="40">
        <v>0.68469999999999998</v>
      </c>
      <c r="I6" s="9">
        <f t="shared" si="1"/>
        <v>194114.50409999999</v>
      </c>
      <c r="J6" s="1">
        <f t="shared" si="2"/>
        <v>81404.455899999972</v>
      </c>
    </row>
    <row r="7" spans="1:10" x14ac:dyDescent="0.25">
      <c r="A7" s="20">
        <v>43800</v>
      </c>
      <c r="B7" s="35">
        <v>3046</v>
      </c>
      <c r="C7" s="3">
        <v>263482</v>
      </c>
      <c r="D7" s="4">
        <v>2904.79</v>
      </c>
      <c r="E7" s="4">
        <v>255157.46</v>
      </c>
      <c r="F7" s="60">
        <f t="shared" si="0"/>
        <v>0.96823692069876333</v>
      </c>
      <c r="G7" s="40">
        <v>0.68469999999999998</v>
      </c>
      <c r="H7" s="40">
        <v>0.68469999999999998</v>
      </c>
      <c r="I7" s="9">
        <f t="shared" si="1"/>
        <v>182491.72159999999</v>
      </c>
      <c r="J7" s="1">
        <f t="shared" si="2"/>
        <v>75570.52840000001</v>
      </c>
    </row>
    <row r="8" spans="1:10" x14ac:dyDescent="0.25">
      <c r="A8" s="20">
        <v>43770</v>
      </c>
      <c r="B8" s="35">
        <v>2375</v>
      </c>
      <c r="C8" s="3">
        <v>145484</v>
      </c>
      <c r="D8" s="4">
        <v>2253.64</v>
      </c>
      <c r="E8" s="4">
        <v>140459.76999999999</v>
      </c>
      <c r="F8" s="60">
        <f t="shared" si="0"/>
        <v>0.96519934532223273</v>
      </c>
      <c r="G8" s="40">
        <v>0.68469999999999998</v>
      </c>
      <c r="H8" s="40">
        <v>0.68469999999999998</v>
      </c>
      <c r="I8" s="9">
        <f t="shared" si="1"/>
        <v>101239.0573</v>
      </c>
      <c r="J8" s="1">
        <f t="shared" si="2"/>
        <v>41474.352700000003</v>
      </c>
    </row>
    <row r="9" spans="1:10" x14ac:dyDescent="0.25">
      <c r="A9" s="20">
        <v>43739</v>
      </c>
      <c r="B9" s="35">
        <v>1575</v>
      </c>
      <c r="C9" s="3">
        <v>66485</v>
      </c>
      <c r="D9" s="4">
        <v>1492.6</v>
      </c>
      <c r="E9" s="4">
        <v>63567.58</v>
      </c>
      <c r="F9" s="60">
        <f t="shared" si="0"/>
        <v>0.95592389068468997</v>
      </c>
      <c r="G9" s="40">
        <v>0.1661</v>
      </c>
      <c r="H9" s="40">
        <v>0.1661</v>
      </c>
      <c r="I9" s="9">
        <f t="shared" si="1"/>
        <v>11304.766</v>
      </c>
      <c r="J9" s="1">
        <f t="shared" si="2"/>
        <v>53755.414000000004</v>
      </c>
    </row>
    <row r="10" spans="1:10" x14ac:dyDescent="0.25">
      <c r="A10" s="20">
        <v>43709</v>
      </c>
      <c r="B10" s="35">
        <v>1339</v>
      </c>
      <c r="C10" s="3">
        <v>46449</v>
      </c>
      <c r="D10" s="4">
        <v>1257.1300000000001</v>
      </c>
      <c r="E10" s="4">
        <v>44054.6</v>
      </c>
      <c r="F10" s="60">
        <f t="shared" si="0"/>
        <v>0.94818217962668438</v>
      </c>
      <c r="G10" s="40">
        <v>0.1661</v>
      </c>
      <c r="H10" s="40">
        <v>0.1661</v>
      </c>
      <c r="I10" s="9">
        <f t="shared" si="1"/>
        <v>7937.5868</v>
      </c>
      <c r="J10" s="1">
        <f t="shared" si="2"/>
        <v>37374.143199999999</v>
      </c>
    </row>
    <row r="11" spans="1:10" x14ac:dyDescent="0.25">
      <c r="A11" s="20">
        <v>43678</v>
      </c>
      <c r="B11" s="66">
        <v>1207</v>
      </c>
      <c r="C11" s="3">
        <v>41294</v>
      </c>
      <c r="D11" s="4">
        <v>1130.5999999999999</v>
      </c>
      <c r="E11" s="4">
        <v>39052.019999999997</v>
      </c>
      <c r="F11" s="60">
        <f t="shared" si="0"/>
        <v>0.94545116585492095</v>
      </c>
      <c r="G11" s="40">
        <v>0.23380000000000001</v>
      </c>
      <c r="H11" s="40">
        <v>0.23380000000000001</v>
      </c>
      <c r="I11" s="9">
        <f>(D11*G11)+(C11*H11)</f>
        <v>9918.8714799999998</v>
      </c>
      <c r="J11" s="1">
        <f t="shared" si="2"/>
        <v>30263.748519999994</v>
      </c>
    </row>
    <row r="12" spans="1:10" x14ac:dyDescent="0.25">
      <c r="A12" s="20">
        <v>43647</v>
      </c>
      <c r="B12" s="35">
        <v>1598</v>
      </c>
      <c r="C12" s="3">
        <v>56958</v>
      </c>
      <c r="D12" s="4">
        <v>1494.2</v>
      </c>
      <c r="E12" s="4">
        <v>53890.11</v>
      </c>
      <c r="F12" s="60">
        <f t="shared" si="0"/>
        <v>0.94583492724912899</v>
      </c>
      <c r="G12" s="40">
        <v>0.23380000000000001</v>
      </c>
      <c r="H12" s="40">
        <v>0.23380000000000001</v>
      </c>
      <c r="I12" s="9">
        <f t="shared" si="1"/>
        <v>13690.3928</v>
      </c>
      <c r="J12" s="1">
        <f t="shared" si="2"/>
        <v>41693.917199999996</v>
      </c>
    </row>
    <row r="13" spans="1:10" x14ac:dyDescent="0.25">
      <c r="A13" s="20">
        <v>43617</v>
      </c>
      <c r="B13" s="35">
        <v>1973</v>
      </c>
      <c r="C13" s="3">
        <v>87989</v>
      </c>
      <c r="D13" s="4">
        <v>1843.93</v>
      </c>
      <c r="E13" s="4">
        <v>82932.77</v>
      </c>
      <c r="F13" s="60">
        <f t="shared" si="0"/>
        <v>0.94236121918143212</v>
      </c>
      <c r="G13" s="40">
        <v>0.33439999999999998</v>
      </c>
      <c r="H13" s="40">
        <v>0.33439999999999998</v>
      </c>
      <c r="I13" s="9">
        <f t="shared" si="1"/>
        <v>30083.292799999996</v>
      </c>
      <c r="J13" s="1">
        <f t="shared" si="2"/>
        <v>54693.407200000001</v>
      </c>
    </row>
    <row r="14" spans="1:10" x14ac:dyDescent="0.25">
      <c r="A14" s="20">
        <v>43586</v>
      </c>
      <c r="B14" s="35">
        <v>2354</v>
      </c>
      <c r="C14" s="3">
        <v>143579</v>
      </c>
      <c r="D14" s="4">
        <v>2188.1999999999998</v>
      </c>
      <c r="E14" s="4">
        <v>135031.69</v>
      </c>
      <c r="F14" s="60">
        <f t="shared" si="0"/>
        <v>0.94029376494692785</v>
      </c>
      <c r="G14" s="40">
        <v>0.33439999999999998</v>
      </c>
      <c r="H14" s="40">
        <v>0.33439999999999998</v>
      </c>
      <c r="I14" s="9">
        <f t="shared" si="1"/>
        <v>48799.995199999998</v>
      </c>
      <c r="J14" s="1">
        <f t="shared" si="2"/>
        <v>88419.894800000009</v>
      </c>
    </row>
    <row r="15" spans="1:10" x14ac:dyDescent="0.25">
      <c r="A15" s="20">
        <v>43556</v>
      </c>
      <c r="B15" s="35">
        <v>2877</v>
      </c>
      <c r="C15" s="3">
        <v>246065</v>
      </c>
      <c r="D15" s="4">
        <v>2710.33</v>
      </c>
      <c r="E15" s="4">
        <v>230188.01</v>
      </c>
      <c r="F15" s="60">
        <f t="shared" si="0"/>
        <v>0.93555261868226336</v>
      </c>
      <c r="G15" s="40">
        <v>0.61550000000000005</v>
      </c>
      <c r="H15" s="40">
        <v>0.61550000000000005</v>
      </c>
      <c r="I15" s="9">
        <f t="shared" si="1"/>
        <v>153223.80100000001</v>
      </c>
      <c r="J15" s="1">
        <f t="shared" si="2"/>
        <v>79674.53899999999</v>
      </c>
    </row>
    <row r="16" spans="1:10" x14ac:dyDescent="0.25">
      <c r="A16" s="20">
        <v>43525</v>
      </c>
      <c r="B16" s="35">
        <v>4053</v>
      </c>
      <c r="C16" s="3">
        <v>394347</v>
      </c>
      <c r="D16" s="4">
        <v>3786.76</v>
      </c>
      <c r="E16" s="4">
        <v>370839.52</v>
      </c>
      <c r="F16" s="60">
        <f t="shared" si="0"/>
        <v>0.94032700803212854</v>
      </c>
      <c r="G16" s="40">
        <v>0.61550000000000005</v>
      </c>
      <c r="H16" s="40">
        <v>0.61550000000000005</v>
      </c>
      <c r="I16" s="9">
        <f t="shared" si="1"/>
        <v>245215.20000000004</v>
      </c>
      <c r="J16" s="1">
        <f t="shared" si="2"/>
        <v>129411.07999999999</v>
      </c>
    </row>
    <row r="17" spans="1:10" x14ac:dyDescent="0.25">
      <c r="A17" s="20">
        <v>43497</v>
      </c>
      <c r="B17" s="35">
        <v>4263</v>
      </c>
      <c r="C17" s="3">
        <v>406985</v>
      </c>
      <c r="D17" s="4">
        <v>3819.09</v>
      </c>
      <c r="E17" s="4">
        <v>365731.79</v>
      </c>
      <c r="F17" s="60">
        <f t="shared" si="0"/>
        <v>0.89860833365754966</v>
      </c>
      <c r="G17" s="40">
        <v>0.61550000000000005</v>
      </c>
      <c r="H17" s="40">
        <v>0.61550000000000005</v>
      </c>
      <c r="I17" s="9">
        <f t="shared" si="1"/>
        <v>253123.14400000003</v>
      </c>
      <c r="J17" s="1">
        <f t="shared" si="2"/>
        <v>116427.73599999998</v>
      </c>
    </row>
    <row r="18" spans="1:10" x14ac:dyDescent="0.25">
      <c r="A18" s="20">
        <v>43466</v>
      </c>
      <c r="B18" s="35">
        <v>3969</v>
      </c>
      <c r="C18" s="3">
        <v>360444</v>
      </c>
      <c r="D18" s="4">
        <v>3552.23</v>
      </c>
      <c r="E18" s="4">
        <v>322755.64</v>
      </c>
      <c r="F18" s="60">
        <f t="shared" si="0"/>
        <v>0.89543421886705465</v>
      </c>
      <c r="G18" s="40">
        <v>0.61550000000000005</v>
      </c>
      <c r="H18" s="40">
        <v>0.61550000000000005</v>
      </c>
      <c r="I18" s="9">
        <f t="shared" si="1"/>
        <v>224296.2015</v>
      </c>
      <c r="J18" s="1">
        <f t="shared" si="2"/>
        <v>102011.6685</v>
      </c>
    </row>
    <row r="19" spans="1:10" x14ac:dyDescent="0.25">
      <c r="A19" s="20">
        <v>43435</v>
      </c>
      <c r="B19" s="35">
        <v>3600</v>
      </c>
      <c r="C19" s="3">
        <v>310795</v>
      </c>
      <c r="D19" s="4">
        <v>3189.15</v>
      </c>
      <c r="E19" s="4">
        <v>275881.89</v>
      </c>
      <c r="F19" s="60">
        <f t="shared" si="0"/>
        <v>0.88764465083732258</v>
      </c>
      <c r="G19" s="40">
        <v>0.61550000000000005</v>
      </c>
      <c r="H19" s="40">
        <v>0.61550000000000005</v>
      </c>
      <c r="I19" s="9">
        <f t="shared" si="1"/>
        <v>193510.1225</v>
      </c>
      <c r="J19" s="1">
        <f t="shared" si="2"/>
        <v>85560.91750000004</v>
      </c>
    </row>
    <row r="20" spans="1:10" x14ac:dyDescent="0.25">
      <c r="A20" s="20">
        <v>43405</v>
      </c>
      <c r="B20" s="35">
        <v>2723</v>
      </c>
      <c r="C20" s="3">
        <v>173272</v>
      </c>
      <c r="D20" s="4">
        <v>2336.4</v>
      </c>
      <c r="E20" s="4">
        <v>150367.57</v>
      </c>
      <c r="F20" s="60">
        <f t="shared" si="0"/>
        <v>0.86766084263757493</v>
      </c>
      <c r="G20" s="40">
        <v>0.57820000000000005</v>
      </c>
      <c r="H20" s="40">
        <v>0.57820000000000005</v>
      </c>
      <c r="I20" s="9">
        <f t="shared" si="1"/>
        <v>101760.30900000001</v>
      </c>
      <c r="J20" s="1">
        <f t="shared" si="2"/>
        <v>50943.660999999993</v>
      </c>
    </row>
    <row r="21" spans="1:10" x14ac:dyDescent="0.25">
      <c r="A21" s="20">
        <v>43374</v>
      </c>
      <c r="B21" s="35">
        <v>1511</v>
      </c>
      <c r="C21" s="3">
        <v>59676</v>
      </c>
      <c r="D21" s="4">
        <v>1246.0899999999999</v>
      </c>
      <c r="E21" s="4">
        <v>49640.97</v>
      </c>
      <c r="F21" s="60">
        <f t="shared" si="0"/>
        <v>0.83166456927125043</v>
      </c>
      <c r="G21" s="40">
        <v>0.2762</v>
      </c>
      <c r="H21" s="40">
        <v>0.2762</v>
      </c>
      <c r="I21" s="9">
        <f t="shared" si="1"/>
        <v>16899.849399999999</v>
      </c>
      <c r="J21" s="1">
        <f t="shared" si="2"/>
        <v>33987.210599999999</v>
      </c>
    </row>
    <row r="22" spans="1:10" x14ac:dyDescent="0.25">
      <c r="A22" s="20">
        <v>43344</v>
      </c>
      <c r="B22" s="35">
        <v>1150</v>
      </c>
      <c r="C22" s="3">
        <v>39569</v>
      </c>
      <c r="D22" s="4">
        <v>918.06</v>
      </c>
      <c r="E22" s="4">
        <v>32437.599999999999</v>
      </c>
      <c r="F22" s="60">
        <f t="shared" si="0"/>
        <v>0.8191669736486652</v>
      </c>
      <c r="G22" s="40">
        <v>0.2762</v>
      </c>
      <c r="H22" s="40">
        <v>0.2762</v>
      </c>
      <c r="I22" s="9">
        <f t="shared" si="1"/>
        <v>11246.587799999999</v>
      </c>
      <c r="J22" s="1">
        <f t="shared" si="2"/>
        <v>22109.072199999995</v>
      </c>
    </row>
    <row r="23" spans="1:10" x14ac:dyDescent="0.25">
      <c r="A23" s="20">
        <v>43313</v>
      </c>
      <c r="B23" s="35">
        <v>1091</v>
      </c>
      <c r="C23" s="3">
        <v>38352</v>
      </c>
      <c r="D23" s="4">
        <v>916.38</v>
      </c>
      <c r="E23" s="4">
        <v>32482.15</v>
      </c>
      <c r="F23" s="60">
        <f t="shared" si="0"/>
        <v>0.84675430367872628</v>
      </c>
      <c r="G23" s="40">
        <v>0.2762</v>
      </c>
      <c r="H23" s="40">
        <v>0.2762</v>
      </c>
      <c r="I23" s="9">
        <f t="shared" si="1"/>
        <v>10894.1566</v>
      </c>
      <c r="J23" s="1">
        <f t="shared" si="2"/>
        <v>22504.373399999997</v>
      </c>
    </row>
    <row r="24" spans="1:10" x14ac:dyDescent="0.25">
      <c r="A24" s="20">
        <v>43282</v>
      </c>
      <c r="B24" s="35">
        <v>1164</v>
      </c>
      <c r="C24" s="3">
        <v>44861</v>
      </c>
      <c r="D24" s="4">
        <v>982.96</v>
      </c>
      <c r="E24" s="4">
        <v>37525.03</v>
      </c>
      <c r="F24" s="60">
        <f t="shared" si="0"/>
        <v>0.83667550244432365</v>
      </c>
      <c r="G24" s="40">
        <v>0.2762</v>
      </c>
      <c r="H24" s="40">
        <v>0.2762</v>
      </c>
      <c r="I24" s="9">
        <f t="shared" si="1"/>
        <v>12712.105000000001</v>
      </c>
      <c r="J24" s="1">
        <f t="shared" si="2"/>
        <v>25795.884999999995</v>
      </c>
    </row>
    <row r="25" spans="1:10" x14ac:dyDescent="0.25">
      <c r="A25" s="20">
        <v>43252</v>
      </c>
      <c r="B25" s="35">
        <v>1553</v>
      </c>
      <c r="C25" s="3">
        <v>63014</v>
      </c>
      <c r="D25" s="4">
        <v>1291.49</v>
      </c>
      <c r="E25" s="4">
        <v>52234.559999999998</v>
      </c>
      <c r="F25" s="60">
        <f t="shared" si="0"/>
        <v>0.8290001084145151</v>
      </c>
      <c r="G25" s="40">
        <v>0.2762</v>
      </c>
      <c r="H25" s="40">
        <v>0.2762</v>
      </c>
      <c r="I25" s="9">
        <f t="shared" si="1"/>
        <v>17833.4054</v>
      </c>
      <c r="J25" s="1">
        <f t="shared" si="2"/>
        <v>35692.6446</v>
      </c>
    </row>
    <row r="26" spans="1:10" x14ac:dyDescent="0.25">
      <c r="A26" s="20">
        <v>43221</v>
      </c>
      <c r="B26" s="35">
        <v>2065</v>
      </c>
      <c r="C26" s="3">
        <v>115406</v>
      </c>
      <c r="D26" s="4">
        <v>1703.48</v>
      </c>
      <c r="E26" s="4">
        <v>94177.66</v>
      </c>
      <c r="F26" s="60">
        <f t="shared" si="0"/>
        <v>0.81621114998595401</v>
      </c>
      <c r="G26" s="40">
        <v>0.25409999999999999</v>
      </c>
      <c r="H26" s="40">
        <v>0.25409999999999999</v>
      </c>
      <c r="I26" s="9">
        <f t="shared" si="1"/>
        <v>29849.381099999999</v>
      </c>
      <c r="J26" s="1">
        <f t="shared" si="2"/>
        <v>66031.758900000001</v>
      </c>
    </row>
    <row r="27" spans="1:10" x14ac:dyDescent="0.25">
      <c r="A27" s="20">
        <v>43191</v>
      </c>
      <c r="B27" s="35">
        <v>2354</v>
      </c>
      <c r="C27" s="3">
        <v>190990</v>
      </c>
      <c r="D27" s="4">
        <v>1939.69</v>
      </c>
      <c r="E27" s="4">
        <v>153427.9</v>
      </c>
      <c r="F27" s="60">
        <f t="shared" si="0"/>
        <v>0.80358113000662035</v>
      </c>
      <c r="G27" s="40">
        <v>0.68359999999999999</v>
      </c>
      <c r="H27" s="40">
        <v>0.68359999999999999</v>
      </c>
      <c r="I27" s="9">
        <f t="shared" si="1"/>
        <v>132169.9584</v>
      </c>
      <c r="J27" s="1">
        <f t="shared" si="2"/>
        <v>23197.631599999993</v>
      </c>
    </row>
    <row r="28" spans="1:10" x14ac:dyDescent="0.25">
      <c r="A28" s="20">
        <v>43160</v>
      </c>
      <c r="B28" s="35">
        <v>2871</v>
      </c>
      <c r="C28" s="3">
        <v>214751</v>
      </c>
      <c r="D28" s="4">
        <v>2322.39</v>
      </c>
      <c r="E28" s="4">
        <v>170494.82</v>
      </c>
      <c r="F28" s="60">
        <f t="shared" si="0"/>
        <v>0.79411644962365946</v>
      </c>
      <c r="G28" s="40">
        <v>0.68359999999999999</v>
      </c>
      <c r="H28" s="40">
        <v>0.68359999999999999</v>
      </c>
      <c r="I28" s="9">
        <f t="shared" si="1"/>
        <v>148766.39919999999</v>
      </c>
      <c r="J28" s="1">
        <f t="shared" si="2"/>
        <v>24050.810800000036</v>
      </c>
    </row>
    <row r="29" spans="1:10" x14ac:dyDescent="0.25">
      <c r="A29" s="20">
        <v>43132</v>
      </c>
      <c r="B29" s="35">
        <v>2357</v>
      </c>
      <c r="C29" s="3">
        <v>194408</v>
      </c>
      <c r="D29" s="4">
        <v>1865.85</v>
      </c>
      <c r="E29" s="4">
        <v>154541.49</v>
      </c>
      <c r="F29" s="60">
        <f t="shared" si="0"/>
        <v>0.7948941122659009</v>
      </c>
      <c r="G29" s="40">
        <v>0.57179999999999997</v>
      </c>
      <c r="H29" s="40">
        <v>0.57179999999999997</v>
      </c>
      <c r="I29" s="9">
        <f t="shared" si="1"/>
        <v>112510.227</v>
      </c>
      <c r="J29" s="1">
        <f t="shared" si="2"/>
        <v>43897.112999999998</v>
      </c>
    </row>
    <row r="30" spans="1:10" ht="15.75" thickBot="1" x14ac:dyDescent="0.3">
      <c r="A30" s="25">
        <v>43101</v>
      </c>
      <c r="B30" s="45">
        <v>2529</v>
      </c>
      <c r="C30" s="6">
        <v>266458</v>
      </c>
      <c r="D30" s="7">
        <v>1971.91</v>
      </c>
      <c r="E30" s="7">
        <v>209234.07</v>
      </c>
      <c r="F30" s="61">
        <f t="shared" si="0"/>
        <v>0.78519028800648361</v>
      </c>
      <c r="G30" s="43">
        <v>0.57179999999999997</v>
      </c>
      <c r="H30" s="43">
        <v>0.57179999999999997</v>
      </c>
      <c r="I30" s="10">
        <f t="shared" si="1"/>
        <v>153806.7666</v>
      </c>
      <c r="J30" s="8">
        <f t="shared" si="2"/>
        <v>57399.213400000008</v>
      </c>
    </row>
    <row r="31" spans="1:10" ht="15.75" thickBot="1" x14ac:dyDescent="0.3">
      <c r="A31" s="30" t="s">
        <v>2</v>
      </c>
      <c r="B31" s="39">
        <f>SUM(B4:B30)</f>
        <v>64364</v>
      </c>
      <c r="C31" s="39">
        <f>SUM(C4:C30)</f>
        <v>4753465</v>
      </c>
      <c r="D31" s="13">
        <f>SUM(D4:D30)</f>
        <v>57591.990000000005</v>
      </c>
      <c r="E31" s="13">
        <f>SUM(E4:E30)</f>
        <v>4276277.5100000007</v>
      </c>
      <c r="F31" s="61">
        <f t="shared" si="0"/>
        <v>0.89954821974794064</v>
      </c>
      <c r="G31" s="46"/>
      <c r="H31" s="46"/>
      <c r="I31" s="31">
        <f>SUM(I4:I30)</f>
        <v>2764962.4777799998</v>
      </c>
      <c r="J31" s="13">
        <f>SUM(J4:J30)</f>
        <v>1568907.0222199999</v>
      </c>
    </row>
    <row r="32" spans="1:10" x14ac:dyDescent="0.2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3" x14ac:dyDescent="0.25">
      <c r="B33" s="18" t="s">
        <v>5</v>
      </c>
      <c r="C33" s="18"/>
    </row>
    <row r="34" spans="2:3" x14ac:dyDescent="0.25">
      <c r="B34" s="14" t="s">
        <v>3</v>
      </c>
      <c r="C34" s="2" t="s">
        <v>51</v>
      </c>
    </row>
    <row r="35" spans="2:3" x14ac:dyDescent="0.25">
      <c r="B35" s="14" t="s">
        <v>4</v>
      </c>
      <c r="C35" s="2" t="s">
        <v>52</v>
      </c>
    </row>
    <row r="36" spans="2:3" x14ac:dyDescent="0.25">
      <c r="B36" s="14" t="s">
        <v>11</v>
      </c>
      <c r="C36" s="2" t="s">
        <v>53</v>
      </c>
    </row>
    <row r="37" spans="2:3" x14ac:dyDescent="0.25">
      <c r="B37" s="14" t="s">
        <v>12</v>
      </c>
      <c r="C37" s="2" t="s">
        <v>54</v>
      </c>
    </row>
    <row r="38" spans="2:3" x14ac:dyDescent="0.25">
      <c r="B38" s="14" t="s">
        <v>13</v>
      </c>
      <c r="C38" s="2" t="s">
        <v>14</v>
      </c>
    </row>
    <row r="39" spans="2:3" x14ac:dyDescent="0.25">
      <c r="B39" s="14" t="s">
        <v>15</v>
      </c>
      <c r="C39" s="2" t="s">
        <v>16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tabSelected="1" workbookViewId="0">
      <selection activeCell="B31" sqref="B31"/>
    </sheetView>
  </sheetViews>
  <sheetFormatPr defaultColWidth="9.28515625" defaultRowHeight="15" x14ac:dyDescent="0.25"/>
  <cols>
    <col min="1" max="1" width="11.85546875" style="2" customWidth="1"/>
    <col min="2" max="13" width="14" style="2" customWidth="1"/>
    <col min="14" max="16384" width="9.28515625" style="2"/>
  </cols>
  <sheetData>
    <row r="1" spans="1:13" x14ac:dyDescent="0.25">
      <c r="A1" s="5" t="s">
        <v>30</v>
      </c>
      <c r="B1" s="5" t="s">
        <v>48</v>
      </c>
      <c r="C1" s="5"/>
      <c r="E1" s="5"/>
      <c r="F1" s="5"/>
      <c r="H1" s="5"/>
      <c r="I1" s="5"/>
      <c r="K1" s="5"/>
      <c r="L1" s="5"/>
    </row>
    <row r="2" spans="1:13" ht="15.75" thickBot="1" x14ac:dyDescent="0.3">
      <c r="A2" s="52"/>
      <c r="B2" s="52" t="s">
        <v>40</v>
      </c>
      <c r="C2" s="52"/>
      <c r="D2" s="53"/>
      <c r="E2" s="52"/>
      <c r="F2" s="52"/>
      <c r="G2" s="53"/>
      <c r="H2" s="52"/>
      <c r="I2" s="52"/>
      <c r="K2" s="5"/>
      <c r="L2" s="5"/>
    </row>
    <row r="3" spans="1:13" ht="24.6" customHeight="1" x14ac:dyDescent="0.25">
      <c r="A3" s="69" t="s">
        <v>0</v>
      </c>
      <c r="B3" s="71" t="s">
        <v>6</v>
      </c>
      <c r="C3" s="72"/>
      <c r="D3" s="73"/>
      <c r="E3" s="71" t="s">
        <v>7</v>
      </c>
      <c r="F3" s="72"/>
      <c r="G3" s="73"/>
      <c r="H3" s="71" t="s">
        <v>8</v>
      </c>
      <c r="I3" s="72"/>
      <c r="J3" s="74"/>
      <c r="K3" s="71" t="s">
        <v>9</v>
      </c>
      <c r="L3" s="72"/>
      <c r="M3" s="75"/>
    </row>
    <row r="4" spans="1:13" ht="90.75" thickBot="1" x14ac:dyDescent="0.3">
      <c r="A4" s="70"/>
      <c r="B4" s="19" t="s">
        <v>10</v>
      </c>
      <c r="C4" s="19" t="s">
        <v>31</v>
      </c>
      <c r="D4" s="19" t="s">
        <v>47</v>
      </c>
      <c r="E4" s="19" t="s">
        <v>10</v>
      </c>
      <c r="F4" s="19" t="s">
        <v>31</v>
      </c>
      <c r="G4" s="19" t="s">
        <v>47</v>
      </c>
      <c r="H4" s="19" t="s">
        <v>10</v>
      </c>
      <c r="I4" s="19" t="s">
        <v>31</v>
      </c>
      <c r="J4" s="19" t="s">
        <v>47</v>
      </c>
      <c r="K4" s="19" t="s">
        <v>10</v>
      </c>
      <c r="L4" s="19" t="s">
        <v>31</v>
      </c>
      <c r="M4" s="19" t="s">
        <v>47</v>
      </c>
    </row>
    <row r="5" spans="1:13" x14ac:dyDescent="0.25">
      <c r="A5" s="20">
        <v>43891</v>
      </c>
      <c r="B5" s="21">
        <v>264</v>
      </c>
      <c r="C5" s="22">
        <v>1</v>
      </c>
      <c r="D5" s="56">
        <f>IFERROR(C5/B5,"")</f>
        <v>3.787878787878788E-3</v>
      </c>
      <c r="E5" s="21">
        <v>112</v>
      </c>
      <c r="F5" s="22">
        <v>0</v>
      </c>
      <c r="G5" s="56">
        <f>IFERROR(F5/E5,"")</f>
        <v>0</v>
      </c>
      <c r="H5" s="21">
        <v>4533</v>
      </c>
      <c r="I5" s="22">
        <v>3</v>
      </c>
      <c r="J5" s="56">
        <f>IFERROR(I5/H5,"")</f>
        <v>6.6181336863004633E-4</v>
      </c>
      <c r="K5" s="21">
        <v>1891</v>
      </c>
      <c r="L5" s="22">
        <v>1</v>
      </c>
      <c r="M5" s="56">
        <f>IFERROR(L5/K5,"")</f>
        <v>5.2882072977260709E-4</v>
      </c>
    </row>
    <row r="6" spans="1:13" x14ac:dyDescent="0.25">
      <c r="A6" s="20">
        <v>43862</v>
      </c>
      <c r="B6" s="23">
        <v>272</v>
      </c>
      <c r="C6" s="24">
        <v>0</v>
      </c>
      <c r="D6" s="57">
        <f t="shared" ref="D6:D31" si="0">IFERROR(C6/B6,"")</f>
        <v>0</v>
      </c>
      <c r="E6" s="23">
        <v>125</v>
      </c>
      <c r="F6" s="24">
        <v>0</v>
      </c>
      <c r="G6" s="57">
        <f t="shared" ref="G6:G31" si="1">IFERROR(F6/E6,"")</f>
        <v>0</v>
      </c>
      <c r="H6" s="23">
        <v>4707</v>
      </c>
      <c r="I6" s="24">
        <v>2</v>
      </c>
      <c r="J6" s="57">
        <f t="shared" ref="J6:J31" si="2">IFERROR(I6/H6,"")</f>
        <v>4.2489908646696408E-4</v>
      </c>
      <c r="K6" s="23">
        <v>2093</v>
      </c>
      <c r="L6" s="24">
        <v>0</v>
      </c>
      <c r="M6" s="57">
        <f t="shared" ref="M6:M31" si="3">IFERROR(L6/K6,"")</f>
        <v>0</v>
      </c>
    </row>
    <row r="7" spans="1:13" x14ac:dyDescent="0.25">
      <c r="A7" s="20">
        <v>43831</v>
      </c>
      <c r="B7" s="23">
        <v>276</v>
      </c>
      <c r="C7" s="24">
        <v>0</v>
      </c>
      <c r="D7" s="57">
        <f t="shared" si="0"/>
        <v>0</v>
      </c>
      <c r="E7" s="23">
        <v>124</v>
      </c>
      <c r="F7" s="24">
        <v>0</v>
      </c>
      <c r="G7" s="57">
        <f t="shared" si="1"/>
        <v>0</v>
      </c>
      <c r="H7" s="23">
        <v>4751</v>
      </c>
      <c r="I7" s="24">
        <v>33</v>
      </c>
      <c r="J7" s="57">
        <f t="shared" si="2"/>
        <v>6.9459061250263104E-3</v>
      </c>
      <c r="K7" s="23">
        <v>2125</v>
      </c>
      <c r="L7" s="24">
        <v>6</v>
      </c>
      <c r="M7" s="57">
        <f t="shared" si="3"/>
        <v>2.8235294117647061E-3</v>
      </c>
    </row>
    <row r="8" spans="1:13" x14ac:dyDescent="0.25">
      <c r="A8" s="20">
        <v>43800</v>
      </c>
      <c r="B8" s="23">
        <v>286</v>
      </c>
      <c r="C8" s="24">
        <v>0</v>
      </c>
      <c r="D8" s="57">
        <f t="shared" si="0"/>
        <v>0</v>
      </c>
      <c r="E8" s="23">
        <v>129</v>
      </c>
      <c r="F8" s="24">
        <v>0</v>
      </c>
      <c r="G8" s="57">
        <f t="shared" si="1"/>
        <v>0</v>
      </c>
      <c r="H8" s="23">
        <v>4792</v>
      </c>
      <c r="I8" s="24">
        <v>2</v>
      </c>
      <c r="J8" s="57">
        <f t="shared" si="2"/>
        <v>4.1736227045075126E-4</v>
      </c>
      <c r="K8" s="23">
        <v>2152</v>
      </c>
      <c r="L8" s="24">
        <v>0</v>
      </c>
      <c r="M8" s="57">
        <f t="shared" si="3"/>
        <v>0</v>
      </c>
    </row>
    <row r="9" spans="1:13" x14ac:dyDescent="0.25">
      <c r="A9" s="20">
        <v>43770</v>
      </c>
      <c r="B9" s="23">
        <v>283</v>
      </c>
      <c r="C9" s="24">
        <v>0</v>
      </c>
      <c r="D9" s="57">
        <f t="shared" si="0"/>
        <v>0</v>
      </c>
      <c r="E9" s="23">
        <v>130</v>
      </c>
      <c r="F9" s="24">
        <v>0</v>
      </c>
      <c r="G9" s="57">
        <f t="shared" si="1"/>
        <v>0</v>
      </c>
      <c r="H9" s="23">
        <v>4675</v>
      </c>
      <c r="I9" s="24">
        <v>3</v>
      </c>
      <c r="J9" s="57">
        <f t="shared" si="2"/>
        <v>6.4171122994652406E-4</v>
      </c>
      <c r="K9" s="23">
        <v>2330</v>
      </c>
      <c r="L9" s="24">
        <v>0</v>
      </c>
      <c r="M9" s="57">
        <f t="shared" si="3"/>
        <v>0</v>
      </c>
    </row>
    <row r="10" spans="1:13" x14ac:dyDescent="0.25">
      <c r="A10" s="20">
        <v>43739</v>
      </c>
      <c r="B10" s="23">
        <v>288</v>
      </c>
      <c r="C10" s="24">
        <v>0</v>
      </c>
      <c r="D10" s="57">
        <f t="shared" si="0"/>
        <v>0</v>
      </c>
      <c r="E10" s="23">
        <v>128</v>
      </c>
      <c r="F10" s="24">
        <v>0</v>
      </c>
      <c r="G10" s="57">
        <f t="shared" si="1"/>
        <v>0</v>
      </c>
      <c r="H10" s="23">
        <v>4759</v>
      </c>
      <c r="I10" s="24">
        <v>0</v>
      </c>
      <c r="J10" s="57">
        <f t="shared" si="2"/>
        <v>0</v>
      </c>
      <c r="K10" s="23">
        <v>2421</v>
      </c>
      <c r="L10" s="24">
        <v>0</v>
      </c>
      <c r="M10" s="57">
        <f t="shared" si="3"/>
        <v>0</v>
      </c>
    </row>
    <row r="11" spans="1:13" x14ac:dyDescent="0.25">
      <c r="A11" s="20">
        <v>43709</v>
      </c>
      <c r="B11" s="23">
        <v>294</v>
      </c>
      <c r="C11" s="24">
        <v>0</v>
      </c>
      <c r="D11" s="57">
        <f t="shared" si="0"/>
        <v>0</v>
      </c>
      <c r="E11" s="23">
        <v>133</v>
      </c>
      <c r="F11" s="24">
        <v>0</v>
      </c>
      <c r="G11" s="57">
        <f t="shared" si="1"/>
        <v>0</v>
      </c>
      <c r="H11" s="23">
        <v>4884</v>
      </c>
      <c r="I11" s="24">
        <v>0</v>
      </c>
      <c r="J11" s="57">
        <f t="shared" si="2"/>
        <v>0</v>
      </c>
      <c r="K11" s="23">
        <v>2501</v>
      </c>
      <c r="L11" s="24">
        <v>0</v>
      </c>
      <c r="M11" s="57">
        <f t="shared" si="3"/>
        <v>0</v>
      </c>
    </row>
    <row r="12" spans="1:13" x14ac:dyDescent="0.25">
      <c r="A12" s="20">
        <v>43678</v>
      </c>
      <c r="B12" s="23">
        <v>296</v>
      </c>
      <c r="C12" s="24">
        <v>0</v>
      </c>
      <c r="D12" s="57">
        <f t="shared" si="0"/>
        <v>0</v>
      </c>
      <c r="E12" s="23">
        <v>133</v>
      </c>
      <c r="F12" s="24">
        <v>0</v>
      </c>
      <c r="G12" s="57">
        <f t="shared" si="1"/>
        <v>0</v>
      </c>
      <c r="H12" s="23">
        <v>4928</v>
      </c>
      <c r="I12" s="24">
        <v>1</v>
      </c>
      <c r="J12" s="57">
        <f t="shared" si="2"/>
        <v>2.0292207792207794E-4</v>
      </c>
      <c r="K12" s="23">
        <v>2553</v>
      </c>
      <c r="L12" s="24">
        <v>0</v>
      </c>
      <c r="M12" s="57">
        <f t="shared" si="3"/>
        <v>0</v>
      </c>
    </row>
    <row r="13" spans="1:13" x14ac:dyDescent="0.25">
      <c r="A13" s="20">
        <v>43647</v>
      </c>
      <c r="B13" s="23">
        <v>293</v>
      </c>
      <c r="C13" s="24">
        <v>0</v>
      </c>
      <c r="D13" s="57">
        <f t="shared" si="0"/>
        <v>0</v>
      </c>
      <c r="E13" s="23">
        <v>135</v>
      </c>
      <c r="F13" s="24">
        <v>0</v>
      </c>
      <c r="G13" s="57">
        <f t="shared" si="1"/>
        <v>0</v>
      </c>
      <c r="H13" s="23">
        <v>4959</v>
      </c>
      <c r="I13" s="24">
        <v>0</v>
      </c>
      <c r="J13" s="57">
        <f t="shared" si="2"/>
        <v>0</v>
      </c>
      <c r="K13" s="23">
        <v>2609</v>
      </c>
      <c r="L13" s="24">
        <v>2</v>
      </c>
      <c r="M13" s="57">
        <f t="shared" si="3"/>
        <v>7.6657723265619016E-4</v>
      </c>
    </row>
    <row r="14" spans="1:13" x14ac:dyDescent="0.25">
      <c r="A14" s="20">
        <v>43617</v>
      </c>
      <c r="B14" s="23">
        <v>308</v>
      </c>
      <c r="C14" s="24">
        <v>0</v>
      </c>
      <c r="D14" s="57">
        <f t="shared" si="0"/>
        <v>0</v>
      </c>
      <c r="E14" s="23">
        <v>132</v>
      </c>
      <c r="F14" s="24">
        <v>0</v>
      </c>
      <c r="G14" s="57">
        <f t="shared" si="1"/>
        <v>0</v>
      </c>
      <c r="H14" s="23">
        <v>5171</v>
      </c>
      <c r="I14" s="24">
        <v>1</v>
      </c>
      <c r="J14" s="57">
        <f t="shared" si="2"/>
        <v>1.9338619222587506E-4</v>
      </c>
      <c r="K14" s="23">
        <v>2644</v>
      </c>
      <c r="L14" s="24">
        <v>0</v>
      </c>
      <c r="M14" s="57">
        <f t="shared" si="3"/>
        <v>0</v>
      </c>
    </row>
    <row r="15" spans="1:13" x14ac:dyDescent="0.25">
      <c r="A15" s="20">
        <v>43586</v>
      </c>
      <c r="B15" s="23">
        <v>303</v>
      </c>
      <c r="C15" s="24">
        <v>33</v>
      </c>
      <c r="D15" s="57">
        <f t="shared" si="0"/>
        <v>0.10891089108910891</v>
      </c>
      <c r="E15" s="23">
        <v>131</v>
      </c>
      <c r="F15" s="24">
        <v>21</v>
      </c>
      <c r="G15" s="57">
        <f t="shared" si="1"/>
        <v>0.16030534351145037</v>
      </c>
      <c r="H15" s="23">
        <v>5088</v>
      </c>
      <c r="I15" s="24">
        <v>580</v>
      </c>
      <c r="J15" s="57">
        <f t="shared" si="2"/>
        <v>0.1139937106918239</v>
      </c>
      <c r="K15" s="23">
        <v>2581</v>
      </c>
      <c r="L15" s="24">
        <v>231</v>
      </c>
      <c r="M15" s="57">
        <f t="shared" si="3"/>
        <v>8.9500193723363042E-2</v>
      </c>
    </row>
    <row r="16" spans="1:13" x14ac:dyDescent="0.25">
      <c r="A16" s="20">
        <v>43556</v>
      </c>
      <c r="B16" s="23">
        <v>299</v>
      </c>
      <c r="C16" s="24">
        <v>3</v>
      </c>
      <c r="D16" s="57">
        <f t="shared" si="0"/>
        <v>1.0033444816053512E-2</v>
      </c>
      <c r="E16" s="23">
        <v>130</v>
      </c>
      <c r="F16" s="24">
        <v>0</v>
      </c>
      <c r="G16" s="57">
        <f t="shared" si="1"/>
        <v>0</v>
      </c>
      <c r="H16" s="23">
        <v>5092</v>
      </c>
      <c r="I16" s="24">
        <v>123</v>
      </c>
      <c r="J16" s="57">
        <f t="shared" si="2"/>
        <v>2.4155538098978791E-2</v>
      </c>
      <c r="K16" s="23">
        <v>2567</v>
      </c>
      <c r="L16" s="24">
        <v>3</v>
      </c>
      <c r="M16" s="57">
        <f t="shared" si="3"/>
        <v>1.1686793922867161E-3</v>
      </c>
    </row>
    <row r="17" spans="1:13" x14ac:dyDescent="0.25">
      <c r="A17" s="20">
        <v>43525</v>
      </c>
      <c r="B17" s="23">
        <v>298</v>
      </c>
      <c r="C17" s="24">
        <v>0</v>
      </c>
      <c r="D17" s="57">
        <f t="shared" si="0"/>
        <v>0</v>
      </c>
      <c r="E17" s="23">
        <v>128</v>
      </c>
      <c r="F17" s="24">
        <v>0</v>
      </c>
      <c r="G17" s="57">
        <f t="shared" si="1"/>
        <v>0</v>
      </c>
      <c r="H17" s="23">
        <v>5133</v>
      </c>
      <c r="I17" s="24">
        <v>5</v>
      </c>
      <c r="J17" s="57">
        <f t="shared" si="2"/>
        <v>9.7408922657315415E-4</v>
      </c>
      <c r="K17" s="23">
        <v>2580</v>
      </c>
      <c r="L17" s="24">
        <v>0</v>
      </c>
      <c r="M17" s="57">
        <f t="shared" si="3"/>
        <v>0</v>
      </c>
    </row>
    <row r="18" spans="1:13" x14ac:dyDescent="0.25">
      <c r="A18" s="20">
        <v>43497</v>
      </c>
      <c r="B18" s="23">
        <v>291</v>
      </c>
      <c r="C18" s="24">
        <v>0</v>
      </c>
      <c r="D18" s="57">
        <f t="shared" si="0"/>
        <v>0</v>
      </c>
      <c r="E18" s="23">
        <v>130</v>
      </c>
      <c r="F18" s="24">
        <v>0</v>
      </c>
      <c r="G18" s="57">
        <f t="shared" si="1"/>
        <v>0</v>
      </c>
      <c r="H18" s="23">
        <v>5183</v>
      </c>
      <c r="I18" s="24">
        <v>3</v>
      </c>
      <c r="J18" s="57">
        <f t="shared" si="2"/>
        <v>5.7881535790082963E-4</v>
      </c>
      <c r="K18" s="23">
        <v>2576</v>
      </c>
      <c r="L18" s="24">
        <v>0</v>
      </c>
      <c r="M18" s="57">
        <f t="shared" si="3"/>
        <v>0</v>
      </c>
    </row>
    <row r="19" spans="1:13" x14ac:dyDescent="0.25">
      <c r="A19" s="20">
        <v>43466</v>
      </c>
      <c r="B19" s="23">
        <v>287</v>
      </c>
      <c r="C19" s="24">
        <v>0</v>
      </c>
      <c r="D19" s="57">
        <f t="shared" si="0"/>
        <v>0</v>
      </c>
      <c r="E19" s="23">
        <v>129</v>
      </c>
      <c r="F19" s="24">
        <v>0</v>
      </c>
      <c r="G19" s="57">
        <f t="shared" si="1"/>
        <v>0</v>
      </c>
      <c r="H19" s="23">
        <v>5090</v>
      </c>
      <c r="I19" s="24">
        <v>3</v>
      </c>
      <c r="J19" s="57">
        <f t="shared" si="2"/>
        <v>5.893909626719057E-4</v>
      </c>
      <c r="K19" s="23">
        <v>2521</v>
      </c>
      <c r="L19" s="24">
        <v>0</v>
      </c>
      <c r="M19" s="57">
        <f t="shared" si="3"/>
        <v>0</v>
      </c>
    </row>
    <row r="20" spans="1:13" x14ac:dyDescent="0.25">
      <c r="A20" s="20">
        <v>43435</v>
      </c>
      <c r="B20" s="23">
        <v>290</v>
      </c>
      <c r="C20" s="24">
        <v>0</v>
      </c>
      <c r="D20" s="57">
        <f t="shared" si="0"/>
        <v>0</v>
      </c>
      <c r="E20" s="23">
        <v>136</v>
      </c>
      <c r="F20" s="24">
        <v>0</v>
      </c>
      <c r="G20" s="57">
        <f t="shared" si="1"/>
        <v>0</v>
      </c>
      <c r="H20" s="23">
        <v>5054</v>
      </c>
      <c r="I20" s="24">
        <v>4</v>
      </c>
      <c r="J20" s="57">
        <f t="shared" si="2"/>
        <v>7.9145231499802137E-4</v>
      </c>
      <c r="K20" s="23">
        <v>2496</v>
      </c>
      <c r="L20" s="24">
        <v>0</v>
      </c>
      <c r="M20" s="57">
        <f t="shared" si="3"/>
        <v>0</v>
      </c>
    </row>
    <row r="21" spans="1:13" x14ac:dyDescent="0.25">
      <c r="A21" s="20">
        <v>43405</v>
      </c>
      <c r="B21" s="23">
        <v>277</v>
      </c>
      <c r="C21" s="24">
        <v>0</v>
      </c>
      <c r="D21" s="57">
        <f t="shared" si="0"/>
        <v>0</v>
      </c>
      <c r="E21" s="23">
        <v>134</v>
      </c>
      <c r="F21" s="24">
        <v>0</v>
      </c>
      <c r="G21" s="57">
        <f t="shared" si="1"/>
        <v>0</v>
      </c>
      <c r="H21" s="23">
        <v>4789</v>
      </c>
      <c r="I21" s="24">
        <v>3</v>
      </c>
      <c r="J21" s="57">
        <f t="shared" si="2"/>
        <v>6.2643558154103153E-4</v>
      </c>
      <c r="K21" s="23">
        <v>2386</v>
      </c>
      <c r="L21" s="24">
        <v>0</v>
      </c>
      <c r="M21" s="57">
        <f t="shared" si="3"/>
        <v>0</v>
      </c>
    </row>
    <row r="22" spans="1:13" x14ac:dyDescent="0.25">
      <c r="A22" s="20">
        <v>43374</v>
      </c>
      <c r="B22" s="23">
        <v>262</v>
      </c>
      <c r="C22" s="24">
        <v>0</v>
      </c>
      <c r="D22" s="57">
        <f t="shared" si="0"/>
        <v>0</v>
      </c>
      <c r="E22" s="23">
        <v>124</v>
      </c>
      <c r="F22" s="24">
        <v>0</v>
      </c>
      <c r="G22" s="57">
        <f t="shared" si="1"/>
        <v>0</v>
      </c>
      <c r="H22" s="23">
        <v>4498</v>
      </c>
      <c r="I22" s="24">
        <v>0</v>
      </c>
      <c r="J22" s="57">
        <f t="shared" si="2"/>
        <v>0</v>
      </c>
      <c r="K22" s="23">
        <v>2299</v>
      </c>
      <c r="L22" s="24">
        <v>0</v>
      </c>
      <c r="M22" s="57">
        <f t="shared" si="3"/>
        <v>0</v>
      </c>
    </row>
    <row r="23" spans="1:13" x14ac:dyDescent="0.25">
      <c r="A23" s="20">
        <v>43344</v>
      </c>
      <c r="B23" s="23">
        <v>237</v>
      </c>
      <c r="C23" s="24">
        <v>0</v>
      </c>
      <c r="D23" s="57">
        <f t="shared" si="0"/>
        <v>0</v>
      </c>
      <c r="E23" s="23">
        <v>114</v>
      </c>
      <c r="F23" s="24">
        <v>0</v>
      </c>
      <c r="G23" s="57">
        <f t="shared" si="1"/>
        <v>0</v>
      </c>
      <c r="H23" s="23">
        <v>3932</v>
      </c>
      <c r="I23" s="24">
        <v>3</v>
      </c>
      <c r="J23" s="57">
        <f t="shared" si="2"/>
        <v>7.6297049847405898E-4</v>
      </c>
      <c r="K23" s="23">
        <v>2186</v>
      </c>
      <c r="L23" s="24">
        <v>0</v>
      </c>
      <c r="M23" s="57">
        <f t="shared" si="3"/>
        <v>0</v>
      </c>
    </row>
    <row r="24" spans="1:13" x14ac:dyDescent="0.25">
      <c r="A24" s="20">
        <v>43313</v>
      </c>
      <c r="B24" s="23">
        <v>240</v>
      </c>
      <c r="C24" s="24">
        <v>0</v>
      </c>
      <c r="D24" s="57">
        <f t="shared" si="0"/>
        <v>0</v>
      </c>
      <c r="E24" s="23">
        <v>107</v>
      </c>
      <c r="F24" s="24">
        <v>0</v>
      </c>
      <c r="G24" s="57">
        <f t="shared" si="1"/>
        <v>0</v>
      </c>
      <c r="H24" s="23">
        <v>4094</v>
      </c>
      <c r="I24" s="24">
        <v>3</v>
      </c>
      <c r="J24" s="57">
        <f t="shared" si="2"/>
        <v>7.3277967757694185E-4</v>
      </c>
      <c r="K24" s="23">
        <v>2191</v>
      </c>
      <c r="L24" s="24">
        <v>0</v>
      </c>
      <c r="M24" s="57">
        <f t="shared" si="3"/>
        <v>0</v>
      </c>
    </row>
    <row r="25" spans="1:13" x14ac:dyDescent="0.25">
      <c r="A25" s="20">
        <v>43282</v>
      </c>
      <c r="B25" s="23">
        <v>239</v>
      </c>
      <c r="C25" s="24">
        <v>21</v>
      </c>
      <c r="D25" s="57">
        <f t="shared" si="0"/>
        <v>8.7866108786610872E-2</v>
      </c>
      <c r="E25" s="23">
        <v>99</v>
      </c>
      <c r="F25" s="24">
        <v>3</v>
      </c>
      <c r="G25" s="57">
        <f t="shared" si="1"/>
        <v>3.0303030303030304E-2</v>
      </c>
      <c r="H25" s="23">
        <v>3954</v>
      </c>
      <c r="I25" s="24">
        <v>423</v>
      </c>
      <c r="J25" s="57">
        <f t="shared" si="2"/>
        <v>0.10698027314112292</v>
      </c>
      <c r="K25" s="23">
        <v>2117</v>
      </c>
      <c r="L25" s="24">
        <v>1</v>
      </c>
      <c r="M25" s="57">
        <f t="shared" si="3"/>
        <v>4.7236655644780352E-4</v>
      </c>
    </row>
    <row r="26" spans="1:13" x14ac:dyDescent="0.25">
      <c r="A26" s="20">
        <v>43252</v>
      </c>
      <c r="B26" s="23">
        <v>235</v>
      </c>
      <c r="C26" s="24">
        <v>0</v>
      </c>
      <c r="D26" s="57">
        <f t="shared" si="0"/>
        <v>0</v>
      </c>
      <c r="E26" s="23">
        <v>102</v>
      </c>
      <c r="F26" s="24">
        <v>0</v>
      </c>
      <c r="G26" s="57">
        <f t="shared" si="1"/>
        <v>0</v>
      </c>
      <c r="H26" s="23">
        <v>3816</v>
      </c>
      <c r="I26" s="24">
        <v>4</v>
      </c>
      <c r="J26" s="57">
        <f t="shared" si="2"/>
        <v>1.0482180293501049E-3</v>
      </c>
      <c r="K26" s="23">
        <v>2013</v>
      </c>
      <c r="L26" s="24">
        <v>0</v>
      </c>
      <c r="M26" s="57">
        <f t="shared" si="3"/>
        <v>0</v>
      </c>
    </row>
    <row r="27" spans="1:13" x14ac:dyDescent="0.25">
      <c r="A27" s="20">
        <v>43221</v>
      </c>
      <c r="B27" s="23">
        <v>218</v>
      </c>
      <c r="C27" s="24">
        <v>0</v>
      </c>
      <c r="D27" s="57">
        <f t="shared" si="0"/>
        <v>0</v>
      </c>
      <c r="E27" s="23">
        <v>107</v>
      </c>
      <c r="F27" s="24">
        <v>0</v>
      </c>
      <c r="G27" s="57">
        <f t="shared" si="1"/>
        <v>0</v>
      </c>
      <c r="H27" s="23">
        <v>3535</v>
      </c>
      <c r="I27" s="24">
        <v>0</v>
      </c>
      <c r="J27" s="57">
        <f t="shared" si="2"/>
        <v>0</v>
      </c>
      <c r="K27" s="23">
        <v>1906</v>
      </c>
      <c r="L27" s="24">
        <v>0</v>
      </c>
      <c r="M27" s="57">
        <f t="shared" si="3"/>
        <v>0</v>
      </c>
    </row>
    <row r="28" spans="1:13" x14ac:dyDescent="0.25">
      <c r="A28" s="20">
        <v>43191</v>
      </c>
      <c r="B28" s="23">
        <v>212</v>
      </c>
      <c r="C28" s="24">
        <v>0</v>
      </c>
      <c r="D28" s="57">
        <f t="shared" si="0"/>
        <v>0</v>
      </c>
      <c r="E28" s="23">
        <v>108</v>
      </c>
      <c r="F28" s="24">
        <v>0</v>
      </c>
      <c r="G28" s="57">
        <f t="shared" si="1"/>
        <v>0</v>
      </c>
      <c r="H28" s="23">
        <v>3347</v>
      </c>
      <c r="I28" s="24">
        <v>0</v>
      </c>
      <c r="J28" s="57">
        <f t="shared" si="2"/>
        <v>0</v>
      </c>
      <c r="K28" s="23">
        <v>1785</v>
      </c>
      <c r="L28" s="24">
        <v>0</v>
      </c>
      <c r="M28" s="57">
        <f t="shared" si="3"/>
        <v>0</v>
      </c>
    </row>
    <row r="29" spans="1:13" x14ac:dyDescent="0.25">
      <c r="A29" s="20">
        <v>43160</v>
      </c>
      <c r="B29" s="23">
        <v>201</v>
      </c>
      <c r="C29" s="24">
        <v>0</v>
      </c>
      <c r="D29" s="57">
        <f t="shared" si="0"/>
        <v>0</v>
      </c>
      <c r="E29" s="23">
        <v>104</v>
      </c>
      <c r="F29" s="24">
        <v>0</v>
      </c>
      <c r="G29" s="57">
        <f t="shared" si="1"/>
        <v>0</v>
      </c>
      <c r="H29" s="23">
        <v>3091</v>
      </c>
      <c r="I29" s="24">
        <v>2</v>
      </c>
      <c r="J29" s="57">
        <f t="shared" si="2"/>
        <v>6.470397929472663E-4</v>
      </c>
      <c r="K29" s="23">
        <v>1616</v>
      </c>
      <c r="L29" s="24">
        <v>1</v>
      </c>
      <c r="M29" s="57">
        <f t="shared" si="3"/>
        <v>6.1881188118811882E-4</v>
      </c>
    </row>
    <row r="30" spans="1:13" x14ac:dyDescent="0.25">
      <c r="A30" s="20">
        <v>43132</v>
      </c>
      <c r="B30" s="23">
        <v>189</v>
      </c>
      <c r="C30" s="24">
        <v>0</v>
      </c>
      <c r="D30" s="57">
        <f t="shared" si="0"/>
        <v>0</v>
      </c>
      <c r="E30" s="23">
        <v>90</v>
      </c>
      <c r="F30" s="24">
        <v>0</v>
      </c>
      <c r="G30" s="57">
        <f t="shared" si="1"/>
        <v>0</v>
      </c>
      <c r="H30" s="23">
        <v>2783</v>
      </c>
      <c r="I30" s="24">
        <v>1</v>
      </c>
      <c r="J30" s="57">
        <f t="shared" si="2"/>
        <v>3.5932446999640676E-4</v>
      </c>
      <c r="K30" s="23">
        <v>1372</v>
      </c>
      <c r="L30" s="24">
        <v>0</v>
      </c>
      <c r="M30" s="57">
        <f t="shared" si="3"/>
        <v>0</v>
      </c>
    </row>
    <row r="31" spans="1:13" ht="15.75" thickBot="1" x14ac:dyDescent="0.3">
      <c r="A31" s="25">
        <v>43101</v>
      </c>
      <c r="B31" s="26">
        <v>193</v>
      </c>
      <c r="C31" s="27">
        <v>0</v>
      </c>
      <c r="D31" s="58">
        <f t="shared" si="0"/>
        <v>0</v>
      </c>
      <c r="E31" s="26">
        <v>85</v>
      </c>
      <c r="F31" s="27">
        <v>0</v>
      </c>
      <c r="G31" s="58">
        <f t="shared" si="1"/>
        <v>0</v>
      </c>
      <c r="H31" s="26">
        <v>2799</v>
      </c>
      <c r="I31" s="27">
        <v>3</v>
      </c>
      <c r="J31" s="58">
        <f t="shared" si="2"/>
        <v>1.0718113612004287E-3</v>
      </c>
      <c r="K31" s="26">
        <v>1332</v>
      </c>
      <c r="L31" s="27">
        <v>0</v>
      </c>
      <c r="M31" s="58">
        <f t="shared" si="3"/>
        <v>0</v>
      </c>
    </row>
    <row r="32" spans="1:13" ht="135" x14ac:dyDescent="0.25">
      <c r="A32" s="67" t="s">
        <v>56</v>
      </c>
      <c r="B32" s="68" t="s">
        <v>57</v>
      </c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044F3F7D218B4299B448D2A5254C62" ma:contentTypeVersion="12" ma:contentTypeDescription="Create a new document." ma:contentTypeScope="" ma:versionID="56f2536a34d64d7a4843d66dc3c4ccf0">
  <xsd:schema xmlns:xsd="http://www.w3.org/2001/XMLSchema" xmlns:xs="http://www.w3.org/2001/XMLSchema" xmlns:p="http://schemas.microsoft.com/office/2006/metadata/properties" xmlns:ns3="78ee9f95-3768-4a80-a512-20b4a890c8d1" xmlns:ns4="ea1a7065-1039-4473-8257-f9634222937e" targetNamespace="http://schemas.microsoft.com/office/2006/metadata/properties" ma:root="true" ma:fieldsID="e3bb4617d4cdd790b65b18c37ca161d6" ns3:_="" ns4:_="">
    <xsd:import namespace="78ee9f95-3768-4a80-a512-20b4a890c8d1"/>
    <xsd:import namespace="ea1a7065-1039-4473-8257-f963422293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e9f95-3768-4a80-a512-20b4a890c8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a7065-1039-4473-8257-f96342229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4CEF4F-F3F0-4B21-B61C-0081D9A84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ee9f95-3768-4a80-a512-20b4a890c8d1"/>
    <ds:schemaRef ds:uri="ea1a7065-1039-4473-8257-f9634222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AB356-5D83-4BFB-976E-D4D1AACB86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A17A9-7256-4625-8F1B-2A2B9F46C770}">
  <ds:schemaRefs>
    <ds:schemaRef ds:uri="http://purl.org/dc/elements/1.1/"/>
    <ds:schemaRef ds:uri="http://schemas.microsoft.com/office/2006/documentManagement/types"/>
    <ds:schemaRef ds:uri="http://www.w3.org/XML/1998/namespace"/>
    <ds:schemaRef ds:uri="ea1a7065-1039-4473-8257-f9634222937e"/>
    <ds:schemaRef ds:uri="78ee9f95-3768-4a80-a512-20b4a890c8d1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Christian, Kevin </cp:lastModifiedBy>
  <cp:lastPrinted>2020-06-05T16:27:23Z</cp:lastPrinted>
  <dcterms:created xsi:type="dcterms:W3CDTF">2020-05-12T02:32:03Z</dcterms:created>
  <dcterms:modified xsi:type="dcterms:W3CDTF">2021-04-07T13:13:33Z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0x01010044044F3F7D218B4299B448D2A5254C62</vt:lpwstr>
  </property>
</Properties>
</file>