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EST PROJECTS\Projects 2021\RITs\SCTASK0165874 DPU Request\"/>
    </mc:Choice>
  </mc:AlternateContent>
  <bookViews>
    <workbookView xWindow="-105" yWindow="-105" windowWidth="19425" windowHeight="10425" tabRatio="692"/>
  </bookViews>
  <sheets>
    <sheet name="Tab-4 Rate Compare PassThru" sheetId="2" r:id="rId1"/>
    <sheet name="Tab-4 Rate Compare Complete Blg" sheetId="9" r:id="rId2"/>
    <sheet name="Tab-5a Customer Cnt Pass Thru" sheetId="4" r:id="rId3"/>
    <sheet name="Tab-5a Customer Cnt Complete Bl" sheetId="10" r:id="rId4"/>
    <sheet name="Tab-5b Rate Compare Pass Thru" sheetId="11" r:id="rId5"/>
    <sheet name="Tab-5b Rate Compare Complete Bl" sheetId="8" r:id="rId6"/>
    <sheet name="Tab 6-Variable Ctrct Complt Blg" sheetId="5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0" l="1"/>
  <c r="F35" i="10"/>
  <c r="I35" i="10"/>
  <c r="C35" i="10"/>
  <c r="D28" i="10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Q31" i="9"/>
  <c r="P31" i="9"/>
  <c r="K35" i="5" l="1"/>
  <c r="H35" i="5"/>
  <c r="G31" i="5"/>
  <c r="E35" i="5"/>
  <c r="B35" i="5"/>
  <c r="F30" i="8" l="1"/>
  <c r="K35" i="10"/>
  <c r="H35" i="10"/>
  <c r="E35" i="10"/>
  <c r="B35" i="10"/>
  <c r="L31" i="2" l="1"/>
  <c r="N35" i="4"/>
  <c r="H35" i="4"/>
  <c r="B35" i="4"/>
  <c r="E31" i="11" l="1"/>
  <c r="F31" i="11" s="1"/>
  <c r="D31" i="11"/>
  <c r="C31" i="11"/>
  <c r="B31" i="11"/>
  <c r="J30" i="11"/>
  <c r="I30" i="11"/>
  <c r="F30" i="11"/>
  <c r="I29" i="11"/>
  <c r="J29" i="11" s="1"/>
  <c r="F29" i="11"/>
  <c r="I28" i="11"/>
  <c r="J28" i="11" s="1"/>
  <c r="F28" i="11"/>
  <c r="I27" i="11"/>
  <c r="J27" i="11" s="1"/>
  <c r="F27" i="11"/>
  <c r="J26" i="11"/>
  <c r="I26" i="11"/>
  <c r="F26" i="11"/>
  <c r="I25" i="11"/>
  <c r="J25" i="11" s="1"/>
  <c r="F25" i="11"/>
  <c r="I24" i="11"/>
  <c r="J24" i="11" s="1"/>
  <c r="F24" i="11"/>
  <c r="I23" i="11"/>
  <c r="J23" i="11" s="1"/>
  <c r="F23" i="11"/>
  <c r="J22" i="11"/>
  <c r="I22" i="11"/>
  <c r="F22" i="11"/>
  <c r="I21" i="11"/>
  <c r="J21" i="11" s="1"/>
  <c r="F21" i="11"/>
  <c r="I20" i="11"/>
  <c r="J20" i="11" s="1"/>
  <c r="F20" i="11"/>
  <c r="I19" i="11"/>
  <c r="J19" i="11" s="1"/>
  <c r="F19" i="11"/>
  <c r="J18" i="11"/>
  <c r="I18" i="11"/>
  <c r="F18" i="11"/>
  <c r="I17" i="11"/>
  <c r="J17" i="11" s="1"/>
  <c r="F17" i="11"/>
  <c r="I16" i="11"/>
  <c r="J16" i="11" s="1"/>
  <c r="F16" i="11"/>
  <c r="I15" i="11"/>
  <c r="J15" i="11" s="1"/>
  <c r="F15" i="11"/>
  <c r="J14" i="11"/>
  <c r="I14" i="11"/>
  <c r="F14" i="11"/>
  <c r="I13" i="11"/>
  <c r="J13" i="11" s="1"/>
  <c r="F13" i="11"/>
  <c r="I12" i="11"/>
  <c r="J12" i="11" s="1"/>
  <c r="F12" i="11"/>
  <c r="I11" i="11"/>
  <c r="J11" i="11" s="1"/>
  <c r="F11" i="11"/>
  <c r="J10" i="11"/>
  <c r="I10" i="11"/>
  <c r="F10" i="11"/>
  <c r="I9" i="11"/>
  <c r="J9" i="11" s="1"/>
  <c r="F9" i="11"/>
  <c r="I8" i="11"/>
  <c r="J8" i="11" s="1"/>
  <c r="F8" i="11"/>
  <c r="I7" i="11"/>
  <c r="J7" i="11" s="1"/>
  <c r="F7" i="11"/>
  <c r="J6" i="11"/>
  <c r="I6" i="11"/>
  <c r="F6" i="11"/>
  <c r="I5" i="11"/>
  <c r="J5" i="11" s="1"/>
  <c r="F5" i="11"/>
  <c r="I4" i="11"/>
  <c r="J4" i="11" s="1"/>
  <c r="J31" i="11" s="1"/>
  <c r="F4" i="11"/>
  <c r="M31" i="10"/>
  <c r="J31" i="10"/>
  <c r="G31" i="10"/>
  <c r="D31" i="10"/>
  <c r="M30" i="10"/>
  <c r="J30" i="10"/>
  <c r="G30" i="10"/>
  <c r="D30" i="10"/>
  <c r="M29" i="10"/>
  <c r="J29" i="10"/>
  <c r="G29" i="10"/>
  <c r="D29" i="10"/>
  <c r="M28" i="10"/>
  <c r="J28" i="10"/>
  <c r="G28" i="10"/>
  <c r="M27" i="10"/>
  <c r="J27" i="10"/>
  <c r="G27" i="10"/>
  <c r="D27" i="10"/>
  <c r="M26" i="10"/>
  <c r="J26" i="10"/>
  <c r="G26" i="10"/>
  <c r="D26" i="10"/>
  <c r="M25" i="10"/>
  <c r="J25" i="10"/>
  <c r="G25" i="10"/>
  <c r="D25" i="10"/>
  <c r="M24" i="10"/>
  <c r="J24" i="10"/>
  <c r="G24" i="10"/>
  <c r="D24" i="10"/>
  <c r="M23" i="10"/>
  <c r="J23" i="10"/>
  <c r="G23" i="10"/>
  <c r="D23" i="10"/>
  <c r="M22" i="10"/>
  <c r="J22" i="10"/>
  <c r="G22" i="10"/>
  <c r="D22" i="10"/>
  <c r="M21" i="10"/>
  <c r="J21" i="10"/>
  <c r="G21" i="10"/>
  <c r="D21" i="10"/>
  <c r="M20" i="10"/>
  <c r="J20" i="10"/>
  <c r="G20" i="10"/>
  <c r="D20" i="10"/>
  <c r="M19" i="10"/>
  <c r="J19" i="10"/>
  <c r="G19" i="10"/>
  <c r="D19" i="10"/>
  <c r="M18" i="10"/>
  <c r="J18" i="10"/>
  <c r="G18" i="10"/>
  <c r="D18" i="10"/>
  <c r="M17" i="10"/>
  <c r="J17" i="10"/>
  <c r="G17" i="10"/>
  <c r="D17" i="10"/>
  <c r="M16" i="10"/>
  <c r="J16" i="10"/>
  <c r="G16" i="10"/>
  <c r="D16" i="10"/>
  <c r="M15" i="10"/>
  <c r="J15" i="10"/>
  <c r="G15" i="10"/>
  <c r="D15" i="10"/>
  <c r="M14" i="10"/>
  <c r="J14" i="10"/>
  <c r="G14" i="10"/>
  <c r="D14" i="10"/>
  <c r="M13" i="10"/>
  <c r="J13" i="10"/>
  <c r="G13" i="10"/>
  <c r="D13" i="10"/>
  <c r="M12" i="10"/>
  <c r="J12" i="10"/>
  <c r="G12" i="10"/>
  <c r="D12" i="10"/>
  <c r="M11" i="10"/>
  <c r="J11" i="10"/>
  <c r="G11" i="10"/>
  <c r="D11" i="10"/>
  <c r="M10" i="10"/>
  <c r="J10" i="10"/>
  <c r="G10" i="10"/>
  <c r="D10" i="10"/>
  <c r="M9" i="10"/>
  <c r="J9" i="10"/>
  <c r="G9" i="10"/>
  <c r="D9" i="10"/>
  <c r="M8" i="10"/>
  <c r="J8" i="10"/>
  <c r="G8" i="10"/>
  <c r="D8" i="10"/>
  <c r="M7" i="10"/>
  <c r="J7" i="10"/>
  <c r="G7" i="10"/>
  <c r="D7" i="10"/>
  <c r="M6" i="10"/>
  <c r="J6" i="10"/>
  <c r="G6" i="10"/>
  <c r="D6" i="10"/>
  <c r="M5" i="10"/>
  <c r="J5" i="10"/>
  <c r="G5" i="10"/>
  <c r="D5" i="10"/>
  <c r="E31" i="9"/>
  <c r="D31" i="9"/>
  <c r="C31" i="9"/>
  <c r="F31" i="9" s="1"/>
  <c r="B31" i="9"/>
  <c r="J30" i="9"/>
  <c r="F30" i="9"/>
  <c r="J29" i="9"/>
  <c r="F29" i="9"/>
  <c r="J28" i="9"/>
  <c r="F28" i="9"/>
  <c r="J27" i="9"/>
  <c r="F27" i="9"/>
  <c r="J26" i="9"/>
  <c r="F26" i="9"/>
  <c r="J25" i="9"/>
  <c r="F25" i="9"/>
  <c r="J24" i="9"/>
  <c r="F24" i="9"/>
  <c r="J23" i="9"/>
  <c r="F23" i="9"/>
  <c r="J22" i="9"/>
  <c r="F22" i="9"/>
  <c r="J21" i="9"/>
  <c r="F21" i="9"/>
  <c r="J20" i="9"/>
  <c r="F20" i="9"/>
  <c r="J19" i="9"/>
  <c r="F19" i="9"/>
  <c r="J18" i="9"/>
  <c r="F18" i="9"/>
  <c r="J17" i="9"/>
  <c r="F17" i="9"/>
  <c r="J16" i="9"/>
  <c r="F16" i="9"/>
  <c r="J15" i="9"/>
  <c r="F15" i="9"/>
  <c r="J14" i="9"/>
  <c r="F14" i="9"/>
  <c r="J13" i="9"/>
  <c r="F13" i="9"/>
  <c r="I12" i="9"/>
  <c r="J12" i="9" s="1"/>
  <c r="F12" i="9"/>
  <c r="I11" i="9"/>
  <c r="J11" i="9" s="1"/>
  <c r="F11" i="9"/>
  <c r="J10" i="9"/>
  <c r="I10" i="9"/>
  <c r="F10" i="9"/>
  <c r="I9" i="9"/>
  <c r="J9" i="9" s="1"/>
  <c r="F9" i="9"/>
  <c r="I8" i="9"/>
  <c r="J8" i="9" s="1"/>
  <c r="F8" i="9"/>
  <c r="I7" i="9"/>
  <c r="J7" i="9" s="1"/>
  <c r="F7" i="9"/>
  <c r="I6" i="9"/>
  <c r="J6" i="9" s="1"/>
  <c r="F6" i="9"/>
  <c r="I5" i="9"/>
  <c r="J5" i="9" s="1"/>
  <c r="F5" i="9"/>
  <c r="I4" i="9"/>
  <c r="F4" i="9"/>
  <c r="I31" i="9" l="1"/>
  <c r="I31" i="11"/>
  <c r="J4" i="9"/>
  <c r="J31" i="9" s="1"/>
  <c r="I4" i="8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5" i="4"/>
  <c r="F29" i="8" l="1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5" i="5"/>
  <c r="E31" i="8" l="1"/>
  <c r="D31" i="8"/>
  <c r="C31" i="8"/>
  <c r="B31" i="8"/>
  <c r="J30" i="8" s="1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31" i="8" l="1"/>
  <c r="F31" i="8"/>
  <c r="J4" i="8"/>
  <c r="J31" i="8" s="1"/>
  <c r="E31" i="2" l="1"/>
  <c r="C31" i="2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D31" i="2" l="1"/>
  <c r="B31" i="2"/>
  <c r="F31" i="2" s="1"/>
  <c r="J31" i="2" l="1"/>
  <c r="I31" i="2"/>
</calcChain>
</file>

<file path=xl/sharedStrings.xml><?xml version="1.0" encoding="utf-8"?>
<sst xmlns="http://schemas.openxmlformats.org/spreadsheetml/2006/main" count="170" uniqueCount="63">
  <si>
    <t>Month</t>
  </si>
  <si>
    <t>"Incremental" Supply Costs ($)</t>
  </si>
  <si>
    <t>Totals</t>
  </si>
  <si>
    <t>Column B</t>
  </si>
  <si>
    <t>Column C</t>
  </si>
  <si>
    <t>Instructions for Data Entry Cells</t>
  </si>
  <si>
    <t>R-1 Customers</t>
  </si>
  <si>
    <t>R-2 Customers</t>
  </si>
  <si>
    <t>R-3 Customers</t>
  </si>
  <si>
    <t>R-4 Customers</t>
  </si>
  <si>
    <t># of Competitive Supply Customers</t>
  </si>
  <si>
    <t>Column D</t>
  </si>
  <si>
    <t>Column E</t>
  </si>
  <si>
    <t>Column G</t>
  </si>
  <si>
    <t>Enter the GAF for R-2 customers that was applicable in the month</t>
  </si>
  <si>
    <t>Column H</t>
  </si>
  <si>
    <t>Enter the GAF for R-4 customers that was applicable in the month</t>
  </si>
  <si>
    <t>R-2 GAF ($/therm)</t>
  </si>
  <si>
    <t>R-4 GAF ($/therm)</t>
  </si>
  <si>
    <t>Table 4</t>
  </si>
  <si>
    <t xml:space="preserve">% of Competitive Supply Paying Above Default Service </t>
  </si>
  <si>
    <t>Total Sales to R-1 Customers Served by Competitive Suppliers (therms)</t>
  </si>
  <si>
    <t>Total Sales to R-3 Customers Served by Competitive Suppliers (therms)</t>
  </si>
  <si>
    <t>Total Supply Costs Billed to R-1 Customers Served by Competitive Suppliers ($)</t>
  </si>
  <si>
    <t>Total Supply Costs Billed to R-3 Customers Served by Competitive Suppliers ($)</t>
  </si>
  <si>
    <t>R-1 GAF ($/therm)</t>
  </si>
  <si>
    <t>R-3 GAF ($/therm)</t>
  </si>
  <si>
    <t>Supply Costs that Would Have Been Billed to R-1 &amp; R-3 Customers if All Were on Default Service Rate ($)</t>
  </si>
  <si>
    <t>Rate Comparison for R1 &amp; R3 Competitive Supply Customers</t>
  </si>
  <si>
    <t>Average Competitive Supply Rate Billed to R-1 and R-3 Customers</t>
  </si>
  <si>
    <t>Table 6</t>
  </si>
  <si>
    <t># of Competitive Supply Customers on a Variable Rate Contract</t>
  </si>
  <si>
    <t xml:space="preserve"># of Competitive Supply Customers Paying Above Default Service </t>
  </si>
  <si>
    <t>Share of Competitive Supply Customers Paying Above Applicable Default Service</t>
  </si>
  <si>
    <t>Rate Comparison for R2 &amp; R4 Competitive Supply Customers Paying Above Default Service</t>
  </si>
  <si>
    <t>Total Sales to R-2 Customers Served by Competitive Suppliers with a Price Above Default Service (therms)</t>
  </si>
  <si>
    <t>Total Sales to R-4 Customers Served by Competitive Suppliers with a Price Above Default Service (therms)</t>
  </si>
  <si>
    <t>Total Supply Costs Billed to R-2 Customers Served by Competitive Suppliers with a Price Above Default Service ($)</t>
  </si>
  <si>
    <t>Total Supply Costs Billed to R-4 Customers Served by Competitive Suppliers with a Price Above Default Service ($)</t>
  </si>
  <si>
    <t>Supply Costs that Would Have Been Billed to R-2 &amp; R-4 Customers with a Price Above Default Service if All Were on Default Service Rate ($)</t>
  </si>
  <si>
    <t>** Variable Rate Customers: Customers whose price has changed monthly for at least the last 3 months with the same supplier</t>
  </si>
  <si>
    <t>Enter the total number of therms sold each month to R-1 customers served by a competitive supplier</t>
  </si>
  <si>
    <t>Enter the total number of therms sold each month to R-3 customers served by a competitive supplier</t>
  </si>
  <si>
    <t>Enter the total dollars billed each month to R-1 customers served by a competitive supplier</t>
  </si>
  <si>
    <t>Enter the total dollars billed each month to R-3 customers served by a competitive supplier</t>
  </si>
  <si>
    <t>Enter the GAF for R-1 customers that was applicable in the month</t>
  </si>
  <si>
    <t>Enter the GAF for R-3 customers that was applicable in the month</t>
  </si>
  <si>
    <t>% of Competitive Supply Customers on a Variable Rate Contract</t>
  </si>
  <si>
    <t>Share of Competitive Supply Customers on Variable Rate Contracts**</t>
  </si>
  <si>
    <t>Table 5b</t>
  </si>
  <si>
    <t>Average Competitive Supply Rate Billed to R-2 and R-4 Customers</t>
  </si>
  <si>
    <t>Enter the total number of therms sold each month to R-2 customers served by a competitive supplier at a supply rate above default service</t>
  </si>
  <si>
    <t>Enter the total number of therms sold each month to R-4 customers served by a competitive supplier at a supply rate above default service</t>
  </si>
  <si>
    <t>Enter the total dollars billed each month to R-2 customers served by a competitive supplier at a supply rate above default service</t>
  </si>
  <si>
    <t>Enter the total dollars billed each month to R-4 customers served by a competitive supplier at a supply rate above default service</t>
  </si>
  <si>
    <t>Table 5a</t>
  </si>
  <si>
    <t>NONE TO REPORT</t>
  </si>
  <si>
    <t>NONE TO REPORT AFTER JUNE 2019</t>
  </si>
  <si>
    <t>NONE TO REPORT FOR R-2 AND R-4</t>
  </si>
  <si>
    <t>Supply Costs that Would Have Been Billed to R-1  Customers if All Were on Default Service Rate ($)</t>
  </si>
  <si>
    <t>Supply Costs that Would Have Been Billed to R-3 Customers if All Were on Default Service Rate ($)</t>
  </si>
  <si>
    <t>Supply Costs that Would Have Been Billed to R-2 Customers with a Price Above Default Service if All Were on Default Service Rate ($)</t>
  </si>
  <si>
    <t>Supply Costs that Would Have Been Billed to R-4 Customers with a Price Above Default Service if All Were on Default Service Rate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</si>
</sst>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&quot;$&quot;#,##0.00000"/>
    <numFmt numFmtId="165" formatCode="&quot;$&quot;#,##0"/>
    <numFmt numFmtId="166" formatCode="0.0%"/>
    <numFmt numFmtId="167" formatCode="&quot;$&quot;#,##0.000"/>
    <numFmt numFmtId="168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165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165" fontId="0" fillId="2" borderId="8" xfId="0" applyNumberFormat="1" applyFill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5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/>
    </xf>
    <xf numFmtId="3" fontId="0" fillId="2" borderId="5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" fontId="0" fillId="3" borderId="3" xfId="1" applyNumberFormat="1" applyFont="1" applyFill="1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3" fontId="0" fillId="2" borderId="8" xfId="1" applyNumberFormat="1" applyFont="1" applyFill="1" applyBorder="1" applyAlignment="1">
      <alignment horizontal="center" vertical="center"/>
    </xf>
    <xf numFmtId="3" fontId="0" fillId="3" borderId="9" xfId="1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" fontId="2" fillId="0" borderId="2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5" fontId="0" fillId="2" borderId="5" xfId="0" applyNumberForma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37" fontId="2" fillId="0" borderId="24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" fontId="2" fillId="4" borderId="22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5" fontId="2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166" fontId="0" fillId="3" borderId="19" xfId="2" applyNumberFormat="1" applyFont="1" applyFill="1" applyBorder="1" applyAlignment="1">
      <alignment horizontal="center" vertical="center"/>
    </xf>
    <xf numFmtId="166" fontId="0" fillId="3" borderId="3" xfId="1" applyNumberFormat="1" applyFont="1" applyFill="1" applyBorder="1" applyAlignment="1">
      <alignment horizontal="center" vertical="center"/>
    </xf>
    <xf numFmtId="166" fontId="0" fillId="3" borderId="9" xfId="1" applyNumberFormat="1" applyFont="1" applyFill="1" applyBorder="1" applyAlignment="1">
      <alignment horizontal="center" vertical="center"/>
    </xf>
    <xf numFmtId="167" fontId="0" fillId="0" borderId="5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3" fontId="0" fillId="0" borderId="0" xfId="0" applyNumberFormat="1"/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5" fontId="0" fillId="2" borderId="10" xfId="0" applyNumberFormat="1" applyFill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5" fontId="0" fillId="2" borderId="27" xfId="0" applyNumberFormat="1" applyFill="1" applyBorder="1" applyAlignment="1">
      <alignment horizontal="center" vertical="center"/>
    </xf>
    <xf numFmtId="0" fontId="0" fillId="0" borderId="1" xfId="0" applyFill="1" applyBorder="1"/>
    <xf numFmtId="37" fontId="0" fillId="5" borderId="6" xfId="1" applyNumberFormat="1" applyFont="1" applyFill="1" applyBorder="1" applyAlignment="1">
      <alignment horizontal="center" vertical="center"/>
    </xf>
    <xf numFmtId="37" fontId="0" fillId="5" borderId="5" xfId="1" applyNumberFormat="1" applyFont="1" applyFill="1" applyBorder="1" applyAlignment="1">
      <alignment horizontal="center" vertical="center"/>
    </xf>
    <xf numFmtId="37" fontId="0" fillId="5" borderId="2" xfId="1" applyNumberFormat="1" applyFont="1" applyFill="1" applyBorder="1" applyAlignment="1">
      <alignment horizontal="center" vertical="center"/>
    </xf>
    <xf numFmtId="37" fontId="0" fillId="5" borderId="1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5" borderId="6" xfId="1" applyNumberFormat="1" applyFont="1" applyFill="1" applyBorder="1" applyAlignment="1">
      <alignment horizontal="center" vertical="center"/>
    </xf>
    <xf numFmtId="3" fontId="0" fillId="5" borderId="2" xfId="1" applyNumberFormat="1" applyFont="1" applyFill="1" applyBorder="1" applyAlignment="1">
      <alignment horizontal="center" vertical="center"/>
    </xf>
    <xf numFmtId="3" fontId="0" fillId="5" borderId="7" xfId="1" applyNumberFormat="1" applyFont="1" applyFill="1" applyBorder="1" applyAlignment="1">
      <alignment horizontal="center" vertical="center"/>
    </xf>
    <xf numFmtId="3" fontId="0" fillId="2" borderId="10" xfId="1" applyNumberFormat="1" applyFont="1" applyFill="1" applyBorder="1" applyAlignment="1">
      <alignment horizontal="center" vertical="center"/>
    </xf>
    <xf numFmtId="3" fontId="0" fillId="2" borderId="26" xfId="1" applyNumberFormat="1" applyFont="1" applyFill="1" applyBorder="1" applyAlignment="1">
      <alignment horizontal="center" vertical="center"/>
    </xf>
    <xf numFmtId="3" fontId="0" fillId="2" borderId="27" xfId="1" applyNumberFormat="1" applyFont="1" applyFill="1" applyBorder="1" applyAlignment="1">
      <alignment horizontal="center" vertical="center"/>
    </xf>
    <xf numFmtId="3" fontId="0" fillId="0" borderId="29" xfId="0" applyNumberFormat="1" applyBorder="1"/>
    <xf numFmtId="37" fontId="0" fillId="0" borderId="0" xfId="0" applyNumberFormat="1"/>
    <xf numFmtId="37" fontId="0" fillId="5" borderId="7" xfId="1" applyNumberFormat="1" applyFont="1" applyFill="1" applyBorder="1" applyAlignment="1">
      <alignment horizontal="center" vertical="center"/>
    </xf>
    <xf numFmtId="37" fontId="0" fillId="5" borderId="8" xfId="1" applyNumberFormat="1" applyFont="1" applyFill="1" applyBorder="1" applyAlignment="1">
      <alignment horizontal="center" vertical="center"/>
    </xf>
    <xf numFmtId="2" fontId="0" fillId="0" borderId="1" xfId="0" applyNumberFormat="1" applyBorder="1"/>
    <xf numFmtId="3" fontId="0" fillId="5" borderId="1" xfId="0" applyNumberFormat="1" applyFill="1" applyBorder="1"/>
    <xf numFmtId="3" fontId="0" fillId="0" borderId="27" xfId="0" applyNumberFormat="1" applyBorder="1"/>
    <xf numFmtId="3" fontId="0" fillId="5" borderId="30" xfId="1" applyNumberFormat="1" applyFont="1" applyFill="1" applyBorder="1" applyAlignment="1">
      <alignment horizontal="center" vertical="center"/>
    </xf>
    <xf numFmtId="3" fontId="0" fillId="0" borderId="29" xfId="0" applyNumberFormat="1" applyBorder="1" applyAlignment="1"/>
    <xf numFmtId="166" fontId="0" fillId="3" borderId="31" xfId="2" applyNumberFormat="1" applyFont="1" applyFill="1" applyBorder="1" applyAlignment="1">
      <alignment horizontal="center" vertical="center"/>
    </xf>
    <xf numFmtId="3" fontId="0" fillId="3" borderId="32" xfId="1" applyNumberFormat="1" applyFont="1" applyFill="1" applyBorder="1" applyAlignment="1">
      <alignment horizontal="center" vertical="center"/>
    </xf>
    <xf numFmtId="3" fontId="0" fillId="0" borderId="33" xfId="0" applyNumberFormat="1" applyBorder="1"/>
    <xf numFmtId="3" fontId="0" fillId="0" borderId="5" xfId="0" applyNumberFormat="1" applyBorder="1"/>
    <xf numFmtId="168" fontId="0" fillId="0" borderId="1" xfId="0" applyNumberFormat="1" applyFill="1" applyBorder="1" applyAlignment="1">
      <alignment horizontal="right" vertical="center"/>
    </xf>
    <xf numFmtId="168" fontId="0" fillId="0" borderId="1" xfId="0" applyNumberFormat="1" applyBorder="1"/>
    <xf numFmtId="165" fontId="0" fillId="5" borderId="5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0" fillId="0" borderId="7" xfId="0" applyNumberFormat="1" applyBorder="1"/>
    <xf numFmtId="0" fontId="3" fillId="6" borderId="0" xfId="0" applyFont="1" applyFill="1"/>
    <xf numFmtId="0" fontId="0" fillId="6" borderId="0" xfId="0" applyFill="1"/>
    <xf numFmtId="2" fontId="0" fillId="0" borderId="0" xfId="0" applyNumberFormat="1"/>
    <xf numFmtId="165" fontId="0" fillId="0" borderId="2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4" xfId="0" applyBorder="1"/>
    <xf numFmtId="0" fontId="4" fillId="5" borderId="28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42"/>
  <sheetViews>
    <sheetView tabSelected="1" zoomScaleNormal="100" workbookViewId="0">
      <selection activeCell="A8" sqref="A8"/>
    </sheetView>
  </sheetViews>
  <sheetFormatPr defaultColWidth="9.140625" defaultRowHeight="15" x14ac:dyDescent="0.25"/>
  <cols>
    <col min="1" max="1" width="7.42578125" style="2" bestFit="1" customWidth="1"/>
    <col min="2" max="3" width="16.85546875" style="61" customWidth="1"/>
    <col min="4" max="5" width="16.85546875" style="2" customWidth="1"/>
    <col min="6" max="6" width="16.85546875" style="40" customWidth="1"/>
    <col min="7" max="7" width="16.85546875" style="2" customWidth="1"/>
    <col min="8" max="8" width="15.85546875" style="2" customWidth="1"/>
    <col min="9" max="9" width="20" style="2" bestFit="1" customWidth="1"/>
    <col min="10" max="10" width="18.85546875" style="2" customWidth="1"/>
    <col min="11" max="12" width="17.85546875" style="2" customWidth="1"/>
    <col min="13" max="13" width="15.85546875" style="2" customWidth="1"/>
    <col min="14" max="16384" width="9.140625" style="2"/>
  </cols>
  <sheetData>
    <row r="1" spans="1:10" x14ac:dyDescent="0.25">
      <c r="A1" s="4" t="s">
        <v>19</v>
      </c>
      <c r="B1" s="55" t="s">
        <v>28</v>
      </c>
      <c r="C1" s="55"/>
    </row>
    <row r="2" spans="1:10" ht="15.75" thickBot="1" x14ac:dyDescent="0.3">
      <c r="A2" s="4"/>
      <c r="B2" s="55"/>
      <c r="C2" s="55"/>
    </row>
    <row r="3" spans="1:10" ht="118.5" customHeight="1" thickBot="1" x14ac:dyDescent="0.3">
      <c r="A3" s="38" t="s">
        <v>0</v>
      </c>
      <c r="B3" s="56" t="s">
        <v>21</v>
      </c>
      <c r="C3" s="56" t="s">
        <v>22</v>
      </c>
      <c r="D3" s="54" t="s">
        <v>23</v>
      </c>
      <c r="E3" s="29" t="s">
        <v>24</v>
      </c>
      <c r="F3" s="9" t="s">
        <v>29</v>
      </c>
      <c r="G3" s="29" t="s">
        <v>25</v>
      </c>
      <c r="H3" s="29" t="s">
        <v>26</v>
      </c>
      <c r="I3" s="31" t="s">
        <v>27</v>
      </c>
      <c r="J3" s="29" t="s">
        <v>1</v>
      </c>
    </row>
    <row r="4" spans="1:10" x14ac:dyDescent="0.25">
      <c r="A4" s="18">
        <v>43891</v>
      </c>
      <c r="B4" s="57">
        <v>1284</v>
      </c>
      <c r="C4" s="57">
        <v>59636</v>
      </c>
      <c r="D4" s="62"/>
      <c r="E4" s="30"/>
      <c r="F4" s="41">
        <f>IFERROR((E4+D4)/(C4+B4),"")</f>
        <v>0</v>
      </c>
      <c r="G4" s="36"/>
      <c r="H4" s="36"/>
      <c r="I4" s="32">
        <f t="shared" ref="I4:I30" si="0">(B4*G4)+(C4*H4)</f>
        <v>0</v>
      </c>
      <c r="J4" s="33">
        <f>(D4+E4)-I4</f>
        <v>0</v>
      </c>
    </row>
    <row r="5" spans="1:10" x14ac:dyDescent="0.25">
      <c r="A5" s="18">
        <v>43862</v>
      </c>
      <c r="B5" s="57">
        <v>1602</v>
      </c>
      <c r="C5" s="57">
        <v>75173</v>
      </c>
      <c r="D5" s="63"/>
      <c r="E5" s="3"/>
      <c r="F5" s="42">
        <f t="shared" ref="F5:F31" si="1">IFERROR((E5+D5)/(C5+B5),"")</f>
        <v>0</v>
      </c>
      <c r="G5" s="35"/>
      <c r="H5" s="35"/>
      <c r="I5" s="7">
        <f t="shared" si="0"/>
        <v>0</v>
      </c>
      <c r="J5" s="1">
        <f t="shared" ref="J5:J30" si="2">(D5+E5)-I5</f>
        <v>0</v>
      </c>
    </row>
    <row r="6" spans="1:10" x14ac:dyDescent="0.25">
      <c r="A6" s="18">
        <v>43831</v>
      </c>
      <c r="B6" s="57">
        <v>1626</v>
      </c>
      <c r="C6" s="57">
        <v>70668</v>
      </c>
      <c r="D6" s="63"/>
      <c r="E6" s="3"/>
      <c r="F6" s="42">
        <f t="shared" si="1"/>
        <v>0</v>
      </c>
      <c r="G6" s="35"/>
      <c r="H6" s="35"/>
      <c r="I6" s="7">
        <f t="shared" si="0"/>
        <v>0</v>
      </c>
      <c r="J6" s="1">
        <f t="shared" si="2"/>
        <v>0</v>
      </c>
    </row>
    <row r="7" spans="1:10" x14ac:dyDescent="0.25">
      <c r="A7" s="18">
        <v>43800</v>
      </c>
      <c r="B7" s="57">
        <v>1682</v>
      </c>
      <c r="C7" s="57">
        <v>62274</v>
      </c>
      <c r="D7" s="63"/>
      <c r="E7" s="3"/>
      <c r="F7" s="42">
        <f t="shared" si="1"/>
        <v>0</v>
      </c>
      <c r="G7" s="35"/>
      <c r="H7" s="35"/>
      <c r="I7" s="7">
        <f t="shared" si="0"/>
        <v>0</v>
      </c>
      <c r="J7" s="1">
        <f t="shared" si="2"/>
        <v>0</v>
      </c>
    </row>
    <row r="8" spans="1:10" x14ac:dyDescent="0.25">
      <c r="A8" s="18">
        <v>43770</v>
      </c>
      <c r="B8" s="57">
        <v>992</v>
      </c>
      <c r="C8" s="57">
        <v>32944</v>
      </c>
      <c r="D8" s="63"/>
      <c r="E8" s="3"/>
      <c r="F8" s="42">
        <f t="shared" si="1"/>
        <v>0</v>
      </c>
      <c r="G8" s="35"/>
      <c r="H8" s="35"/>
      <c r="I8" s="7">
        <f t="shared" si="0"/>
        <v>0</v>
      </c>
      <c r="J8" s="1">
        <f t="shared" si="2"/>
        <v>0</v>
      </c>
    </row>
    <row r="9" spans="1:10" x14ac:dyDescent="0.25">
      <c r="A9" s="18">
        <v>43739</v>
      </c>
      <c r="B9" s="57">
        <v>490</v>
      </c>
      <c r="C9" s="57">
        <v>14982</v>
      </c>
      <c r="D9" s="63"/>
      <c r="E9" s="3"/>
      <c r="F9" s="42">
        <f t="shared" si="1"/>
        <v>0</v>
      </c>
      <c r="G9" s="35"/>
      <c r="H9" s="35"/>
      <c r="I9" s="7">
        <f t="shared" si="0"/>
        <v>0</v>
      </c>
      <c r="J9" s="1">
        <f t="shared" si="2"/>
        <v>0</v>
      </c>
    </row>
    <row r="10" spans="1:10" x14ac:dyDescent="0.25">
      <c r="A10" s="18">
        <v>43709</v>
      </c>
      <c r="B10" s="57">
        <v>306</v>
      </c>
      <c r="C10" s="57">
        <v>7640</v>
      </c>
      <c r="D10" s="63"/>
      <c r="E10" s="3"/>
      <c r="F10" s="42">
        <f t="shared" si="1"/>
        <v>0</v>
      </c>
      <c r="G10" s="35"/>
      <c r="H10" s="35"/>
      <c r="I10" s="7">
        <f t="shared" si="0"/>
        <v>0</v>
      </c>
      <c r="J10" s="1">
        <f t="shared" si="2"/>
        <v>0</v>
      </c>
    </row>
    <row r="11" spans="1:10" x14ac:dyDescent="0.25">
      <c r="A11" s="18">
        <v>43678</v>
      </c>
      <c r="B11" s="57">
        <v>278</v>
      </c>
      <c r="C11" s="57">
        <v>6540</v>
      </c>
      <c r="D11" s="63"/>
      <c r="E11" s="3"/>
      <c r="F11" s="42">
        <f t="shared" si="1"/>
        <v>0</v>
      </c>
      <c r="G11" s="35"/>
      <c r="H11" s="35"/>
      <c r="I11" s="7">
        <f t="shared" si="0"/>
        <v>0</v>
      </c>
      <c r="J11" s="1">
        <f t="shared" si="2"/>
        <v>0</v>
      </c>
    </row>
    <row r="12" spans="1:10" x14ac:dyDescent="0.25">
      <c r="A12" s="18">
        <v>43647</v>
      </c>
      <c r="B12" s="57">
        <v>375</v>
      </c>
      <c r="C12" s="57">
        <v>7660</v>
      </c>
      <c r="D12" s="63"/>
      <c r="E12" s="3"/>
      <c r="F12" s="42">
        <f t="shared" si="1"/>
        <v>0</v>
      </c>
      <c r="G12" s="35"/>
      <c r="H12" s="35"/>
      <c r="I12" s="7">
        <f t="shared" si="0"/>
        <v>0</v>
      </c>
      <c r="J12" s="1">
        <f t="shared" si="2"/>
        <v>0</v>
      </c>
    </row>
    <row r="13" spans="1:10" x14ac:dyDescent="0.25">
      <c r="A13" s="18">
        <v>43617</v>
      </c>
      <c r="B13" s="57">
        <v>516</v>
      </c>
      <c r="C13" s="57">
        <v>13562</v>
      </c>
      <c r="D13" s="63"/>
      <c r="E13" s="3"/>
      <c r="F13" s="42">
        <f t="shared" si="1"/>
        <v>0</v>
      </c>
      <c r="G13" s="35"/>
      <c r="H13" s="35"/>
      <c r="I13" s="7">
        <f t="shared" si="0"/>
        <v>0</v>
      </c>
      <c r="J13" s="1">
        <f t="shared" si="2"/>
        <v>0</v>
      </c>
    </row>
    <row r="14" spans="1:10" x14ac:dyDescent="0.25">
      <c r="A14" s="18">
        <v>43586</v>
      </c>
      <c r="B14" s="57">
        <v>1055</v>
      </c>
      <c r="C14" s="57">
        <v>27752</v>
      </c>
      <c r="D14" s="63"/>
      <c r="E14" s="3"/>
      <c r="F14" s="42">
        <f t="shared" si="1"/>
        <v>0</v>
      </c>
      <c r="G14" s="35"/>
      <c r="H14" s="35"/>
      <c r="I14" s="7">
        <f t="shared" si="0"/>
        <v>0</v>
      </c>
      <c r="J14" s="1">
        <f t="shared" si="2"/>
        <v>0</v>
      </c>
    </row>
    <row r="15" spans="1:10" x14ac:dyDescent="0.25">
      <c r="A15" s="18">
        <v>43556</v>
      </c>
      <c r="B15" s="57">
        <v>1363</v>
      </c>
      <c r="C15" s="57">
        <v>42313</v>
      </c>
      <c r="D15" s="63"/>
      <c r="E15" s="3"/>
      <c r="F15" s="42">
        <f t="shared" si="1"/>
        <v>0</v>
      </c>
      <c r="G15" s="35"/>
      <c r="H15" s="35"/>
      <c r="I15" s="7">
        <f t="shared" si="0"/>
        <v>0</v>
      </c>
      <c r="J15" s="1">
        <f t="shared" si="2"/>
        <v>0</v>
      </c>
    </row>
    <row r="16" spans="1:10" x14ac:dyDescent="0.25">
      <c r="A16" s="18">
        <v>43525</v>
      </c>
      <c r="B16" s="57">
        <v>2184</v>
      </c>
      <c r="C16" s="57">
        <v>61388</v>
      </c>
      <c r="D16" s="63"/>
      <c r="E16" s="3"/>
      <c r="F16" s="42">
        <f t="shared" si="1"/>
        <v>0</v>
      </c>
      <c r="G16" s="35"/>
      <c r="H16" s="35"/>
      <c r="I16" s="7">
        <f t="shared" si="0"/>
        <v>0</v>
      </c>
      <c r="J16" s="1">
        <f t="shared" si="2"/>
        <v>0</v>
      </c>
    </row>
    <row r="17" spans="1:12" x14ac:dyDescent="0.25">
      <c r="A17" s="18">
        <v>43497</v>
      </c>
      <c r="B17" s="57">
        <v>2371</v>
      </c>
      <c r="C17" s="57">
        <v>70054</v>
      </c>
      <c r="D17" s="63"/>
      <c r="E17" s="3"/>
      <c r="F17" s="42">
        <f t="shared" si="1"/>
        <v>0</v>
      </c>
      <c r="G17" s="35"/>
      <c r="H17" s="35"/>
      <c r="I17" s="7">
        <f t="shared" si="0"/>
        <v>0</v>
      </c>
      <c r="J17" s="1">
        <f t="shared" si="2"/>
        <v>0</v>
      </c>
    </row>
    <row r="18" spans="1:12" x14ac:dyDescent="0.25">
      <c r="A18" s="18">
        <v>43466</v>
      </c>
      <c r="B18" s="57">
        <v>2148</v>
      </c>
      <c r="C18" s="57">
        <v>88998</v>
      </c>
      <c r="D18" s="63"/>
      <c r="E18" s="3"/>
      <c r="F18" s="42">
        <f t="shared" si="1"/>
        <v>0</v>
      </c>
      <c r="G18" s="35"/>
      <c r="H18" s="35"/>
      <c r="I18" s="7">
        <f t="shared" si="0"/>
        <v>0</v>
      </c>
      <c r="J18" s="1">
        <f t="shared" si="2"/>
        <v>0</v>
      </c>
    </row>
    <row r="19" spans="1:12" x14ac:dyDescent="0.25">
      <c r="A19" s="18">
        <v>43435</v>
      </c>
      <c r="B19" s="57">
        <v>1879</v>
      </c>
      <c r="C19" s="57">
        <v>81999</v>
      </c>
      <c r="D19" s="63"/>
      <c r="E19" s="3"/>
      <c r="F19" s="42">
        <f t="shared" si="1"/>
        <v>0</v>
      </c>
      <c r="G19" s="35"/>
      <c r="H19" s="35"/>
      <c r="I19" s="7">
        <f t="shared" si="0"/>
        <v>0</v>
      </c>
      <c r="J19" s="1">
        <f t="shared" si="2"/>
        <v>0</v>
      </c>
    </row>
    <row r="20" spans="1:12" x14ac:dyDescent="0.25">
      <c r="A20" s="18">
        <v>43405</v>
      </c>
      <c r="B20" s="57">
        <v>1409</v>
      </c>
      <c r="C20" s="57">
        <v>52693</v>
      </c>
      <c r="D20" s="63"/>
      <c r="E20" s="3"/>
      <c r="F20" s="42">
        <f t="shared" si="1"/>
        <v>0</v>
      </c>
      <c r="G20" s="35"/>
      <c r="H20" s="35"/>
      <c r="I20" s="7">
        <f t="shared" si="0"/>
        <v>0</v>
      </c>
      <c r="J20" s="1">
        <f t="shared" si="2"/>
        <v>0</v>
      </c>
    </row>
    <row r="21" spans="1:12" x14ac:dyDescent="0.25">
      <c r="A21" s="18">
        <v>43374</v>
      </c>
      <c r="B21" s="57">
        <v>387</v>
      </c>
      <c r="C21" s="57">
        <v>20251</v>
      </c>
      <c r="D21" s="63"/>
      <c r="E21" s="3"/>
      <c r="F21" s="42">
        <f t="shared" si="1"/>
        <v>0</v>
      </c>
      <c r="G21" s="35"/>
      <c r="H21" s="35"/>
      <c r="I21" s="7">
        <f t="shared" si="0"/>
        <v>0</v>
      </c>
      <c r="J21" s="1">
        <f t="shared" si="2"/>
        <v>0</v>
      </c>
    </row>
    <row r="22" spans="1:12" x14ac:dyDescent="0.25">
      <c r="A22" s="18">
        <v>43344</v>
      </c>
      <c r="B22" s="57">
        <v>342</v>
      </c>
      <c r="C22" s="57">
        <v>14080</v>
      </c>
      <c r="D22" s="63"/>
      <c r="E22" s="3"/>
      <c r="F22" s="42">
        <f t="shared" si="1"/>
        <v>0</v>
      </c>
      <c r="G22" s="35"/>
      <c r="H22" s="35"/>
      <c r="I22" s="7">
        <f t="shared" si="0"/>
        <v>0</v>
      </c>
      <c r="J22" s="1">
        <f t="shared" si="2"/>
        <v>0</v>
      </c>
    </row>
    <row r="23" spans="1:12" x14ac:dyDescent="0.25">
      <c r="A23" s="18">
        <v>43313</v>
      </c>
      <c r="B23" s="57">
        <v>321</v>
      </c>
      <c r="C23" s="57">
        <v>12230</v>
      </c>
      <c r="D23" s="63"/>
      <c r="E23" s="3"/>
      <c r="F23" s="42">
        <f t="shared" si="1"/>
        <v>0</v>
      </c>
      <c r="G23" s="35"/>
      <c r="H23" s="35"/>
      <c r="I23" s="7">
        <f t="shared" si="0"/>
        <v>0</v>
      </c>
      <c r="J23" s="1">
        <f t="shared" si="2"/>
        <v>0</v>
      </c>
    </row>
    <row r="24" spans="1:12" x14ac:dyDescent="0.25">
      <c r="A24" s="18">
        <v>43282</v>
      </c>
      <c r="B24" s="57">
        <v>372</v>
      </c>
      <c r="C24" s="57">
        <v>13612</v>
      </c>
      <c r="D24" s="63"/>
      <c r="E24" s="3"/>
      <c r="F24" s="42">
        <f t="shared" si="1"/>
        <v>0</v>
      </c>
      <c r="G24" s="35"/>
      <c r="H24" s="35"/>
      <c r="I24" s="7">
        <f t="shared" si="0"/>
        <v>0</v>
      </c>
      <c r="J24" s="1">
        <f t="shared" si="2"/>
        <v>0</v>
      </c>
    </row>
    <row r="25" spans="1:12" x14ac:dyDescent="0.25">
      <c r="A25" s="18">
        <v>43252</v>
      </c>
      <c r="B25" s="57">
        <v>476</v>
      </c>
      <c r="C25" s="57">
        <v>20037</v>
      </c>
      <c r="D25" s="63"/>
      <c r="E25" s="3"/>
      <c r="F25" s="42">
        <f t="shared" si="1"/>
        <v>0</v>
      </c>
      <c r="G25" s="35"/>
      <c r="H25" s="35"/>
      <c r="I25" s="7">
        <f t="shared" si="0"/>
        <v>0</v>
      </c>
      <c r="J25" s="1">
        <f t="shared" si="2"/>
        <v>0</v>
      </c>
    </row>
    <row r="26" spans="1:12" x14ac:dyDescent="0.25">
      <c r="A26" s="18">
        <v>43221</v>
      </c>
      <c r="B26" s="57">
        <v>879</v>
      </c>
      <c r="C26" s="57">
        <v>39243</v>
      </c>
      <c r="D26" s="63"/>
      <c r="E26" s="3"/>
      <c r="F26" s="42">
        <f t="shared" si="1"/>
        <v>0</v>
      </c>
      <c r="G26" s="35"/>
      <c r="H26" s="35"/>
      <c r="I26" s="7">
        <f t="shared" si="0"/>
        <v>0</v>
      </c>
      <c r="J26" s="1">
        <f t="shared" si="2"/>
        <v>0</v>
      </c>
    </row>
    <row r="27" spans="1:12" x14ac:dyDescent="0.25">
      <c r="A27" s="18">
        <v>43191</v>
      </c>
      <c r="B27" s="57">
        <v>1592</v>
      </c>
      <c r="C27" s="57">
        <v>68453</v>
      </c>
      <c r="D27" s="63"/>
      <c r="E27" s="3"/>
      <c r="F27" s="42">
        <f t="shared" si="1"/>
        <v>0</v>
      </c>
      <c r="G27" s="35"/>
      <c r="H27" s="35"/>
      <c r="I27" s="7">
        <f t="shared" si="0"/>
        <v>0</v>
      </c>
      <c r="J27" s="1">
        <f t="shared" si="2"/>
        <v>0</v>
      </c>
    </row>
    <row r="28" spans="1:12" x14ac:dyDescent="0.25">
      <c r="A28" s="18">
        <v>43160</v>
      </c>
      <c r="B28" s="57">
        <v>2297</v>
      </c>
      <c r="C28" s="57">
        <v>70871</v>
      </c>
      <c r="D28" s="63"/>
      <c r="E28" s="3"/>
      <c r="F28" s="42">
        <f t="shared" si="1"/>
        <v>0</v>
      </c>
      <c r="G28" s="35"/>
      <c r="H28" s="35"/>
      <c r="I28" s="7">
        <f t="shared" si="0"/>
        <v>0</v>
      </c>
      <c r="J28" s="1">
        <f t="shared" si="2"/>
        <v>0</v>
      </c>
    </row>
    <row r="29" spans="1:12" x14ac:dyDescent="0.25">
      <c r="A29" s="18">
        <v>43132</v>
      </c>
      <c r="B29" s="57">
        <v>2099</v>
      </c>
      <c r="C29" s="57">
        <v>87088</v>
      </c>
      <c r="D29" s="63"/>
      <c r="E29" s="3"/>
      <c r="F29" s="42">
        <f t="shared" si="1"/>
        <v>0</v>
      </c>
      <c r="G29" s="35"/>
      <c r="H29" s="35"/>
      <c r="I29" s="7">
        <f t="shared" si="0"/>
        <v>0</v>
      </c>
      <c r="J29" s="1">
        <f t="shared" si="2"/>
        <v>0</v>
      </c>
    </row>
    <row r="30" spans="1:12" ht="15.75" thickBot="1" x14ac:dyDescent="0.3">
      <c r="A30" s="22">
        <v>43101</v>
      </c>
      <c r="B30" s="57">
        <v>2570</v>
      </c>
      <c r="C30" s="57">
        <v>103000</v>
      </c>
      <c r="D30" s="64"/>
      <c r="E30" s="5"/>
      <c r="F30" s="43">
        <f t="shared" si="1"/>
        <v>0</v>
      </c>
      <c r="G30" s="37"/>
      <c r="H30" s="37"/>
      <c r="I30" s="8">
        <f t="shared" si="0"/>
        <v>0</v>
      </c>
      <c r="J30" s="6">
        <f t="shared" si="2"/>
        <v>0</v>
      </c>
    </row>
    <row r="31" spans="1:12" ht="15.75" thickBot="1" x14ac:dyDescent="0.3">
      <c r="A31" s="27" t="s">
        <v>2</v>
      </c>
      <c r="B31" s="58">
        <f>SUM(B4:B30)</f>
        <v>32895</v>
      </c>
      <c r="C31" s="58">
        <f>SUM(C4:C30)</f>
        <v>1225141</v>
      </c>
      <c r="D31" s="28">
        <f>SUM(D4:D30)</f>
        <v>0</v>
      </c>
      <c r="E31" s="11">
        <f>SUM(E4:E30)</f>
        <v>0</v>
      </c>
      <c r="F31" s="43">
        <f t="shared" si="1"/>
        <v>0</v>
      </c>
      <c r="G31" s="39"/>
      <c r="H31" s="39"/>
      <c r="I31" s="28">
        <f>SUM(I4:I30)</f>
        <v>0</v>
      </c>
      <c r="J31" s="11">
        <f>SUM(J4:J30)</f>
        <v>0</v>
      </c>
      <c r="L31" s="78">
        <f>B31 + C31</f>
        <v>1258036</v>
      </c>
    </row>
    <row r="32" spans="1:12" x14ac:dyDescent="0.25">
      <c r="A32" s="13"/>
      <c r="B32" s="58"/>
      <c r="C32" s="58"/>
      <c r="D32" s="15"/>
      <c r="E32" s="15"/>
      <c r="F32" s="44"/>
      <c r="G32" s="15"/>
      <c r="H32" s="15"/>
      <c r="I32" s="15"/>
      <c r="J32" s="15"/>
    </row>
    <row r="33" spans="2:7" x14ac:dyDescent="0.25">
      <c r="B33" s="59" t="s">
        <v>5</v>
      </c>
      <c r="C33" s="59"/>
    </row>
    <row r="34" spans="2:7" x14ac:dyDescent="0.25">
      <c r="B34" s="60" t="s">
        <v>3</v>
      </c>
      <c r="C34" s="61" t="s">
        <v>41</v>
      </c>
    </row>
    <row r="35" spans="2:7" x14ac:dyDescent="0.25">
      <c r="B35" s="60" t="s">
        <v>4</v>
      </c>
      <c r="C35" s="61" t="s">
        <v>42</v>
      </c>
    </row>
    <row r="36" spans="2:7" x14ac:dyDescent="0.25">
      <c r="B36" s="60" t="s">
        <v>11</v>
      </c>
      <c r="C36" s="61" t="s">
        <v>43</v>
      </c>
    </row>
    <row r="37" spans="2:7" x14ac:dyDescent="0.25">
      <c r="B37" s="60" t="s">
        <v>12</v>
      </c>
      <c r="C37" s="61" t="s">
        <v>44</v>
      </c>
    </row>
    <row r="38" spans="2:7" x14ac:dyDescent="0.25">
      <c r="B38" s="60" t="s">
        <v>13</v>
      </c>
      <c r="C38" s="61" t="s">
        <v>45</v>
      </c>
    </row>
    <row r="39" spans="2:7" x14ac:dyDescent="0.25">
      <c r="B39" s="60" t="s">
        <v>15</v>
      </c>
      <c r="C39" s="61" t="s">
        <v>46</v>
      </c>
    </row>
    <row r="40" spans="2:7" x14ac:dyDescent="0.25">
      <c r="B40" s="60"/>
      <c r="C40" s="65"/>
      <c r="E40" s="10"/>
      <c r="F40" s="10"/>
      <c r="G40" s="10"/>
    </row>
    <row r="41" spans="2:7" x14ac:dyDescent="0.25">
      <c r="B41" s="60"/>
      <c r="E41" s="10"/>
      <c r="F41" s="10"/>
      <c r="G41" s="10"/>
    </row>
    <row r="42" spans="2:7" x14ac:dyDescent="0.25">
      <c r="B42" s="60"/>
      <c r="E42" s="10"/>
      <c r="F42" s="10"/>
      <c r="G42" s="1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42"/>
  <sheetViews>
    <sheetView workbookViewId="0">
      <pane xSplit="1" topLeftCell="B1" activePane="topRight" state="frozen"/>
      <selection activeCell="A2" sqref="A2"/>
      <selection pane="topRight" activeCell="G24" sqref="G24"/>
    </sheetView>
  </sheetViews>
  <sheetFormatPr defaultColWidth="9.140625" defaultRowHeight="15" x14ac:dyDescent="0.25"/>
  <cols>
    <col min="1" max="1" width="7.42578125" style="2" bestFit="1" customWidth="1"/>
    <col min="2" max="5" width="16.85546875" style="2" customWidth="1"/>
    <col min="6" max="6" width="16.85546875" style="40" customWidth="1"/>
    <col min="7" max="7" width="16.85546875" style="2" customWidth="1"/>
    <col min="8" max="8" width="15.85546875" style="2" customWidth="1"/>
    <col min="9" max="9" width="20" style="2" bestFit="1" customWidth="1"/>
    <col min="10" max="10" width="18.85546875" style="2" customWidth="1"/>
    <col min="11" max="12" width="17.85546875" style="2" customWidth="1"/>
    <col min="13" max="13" width="15.85546875" style="2" customWidth="1"/>
    <col min="14" max="16" width="9.140625" style="2"/>
    <col min="17" max="17" width="15.85546875" style="2" bestFit="1" customWidth="1"/>
    <col min="18" max="16384" width="9.140625" style="2"/>
  </cols>
  <sheetData>
    <row r="1" spans="1:17" x14ac:dyDescent="0.25">
      <c r="A1" s="4" t="s">
        <v>19</v>
      </c>
      <c r="B1" s="4" t="s">
        <v>28</v>
      </c>
      <c r="C1" s="4"/>
    </row>
    <row r="2" spans="1:17" s="46" customFormat="1" ht="21.75" thickBot="1" x14ac:dyDescent="0.4">
      <c r="A2" s="45"/>
      <c r="B2" s="45"/>
      <c r="C2" s="102" t="s">
        <v>57</v>
      </c>
      <c r="D2" s="102"/>
      <c r="E2" s="102"/>
      <c r="F2" s="102"/>
      <c r="G2" s="102"/>
      <c r="H2" s="102"/>
      <c r="I2" s="102"/>
    </row>
    <row r="3" spans="1:17" ht="118.5" customHeight="1" thickBot="1" x14ac:dyDescent="0.3">
      <c r="A3" s="38" t="s">
        <v>0</v>
      </c>
      <c r="B3" s="31" t="s">
        <v>21</v>
      </c>
      <c r="C3" s="29" t="s">
        <v>22</v>
      </c>
      <c r="D3" s="29" t="s">
        <v>23</v>
      </c>
      <c r="E3" s="29" t="s">
        <v>24</v>
      </c>
      <c r="F3" s="9" t="s">
        <v>29</v>
      </c>
      <c r="G3" s="29" t="s">
        <v>25</v>
      </c>
      <c r="H3" s="29" t="s">
        <v>26</v>
      </c>
      <c r="I3" s="31" t="s">
        <v>27</v>
      </c>
      <c r="J3" s="29" t="s">
        <v>1</v>
      </c>
      <c r="P3" s="31" t="s">
        <v>59</v>
      </c>
      <c r="Q3" s="31" t="s">
        <v>60</v>
      </c>
    </row>
    <row r="4" spans="1:17" x14ac:dyDescent="0.25">
      <c r="A4" s="18">
        <v>43891</v>
      </c>
      <c r="B4" s="66"/>
      <c r="C4" s="67"/>
      <c r="D4" s="30"/>
      <c r="E4" s="30"/>
      <c r="F4" s="41" t="str">
        <f>IFERROR((E4+D4)/(C4+B4),"")</f>
        <v/>
      </c>
      <c r="G4" s="36"/>
      <c r="H4" s="36"/>
      <c r="I4" s="32">
        <f t="shared" ref="I4:I12" si="0">(B4*G4)+(C4*H4)</f>
        <v>0</v>
      </c>
      <c r="J4" s="33">
        <f>(D4+E4)-I4</f>
        <v>0</v>
      </c>
    </row>
    <row r="5" spans="1:17" x14ac:dyDescent="0.25">
      <c r="A5" s="18">
        <v>43862</v>
      </c>
      <c r="B5" s="68"/>
      <c r="C5" s="69"/>
      <c r="D5" s="3"/>
      <c r="E5" s="3"/>
      <c r="F5" s="42" t="str">
        <f t="shared" ref="F5:F31" si="1">IFERROR((E5+D5)/(C5+B5),"")</f>
        <v/>
      </c>
      <c r="G5" s="35"/>
      <c r="H5" s="35"/>
      <c r="I5" s="7">
        <f t="shared" si="0"/>
        <v>0</v>
      </c>
      <c r="J5" s="1">
        <f t="shared" ref="J5:J30" si="2">(D5+E5)-I5</f>
        <v>0</v>
      </c>
    </row>
    <row r="6" spans="1:17" x14ac:dyDescent="0.25">
      <c r="A6" s="18">
        <v>43831</v>
      </c>
      <c r="B6" s="68"/>
      <c r="C6" s="69"/>
      <c r="D6" s="3"/>
      <c r="E6" s="3"/>
      <c r="F6" s="42" t="str">
        <f t="shared" si="1"/>
        <v/>
      </c>
      <c r="G6" s="35"/>
      <c r="H6" s="35"/>
      <c r="I6" s="7">
        <f t="shared" si="0"/>
        <v>0</v>
      </c>
      <c r="J6" s="1">
        <f t="shared" si="2"/>
        <v>0</v>
      </c>
    </row>
    <row r="7" spans="1:17" x14ac:dyDescent="0.25">
      <c r="A7" s="18">
        <v>43800</v>
      </c>
      <c r="B7" s="68"/>
      <c r="C7" s="69"/>
      <c r="D7" s="3"/>
      <c r="E7" s="3"/>
      <c r="F7" s="42" t="str">
        <f t="shared" si="1"/>
        <v/>
      </c>
      <c r="G7" s="35"/>
      <c r="H7" s="35"/>
      <c r="I7" s="7">
        <f t="shared" si="0"/>
        <v>0</v>
      </c>
      <c r="J7" s="1">
        <f t="shared" si="2"/>
        <v>0</v>
      </c>
    </row>
    <row r="8" spans="1:17" x14ac:dyDescent="0.25">
      <c r="A8" s="18">
        <v>43770</v>
      </c>
      <c r="B8" s="68"/>
      <c r="C8" s="69"/>
      <c r="D8" s="3"/>
      <c r="E8" s="3"/>
      <c r="F8" s="42" t="str">
        <f t="shared" si="1"/>
        <v/>
      </c>
      <c r="G8" s="35"/>
      <c r="H8" s="35"/>
      <c r="I8" s="7">
        <f t="shared" si="0"/>
        <v>0</v>
      </c>
      <c r="J8" s="1">
        <f t="shared" si="2"/>
        <v>0</v>
      </c>
    </row>
    <row r="9" spans="1:17" x14ac:dyDescent="0.25">
      <c r="A9" s="18">
        <v>43739</v>
      </c>
      <c r="B9" s="68"/>
      <c r="C9" s="69"/>
      <c r="D9" s="3"/>
      <c r="E9" s="3"/>
      <c r="F9" s="42" t="str">
        <f t="shared" si="1"/>
        <v/>
      </c>
      <c r="G9" s="35"/>
      <c r="H9" s="35"/>
      <c r="I9" s="7">
        <f t="shared" si="0"/>
        <v>0</v>
      </c>
      <c r="J9" s="1">
        <f t="shared" si="2"/>
        <v>0</v>
      </c>
    </row>
    <row r="10" spans="1:17" x14ac:dyDescent="0.25">
      <c r="A10" s="18">
        <v>43709</v>
      </c>
      <c r="B10" s="68"/>
      <c r="C10" s="69"/>
      <c r="D10" s="3"/>
      <c r="E10" s="3"/>
      <c r="F10" s="42" t="str">
        <f t="shared" si="1"/>
        <v/>
      </c>
      <c r="G10" s="35"/>
      <c r="H10" s="35"/>
      <c r="I10" s="7">
        <f t="shared" si="0"/>
        <v>0</v>
      </c>
      <c r="J10" s="1">
        <f t="shared" si="2"/>
        <v>0</v>
      </c>
    </row>
    <row r="11" spans="1:17" x14ac:dyDescent="0.25">
      <c r="A11" s="18">
        <v>43678</v>
      </c>
      <c r="B11" s="68"/>
      <c r="C11" s="69"/>
      <c r="D11" s="3"/>
      <c r="E11" s="3"/>
      <c r="F11" s="42" t="str">
        <f t="shared" si="1"/>
        <v/>
      </c>
      <c r="G11" s="35"/>
      <c r="H11" s="35"/>
      <c r="I11" s="7">
        <f t="shared" si="0"/>
        <v>0</v>
      </c>
      <c r="J11" s="1">
        <f t="shared" si="2"/>
        <v>0</v>
      </c>
    </row>
    <row r="12" spans="1:17" x14ac:dyDescent="0.25">
      <c r="A12" s="18">
        <v>43647</v>
      </c>
      <c r="B12" s="68"/>
      <c r="C12" s="69"/>
      <c r="D12" s="3"/>
      <c r="E12" s="3"/>
      <c r="F12" s="42" t="str">
        <f t="shared" si="1"/>
        <v/>
      </c>
      <c r="G12" s="35"/>
      <c r="H12" s="35"/>
      <c r="I12" s="7">
        <f t="shared" si="0"/>
        <v>0</v>
      </c>
      <c r="J12" s="1">
        <f t="shared" si="2"/>
        <v>0</v>
      </c>
    </row>
    <row r="13" spans="1:17" x14ac:dyDescent="0.25">
      <c r="A13" s="18">
        <v>43617</v>
      </c>
      <c r="B13" s="57">
        <v>281</v>
      </c>
      <c r="C13" s="57">
        <v>10275</v>
      </c>
      <c r="D13" s="81">
        <v>238.25</v>
      </c>
      <c r="E13" s="81">
        <v>7722.2</v>
      </c>
      <c r="F13" s="42">
        <f t="shared" si="1"/>
        <v>0.75411614247821146</v>
      </c>
      <c r="G13" s="35"/>
      <c r="H13" s="35"/>
      <c r="I13" s="99">
        <f>P13 + Q13</f>
        <v>4271.58</v>
      </c>
      <c r="J13" s="1">
        <f t="shared" si="2"/>
        <v>3688.87</v>
      </c>
      <c r="P13" s="98">
        <v>105</v>
      </c>
      <c r="Q13" s="98">
        <v>4166.58</v>
      </c>
    </row>
    <row r="14" spans="1:17" x14ac:dyDescent="0.25">
      <c r="A14" s="18">
        <v>43586</v>
      </c>
      <c r="B14" s="57">
        <v>600</v>
      </c>
      <c r="C14" s="57">
        <v>25519</v>
      </c>
      <c r="D14" s="81">
        <v>524.9</v>
      </c>
      <c r="E14" s="81">
        <v>19647.599999999999</v>
      </c>
      <c r="F14" s="42">
        <f t="shared" si="1"/>
        <v>0.77233048738466248</v>
      </c>
      <c r="G14" s="35"/>
      <c r="H14" s="35"/>
      <c r="I14" s="99">
        <f t="shared" ref="I14:I30" si="3">P14 + Q14</f>
        <v>14378.29</v>
      </c>
      <c r="J14" s="1">
        <f t="shared" si="2"/>
        <v>5794.2099999999991</v>
      </c>
      <c r="P14" s="98">
        <v>287.60000000000002</v>
      </c>
      <c r="Q14" s="98">
        <v>14090.69</v>
      </c>
    </row>
    <row r="15" spans="1:17" x14ac:dyDescent="0.25">
      <c r="A15" s="18">
        <v>43556</v>
      </c>
      <c r="B15" s="57">
        <v>606</v>
      </c>
      <c r="C15" s="57">
        <v>38702</v>
      </c>
      <c r="D15" s="81">
        <v>492.76</v>
      </c>
      <c r="E15" s="81">
        <v>28014.09</v>
      </c>
      <c r="F15" s="42">
        <f t="shared" si="1"/>
        <v>0.72521751297445813</v>
      </c>
      <c r="G15" s="35"/>
      <c r="H15" s="35"/>
      <c r="I15" s="99">
        <f t="shared" si="3"/>
        <v>25294.21</v>
      </c>
      <c r="J15" s="1">
        <f t="shared" si="2"/>
        <v>3212.6399999999994</v>
      </c>
      <c r="P15" s="98">
        <v>342.95</v>
      </c>
      <c r="Q15" s="98">
        <v>24951.26</v>
      </c>
    </row>
    <row r="16" spans="1:17" x14ac:dyDescent="0.25">
      <c r="A16" s="18">
        <v>43525</v>
      </c>
      <c r="B16" s="57">
        <v>879</v>
      </c>
      <c r="C16" s="57">
        <v>62830</v>
      </c>
      <c r="D16" s="81">
        <v>726</v>
      </c>
      <c r="E16" s="81">
        <v>47711.27</v>
      </c>
      <c r="F16" s="42">
        <f t="shared" si="1"/>
        <v>0.76028928408859031</v>
      </c>
      <c r="G16" s="35"/>
      <c r="H16" s="35"/>
      <c r="I16" s="99">
        <f t="shared" si="3"/>
        <v>41003.980000000003</v>
      </c>
      <c r="J16" s="1">
        <f t="shared" si="2"/>
        <v>7433.2899999999936</v>
      </c>
      <c r="P16" s="98">
        <v>497.44</v>
      </c>
      <c r="Q16" s="98">
        <v>40506.54</v>
      </c>
    </row>
    <row r="17" spans="1:17" x14ac:dyDescent="0.25">
      <c r="A17" s="18">
        <v>43497</v>
      </c>
      <c r="B17" s="57">
        <v>978</v>
      </c>
      <c r="C17" s="57">
        <v>71807</v>
      </c>
      <c r="D17" s="81">
        <v>805.73</v>
      </c>
      <c r="E17" s="81">
        <v>55595.22</v>
      </c>
      <c r="F17" s="42">
        <f t="shared" si="1"/>
        <v>0.77489798722264214</v>
      </c>
      <c r="G17" s="35"/>
      <c r="H17" s="35"/>
      <c r="I17" s="99">
        <f t="shared" si="3"/>
        <v>54887.59</v>
      </c>
      <c r="J17" s="1">
        <f t="shared" si="2"/>
        <v>1513.3600000000079</v>
      </c>
      <c r="P17" s="98">
        <v>649.46</v>
      </c>
      <c r="Q17" s="98">
        <v>54238.13</v>
      </c>
    </row>
    <row r="18" spans="1:17" x14ac:dyDescent="0.25">
      <c r="A18" s="18">
        <v>43466</v>
      </c>
      <c r="B18" s="57">
        <v>894</v>
      </c>
      <c r="C18" s="57">
        <v>62853</v>
      </c>
      <c r="D18" s="81">
        <v>713.11</v>
      </c>
      <c r="E18" s="81">
        <v>45906.1</v>
      </c>
      <c r="F18" s="42">
        <f t="shared" si="1"/>
        <v>0.73131614036738979</v>
      </c>
      <c r="G18" s="35"/>
      <c r="H18" s="35"/>
      <c r="I18" s="99">
        <f t="shared" si="3"/>
        <v>52507.199999999997</v>
      </c>
      <c r="J18" s="1">
        <f t="shared" si="2"/>
        <v>-5887.989999999998</v>
      </c>
      <c r="P18" s="98">
        <v>666.96</v>
      </c>
      <c r="Q18" s="98">
        <v>51840.24</v>
      </c>
    </row>
    <row r="19" spans="1:17" x14ac:dyDescent="0.25">
      <c r="A19" s="18">
        <v>43435</v>
      </c>
      <c r="B19" s="57">
        <v>865</v>
      </c>
      <c r="C19" s="57">
        <v>56608</v>
      </c>
      <c r="D19" s="81">
        <v>690.96</v>
      </c>
      <c r="E19" s="81">
        <v>42757.32</v>
      </c>
      <c r="F19" s="42">
        <f t="shared" si="1"/>
        <v>0.75597724148730705</v>
      </c>
      <c r="G19" s="35"/>
      <c r="H19" s="35"/>
      <c r="I19" s="99">
        <f t="shared" si="3"/>
        <v>42207.67</v>
      </c>
      <c r="J19" s="1">
        <f t="shared" si="2"/>
        <v>1240.6100000000006</v>
      </c>
      <c r="P19" s="98">
        <v>560.75</v>
      </c>
      <c r="Q19" s="98">
        <v>41646.92</v>
      </c>
    </row>
    <row r="20" spans="1:17" x14ac:dyDescent="0.25">
      <c r="A20" s="18">
        <v>43405</v>
      </c>
      <c r="B20" s="57">
        <v>648</v>
      </c>
      <c r="C20" s="57">
        <v>34093</v>
      </c>
      <c r="D20" s="81">
        <v>530.55999999999995</v>
      </c>
      <c r="E20" s="81">
        <v>25783.91</v>
      </c>
      <c r="F20" s="42">
        <f t="shared" si="1"/>
        <v>0.75744710860366715</v>
      </c>
      <c r="G20" s="35"/>
      <c r="H20" s="35"/>
      <c r="I20" s="99">
        <f t="shared" si="3"/>
        <v>17039.849999999999</v>
      </c>
      <c r="J20" s="1">
        <f t="shared" si="2"/>
        <v>9274.6200000000026</v>
      </c>
      <c r="P20" s="98">
        <v>251.76</v>
      </c>
      <c r="Q20" s="98">
        <v>16788.09</v>
      </c>
    </row>
    <row r="21" spans="1:17" x14ac:dyDescent="0.25">
      <c r="A21" s="18">
        <v>43374</v>
      </c>
      <c r="B21" s="57">
        <v>434</v>
      </c>
      <c r="C21" s="57">
        <v>11905</v>
      </c>
      <c r="D21" s="81">
        <v>340.02</v>
      </c>
      <c r="E21" s="81">
        <v>8813.9599999999991</v>
      </c>
      <c r="F21" s="42">
        <f t="shared" si="1"/>
        <v>0.74187373368992626</v>
      </c>
      <c r="G21" s="35"/>
      <c r="H21" s="35"/>
      <c r="I21" s="99">
        <f t="shared" si="3"/>
        <v>4066.98</v>
      </c>
      <c r="J21" s="1">
        <f t="shared" si="2"/>
        <v>5087</v>
      </c>
      <c r="P21" s="98">
        <v>104.6</v>
      </c>
      <c r="Q21" s="98">
        <v>3962.38</v>
      </c>
    </row>
    <row r="22" spans="1:17" x14ac:dyDescent="0.25">
      <c r="A22" s="18">
        <v>43344</v>
      </c>
      <c r="B22" s="57">
        <v>435</v>
      </c>
      <c r="C22" s="57">
        <v>9356</v>
      </c>
      <c r="D22" s="81">
        <v>341.18</v>
      </c>
      <c r="E22" s="81">
        <v>6608.31</v>
      </c>
      <c r="F22" s="42">
        <f t="shared" si="1"/>
        <v>0.7097834746195486</v>
      </c>
      <c r="G22" s="35"/>
      <c r="H22" s="35"/>
      <c r="I22" s="99">
        <f t="shared" si="3"/>
        <v>3229.27</v>
      </c>
      <c r="J22" s="1">
        <f t="shared" si="2"/>
        <v>3720.2200000000007</v>
      </c>
      <c r="P22" s="98">
        <v>104.86</v>
      </c>
      <c r="Q22" s="98">
        <v>3124.41</v>
      </c>
    </row>
    <row r="23" spans="1:17" x14ac:dyDescent="0.25">
      <c r="A23" s="18">
        <v>43313</v>
      </c>
      <c r="B23" s="57">
        <v>424</v>
      </c>
      <c r="C23" s="57">
        <v>8780</v>
      </c>
      <c r="D23" s="81">
        <v>334.43</v>
      </c>
      <c r="E23" s="81">
        <v>6605.73</v>
      </c>
      <c r="F23" s="42">
        <f t="shared" si="1"/>
        <v>0.75403737505432422</v>
      </c>
      <c r="G23" s="35"/>
      <c r="H23" s="35"/>
      <c r="I23" s="99">
        <f t="shared" si="3"/>
        <v>3019.25</v>
      </c>
      <c r="J23" s="1">
        <f t="shared" si="2"/>
        <v>3920.91</v>
      </c>
      <c r="P23" s="98">
        <v>102.2</v>
      </c>
      <c r="Q23" s="98">
        <v>2917.05</v>
      </c>
    </row>
    <row r="24" spans="1:17" x14ac:dyDescent="0.25">
      <c r="A24" s="18">
        <v>43282</v>
      </c>
      <c r="B24" s="57">
        <v>437</v>
      </c>
      <c r="C24" s="57">
        <v>10383</v>
      </c>
      <c r="D24" s="81">
        <v>342.28</v>
      </c>
      <c r="E24" s="81">
        <v>7821.84</v>
      </c>
      <c r="F24" s="42">
        <f t="shared" si="1"/>
        <v>0.75453974121996303</v>
      </c>
      <c r="G24" s="35"/>
      <c r="H24" s="35"/>
      <c r="I24" s="99">
        <f t="shared" si="3"/>
        <v>3780.5899999999997</v>
      </c>
      <c r="J24" s="1">
        <f t="shared" si="2"/>
        <v>4383.5300000000007</v>
      </c>
      <c r="P24" s="98">
        <v>114.2</v>
      </c>
      <c r="Q24" s="98">
        <v>3666.39</v>
      </c>
    </row>
    <row r="25" spans="1:17" x14ac:dyDescent="0.25">
      <c r="A25" s="18">
        <v>43252</v>
      </c>
      <c r="B25" s="57">
        <v>532</v>
      </c>
      <c r="C25" s="57">
        <v>14835</v>
      </c>
      <c r="D25" s="81">
        <v>422.3</v>
      </c>
      <c r="E25" s="81">
        <v>11118.43</v>
      </c>
      <c r="F25" s="42">
        <f t="shared" si="1"/>
        <v>0.75100735341966551</v>
      </c>
      <c r="G25" s="35"/>
      <c r="H25" s="35"/>
      <c r="I25" s="99">
        <f t="shared" si="3"/>
        <v>5625.15</v>
      </c>
      <c r="J25" s="1">
        <f t="shared" si="2"/>
        <v>5915.58</v>
      </c>
      <c r="P25" s="98">
        <v>147.96</v>
      </c>
      <c r="Q25" s="98">
        <v>5477.19</v>
      </c>
    </row>
    <row r="26" spans="1:17" x14ac:dyDescent="0.25">
      <c r="A26" s="18">
        <v>43221</v>
      </c>
      <c r="B26" s="57">
        <v>758</v>
      </c>
      <c r="C26" s="57">
        <v>31936</v>
      </c>
      <c r="D26" s="81">
        <v>609.67999999999995</v>
      </c>
      <c r="E26" s="81">
        <v>23957.25</v>
      </c>
      <c r="F26" s="42">
        <f t="shared" si="1"/>
        <v>0.75142013825166698</v>
      </c>
      <c r="G26" s="35"/>
      <c r="H26" s="35"/>
      <c r="I26" s="99">
        <f t="shared" si="3"/>
        <v>26418.28</v>
      </c>
      <c r="J26" s="1">
        <f t="shared" si="2"/>
        <v>-1851.3499999999985</v>
      </c>
      <c r="P26" s="98">
        <v>491.25</v>
      </c>
      <c r="Q26" s="98">
        <v>25927.03</v>
      </c>
    </row>
    <row r="27" spans="1:17" x14ac:dyDescent="0.25">
      <c r="A27" s="18">
        <v>43191</v>
      </c>
      <c r="B27" s="57">
        <v>1072</v>
      </c>
      <c r="C27" s="57">
        <v>59379</v>
      </c>
      <c r="D27" s="81">
        <v>857.1</v>
      </c>
      <c r="E27" s="81">
        <v>44716.36</v>
      </c>
      <c r="F27" s="42">
        <f t="shared" si="1"/>
        <v>0.75389091991861179</v>
      </c>
      <c r="G27" s="35"/>
      <c r="H27" s="35"/>
      <c r="I27" s="99">
        <f t="shared" si="3"/>
        <v>58341.340000000004</v>
      </c>
      <c r="J27" s="1">
        <f t="shared" si="2"/>
        <v>-12767.880000000005</v>
      </c>
      <c r="P27" s="98">
        <v>954.58</v>
      </c>
      <c r="Q27" s="98">
        <v>57386.76</v>
      </c>
    </row>
    <row r="28" spans="1:17" x14ac:dyDescent="0.25">
      <c r="A28" s="18">
        <v>43160</v>
      </c>
      <c r="B28" s="57">
        <v>1083</v>
      </c>
      <c r="C28" s="57">
        <v>60495</v>
      </c>
      <c r="D28" s="81">
        <v>865.12</v>
      </c>
      <c r="E28" s="81">
        <v>46153.73</v>
      </c>
      <c r="F28" s="42">
        <f t="shared" si="1"/>
        <v>0.76356572152392099</v>
      </c>
      <c r="G28" s="35"/>
      <c r="H28" s="35"/>
      <c r="I28" s="99">
        <f t="shared" si="3"/>
        <v>59499.35</v>
      </c>
      <c r="J28" s="1">
        <f t="shared" si="2"/>
        <v>-12480.499999999993</v>
      </c>
      <c r="P28" s="98">
        <v>964.38</v>
      </c>
      <c r="Q28" s="98">
        <v>58534.97</v>
      </c>
    </row>
    <row r="29" spans="1:17" x14ac:dyDescent="0.25">
      <c r="A29" s="18">
        <v>43132</v>
      </c>
      <c r="B29" s="57">
        <v>917</v>
      </c>
      <c r="C29" s="57">
        <v>66086</v>
      </c>
      <c r="D29" s="81">
        <v>766.32</v>
      </c>
      <c r="E29" s="81">
        <v>51653.88</v>
      </c>
      <c r="F29" s="42">
        <f t="shared" si="1"/>
        <v>0.7823560139098249</v>
      </c>
      <c r="G29" s="35"/>
      <c r="H29" s="35"/>
      <c r="I29" s="99">
        <f t="shared" si="3"/>
        <v>47986.75</v>
      </c>
      <c r="J29" s="1">
        <f t="shared" si="2"/>
        <v>4433.4499999999971</v>
      </c>
      <c r="P29" s="98">
        <v>583.61</v>
      </c>
      <c r="Q29" s="98">
        <v>47403.14</v>
      </c>
    </row>
    <row r="30" spans="1:17" ht="15.75" thickBot="1" x14ac:dyDescent="0.3">
      <c r="A30" s="22">
        <v>43101</v>
      </c>
      <c r="B30" s="57">
        <v>1227</v>
      </c>
      <c r="C30" s="57">
        <v>80944</v>
      </c>
      <c r="D30" s="81">
        <v>1027.52</v>
      </c>
      <c r="E30" s="81">
        <v>63635.97</v>
      </c>
      <c r="F30" s="43">
        <f t="shared" si="1"/>
        <v>0.78693809251439073</v>
      </c>
      <c r="G30" s="37"/>
      <c r="H30" s="37"/>
      <c r="I30" s="99">
        <f t="shared" si="3"/>
        <v>44286.080000000002</v>
      </c>
      <c r="J30" s="6">
        <f t="shared" si="2"/>
        <v>20377.409999999996</v>
      </c>
      <c r="P30" s="98">
        <v>568.16</v>
      </c>
      <c r="Q30" s="98">
        <v>43717.919999999998</v>
      </c>
    </row>
    <row r="31" spans="1:17" ht="15.75" thickBot="1" x14ac:dyDescent="0.3">
      <c r="A31" s="27" t="s">
        <v>2</v>
      </c>
      <c r="B31" s="34">
        <f>SUM(B4:B30)</f>
        <v>13070</v>
      </c>
      <c r="C31" s="34">
        <f>SUM(C4:C30)</f>
        <v>716786</v>
      </c>
      <c r="D31" s="11">
        <f>SUM(D4:D30)</f>
        <v>10628.220000000003</v>
      </c>
      <c r="E31" s="11">
        <f>SUM(E4:E30)</f>
        <v>544223.17000000004</v>
      </c>
      <c r="F31" s="43">
        <f t="shared" si="1"/>
        <v>0.7602203585364784</v>
      </c>
      <c r="G31" s="39"/>
      <c r="H31" s="39"/>
      <c r="I31" s="28">
        <f>SUM(I4:I30)</f>
        <v>507843.41000000003</v>
      </c>
      <c r="J31" s="11">
        <f>SUM(J4:J30)</f>
        <v>47007.98</v>
      </c>
      <c r="P31" s="98">
        <f>SUM(P13:P30)</f>
        <v>7497.7199999999993</v>
      </c>
      <c r="Q31" s="98">
        <f>SUM(Q13:Q30)</f>
        <v>500345.69</v>
      </c>
    </row>
    <row r="32" spans="1:17" x14ac:dyDescent="0.25">
      <c r="A32" s="13"/>
      <c r="B32" s="14"/>
      <c r="C32" s="14"/>
      <c r="D32" s="15"/>
      <c r="E32" s="15"/>
      <c r="F32" s="44"/>
      <c r="G32" s="15"/>
      <c r="H32" s="15"/>
      <c r="I32" s="15"/>
      <c r="J32" s="15"/>
    </row>
    <row r="33" spans="2:7" x14ac:dyDescent="0.25">
      <c r="B33" s="16" t="s">
        <v>5</v>
      </c>
      <c r="C33" s="16"/>
    </row>
    <row r="34" spans="2:7" x14ac:dyDescent="0.25">
      <c r="B34" s="12" t="s">
        <v>3</v>
      </c>
      <c r="C34" s="2" t="s">
        <v>41</v>
      </c>
    </row>
    <row r="35" spans="2:7" x14ac:dyDescent="0.25">
      <c r="B35" s="12" t="s">
        <v>4</v>
      </c>
      <c r="C35" s="2" t="s">
        <v>42</v>
      </c>
    </row>
    <row r="36" spans="2:7" x14ac:dyDescent="0.25">
      <c r="B36" s="12" t="s">
        <v>11</v>
      </c>
      <c r="C36" s="2" t="s">
        <v>43</v>
      </c>
    </row>
    <row r="37" spans="2:7" x14ac:dyDescent="0.25">
      <c r="B37" s="12" t="s">
        <v>12</v>
      </c>
      <c r="C37" s="2" t="s">
        <v>44</v>
      </c>
    </row>
    <row r="38" spans="2:7" x14ac:dyDescent="0.25">
      <c r="B38" s="12" t="s">
        <v>13</v>
      </c>
      <c r="C38" s="2" t="s">
        <v>45</v>
      </c>
    </row>
    <row r="39" spans="2:7" x14ac:dyDescent="0.25">
      <c r="B39" s="12" t="s">
        <v>15</v>
      </c>
      <c r="C39" s="2" t="s">
        <v>46</v>
      </c>
    </row>
    <row r="40" spans="2:7" x14ac:dyDescent="0.25">
      <c r="B40" s="12"/>
      <c r="C40" s="10"/>
      <c r="E40" s="10"/>
      <c r="F40" s="10"/>
      <c r="G40" s="10"/>
    </row>
    <row r="41" spans="2:7" x14ac:dyDescent="0.25">
      <c r="B41" s="12"/>
      <c r="E41" s="10"/>
      <c r="F41" s="10"/>
      <c r="G41" s="10"/>
    </row>
    <row r="42" spans="2:7" x14ac:dyDescent="0.25">
      <c r="B42" s="12"/>
      <c r="E42" s="10"/>
      <c r="F42" s="10"/>
      <c r="G42" s="10"/>
    </row>
  </sheetData>
  <mergeCells count="1">
    <mergeCell ref="C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9"/>
  <sheetViews>
    <sheetView topLeftCell="B1" zoomScaleNormal="100" workbookViewId="0">
      <selection activeCell="K6" sqref="K6"/>
    </sheetView>
  </sheetViews>
  <sheetFormatPr defaultColWidth="9.140625" defaultRowHeight="15" x14ac:dyDescent="0.25"/>
  <cols>
    <col min="1" max="1" width="9.140625" style="2" customWidth="1"/>
    <col min="2" max="13" width="14" style="2" customWidth="1"/>
    <col min="14" max="16384" width="9.140625" style="2"/>
  </cols>
  <sheetData>
    <row r="1" spans="1:13" x14ac:dyDescent="0.25">
      <c r="A1" s="4" t="s">
        <v>55</v>
      </c>
      <c r="B1" s="4" t="s">
        <v>33</v>
      </c>
      <c r="C1" s="4"/>
      <c r="E1" s="4"/>
      <c r="F1" s="4"/>
      <c r="H1" s="4"/>
      <c r="I1" s="4"/>
      <c r="K1" s="4"/>
      <c r="L1" s="4"/>
    </row>
    <row r="2" spans="1:13" ht="21.75" thickBot="1" x14ac:dyDescent="0.4">
      <c r="A2" s="4"/>
      <c r="B2" s="4"/>
      <c r="C2" s="4"/>
      <c r="D2" s="102" t="s">
        <v>58</v>
      </c>
      <c r="E2" s="102"/>
      <c r="F2" s="102"/>
      <c r="G2" s="102"/>
      <c r="H2" s="102"/>
      <c r="I2" s="102"/>
      <c r="J2" s="102"/>
      <c r="K2" s="4"/>
      <c r="L2" s="4"/>
    </row>
    <row r="3" spans="1:13" ht="24.6" customHeight="1" x14ac:dyDescent="0.25">
      <c r="A3" s="106" t="s">
        <v>0</v>
      </c>
      <c r="B3" s="103" t="s">
        <v>6</v>
      </c>
      <c r="C3" s="104"/>
      <c r="D3" s="108"/>
      <c r="E3" s="103" t="s">
        <v>7</v>
      </c>
      <c r="F3" s="104"/>
      <c r="G3" s="108"/>
      <c r="H3" s="103" t="s">
        <v>8</v>
      </c>
      <c r="I3" s="104"/>
      <c r="J3" s="109"/>
      <c r="K3" s="103" t="s">
        <v>9</v>
      </c>
      <c r="L3" s="104"/>
      <c r="M3" s="105"/>
    </row>
    <row r="4" spans="1:13" ht="105.75" thickBot="1" x14ac:dyDescent="0.3">
      <c r="A4" s="107"/>
      <c r="B4" s="17" t="s">
        <v>10</v>
      </c>
      <c r="C4" s="17" t="s">
        <v>32</v>
      </c>
      <c r="D4" s="17" t="s">
        <v>20</v>
      </c>
      <c r="E4" s="17" t="s">
        <v>10</v>
      </c>
      <c r="F4" s="17" t="s">
        <v>32</v>
      </c>
      <c r="G4" s="17" t="s">
        <v>20</v>
      </c>
      <c r="H4" s="17" t="s">
        <v>10</v>
      </c>
      <c r="I4" s="17" t="s">
        <v>32</v>
      </c>
      <c r="J4" s="17" t="s">
        <v>20</v>
      </c>
      <c r="K4" s="17" t="s">
        <v>10</v>
      </c>
      <c r="L4" s="17" t="s">
        <v>32</v>
      </c>
      <c r="M4" s="17" t="s">
        <v>20</v>
      </c>
    </row>
    <row r="5" spans="1:13" x14ac:dyDescent="0.25">
      <c r="A5" s="18">
        <v>43891</v>
      </c>
      <c r="B5" s="57">
        <v>15</v>
      </c>
      <c r="C5" s="19"/>
      <c r="D5" s="47">
        <f>IFERROR(C5/B5,"")</f>
        <v>0</v>
      </c>
      <c r="E5" s="71"/>
      <c r="F5" s="19"/>
      <c r="G5" s="86" t="str">
        <f>IFERROR(F5/E5,"")</f>
        <v/>
      </c>
      <c r="H5" s="89">
        <v>278</v>
      </c>
      <c r="I5" s="74"/>
      <c r="J5" s="47">
        <f>IFERROR(I5/H5,"")</f>
        <v>0</v>
      </c>
      <c r="K5" s="71"/>
      <c r="L5" s="19"/>
      <c r="M5" s="47" t="str">
        <f>IFERROR(L5/K5,"")</f>
        <v/>
      </c>
    </row>
    <row r="6" spans="1:13" x14ac:dyDescent="0.25">
      <c r="A6" s="18">
        <v>43862</v>
      </c>
      <c r="B6" s="57">
        <v>14</v>
      </c>
      <c r="C6" s="20"/>
      <c r="D6" s="21">
        <f t="shared" ref="D6:D31" si="0">IFERROR(C6/B6,"")</f>
        <v>0</v>
      </c>
      <c r="E6" s="72"/>
      <c r="F6" s="20"/>
      <c r="G6" s="87" t="str">
        <f t="shared" ref="G6:G31" si="1">IFERROR(F6/E6,"")</f>
        <v/>
      </c>
      <c r="H6" s="57">
        <v>275</v>
      </c>
      <c r="I6" s="75"/>
      <c r="J6" s="21">
        <f t="shared" ref="J6:J31" si="2">IFERROR(I6/H6,"")</f>
        <v>0</v>
      </c>
      <c r="K6" s="72"/>
      <c r="L6" s="20"/>
      <c r="M6" s="21" t="str">
        <f t="shared" ref="M6:M31" si="3">IFERROR(L6/K6,"")</f>
        <v/>
      </c>
    </row>
    <row r="7" spans="1:13" x14ac:dyDescent="0.25">
      <c r="A7" s="18">
        <v>43831</v>
      </c>
      <c r="B7" s="57">
        <v>14</v>
      </c>
      <c r="C7" s="20"/>
      <c r="D7" s="21">
        <f t="shared" si="0"/>
        <v>0</v>
      </c>
      <c r="E7" s="72"/>
      <c r="F7" s="20"/>
      <c r="G7" s="87" t="str">
        <f t="shared" si="1"/>
        <v/>
      </c>
      <c r="H7" s="57">
        <v>274</v>
      </c>
      <c r="I7" s="75"/>
      <c r="J7" s="21">
        <f t="shared" si="2"/>
        <v>0</v>
      </c>
      <c r="K7" s="72"/>
      <c r="L7" s="20"/>
      <c r="M7" s="21" t="str">
        <f t="shared" si="3"/>
        <v/>
      </c>
    </row>
    <row r="8" spans="1:13" x14ac:dyDescent="0.25">
      <c r="A8" s="18">
        <v>43800</v>
      </c>
      <c r="B8" s="57">
        <v>15</v>
      </c>
      <c r="C8" s="20"/>
      <c r="D8" s="21">
        <f t="shared" si="0"/>
        <v>0</v>
      </c>
      <c r="E8" s="72"/>
      <c r="F8" s="20"/>
      <c r="G8" s="87" t="str">
        <f t="shared" si="1"/>
        <v/>
      </c>
      <c r="H8" s="57">
        <v>273</v>
      </c>
      <c r="I8" s="75"/>
      <c r="J8" s="21">
        <f t="shared" si="2"/>
        <v>0</v>
      </c>
      <c r="K8" s="72"/>
      <c r="L8" s="20"/>
      <c r="M8" s="21" t="str">
        <f t="shared" si="3"/>
        <v/>
      </c>
    </row>
    <row r="9" spans="1:13" x14ac:dyDescent="0.25">
      <c r="A9" s="18">
        <v>43770</v>
      </c>
      <c r="B9" s="57">
        <v>15</v>
      </c>
      <c r="C9" s="20"/>
      <c r="D9" s="21">
        <f t="shared" si="0"/>
        <v>0</v>
      </c>
      <c r="E9" s="72"/>
      <c r="F9" s="20"/>
      <c r="G9" s="87" t="str">
        <f t="shared" si="1"/>
        <v/>
      </c>
      <c r="H9" s="57">
        <v>258</v>
      </c>
      <c r="I9" s="75"/>
      <c r="J9" s="21">
        <f t="shared" si="2"/>
        <v>0</v>
      </c>
      <c r="K9" s="72"/>
      <c r="L9" s="20"/>
      <c r="M9" s="21" t="str">
        <f t="shared" si="3"/>
        <v/>
      </c>
    </row>
    <row r="10" spans="1:13" x14ac:dyDescent="0.25">
      <c r="A10" s="18">
        <v>43739</v>
      </c>
      <c r="B10" s="57">
        <v>15</v>
      </c>
      <c r="C10" s="20"/>
      <c r="D10" s="21">
        <f t="shared" si="0"/>
        <v>0</v>
      </c>
      <c r="E10" s="72"/>
      <c r="F10" s="20"/>
      <c r="G10" s="87" t="str">
        <f t="shared" si="1"/>
        <v/>
      </c>
      <c r="H10" s="57">
        <v>260</v>
      </c>
      <c r="I10" s="75"/>
      <c r="J10" s="21">
        <f t="shared" si="2"/>
        <v>0</v>
      </c>
      <c r="K10" s="72"/>
      <c r="L10" s="20"/>
      <c r="M10" s="21" t="str">
        <f t="shared" si="3"/>
        <v/>
      </c>
    </row>
    <row r="11" spans="1:13" x14ac:dyDescent="0.25">
      <c r="A11" s="18">
        <v>43709</v>
      </c>
      <c r="B11" s="57">
        <v>15</v>
      </c>
      <c r="C11" s="20"/>
      <c r="D11" s="21">
        <f t="shared" si="0"/>
        <v>0</v>
      </c>
      <c r="E11" s="72"/>
      <c r="F11" s="20"/>
      <c r="G11" s="87" t="str">
        <f t="shared" si="1"/>
        <v/>
      </c>
      <c r="H11" s="57">
        <v>243</v>
      </c>
      <c r="I11" s="75"/>
      <c r="J11" s="21">
        <f t="shared" si="2"/>
        <v>0</v>
      </c>
      <c r="K11" s="72"/>
      <c r="L11" s="20"/>
      <c r="M11" s="21" t="str">
        <f t="shared" si="3"/>
        <v/>
      </c>
    </row>
    <row r="12" spans="1:13" x14ac:dyDescent="0.25">
      <c r="A12" s="18">
        <v>43678</v>
      </c>
      <c r="B12" s="57">
        <v>15</v>
      </c>
      <c r="C12" s="20"/>
      <c r="D12" s="21">
        <f t="shared" si="0"/>
        <v>0</v>
      </c>
      <c r="E12" s="72"/>
      <c r="F12" s="20"/>
      <c r="G12" s="87" t="str">
        <f t="shared" si="1"/>
        <v/>
      </c>
      <c r="H12" s="57">
        <v>241</v>
      </c>
      <c r="I12" s="75"/>
      <c r="J12" s="21">
        <f t="shared" si="2"/>
        <v>0</v>
      </c>
      <c r="K12" s="72"/>
      <c r="L12" s="20"/>
      <c r="M12" s="21" t="str">
        <f t="shared" si="3"/>
        <v/>
      </c>
    </row>
    <row r="13" spans="1:13" x14ac:dyDescent="0.25">
      <c r="A13" s="18">
        <v>43647</v>
      </c>
      <c r="B13" s="57">
        <v>15</v>
      </c>
      <c r="C13" s="20"/>
      <c r="D13" s="21">
        <f t="shared" si="0"/>
        <v>0</v>
      </c>
      <c r="E13" s="72"/>
      <c r="F13" s="20"/>
      <c r="G13" s="87" t="str">
        <f t="shared" si="1"/>
        <v/>
      </c>
      <c r="H13" s="57">
        <v>242</v>
      </c>
      <c r="I13" s="75"/>
      <c r="J13" s="21">
        <f t="shared" si="2"/>
        <v>0</v>
      </c>
      <c r="K13" s="72"/>
      <c r="L13" s="20"/>
      <c r="M13" s="21" t="str">
        <f t="shared" si="3"/>
        <v/>
      </c>
    </row>
    <row r="14" spans="1:13" x14ac:dyDescent="0.25">
      <c r="A14" s="18">
        <v>43617</v>
      </c>
      <c r="B14" s="57">
        <v>16</v>
      </c>
      <c r="C14" s="20"/>
      <c r="D14" s="21">
        <f t="shared" si="0"/>
        <v>0</v>
      </c>
      <c r="E14" s="72"/>
      <c r="F14" s="20"/>
      <c r="G14" s="87" t="str">
        <f t="shared" si="1"/>
        <v/>
      </c>
      <c r="H14" s="57">
        <v>250</v>
      </c>
      <c r="I14" s="75"/>
      <c r="J14" s="21">
        <f t="shared" si="2"/>
        <v>0</v>
      </c>
      <c r="K14" s="72"/>
      <c r="L14" s="20"/>
      <c r="M14" s="21" t="str">
        <f t="shared" si="3"/>
        <v/>
      </c>
    </row>
    <row r="15" spans="1:13" x14ac:dyDescent="0.25">
      <c r="A15" s="18">
        <v>43586</v>
      </c>
      <c r="B15" s="57">
        <v>20</v>
      </c>
      <c r="C15" s="20"/>
      <c r="D15" s="21">
        <f t="shared" si="0"/>
        <v>0</v>
      </c>
      <c r="E15" s="72"/>
      <c r="F15" s="20"/>
      <c r="G15" s="87" t="str">
        <f t="shared" si="1"/>
        <v/>
      </c>
      <c r="H15" s="57">
        <v>244</v>
      </c>
      <c r="I15" s="75"/>
      <c r="J15" s="21">
        <f t="shared" si="2"/>
        <v>0</v>
      </c>
      <c r="K15" s="72"/>
      <c r="L15" s="20"/>
      <c r="M15" s="21" t="str">
        <f t="shared" si="3"/>
        <v/>
      </c>
    </row>
    <row r="16" spans="1:13" x14ac:dyDescent="0.25">
      <c r="A16" s="18">
        <v>43556</v>
      </c>
      <c r="B16" s="57">
        <v>16</v>
      </c>
      <c r="C16" s="20"/>
      <c r="D16" s="21">
        <f t="shared" si="0"/>
        <v>0</v>
      </c>
      <c r="E16" s="72"/>
      <c r="F16" s="20"/>
      <c r="G16" s="87" t="str">
        <f t="shared" si="1"/>
        <v/>
      </c>
      <c r="H16" s="57">
        <v>245</v>
      </c>
      <c r="I16" s="75"/>
      <c r="J16" s="21">
        <f t="shared" si="2"/>
        <v>0</v>
      </c>
      <c r="K16" s="72"/>
      <c r="L16" s="20"/>
      <c r="M16" s="21" t="str">
        <f t="shared" si="3"/>
        <v/>
      </c>
    </row>
    <row r="17" spans="1:13" x14ac:dyDescent="0.25">
      <c r="A17" s="18">
        <v>43525</v>
      </c>
      <c r="B17" s="57">
        <v>17</v>
      </c>
      <c r="C17" s="20"/>
      <c r="D17" s="21">
        <f t="shared" si="0"/>
        <v>0</v>
      </c>
      <c r="E17" s="72"/>
      <c r="F17" s="20"/>
      <c r="G17" s="87" t="str">
        <f t="shared" si="1"/>
        <v/>
      </c>
      <c r="H17" s="57">
        <v>243</v>
      </c>
      <c r="I17" s="75"/>
      <c r="J17" s="21">
        <f t="shared" si="2"/>
        <v>0</v>
      </c>
      <c r="K17" s="72"/>
      <c r="L17" s="20"/>
      <c r="M17" s="21" t="str">
        <f t="shared" si="3"/>
        <v/>
      </c>
    </row>
    <row r="18" spans="1:13" x14ac:dyDescent="0.25">
      <c r="A18" s="18">
        <v>43497</v>
      </c>
      <c r="B18" s="57">
        <v>17</v>
      </c>
      <c r="C18" s="20"/>
      <c r="D18" s="21">
        <f t="shared" si="0"/>
        <v>0</v>
      </c>
      <c r="E18" s="72"/>
      <c r="F18" s="20"/>
      <c r="G18" s="87" t="str">
        <f t="shared" si="1"/>
        <v/>
      </c>
      <c r="H18" s="57">
        <v>242</v>
      </c>
      <c r="I18" s="75"/>
      <c r="J18" s="21">
        <f t="shared" si="2"/>
        <v>0</v>
      </c>
      <c r="K18" s="72"/>
      <c r="L18" s="20"/>
      <c r="M18" s="21" t="str">
        <f t="shared" si="3"/>
        <v/>
      </c>
    </row>
    <row r="19" spans="1:13" x14ac:dyDescent="0.25">
      <c r="A19" s="18">
        <v>43466</v>
      </c>
      <c r="B19" s="57">
        <v>17</v>
      </c>
      <c r="C19" s="20"/>
      <c r="D19" s="21">
        <f t="shared" si="0"/>
        <v>0</v>
      </c>
      <c r="E19" s="72"/>
      <c r="F19" s="20"/>
      <c r="G19" s="87" t="str">
        <f t="shared" si="1"/>
        <v/>
      </c>
      <c r="H19" s="57">
        <v>396</v>
      </c>
      <c r="I19" s="75"/>
      <c r="J19" s="21">
        <f t="shared" si="2"/>
        <v>0</v>
      </c>
      <c r="K19" s="72"/>
      <c r="L19" s="20"/>
      <c r="M19" s="21" t="str">
        <f t="shared" si="3"/>
        <v/>
      </c>
    </row>
    <row r="20" spans="1:13" x14ac:dyDescent="0.25">
      <c r="A20" s="18">
        <v>43435</v>
      </c>
      <c r="B20" s="57">
        <v>17</v>
      </c>
      <c r="C20" s="20"/>
      <c r="D20" s="21">
        <f t="shared" si="0"/>
        <v>0</v>
      </c>
      <c r="E20" s="72"/>
      <c r="F20" s="20"/>
      <c r="G20" s="87" t="str">
        <f t="shared" si="1"/>
        <v/>
      </c>
      <c r="H20" s="57">
        <v>392</v>
      </c>
      <c r="I20" s="75"/>
      <c r="J20" s="21">
        <f t="shared" si="2"/>
        <v>0</v>
      </c>
      <c r="K20" s="72"/>
      <c r="L20" s="20"/>
      <c r="M20" s="21" t="str">
        <f t="shared" si="3"/>
        <v/>
      </c>
    </row>
    <row r="21" spans="1:13" x14ac:dyDescent="0.25">
      <c r="A21" s="18">
        <v>43405</v>
      </c>
      <c r="B21" s="57">
        <v>17</v>
      </c>
      <c r="C21" s="20"/>
      <c r="D21" s="21">
        <f t="shared" si="0"/>
        <v>0</v>
      </c>
      <c r="E21" s="72"/>
      <c r="F21" s="20"/>
      <c r="G21" s="87" t="str">
        <f t="shared" si="1"/>
        <v/>
      </c>
      <c r="H21" s="57">
        <v>385</v>
      </c>
      <c r="I21" s="75"/>
      <c r="J21" s="21">
        <f t="shared" si="2"/>
        <v>0</v>
      </c>
      <c r="K21" s="72"/>
      <c r="L21" s="20"/>
      <c r="M21" s="21" t="str">
        <f t="shared" si="3"/>
        <v/>
      </c>
    </row>
    <row r="22" spans="1:13" x14ac:dyDescent="0.25">
      <c r="A22" s="18">
        <v>43374</v>
      </c>
      <c r="B22" s="57">
        <v>16</v>
      </c>
      <c r="C22" s="20"/>
      <c r="D22" s="21">
        <f t="shared" si="0"/>
        <v>0</v>
      </c>
      <c r="E22" s="72"/>
      <c r="F22" s="20"/>
      <c r="G22" s="87" t="str">
        <f t="shared" si="1"/>
        <v/>
      </c>
      <c r="H22" s="57">
        <v>384</v>
      </c>
      <c r="I22" s="75"/>
      <c r="J22" s="21">
        <f t="shared" si="2"/>
        <v>0</v>
      </c>
      <c r="K22" s="72"/>
      <c r="L22" s="20"/>
      <c r="M22" s="21" t="str">
        <f t="shared" si="3"/>
        <v/>
      </c>
    </row>
    <row r="23" spans="1:13" x14ac:dyDescent="0.25">
      <c r="A23" s="18">
        <v>43344</v>
      </c>
      <c r="B23" s="57">
        <v>16</v>
      </c>
      <c r="C23" s="20"/>
      <c r="D23" s="21">
        <f t="shared" si="0"/>
        <v>0</v>
      </c>
      <c r="E23" s="72"/>
      <c r="F23" s="20"/>
      <c r="G23" s="87" t="str">
        <f t="shared" si="1"/>
        <v/>
      </c>
      <c r="H23" s="57">
        <v>387</v>
      </c>
      <c r="I23" s="75"/>
      <c r="J23" s="21">
        <f t="shared" si="2"/>
        <v>0</v>
      </c>
      <c r="K23" s="72"/>
      <c r="L23" s="20"/>
      <c r="M23" s="21" t="str">
        <f t="shared" si="3"/>
        <v/>
      </c>
    </row>
    <row r="24" spans="1:13" x14ac:dyDescent="0.25">
      <c r="A24" s="18">
        <v>43313</v>
      </c>
      <c r="B24" s="57">
        <v>16</v>
      </c>
      <c r="C24" s="20"/>
      <c r="D24" s="21">
        <f t="shared" si="0"/>
        <v>0</v>
      </c>
      <c r="E24" s="72"/>
      <c r="F24" s="20"/>
      <c r="G24" s="87" t="str">
        <f t="shared" si="1"/>
        <v/>
      </c>
      <c r="H24" s="57">
        <v>381</v>
      </c>
      <c r="I24" s="75"/>
      <c r="J24" s="21">
        <f t="shared" si="2"/>
        <v>0</v>
      </c>
      <c r="K24" s="72"/>
      <c r="L24" s="20"/>
      <c r="M24" s="21" t="str">
        <f t="shared" si="3"/>
        <v/>
      </c>
    </row>
    <row r="25" spans="1:13" x14ac:dyDescent="0.25">
      <c r="A25" s="18">
        <v>43282</v>
      </c>
      <c r="B25" s="57">
        <v>15</v>
      </c>
      <c r="C25" s="20"/>
      <c r="D25" s="21">
        <f t="shared" si="0"/>
        <v>0</v>
      </c>
      <c r="E25" s="72"/>
      <c r="F25" s="20"/>
      <c r="G25" s="87" t="str">
        <f t="shared" si="1"/>
        <v/>
      </c>
      <c r="H25" s="57">
        <v>383</v>
      </c>
      <c r="I25" s="75"/>
      <c r="J25" s="21">
        <f t="shared" si="2"/>
        <v>0</v>
      </c>
      <c r="K25" s="72"/>
      <c r="L25" s="20"/>
      <c r="M25" s="21" t="str">
        <f t="shared" si="3"/>
        <v/>
      </c>
    </row>
    <row r="26" spans="1:13" x14ac:dyDescent="0.25">
      <c r="A26" s="18">
        <v>43252</v>
      </c>
      <c r="B26" s="57">
        <v>14</v>
      </c>
      <c r="C26" s="20"/>
      <c r="D26" s="21">
        <f t="shared" si="0"/>
        <v>0</v>
      </c>
      <c r="E26" s="72"/>
      <c r="F26" s="20"/>
      <c r="G26" s="87" t="str">
        <f t="shared" si="1"/>
        <v/>
      </c>
      <c r="H26" s="57">
        <v>381</v>
      </c>
      <c r="I26" s="75"/>
      <c r="J26" s="21">
        <f t="shared" si="2"/>
        <v>0</v>
      </c>
      <c r="K26" s="72"/>
      <c r="L26" s="20"/>
      <c r="M26" s="21" t="str">
        <f t="shared" si="3"/>
        <v/>
      </c>
    </row>
    <row r="27" spans="1:13" x14ac:dyDescent="0.25">
      <c r="A27" s="18">
        <v>43221</v>
      </c>
      <c r="B27" s="57">
        <v>13</v>
      </c>
      <c r="C27" s="20"/>
      <c r="D27" s="21">
        <f t="shared" si="0"/>
        <v>0</v>
      </c>
      <c r="E27" s="72"/>
      <c r="F27" s="20"/>
      <c r="G27" s="87" t="str">
        <f t="shared" si="1"/>
        <v/>
      </c>
      <c r="H27" s="57">
        <v>379</v>
      </c>
      <c r="I27" s="75"/>
      <c r="J27" s="21">
        <f t="shared" si="2"/>
        <v>0</v>
      </c>
      <c r="K27" s="72"/>
      <c r="L27" s="20"/>
      <c r="M27" s="21" t="str">
        <f t="shared" si="3"/>
        <v/>
      </c>
    </row>
    <row r="28" spans="1:13" x14ac:dyDescent="0.25">
      <c r="A28" s="18">
        <v>43191</v>
      </c>
      <c r="B28" s="57">
        <v>13</v>
      </c>
      <c r="C28" s="20"/>
      <c r="D28" s="21">
        <f t="shared" si="0"/>
        <v>0</v>
      </c>
      <c r="E28" s="72"/>
      <c r="F28" s="20"/>
      <c r="G28" s="87" t="str">
        <f t="shared" si="1"/>
        <v/>
      </c>
      <c r="H28" s="57">
        <v>380</v>
      </c>
      <c r="I28" s="75"/>
      <c r="J28" s="21">
        <f t="shared" si="2"/>
        <v>0</v>
      </c>
      <c r="K28" s="72"/>
      <c r="L28" s="20"/>
      <c r="M28" s="21" t="str">
        <f t="shared" si="3"/>
        <v/>
      </c>
    </row>
    <row r="29" spans="1:13" x14ac:dyDescent="0.25">
      <c r="A29" s="18">
        <v>43160</v>
      </c>
      <c r="B29" s="57">
        <v>13</v>
      </c>
      <c r="C29" s="20"/>
      <c r="D29" s="21">
        <f t="shared" si="0"/>
        <v>0</v>
      </c>
      <c r="E29" s="72"/>
      <c r="F29" s="20"/>
      <c r="G29" s="87" t="str">
        <f t="shared" si="1"/>
        <v/>
      </c>
      <c r="H29" s="57">
        <v>377</v>
      </c>
      <c r="I29" s="75"/>
      <c r="J29" s="21">
        <f t="shared" si="2"/>
        <v>0</v>
      </c>
      <c r="K29" s="72"/>
      <c r="L29" s="20"/>
      <c r="M29" s="21" t="str">
        <f t="shared" si="3"/>
        <v/>
      </c>
    </row>
    <row r="30" spans="1:13" x14ac:dyDescent="0.25">
      <c r="A30" s="18">
        <v>43132</v>
      </c>
      <c r="B30" s="57">
        <v>13</v>
      </c>
      <c r="C30" s="20"/>
      <c r="D30" s="21">
        <f t="shared" si="0"/>
        <v>0</v>
      </c>
      <c r="E30" s="72"/>
      <c r="F30" s="20"/>
      <c r="G30" s="87" t="str">
        <f t="shared" si="1"/>
        <v/>
      </c>
      <c r="H30" s="57">
        <v>373</v>
      </c>
      <c r="I30" s="75"/>
      <c r="J30" s="21">
        <f t="shared" si="2"/>
        <v>0</v>
      </c>
      <c r="K30" s="72"/>
      <c r="L30" s="20"/>
      <c r="M30" s="21" t="str">
        <f t="shared" si="3"/>
        <v/>
      </c>
    </row>
    <row r="31" spans="1:13" ht="15.75" thickBot="1" x14ac:dyDescent="0.3">
      <c r="A31" s="22">
        <v>43101</v>
      </c>
      <c r="B31" s="57">
        <v>13</v>
      </c>
      <c r="C31" s="23"/>
      <c r="D31" s="24">
        <f t="shared" si="0"/>
        <v>0</v>
      </c>
      <c r="E31" s="73"/>
      <c r="F31" s="23"/>
      <c r="G31" s="24" t="str">
        <f t="shared" si="1"/>
        <v/>
      </c>
      <c r="H31" s="88">
        <v>369</v>
      </c>
      <c r="I31" s="76"/>
      <c r="J31" s="24">
        <f t="shared" si="2"/>
        <v>0</v>
      </c>
      <c r="K31" s="73"/>
      <c r="L31" s="23"/>
      <c r="M31" s="24" t="str">
        <f t="shared" si="3"/>
        <v/>
      </c>
    </row>
    <row r="32" spans="1:13" x14ac:dyDescent="0.25">
      <c r="A32" s="12"/>
      <c r="B32" s="25"/>
      <c r="C32" s="25"/>
      <c r="D32" s="26"/>
      <c r="E32" s="25"/>
      <c r="F32" s="25"/>
      <c r="G32" s="26"/>
      <c r="H32" s="25"/>
      <c r="I32" s="25"/>
      <c r="J32" s="26"/>
      <c r="K32" s="25"/>
      <c r="L32" s="25"/>
      <c r="M32" s="26"/>
    </row>
    <row r="33" spans="2:14" x14ac:dyDescent="0.25">
      <c r="B33" s="16"/>
      <c r="C33" s="16"/>
      <c r="E33" s="16"/>
      <c r="F33" s="16"/>
      <c r="H33" s="16"/>
      <c r="I33" s="16"/>
      <c r="K33" s="16"/>
      <c r="L33" s="16"/>
    </row>
    <row r="34" spans="2:14" x14ac:dyDescent="0.25">
      <c r="B34" s="12"/>
      <c r="C34" s="12"/>
      <c r="E34" s="12"/>
      <c r="F34" s="12"/>
      <c r="H34" s="70"/>
      <c r="I34" s="12"/>
      <c r="K34" s="12"/>
      <c r="L34" s="12"/>
    </row>
    <row r="35" spans="2:14" x14ac:dyDescent="0.25">
      <c r="B35" s="70">
        <f>SUM(B5:B31)</f>
        <v>412</v>
      </c>
      <c r="C35" s="12"/>
      <c r="E35" s="12"/>
      <c r="F35" s="12"/>
      <c r="H35" s="70">
        <f>SUM(H5:H31)</f>
        <v>8535</v>
      </c>
      <c r="I35" s="12"/>
      <c r="K35" s="12"/>
      <c r="L35" s="12"/>
      <c r="N35" s="53">
        <f>B35 + H35</f>
        <v>8947</v>
      </c>
    </row>
    <row r="36" spans="2:14" x14ac:dyDescent="0.25">
      <c r="B36" s="12"/>
      <c r="C36" s="12"/>
      <c r="E36" s="12"/>
      <c r="F36" s="12"/>
      <c r="H36" s="12"/>
      <c r="I36" s="12"/>
      <c r="K36" s="12"/>
      <c r="L36" s="12"/>
    </row>
    <row r="37" spans="2:14" x14ac:dyDescent="0.25">
      <c r="B37" s="12"/>
      <c r="C37" s="12"/>
      <c r="E37" s="12"/>
      <c r="F37" s="12"/>
      <c r="H37" s="12"/>
      <c r="I37" s="12"/>
      <c r="K37" s="12"/>
      <c r="L37" s="12"/>
    </row>
    <row r="38" spans="2:14" x14ac:dyDescent="0.25">
      <c r="B38" s="12"/>
      <c r="C38" s="12"/>
      <c r="E38" s="12"/>
      <c r="F38" s="12"/>
      <c r="H38" s="12"/>
      <c r="I38" s="12"/>
      <c r="K38" s="12"/>
      <c r="L38" s="12"/>
    </row>
    <row r="39" spans="2:14" x14ac:dyDescent="0.25">
      <c r="B39" s="12"/>
      <c r="C39" s="12"/>
      <c r="E39" s="12"/>
      <c r="F39" s="12"/>
      <c r="H39" s="12"/>
      <c r="I39" s="12"/>
      <c r="K39" s="12"/>
      <c r="L39" s="12"/>
    </row>
  </sheetData>
  <mergeCells count="6">
    <mergeCell ref="K3:M3"/>
    <mergeCell ref="D2:J2"/>
    <mergeCell ref="A3:A4"/>
    <mergeCell ref="B3:D3"/>
    <mergeCell ref="E3:G3"/>
    <mergeCell ref="H3:J3"/>
  </mergeCells>
  <pageMargins left="0.7" right="0.7" top="0.75" bottom="0.75" header="0.3" footer="0.3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39"/>
  <sheetViews>
    <sheetView workbookViewId="0">
      <selection activeCell="H10" sqref="H10"/>
    </sheetView>
  </sheetViews>
  <sheetFormatPr defaultColWidth="9.140625" defaultRowHeight="15" x14ac:dyDescent="0.25"/>
  <cols>
    <col min="1" max="1" width="9.140625" style="2" customWidth="1"/>
    <col min="2" max="13" width="14" style="2" customWidth="1"/>
    <col min="14" max="16384" width="9.140625" style="2"/>
  </cols>
  <sheetData>
    <row r="1" spans="1:13" x14ac:dyDescent="0.25">
      <c r="A1" s="4" t="s">
        <v>55</v>
      </c>
      <c r="B1" s="4" t="s">
        <v>33</v>
      </c>
      <c r="C1" s="4"/>
      <c r="E1" s="4"/>
      <c r="F1" s="4"/>
      <c r="H1" s="4"/>
      <c r="I1" s="4"/>
      <c r="K1" s="4"/>
      <c r="L1" s="4"/>
    </row>
    <row r="2" spans="1:13" ht="21.75" thickBot="1" x14ac:dyDescent="0.4">
      <c r="A2" s="4"/>
      <c r="B2" s="4"/>
      <c r="C2" s="4"/>
      <c r="D2" s="110"/>
      <c r="E2" s="110"/>
      <c r="F2" s="110"/>
      <c r="G2" s="110"/>
      <c r="H2" s="110"/>
      <c r="I2" s="110"/>
      <c r="J2" s="110"/>
      <c r="K2" s="4"/>
      <c r="L2" s="4"/>
    </row>
    <row r="3" spans="1:13" ht="24.6" customHeight="1" x14ac:dyDescent="0.25">
      <c r="A3" s="106" t="s">
        <v>0</v>
      </c>
      <c r="B3" s="103" t="s">
        <v>6</v>
      </c>
      <c r="C3" s="104"/>
      <c r="D3" s="108"/>
      <c r="E3" s="103" t="s">
        <v>7</v>
      </c>
      <c r="F3" s="104"/>
      <c r="G3" s="108"/>
      <c r="H3" s="103" t="s">
        <v>8</v>
      </c>
      <c r="I3" s="104"/>
      <c r="J3" s="109"/>
      <c r="K3" s="103" t="s">
        <v>9</v>
      </c>
      <c r="L3" s="104"/>
      <c r="M3" s="105"/>
    </row>
    <row r="4" spans="1:13" ht="105.75" thickBot="1" x14ac:dyDescent="0.3">
      <c r="A4" s="107"/>
      <c r="B4" s="17" t="s">
        <v>10</v>
      </c>
      <c r="C4" s="17" t="s">
        <v>32</v>
      </c>
      <c r="D4" s="17" t="s">
        <v>20</v>
      </c>
      <c r="E4" s="17" t="s">
        <v>10</v>
      </c>
      <c r="F4" s="17" t="s">
        <v>32</v>
      </c>
      <c r="G4" s="17" t="s">
        <v>20</v>
      </c>
      <c r="H4" s="17" t="s">
        <v>10</v>
      </c>
      <c r="I4" s="17" t="s">
        <v>32</v>
      </c>
      <c r="J4" s="17" t="s">
        <v>20</v>
      </c>
      <c r="K4" s="17" t="s">
        <v>10</v>
      </c>
      <c r="L4" s="17" t="s">
        <v>32</v>
      </c>
      <c r="M4" s="17" t="s">
        <v>20</v>
      </c>
    </row>
    <row r="5" spans="1:13" x14ac:dyDescent="0.25">
      <c r="A5" s="18">
        <v>43891</v>
      </c>
      <c r="B5" s="82"/>
      <c r="C5" s="19"/>
      <c r="D5" s="47" t="str">
        <f>IFERROR(C5/B5,"")</f>
        <v/>
      </c>
      <c r="E5" s="71"/>
      <c r="F5" s="19"/>
      <c r="G5" s="47" t="str">
        <f>IFERROR(F5/E5,"")</f>
        <v/>
      </c>
      <c r="H5" s="71"/>
      <c r="I5" s="19"/>
      <c r="J5" s="47" t="str">
        <f>IFERROR(I5/H5,"")</f>
        <v/>
      </c>
      <c r="K5" s="71"/>
      <c r="L5" s="19"/>
      <c r="M5" s="47" t="str">
        <f>IFERROR(L5/K5,"")</f>
        <v/>
      </c>
    </row>
    <row r="6" spans="1:13" x14ac:dyDescent="0.25">
      <c r="A6" s="18">
        <v>43862</v>
      </c>
      <c r="B6" s="82"/>
      <c r="C6" s="20"/>
      <c r="D6" s="21" t="str">
        <f t="shared" ref="D6:D31" si="0">IFERROR(C6/B6,"")</f>
        <v/>
      </c>
      <c r="E6" s="72"/>
      <c r="F6" s="20"/>
      <c r="G6" s="21" t="str">
        <f t="shared" ref="G6:G31" si="1">IFERROR(F6/E6,"")</f>
        <v/>
      </c>
      <c r="H6" s="72"/>
      <c r="I6" s="20"/>
      <c r="J6" s="21" t="str">
        <f t="shared" ref="J6:J31" si="2">IFERROR(I6/H6,"")</f>
        <v/>
      </c>
      <c r="K6" s="72"/>
      <c r="L6" s="20"/>
      <c r="M6" s="21" t="str">
        <f t="shared" ref="M6:M31" si="3">IFERROR(L6/K6,"")</f>
        <v/>
      </c>
    </row>
    <row r="7" spans="1:13" x14ac:dyDescent="0.25">
      <c r="A7" s="18">
        <v>43831</v>
      </c>
      <c r="B7" s="82"/>
      <c r="C7" s="20"/>
      <c r="D7" s="21" t="str">
        <f t="shared" si="0"/>
        <v/>
      </c>
      <c r="E7" s="72"/>
      <c r="F7" s="20"/>
      <c r="G7" s="21" t="str">
        <f t="shared" si="1"/>
        <v/>
      </c>
      <c r="H7" s="72"/>
      <c r="I7" s="20"/>
      <c r="J7" s="21" t="str">
        <f t="shared" si="2"/>
        <v/>
      </c>
      <c r="K7" s="72"/>
      <c r="L7" s="20"/>
      <c r="M7" s="21" t="str">
        <f t="shared" si="3"/>
        <v/>
      </c>
    </row>
    <row r="8" spans="1:13" x14ac:dyDescent="0.25">
      <c r="A8" s="18">
        <v>43800</v>
      </c>
      <c r="B8" s="82"/>
      <c r="C8" s="20"/>
      <c r="D8" s="21" t="str">
        <f t="shared" si="0"/>
        <v/>
      </c>
      <c r="E8" s="72"/>
      <c r="F8" s="20"/>
      <c r="G8" s="21" t="str">
        <f t="shared" si="1"/>
        <v/>
      </c>
      <c r="H8" s="72"/>
      <c r="I8" s="20"/>
      <c r="J8" s="21" t="str">
        <f t="shared" si="2"/>
        <v/>
      </c>
      <c r="K8" s="72"/>
      <c r="L8" s="20"/>
      <c r="M8" s="21" t="str">
        <f t="shared" si="3"/>
        <v/>
      </c>
    </row>
    <row r="9" spans="1:13" x14ac:dyDescent="0.25">
      <c r="A9" s="18">
        <v>43770</v>
      </c>
      <c r="B9" s="82"/>
      <c r="C9" s="20"/>
      <c r="D9" s="21" t="str">
        <f t="shared" si="0"/>
        <v/>
      </c>
      <c r="E9" s="72"/>
      <c r="F9" s="20"/>
      <c r="G9" s="21" t="str">
        <f t="shared" si="1"/>
        <v/>
      </c>
      <c r="H9" s="72"/>
      <c r="I9" s="20"/>
      <c r="J9" s="21" t="str">
        <f t="shared" si="2"/>
        <v/>
      </c>
      <c r="K9" s="72"/>
      <c r="L9" s="20"/>
      <c r="M9" s="21" t="str">
        <f t="shared" si="3"/>
        <v/>
      </c>
    </row>
    <row r="10" spans="1:13" x14ac:dyDescent="0.25">
      <c r="A10" s="18">
        <v>43739</v>
      </c>
      <c r="B10" s="82"/>
      <c r="C10" s="20"/>
      <c r="D10" s="21" t="str">
        <f t="shared" si="0"/>
        <v/>
      </c>
      <c r="E10" s="72"/>
      <c r="F10" s="20"/>
      <c r="G10" s="21" t="str">
        <f t="shared" si="1"/>
        <v/>
      </c>
      <c r="H10" s="72"/>
      <c r="I10" s="20"/>
      <c r="J10" s="21" t="str">
        <f t="shared" si="2"/>
        <v/>
      </c>
      <c r="K10" s="72"/>
      <c r="L10" s="20"/>
      <c r="M10" s="21" t="str">
        <f t="shared" si="3"/>
        <v/>
      </c>
    </row>
    <row r="11" spans="1:13" x14ac:dyDescent="0.25">
      <c r="A11" s="18">
        <v>43709</v>
      </c>
      <c r="B11" s="82"/>
      <c r="C11" s="20"/>
      <c r="D11" s="21" t="str">
        <f t="shared" si="0"/>
        <v/>
      </c>
      <c r="E11" s="72"/>
      <c r="F11" s="20"/>
      <c r="G11" s="21" t="str">
        <f t="shared" si="1"/>
        <v/>
      </c>
      <c r="H11" s="72"/>
      <c r="I11" s="20"/>
      <c r="J11" s="21" t="str">
        <f t="shared" si="2"/>
        <v/>
      </c>
      <c r="K11" s="72"/>
      <c r="L11" s="20"/>
      <c r="M11" s="21" t="str">
        <f t="shared" si="3"/>
        <v/>
      </c>
    </row>
    <row r="12" spans="1:13" x14ac:dyDescent="0.25">
      <c r="A12" s="18">
        <v>43678</v>
      </c>
      <c r="B12" s="82"/>
      <c r="C12" s="20"/>
      <c r="D12" s="21" t="str">
        <f t="shared" si="0"/>
        <v/>
      </c>
      <c r="E12" s="72"/>
      <c r="F12" s="20"/>
      <c r="G12" s="21" t="str">
        <f t="shared" si="1"/>
        <v/>
      </c>
      <c r="H12" s="72"/>
      <c r="I12" s="20"/>
      <c r="J12" s="21" t="str">
        <f t="shared" si="2"/>
        <v/>
      </c>
      <c r="K12" s="72"/>
      <c r="L12" s="20"/>
      <c r="M12" s="21" t="str">
        <f t="shared" si="3"/>
        <v/>
      </c>
    </row>
    <row r="13" spans="1:13" ht="15.75" thickBot="1" x14ac:dyDescent="0.3">
      <c r="A13" s="18">
        <v>43647</v>
      </c>
      <c r="B13" s="82"/>
      <c r="C13" s="20"/>
      <c r="D13" s="21" t="str">
        <f t="shared" si="0"/>
        <v/>
      </c>
      <c r="E13" s="84"/>
      <c r="F13" s="20"/>
      <c r="G13" s="21" t="str">
        <f t="shared" si="1"/>
        <v/>
      </c>
      <c r="H13" s="84"/>
      <c r="I13" s="20"/>
      <c r="J13" s="21" t="str">
        <f t="shared" si="2"/>
        <v/>
      </c>
      <c r="K13" s="84"/>
      <c r="L13" s="20"/>
      <c r="M13" s="21" t="str">
        <f t="shared" si="3"/>
        <v/>
      </c>
    </row>
    <row r="14" spans="1:13" ht="15.75" thickBot="1" x14ac:dyDescent="0.3">
      <c r="A14" s="18">
        <v>43617</v>
      </c>
      <c r="B14" s="57">
        <v>22</v>
      </c>
      <c r="C14" s="61">
        <v>22</v>
      </c>
      <c r="D14" s="21">
        <f t="shared" si="0"/>
        <v>1</v>
      </c>
      <c r="E14" s="77">
        <v>1</v>
      </c>
      <c r="F14" s="100">
        <v>1</v>
      </c>
      <c r="G14" s="21">
        <f t="shared" si="1"/>
        <v>1</v>
      </c>
      <c r="H14" s="77">
        <v>261</v>
      </c>
      <c r="I14" s="100">
        <v>259</v>
      </c>
      <c r="J14" s="21">
        <f t="shared" si="2"/>
        <v>0.9923371647509579</v>
      </c>
      <c r="K14" s="77">
        <v>42</v>
      </c>
      <c r="L14" s="100">
        <v>41</v>
      </c>
      <c r="M14" s="21">
        <f t="shared" si="3"/>
        <v>0.97619047619047616</v>
      </c>
    </row>
    <row r="15" spans="1:13" ht="15.75" thickBot="1" x14ac:dyDescent="0.3">
      <c r="A15" s="18">
        <v>43586</v>
      </c>
      <c r="B15" s="57">
        <v>37</v>
      </c>
      <c r="C15" s="61">
        <v>34</v>
      </c>
      <c r="D15" s="21">
        <f t="shared" si="0"/>
        <v>0.91891891891891897</v>
      </c>
      <c r="E15" s="77">
        <v>2</v>
      </c>
      <c r="F15" s="101">
        <v>2</v>
      </c>
      <c r="G15" s="21">
        <f t="shared" si="1"/>
        <v>1</v>
      </c>
      <c r="H15" s="77">
        <v>378</v>
      </c>
      <c r="I15" s="101">
        <v>336</v>
      </c>
      <c r="J15" s="21">
        <f t="shared" si="2"/>
        <v>0.88888888888888884</v>
      </c>
      <c r="K15" s="77">
        <v>73</v>
      </c>
      <c r="L15" s="101">
        <v>73</v>
      </c>
      <c r="M15" s="21">
        <f t="shared" si="3"/>
        <v>1</v>
      </c>
    </row>
    <row r="16" spans="1:13" ht="15.75" thickBot="1" x14ac:dyDescent="0.3">
      <c r="A16" s="18">
        <v>43556</v>
      </c>
      <c r="B16" s="57">
        <v>37</v>
      </c>
      <c r="C16" s="61">
        <v>37</v>
      </c>
      <c r="D16" s="21">
        <f t="shared" si="0"/>
        <v>1</v>
      </c>
      <c r="E16" s="77">
        <v>2</v>
      </c>
      <c r="F16" s="101">
        <v>2</v>
      </c>
      <c r="G16" s="21">
        <f t="shared" si="1"/>
        <v>1</v>
      </c>
      <c r="H16" s="77">
        <v>384</v>
      </c>
      <c r="I16" s="101">
        <v>297</v>
      </c>
      <c r="J16" s="21">
        <f t="shared" si="2"/>
        <v>0.7734375</v>
      </c>
      <c r="K16" s="77">
        <v>70</v>
      </c>
      <c r="L16" s="101">
        <v>70</v>
      </c>
      <c r="M16" s="21">
        <f t="shared" si="3"/>
        <v>1</v>
      </c>
    </row>
    <row r="17" spans="1:13" ht="15.75" thickBot="1" x14ac:dyDescent="0.3">
      <c r="A17" s="18">
        <v>43525</v>
      </c>
      <c r="B17" s="57">
        <v>39</v>
      </c>
      <c r="C17" s="61">
        <v>38</v>
      </c>
      <c r="D17" s="21">
        <f t="shared" si="0"/>
        <v>0.97435897435897434</v>
      </c>
      <c r="E17" s="77">
        <v>2</v>
      </c>
      <c r="F17" s="101">
        <v>2</v>
      </c>
      <c r="G17" s="21">
        <f t="shared" si="1"/>
        <v>1</v>
      </c>
      <c r="H17" s="77">
        <v>384</v>
      </c>
      <c r="I17" s="101">
        <v>326</v>
      </c>
      <c r="J17" s="21">
        <f t="shared" si="2"/>
        <v>0.84895833333333337</v>
      </c>
      <c r="K17" s="77">
        <v>81</v>
      </c>
      <c r="L17" s="101">
        <v>81</v>
      </c>
      <c r="M17" s="21">
        <f t="shared" si="3"/>
        <v>1</v>
      </c>
    </row>
    <row r="18" spans="1:13" ht="15.75" thickBot="1" x14ac:dyDescent="0.3">
      <c r="A18" s="18">
        <v>43497</v>
      </c>
      <c r="B18" s="57">
        <v>43</v>
      </c>
      <c r="C18" s="61">
        <v>37</v>
      </c>
      <c r="D18" s="21">
        <f t="shared" si="0"/>
        <v>0.86046511627906974</v>
      </c>
      <c r="E18" s="77">
        <v>2</v>
      </c>
      <c r="F18" s="101">
        <v>2</v>
      </c>
      <c r="G18" s="21">
        <f t="shared" si="1"/>
        <v>1</v>
      </c>
      <c r="H18" s="77">
        <v>388</v>
      </c>
      <c r="I18" s="101">
        <v>201</v>
      </c>
      <c r="J18" s="21">
        <f t="shared" si="2"/>
        <v>0.51804123711340211</v>
      </c>
      <c r="K18" s="77">
        <v>86</v>
      </c>
      <c r="L18" s="101">
        <v>56</v>
      </c>
      <c r="M18" s="21">
        <f t="shared" si="3"/>
        <v>0.65116279069767447</v>
      </c>
    </row>
    <row r="19" spans="1:13" ht="15.75" thickBot="1" x14ac:dyDescent="0.3">
      <c r="A19" s="18">
        <v>43466</v>
      </c>
      <c r="B19" s="57">
        <v>43</v>
      </c>
      <c r="C19" s="61">
        <v>32</v>
      </c>
      <c r="D19" s="21">
        <f t="shared" si="0"/>
        <v>0.7441860465116279</v>
      </c>
      <c r="E19" s="77">
        <v>1</v>
      </c>
      <c r="F19" s="101">
        <v>0</v>
      </c>
      <c r="G19" s="21">
        <f t="shared" si="1"/>
        <v>0</v>
      </c>
      <c r="H19" s="77">
        <v>398</v>
      </c>
      <c r="I19" s="101">
        <v>133</v>
      </c>
      <c r="J19" s="21">
        <f t="shared" si="2"/>
        <v>0.33417085427135679</v>
      </c>
      <c r="K19" s="77">
        <v>87</v>
      </c>
      <c r="L19" s="101">
        <v>16</v>
      </c>
      <c r="M19" s="21">
        <f t="shared" si="3"/>
        <v>0.18390804597701149</v>
      </c>
    </row>
    <row r="20" spans="1:13" ht="15.75" thickBot="1" x14ac:dyDescent="0.3">
      <c r="A20" s="18">
        <v>43435</v>
      </c>
      <c r="B20" s="57">
        <v>43</v>
      </c>
      <c r="C20" s="61">
        <v>41</v>
      </c>
      <c r="D20" s="21">
        <f t="shared" si="0"/>
        <v>0.95348837209302328</v>
      </c>
      <c r="E20" s="77">
        <v>1</v>
      </c>
      <c r="F20" s="101">
        <v>1</v>
      </c>
      <c r="G20" s="21">
        <f t="shared" si="1"/>
        <v>1</v>
      </c>
      <c r="H20" s="77">
        <v>402</v>
      </c>
      <c r="I20" s="101">
        <v>226</v>
      </c>
      <c r="J20" s="21">
        <f t="shared" si="2"/>
        <v>0.56218905472636815</v>
      </c>
      <c r="K20" s="77">
        <v>92</v>
      </c>
      <c r="L20" s="101">
        <v>43</v>
      </c>
      <c r="M20" s="21">
        <f t="shared" si="3"/>
        <v>0.46739130434782611</v>
      </c>
    </row>
    <row r="21" spans="1:13" ht="15.75" thickBot="1" x14ac:dyDescent="0.3">
      <c r="A21" s="18">
        <v>43405</v>
      </c>
      <c r="B21" s="57">
        <v>43</v>
      </c>
      <c r="C21" s="61">
        <v>40</v>
      </c>
      <c r="D21" s="21">
        <f t="shared" si="0"/>
        <v>0.93023255813953487</v>
      </c>
      <c r="E21" s="85">
        <v>1</v>
      </c>
      <c r="F21" s="101">
        <v>1</v>
      </c>
      <c r="G21" s="21">
        <f t="shared" si="1"/>
        <v>1</v>
      </c>
      <c r="H21" s="77">
        <v>410</v>
      </c>
      <c r="I21" s="101">
        <v>367</v>
      </c>
      <c r="J21" s="21">
        <f t="shared" si="2"/>
        <v>0.89512195121951221</v>
      </c>
      <c r="K21" s="77">
        <v>97</v>
      </c>
      <c r="L21" s="101">
        <v>90</v>
      </c>
      <c r="M21" s="21">
        <f t="shared" si="3"/>
        <v>0.92783505154639179</v>
      </c>
    </row>
    <row r="22" spans="1:13" ht="15.75" thickBot="1" x14ac:dyDescent="0.3">
      <c r="A22" s="18">
        <v>43374</v>
      </c>
      <c r="B22" s="57">
        <v>47</v>
      </c>
      <c r="C22" s="61">
        <v>42</v>
      </c>
      <c r="D22" s="21">
        <f t="shared" si="0"/>
        <v>0.8936170212765957</v>
      </c>
      <c r="E22" s="85">
        <v>0</v>
      </c>
      <c r="F22" s="101">
        <v>0</v>
      </c>
      <c r="G22" s="21" t="str">
        <f t="shared" si="1"/>
        <v/>
      </c>
      <c r="H22" s="77">
        <v>434</v>
      </c>
      <c r="I22" s="101">
        <v>383</v>
      </c>
      <c r="J22" s="21">
        <f t="shared" si="2"/>
        <v>0.88248847926267282</v>
      </c>
      <c r="K22" s="77">
        <v>80</v>
      </c>
      <c r="L22" s="101">
        <v>71</v>
      </c>
      <c r="M22" s="21">
        <f t="shared" si="3"/>
        <v>0.88749999999999996</v>
      </c>
    </row>
    <row r="23" spans="1:13" ht="15.75" thickBot="1" x14ac:dyDescent="0.3">
      <c r="A23" s="18">
        <v>43344</v>
      </c>
      <c r="B23" s="57">
        <v>47</v>
      </c>
      <c r="C23" s="61">
        <v>43</v>
      </c>
      <c r="D23" s="21">
        <f t="shared" si="0"/>
        <v>0.91489361702127658</v>
      </c>
      <c r="E23" s="77">
        <v>1</v>
      </c>
      <c r="F23" s="101">
        <v>1</v>
      </c>
      <c r="G23" s="21">
        <f t="shared" si="1"/>
        <v>1</v>
      </c>
      <c r="H23" s="77">
        <v>447</v>
      </c>
      <c r="I23" s="101">
        <v>369</v>
      </c>
      <c r="J23" s="21">
        <f t="shared" si="2"/>
        <v>0.82550335570469802</v>
      </c>
      <c r="K23" s="77">
        <v>80</v>
      </c>
      <c r="L23" s="101">
        <v>70</v>
      </c>
      <c r="M23" s="21">
        <f t="shared" si="3"/>
        <v>0.875</v>
      </c>
    </row>
    <row r="24" spans="1:13" ht="15.75" thickBot="1" x14ac:dyDescent="0.3">
      <c r="A24" s="18">
        <v>43313</v>
      </c>
      <c r="B24" s="57">
        <v>48</v>
      </c>
      <c r="C24" s="61">
        <v>45</v>
      </c>
      <c r="D24" s="21">
        <f t="shared" si="0"/>
        <v>0.9375</v>
      </c>
      <c r="E24" s="77">
        <v>1</v>
      </c>
      <c r="F24" s="101">
        <v>1</v>
      </c>
      <c r="G24" s="21">
        <f t="shared" si="1"/>
        <v>1</v>
      </c>
      <c r="H24" s="77">
        <v>467</v>
      </c>
      <c r="I24" s="101">
        <v>411</v>
      </c>
      <c r="J24" s="21">
        <f t="shared" si="2"/>
        <v>0.88008565310492504</v>
      </c>
      <c r="K24" s="77">
        <v>83</v>
      </c>
      <c r="L24" s="101">
        <v>77</v>
      </c>
      <c r="M24" s="21">
        <f t="shared" si="3"/>
        <v>0.92771084337349397</v>
      </c>
    </row>
    <row r="25" spans="1:13" ht="15.75" thickBot="1" x14ac:dyDescent="0.3">
      <c r="A25" s="18">
        <v>43282</v>
      </c>
      <c r="B25" s="57">
        <v>50</v>
      </c>
      <c r="C25" s="61">
        <v>46</v>
      </c>
      <c r="D25" s="21">
        <f t="shared" si="0"/>
        <v>0.92</v>
      </c>
      <c r="E25" s="77">
        <v>3</v>
      </c>
      <c r="F25" s="101">
        <v>3</v>
      </c>
      <c r="G25" s="21">
        <f t="shared" si="1"/>
        <v>1</v>
      </c>
      <c r="H25" s="77">
        <v>478</v>
      </c>
      <c r="I25" s="101">
        <v>453</v>
      </c>
      <c r="J25" s="21">
        <f t="shared" si="2"/>
        <v>0.94769874476987448</v>
      </c>
      <c r="K25" s="77">
        <v>77</v>
      </c>
      <c r="L25" s="101">
        <v>72</v>
      </c>
      <c r="M25" s="21">
        <f t="shared" si="3"/>
        <v>0.93506493506493504</v>
      </c>
    </row>
    <row r="26" spans="1:13" ht="15.75" thickBot="1" x14ac:dyDescent="0.3">
      <c r="A26" s="18">
        <v>43252</v>
      </c>
      <c r="B26" s="57">
        <v>46</v>
      </c>
      <c r="C26" s="61">
        <v>43</v>
      </c>
      <c r="D26" s="21">
        <f t="shared" si="0"/>
        <v>0.93478260869565222</v>
      </c>
      <c r="E26" s="77">
        <v>3</v>
      </c>
      <c r="F26" s="101">
        <v>2</v>
      </c>
      <c r="G26" s="21">
        <f t="shared" si="1"/>
        <v>0.66666666666666663</v>
      </c>
      <c r="H26" s="77">
        <v>461</v>
      </c>
      <c r="I26" s="101">
        <v>452</v>
      </c>
      <c r="J26" s="21">
        <f t="shared" si="2"/>
        <v>0.9804772234273319</v>
      </c>
      <c r="K26" s="77">
        <v>76</v>
      </c>
      <c r="L26" s="101">
        <v>72</v>
      </c>
      <c r="M26" s="21">
        <f t="shared" si="3"/>
        <v>0.94736842105263153</v>
      </c>
    </row>
    <row r="27" spans="1:13" ht="15.75" thickBot="1" x14ac:dyDescent="0.3">
      <c r="A27" s="18">
        <v>43221</v>
      </c>
      <c r="B27" s="57">
        <v>48</v>
      </c>
      <c r="C27" s="61">
        <v>41</v>
      </c>
      <c r="D27" s="21">
        <f t="shared" si="0"/>
        <v>0.85416666666666663</v>
      </c>
      <c r="E27" s="77">
        <v>3</v>
      </c>
      <c r="F27" s="101">
        <v>2</v>
      </c>
      <c r="G27" s="21">
        <f t="shared" si="1"/>
        <v>0.66666666666666663</v>
      </c>
      <c r="H27" s="77">
        <v>480</v>
      </c>
      <c r="I27" s="101">
        <v>227</v>
      </c>
      <c r="J27" s="21">
        <f t="shared" si="2"/>
        <v>0.47291666666666665</v>
      </c>
      <c r="K27" s="77">
        <v>79</v>
      </c>
      <c r="L27" s="101">
        <v>52</v>
      </c>
      <c r="M27" s="21">
        <f t="shared" si="3"/>
        <v>0.65822784810126578</v>
      </c>
    </row>
    <row r="28" spans="1:13" ht="15.75" thickBot="1" x14ac:dyDescent="0.3">
      <c r="A28" s="18">
        <v>43191</v>
      </c>
      <c r="B28" s="57">
        <v>45</v>
      </c>
      <c r="C28" s="61">
        <v>0</v>
      </c>
      <c r="D28" s="21">
        <f>IFERROR(C28/B28,"")</f>
        <v>0</v>
      </c>
      <c r="E28" s="77">
        <v>5</v>
      </c>
      <c r="F28" s="101">
        <v>0</v>
      </c>
      <c r="G28" s="21">
        <f t="shared" si="1"/>
        <v>0</v>
      </c>
      <c r="H28" s="77">
        <v>460</v>
      </c>
      <c r="I28" s="101">
        <v>1</v>
      </c>
      <c r="J28" s="21">
        <f t="shared" si="2"/>
        <v>2.1739130434782609E-3</v>
      </c>
      <c r="K28" s="77">
        <v>119</v>
      </c>
      <c r="L28" s="101">
        <v>0</v>
      </c>
      <c r="M28" s="21">
        <f t="shared" si="3"/>
        <v>0</v>
      </c>
    </row>
    <row r="29" spans="1:13" ht="15.75" thickBot="1" x14ac:dyDescent="0.3">
      <c r="A29" s="18">
        <v>43160</v>
      </c>
      <c r="B29" s="57">
        <v>41</v>
      </c>
      <c r="C29" s="61">
        <v>0</v>
      </c>
      <c r="D29" s="21">
        <f t="shared" si="0"/>
        <v>0</v>
      </c>
      <c r="E29" s="77">
        <v>9</v>
      </c>
      <c r="F29" s="101">
        <v>0</v>
      </c>
      <c r="G29" s="21">
        <f t="shared" si="1"/>
        <v>0</v>
      </c>
      <c r="H29" s="77">
        <v>416</v>
      </c>
      <c r="I29" s="101">
        <v>0</v>
      </c>
      <c r="J29" s="21">
        <f t="shared" si="2"/>
        <v>0</v>
      </c>
      <c r="K29" s="77">
        <v>232</v>
      </c>
      <c r="L29" s="101">
        <v>0</v>
      </c>
      <c r="M29" s="21">
        <f t="shared" si="3"/>
        <v>0</v>
      </c>
    </row>
    <row r="30" spans="1:13" ht="15.75" thickBot="1" x14ac:dyDescent="0.3">
      <c r="A30" s="18">
        <v>43132</v>
      </c>
      <c r="B30" s="57">
        <v>37</v>
      </c>
      <c r="C30" s="61">
        <v>30</v>
      </c>
      <c r="D30" s="21">
        <f t="shared" si="0"/>
        <v>0.81081081081081086</v>
      </c>
      <c r="E30" s="77">
        <v>7</v>
      </c>
      <c r="F30" s="101">
        <v>6</v>
      </c>
      <c r="G30" s="21">
        <f t="shared" si="1"/>
        <v>0.8571428571428571</v>
      </c>
      <c r="H30" s="77">
        <v>353</v>
      </c>
      <c r="I30" s="101">
        <v>248</v>
      </c>
      <c r="J30" s="21">
        <f t="shared" si="2"/>
        <v>0.7025495750708215</v>
      </c>
      <c r="K30" s="77">
        <v>167</v>
      </c>
      <c r="L30" s="101">
        <v>120</v>
      </c>
      <c r="M30" s="21">
        <f t="shared" si="3"/>
        <v>0.71856287425149701</v>
      </c>
    </row>
    <row r="31" spans="1:13" ht="15.75" thickBot="1" x14ac:dyDescent="0.3">
      <c r="A31" s="22">
        <v>43101</v>
      </c>
      <c r="B31" s="83">
        <v>37</v>
      </c>
      <c r="C31" s="61">
        <v>36</v>
      </c>
      <c r="D31" s="24">
        <f t="shared" si="0"/>
        <v>0.97297297297297303</v>
      </c>
      <c r="E31" s="77">
        <v>5</v>
      </c>
      <c r="F31" s="101">
        <v>5</v>
      </c>
      <c r="G31" s="24">
        <f t="shared" si="1"/>
        <v>1</v>
      </c>
      <c r="H31" s="77">
        <v>353</v>
      </c>
      <c r="I31" s="101">
        <v>328</v>
      </c>
      <c r="J31" s="24">
        <f t="shared" si="2"/>
        <v>0.92917847025495748</v>
      </c>
      <c r="K31" s="77">
        <v>157</v>
      </c>
      <c r="L31" s="101">
        <v>154</v>
      </c>
      <c r="M31" s="24">
        <f t="shared" si="3"/>
        <v>0.98089171974522293</v>
      </c>
    </row>
    <row r="32" spans="1:13" x14ac:dyDescent="0.25">
      <c r="A32" s="12"/>
      <c r="B32" s="25"/>
      <c r="C32" s="25"/>
      <c r="D32" s="26"/>
      <c r="E32" s="25"/>
      <c r="F32" s="25"/>
      <c r="G32" s="26"/>
      <c r="H32" s="25"/>
      <c r="I32" s="25"/>
      <c r="J32" s="26"/>
      <c r="K32" s="25"/>
      <c r="L32" s="25"/>
      <c r="M32" s="26"/>
    </row>
    <row r="33" spans="2:12" x14ac:dyDescent="0.25">
      <c r="B33" s="16"/>
      <c r="C33" s="16"/>
      <c r="E33" s="16"/>
      <c r="F33" s="16"/>
      <c r="H33" s="16"/>
      <c r="I33" s="16"/>
      <c r="K33" s="16"/>
      <c r="L33" s="16"/>
    </row>
    <row r="34" spans="2:12" x14ac:dyDescent="0.25">
      <c r="B34" s="12"/>
      <c r="C34" s="12"/>
      <c r="E34" s="12"/>
      <c r="F34" s="12"/>
      <c r="H34" s="12"/>
      <c r="I34" s="12"/>
      <c r="K34" s="12"/>
      <c r="L34" s="12"/>
    </row>
    <row r="35" spans="2:12" x14ac:dyDescent="0.25">
      <c r="B35" s="70">
        <f>SUM(B5:B31)</f>
        <v>753</v>
      </c>
      <c r="C35" s="70">
        <f>SUM(C5:C31)</f>
        <v>607</v>
      </c>
      <c r="E35" s="70">
        <f>SUM(E5:E31)</f>
        <v>49</v>
      </c>
      <c r="F35" s="70">
        <f>SUM(F5:F31)</f>
        <v>31</v>
      </c>
      <c r="H35" s="70">
        <f>SUM(H5:H31)</f>
        <v>7354</v>
      </c>
      <c r="I35" s="70">
        <f>SUM(I5:I31)</f>
        <v>5017</v>
      </c>
      <c r="K35" s="70">
        <f>SUM(K5:K31)</f>
        <v>1778</v>
      </c>
      <c r="L35" s="70">
        <f>SUM(L5:L31)</f>
        <v>1158</v>
      </c>
    </row>
    <row r="36" spans="2:12" x14ac:dyDescent="0.25">
      <c r="B36" s="12"/>
      <c r="C36" s="12"/>
      <c r="E36" s="12"/>
      <c r="F36" s="12"/>
      <c r="H36" s="12"/>
      <c r="I36" s="12"/>
      <c r="K36" s="12"/>
      <c r="L36" s="12"/>
    </row>
    <row r="37" spans="2:12" x14ac:dyDescent="0.25">
      <c r="B37" s="12"/>
      <c r="C37" s="12"/>
      <c r="E37" s="12"/>
      <c r="F37" s="12"/>
      <c r="H37" s="12"/>
      <c r="I37" s="12"/>
      <c r="K37" s="12"/>
      <c r="L37" s="12"/>
    </row>
    <row r="38" spans="2:12" x14ac:dyDescent="0.25">
      <c r="B38" s="12"/>
      <c r="C38" s="12"/>
      <c r="E38" s="12"/>
      <c r="F38" s="12"/>
      <c r="H38" s="12"/>
      <c r="I38" s="12"/>
      <c r="K38" s="12"/>
      <c r="L38" s="12"/>
    </row>
    <row r="39" spans="2:12" x14ac:dyDescent="0.25">
      <c r="B39" s="12"/>
      <c r="C39" s="12"/>
      <c r="E39" s="12"/>
      <c r="F39" s="12"/>
      <c r="H39" s="12"/>
      <c r="I39" s="12"/>
      <c r="K39" s="12"/>
      <c r="L39" s="12"/>
    </row>
  </sheetData>
  <mergeCells count="6">
    <mergeCell ref="K3:M3"/>
    <mergeCell ref="D2:J2"/>
    <mergeCell ref="A3:A4"/>
    <mergeCell ref="B3:D3"/>
    <mergeCell ref="E3:G3"/>
    <mergeCell ref="H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39"/>
  <sheetViews>
    <sheetView workbookViewId="0">
      <selection activeCell="A11" sqref="A11"/>
    </sheetView>
  </sheetViews>
  <sheetFormatPr defaultColWidth="9.140625" defaultRowHeight="15" x14ac:dyDescent="0.25"/>
  <cols>
    <col min="1" max="1" width="7.42578125" style="2" bestFit="1" customWidth="1"/>
    <col min="2" max="5" width="16.85546875" style="2" customWidth="1"/>
    <col min="6" max="6" width="16.85546875" style="40" customWidth="1"/>
    <col min="7" max="7" width="16.85546875" style="2" customWidth="1"/>
    <col min="8" max="8" width="15.85546875" style="2" customWidth="1"/>
    <col min="9" max="9" width="20" style="2" bestFit="1" customWidth="1"/>
    <col min="10" max="10" width="18.85546875" style="2" customWidth="1"/>
    <col min="11" max="12" width="17.85546875" style="2" customWidth="1"/>
    <col min="13" max="13" width="15.85546875" style="2" customWidth="1"/>
    <col min="14" max="16384" width="9.140625" style="2"/>
  </cols>
  <sheetData>
    <row r="1" spans="1:10" x14ac:dyDescent="0.25">
      <c r="A1" s="4" t="s">
        <v>49</v>
      </c>
      <c r="B1" s="4" t="s">
        <v>34</v>
      </c>
      <c r="C1" s="4"/>
    </row>
    <row r="2" spans="1:10" s="46" customFormat="1" ht="21.75" thickBot="1" x14ac:dyDescent="0.4">
      <c r="A2" s="45"/>
      <c r="B2" s="45"/>
      <c r="C2" s="102" t="s">
        <v>56</v>
      </c>
      <c r="D2" s="102"/>
      <c r="E2" s="102"/>
      <c r="F2" s="102"/>
      <c r="G2" s="102"/>
      <c r="H2" s="102"/>
      <c r="I2" s="102"/>
    </row>
    <row r="3" spans="1:10" ht="118.5" customHeight="1" thickBot="1" x14ac:dyDescent="0.3">
      <c r="A3" s="38" t="s">
        <v>0</v>
      </c>
      <c r="B3" s="31" t="s">
        <v>35</v>
      </c>
      <c r="C3" s="31" t="s">
        <v>36</v>
      </c>
      <c r="D3" s="29" t="s">
        <v>37</v>
      </c>
      <c r="E3" s="29" t="s">
        <v>38</v>
      </c>
      <c r="F3" s="9" t="s">
        <v>50</v>
      </c>
      <c r="G3" s="29" t="s">
        <v>17</v>
      </c>
      <c r="H3" s="29" t="s">
        <v>18</v>
      </c>
      <c r="I3" s="31" t="s">
        <v>39</v>
      </c>
      <c r="J3" s="29" t="s">
        <v>1</v>
      </c>
    </row>
    <row r="4" spans="1:10" x14ac:dyDescent="0.25">
      <c r="A4" s="18">
        <v>43891</v>
      </c>
      <c r="B4" s="66"/>
      <c r="C4" s="67"/>
      <c r="D4" s="30"/>
      <c r="E4" s="30"/>
      <c r="F4" s="50" t="str">
        <f>IFERROR((E4+D4)/(C4+B4),"")</f>
        <v/>
      </c>
      <c r="G4" s="36"/>
      <c r="H4" s="36"/>
      <c r="I4" s="32">
        <f>(B4*G4)+(C4*H4)</f>
        <v>0</v>
      </c>
      <c r="J4" s="33">
        <f>(D4+E4)-I4</f>
        <v>0</v>
      </c>
    </row>
    <row r="5" spans="1:10" x14ac:dyDescent="0.25">
      <c r="A5" s="18">
        <v>43862</v>
      </c>
      <c r="B5" s="68"/>
      <c r="C5" s="69"/>
      <c r="D5" s="3"/>
      <c r="E5" s="3"/>
      <c r="F5" s="51" t="str">
        <f t="shared" ref="F5:F31" si="0">IFERROR((E5+D5)/(C5+B5),"")</f>
        <v/>
      </c>
      <c r="G5" s="35"/>
      <c r="H5" s="35"/>
      <c r="I5" s="7">
        <f t="shared" ref="I5:I30" si="1">(B5*G5)+(C5*H5)</f>
        <v>0</v>
      </c>
      <c r="J5" s="1">
        <f t="shared" ref="J5:J30" si="2">(D5+E5)-I5</f>
        <v>0</v>
      </c>
    </row>
    <row r="6" spans="1:10" x14ac:dyDescent="0.25">
      <c r="A6" s="18">
        <v>43831</v>
      </c>
      <c r="B6" s="68"/>
      <c r="C6" s="69"/>
      <c r="D6" s="3"/>
      <c r="E6" s="3"/>
      <c r="F6" s="51" t="str">
        <f t="shared" si="0"/>
        <v/>
      </c>
      <c r="G6" s="35"/>
      <c r="H6" s="35"/>
      <c r="I6" s="7">
        <f t="shared" si="1"/>
        <v>0</v>
      </c>
      <c r="J6" s="1">
        <f t="shared" si="2"/>
        <v>0</v>
      </c>
    </row>
    <row r="7" spans="1:10" x14ac:dyDescent="0.25">
      <c r="A7" s="18">
        <v>43800</v>
      </c>
      <c r="B7" s="68"/>
      <c r="C7" s="69"/>
      <c r="D7" s="3"/>
      <c r="E7" s="3"/>
      <c r="F7" s="51" t="str">
        <f t="shared" si="0"/>
        <v/>
      </c>
      <c r="G7" s="35"/>
      <c r="H7" s="35"/>
      <c r="I7" s="7">
        <f t="shared" si="1"/>
        <v>0</v>
      </c>
      <c r="J7" s="1">
        <f t="shared" si="2"/>
        <v>0</v>
      </c>
    </row>
    <row r="8" spans="1:10" x14ac:dyDescent="0.25">
      <c r="A8" s="18">
        <v>43770</v>
      </c>
      <c r="B8" s="68"/>
      <c r="C8" s="69"/>
      <c r="D8" s="3"/>
      <c r="E8" s="3"/>
      <c r="F8" s="51" t="str">
        <f t="shared" si="0"/>
        <v/>
      </c>
      <c r="G8" s="35"/>
      <c r="H8" s="35"/>
      <c r="I8" s="7">
        <f t="shared" si="1"/>
        <v>0</v>
      </c>
      <c r="J8" s="1">
        <f t="shared" si="2"/>
        <v>0</v>
      </c>
    </row>
    <row r="9" spans="1:10" x14ac:dyDescent="0.25">
      <c r="A9" s="18">
        <v>43739</v>
      </c>
      <c r="B9" s="68"/>
      <c r="C9" s="69"/>
      <c r="D9" s="3"/>
      <c r="E9" s="3"/>
      <c r="F9" s="51" t="str">
        <f t="shared" si="0"/>
        <v/>
      </c>
      <c r="G9" s="35"/>
      <c r="H9" s="35"/>
      <c r="I9" s="7">
        <f t="shared" si="1"/>
        <v>0</v>
      </c>
      <c r="J9" s="1">
        <f t="shared" si="2"/>
        <v>0</v>
      </c>
    </row>
    <row r="10" spans="1:10" x14ac:dyDescent="0.25">
      <c r="A10" s="18">
        <v>43709</v>
      </c>
      <c r="B10" s="68"/>
      <c r="C10" s="69"/>
      <c r="D10" s="3"/>
      <c r="E10" s="3"/>
      <c r="F10" s="51" t="str">
        <f t="shared" si="0"/>
        <v/>
      </c>
      <c r="G10" s="35"/>
      <c r="H10" s="35"/>
      <c r="I10" s="7">
        <f t="shared" si="1"/>
        <v>0</v>
      </c>
      <c r="J10" s="1">
        <f t="shared" si="2"/>
        <v>0</v>
      </c>
    </row>
    <row r="11" spans="1:10" x14ac:dyDescent="0.25">
      <c r="A11" s="18">
        <v>43678</v>
      </c>
      <c r="B11" s="68"/>
      <c r="C11" s="69"/>
      <c r="D11" s="3"/>
      <c r="E11" s="3"/>
      <c r="F11" s="51" t="str">
        <f t="shared" si="0"/>
        <v/>
      </c>
      <c r="G11" s="35"/>
      <c r="H11" s="35"/>
      <c r="I11" s="7">
        <f t="shared" si="1"/>
        <v>0</v>
      </c>
      <c r="J11" s="1">
        <f t="shared" si="2"/>
        <v>0</v>
      </c>
    </row>
    <row r="12" spans="1:10" x14ac:dyDescent="0.25">
      <c r="A12" s="18">
        <v>43647</v>
      </c>
      <c r="B12" s="68"/>
      <c r="C12" s="69"/>
      <c r="D12" s="3"/>
      <c r="E12" s="3"/>
      <c r="F12" s="51" t="str">
        <f t="shared" si="0"/>
        <v/>
      </c>
      <c r="G12" s="35"/>
      <c r="H12" s="35"/>
      <c r="I12" s="7">
        <f t="shared" si="1"/>
        <v>0</v>
      </c>
      <c r="J12" s="1">
        <f t="shared" si="2"/>
        <v>0</v>
      </c>
    </row>
    <row r="13" spans="1:10" x14ac:dyDescent="0.25">
      <c r="A13" s="18">
        <v>43617</v>
      </c>
      <c r="B13" s="68"/>
      <c r="C13" s="69"/>
      <c r="D13" s="3"/>
      <c r="E13" s="3"/>
      <c r="F13" s="51" t="str">
        <f t="shared" si="0"/>
        <v/>
      </c>
      <c r="G13" s="35"/>
      <c r="H13" s="35"/>
      <c r="I13" s="7">
        <f t="shared" si="1"/>
        <v>0</v>
      </c>
      <c r="J13" s="1">
        <f t="shared" si="2"/>
        <v>0</v>
      </c>
    </row>
    <row r="14" spans="1:10" x14ac:dyDescent="0.25">
      <c r="A14" s="18">
        <v>43586</v>
      </c>
      <c r="B14" s="68"/>
      <c r="C14" s="69"/>
      <c r="D14" s="3"/>
      <c r="E14" s="3"/>
      <c r="F14" s="51" t="str">
        <f t="shared" si="0"/>
        <v/>
      </c>
      <c r="G14" s="35"/>
      <c r="H14" s="35"/>
      <c r="I14" s="7">
        <f t="shared" si="1"/>
        <v>0</v>
      </c>
      <c r="J14" s="1">
        <f t="shared" si="2"/>
        <v>0</v>
      </c>
    </row>
    <row r="15" spans="1:10" x14ac:dyDescent="0.25">
      <c r="A15" s="18">
        <v>43556</v>
      </c>
      <c r="B15" s="68"/>
      <c r="C15" s="69"/>
      <c r="D15" s="3"/>
      <c r="E15" s="3"/>
      <c r="F15" s="51" t="str">
        <f t="shared" si="0"/>
        <v/>
      </c>
      <c r="G15" s="35"/>
      <c r="H15" s="35"/>
      <c r="I15" s="7">
        <f t="shared" si="1"/>
        <v>0</v>
      </c>
      <c r="J15" s="1">
        <f t="shared" si="2"/>
        <v>0</v>
      </c>
    </row>
    <row r="16" spans="1:10" x14ac:dyDescent="0.25">
      <c r="A16" s="18">
        <v>43525</v>
      </c>
      <c r="B16" s="68"/>
      <c r="C16" s="69"/>
      <c r="D16" s="3"/>
      <c r="E16" s="3"/>
      <c r="F16" s="51" t="str">
        <f t="shared" si="0"/>
        <v/>
      </c>
      <c r="G16" s="35"/>
      <c r="H16" s="35"/>
      <c r="I16" s="7">
        <f t="shared" si="1"/>
        <v>0</v>
      </c>
      <c r="J16" s="1">
        <f t="shared" si="2"/>
        <v>0</v>
      </c>
    </row>
    <row r="17" spans="1:10" x14ac:dyDescent="0.25">
      <c r="A17" s="18">
        <v>43497</v>
      </c>
      <c r="B17" s="68"/>
      <c r="C17" s="69"/>
      <c r="D17" s="3"/>
      <c r="E17" s="3"/>
      <c r="F17" s="51" t="str">
        <f t="shared" si="0"/>
        <v/>
      </c>
      <c r="G17" s="35"/>
      <c r="H17" s="35"/>
      <c r="I17" s="7">
        <f t="shared" si="1"/>
        <v>0</v>
      </c>
      <c r="J17" s="1">
        <f t="shared" si="2"/>
        <v>0</v>
      </c>
    </row>
    <row r="18" spans="1:10" x14ac:dyDescent="0.25">
      <c r="A18" s="18">
        <v>43466</v>
      </c>
      <c r="B18" s="68"/>
      <c r="C18" s="69"/>
      <c r="D18" s="3"/>
      <c r="E18" s="3"/>
      <c r="F18" s="51" t="str">
        <f t="shared" si="0"/>
        <v/>
      </c>
      <c r="G18" s="35"/>
      <c r="H18" s="35"/>
      <c r="I18" s="7">
        <f t="shared" si="1"/>
        <v>0</v>
      </c>
      <c r="J18" s="1">
        <f t="shared" si="2"/>
        <v>0</v>
      </c>
    </row>
    <row r="19" spans="1:10" x14ac:dyDescent="0.25">
      <c r="A19" s="18">
        <v>43435</v>
      </c>
      <c r="B19" s="68"/>
      <c r="C19" s="69"/>
      <c r="D19" s="3"/>
      <c r="E19" s="3"/>
      <c r="F19" s="51" t="str">
        <f t="shared" si="0"/>
        <v/>
      </c>
      <c r="G19" s="35"/>
      <c r="H19" s="35"/>
      <c r="I19" s="7">
        <f t="shared" si="1"/>
        <v>0</v>
      </c>
      <c r="J19" s="1">
        <f t="shared" si="2"/>
        <v>0</v>
      </c>
    </row>
    <row r="20" spans="1:10" x14ac:dyDescent="0.25">
      <c r="A20" s="18">
        <v>43405</v>
      </c>
      <c r="B20" s="68"/>
      <c r="C20" s="69"/>
      <c r="D20" s="3"/>
      <c r="E20" s="3"/>
      <c r="F20" s="51" t="str">
        <f t="shared" si="0"/>
        <v/>
      </c>
      <c r="G20" s="35"/>
      <c r="H20" s="35"/>
      <c r="I20" s="7">
        <f t="shared" si="1"/>
        <v>0</v>
      </c>
      <c r="J20" s="1">
        <f t="shared" si="2"/>
        <v>0</v>
      </c>
    </row>
    <row r="21" spans="1:10" x14ac:dyDescent="0.25">
      <c r="A21" s="18">
        <v>43374</v>
      </c>
      <c r="B21" s="68"/>
      <c r="C21" s="69"/>
      <c r="D21" s="3"/>
      <c r="E21" s="3"/>
      <c r="F21" s="51" t="str">
        <f t="shared" si="0"/>
        <v/>
      </c>
      <c r="G21" s="35"/>
      <c r="H21" s="35"/>
      <c r="I21" s="7">
        <f t="shared" si="1"/>
        <v>0</v>
      </c>
      <c r="J21" s="1">
        <f t="shared" si="2"/>
        <v>0</v>
      </c>
    </row>
    <row r="22" spans="1:10" x14ac:dyDescent="0.25">
      <c r="A22" s="18">
        <v>43344</v>
      </c>
      <c r="B22" s="68"/>
      <c r="C22" s="69"/>
      <c r="D22" s="3"/>
      <c r="E22" s="3"/>
      <c r="F22" s="51" t="str">
        <f t="shared" si="0"/>
        <v/>
      </c>
      <c r="G22" s="35"/>
      <c r="H22" s="35"/>
      <c r="I22" s="7">
        <f t="shared" si="1"/>
        <v>0</v>
      </c>
      <c r="J22" s="1">
        <f t="shared" si="2"/>
        <v>0</v>
      </c>
    </row>
    <row r="23" spans="1:10" x14ac:dyDescent="0.25">
      <c r="A23" s="18">
        <v>43313</v>
      </c>
      <c r="B23" s="68"/>
      <c r="C23" s="69"/>
      <c r="D23" s="3"/>
      <c r="E23" s="3"/>
      <c r="F23" s="51" t="str">
        <f t="shared" si="0"/>
        <v/>
      </c>
      <c r="G23" s="35"/>
      <c r="H23" s="35"/>
      <c r="I23" s="7">
        <f t="shared" si="1"/>
        <v>0</v>
      </c>
      <c r="J23" s="1">
        <f t="shared" si="2"/>
        <v>0</v>
      </c>
    </row>
    <row r="24" spans="1:10" x14ac:dyDescent="0.25">
      <c r="A24" s="18">
        <v>43282</v>
      </c>
      <c r="B24" s="68"/>
      <c r="C24" s="69"/>
      <c r="D24" s="3"/>
      <c r="E24" s="3"/>
      <c r="F24" s="51" t="str">
        <f t="shared" si="0"/>
        <v/>
      </c>
      <c r="G24" s="35"/>
      <c r="H24" s="35"/>
      <c r="I24" s="7">
        <f t="shared" si="1"/>
        <v>0</v>
      </c>
      <c r="J24" s="1">
        <f t="shared" si="2"/>
        <v>0</v>
      </c>
    </row>
    <row r="25" spans="1:10" x14ac:dyDescent="0.25">
      <c r="A25" s="18">
        <v>43252</v>
      </c>
      <c r="B25" s="68"/>
      <c r="C25" s="69"/>
      <c r="D25" s="3"/>
      <c r="E25" s="3"/>
      <c r="F25" s="51" t="str">
        <f t="shared" si="0"/>
        <v/>
      </c>
      <c r="G25" s="35"/>
      <c r="H25" s="35"/>
      <c r="I25" s="7">
        <f t="shared" si="1"/>
        <v>0</v>
      </c>
      <c r="J25" s="1">
        <f t="shared" si="2"/>
        <v>0</v>
      </c>
    </row>
    <row r="26" spans="1:10" x14ac:dyDescent="0.25">
      <c r="A26" s="18">
        <v>43221</v>
      </c>
      <c r="B26" s="68"/>
      <c r="C26" s="69"/>
      <c r="D26" s="3"/>
      <c r="E26" s="3"/>
      <c r="F26" s="51" t="str">
        <f t="shared" si="0"/>
        <v/>
      </c>
      <c r="G26" s="35"/>
      <c r="H26" s="35"/>
      <c r="I26" s="7">
        <f t="shared" si="1"/>
        <v>0</v>
      </c>
      <c r="J26" s="1">
        <f t="shared" si="2"/>
        <v>0</v>
      </c>
    </row>
    <row r="27" spans="1:10" x14ac:dyDescent="0.25">
      <c r="A27" s="18">
        <v>43191</v>
      </c>
      <c r="B27" s="68"/>
      <c r="C27" s="69"/>
      <c r="D27" s="3"/>
      <c r="E27" s="3"/>
      <c r="F27" s="51" t="str">
        <f t="shared" si="0"/>
        <v/>
      </c>
      <c r="G27" s="35"/>
      <c r="H27" s="35"/>
      <c r="I27" s="7">
        <f t="shared" si="1"/>
        <v>0</v>
      </c>
      <c r="J27" s="1">
        <f t="shared" si="2"/>
        <v>0</v>
      </c>
    </row>
    <row r="28" spans="1:10" x14ac:dyDescent="0.25">
      <c r="A28" s="18">
        <v>43160</v>
      </c>
      <c r="B28" s="68"/>
      <c r="C28" s="69"/>
      <c r="D28" s="3"/>
      <c r="E28" s="3"/>
      <c r="F28" s="51" t="str">
        <f t="shared" si="0"/>
        <v/>
      </c>
      <c r="G28" s="35"/>
      <c r="H28" s="35"/>
      <c r="I28" s="7">
        <f t="shared" si="1"/>
        <v>0</v>
      </c>
      <c r="J28" s="1">
        <f t="shared" si="2"/>
        <v>0</v>
      </c>
    </row>
    <row r="29" spans="1:10" x14ac:dyDescent="0.25">
      <c r="A29" s="18">
        <v>43132</v>
      </c>
      <c r="B29" s="68"/>
      <c r="C29" s="69"/>
      <c r="D29" s="3"/>
      <c r="E29" s="3"/>
      <c r="F29" s="51" t="str">
        <f t="shared" si="0"/>
        <v/>
      </c>
      <c r="G29" s="35"/>
      <c r="H29" s="35"/>
      <c r="I29" s="7">
        <f t="shared" si="1"/>
        <v>0</v>
      </c>
      <c r="J29" s="1">
        <f t="shared" si="2"/>
        <v>0</v>
      </c>
    </row>
    <row r="30" spans="1:10" ht="15.75" thickBot="1" x14ac:dyDescent="0.3">
      <c r="A30" s="22">
        <v>43101</v>
      </c>
      <c r="B30" s="79"/>
      <c r="C30" s="80"/>
      <c r="D30" s="5"/>
      <c r="E30" s="5"/>
      <c r="F30" s="52" t="str">
        <f t="shared" si="0"/>
        <v/>
      </c>
      <c r="G30" s="37"/>
      <c r="H30" s="37"/>
      <c r="I30" s="8">
        <f t="shared" si="1"/>
        <v>0</v>
      </c>
      <c r="J30" s="6">
        <f t="shared" si="2"/>
        <v>0</v>
      </c>
    </row>
    <row r="31" spans="1:10" ht="15.75" thickBot="1" x14ac:dyDescent="0.3">
      <c r="A31" s="27" t="s">
        <v>2</v>
      </c>
      <c r="B31" s="34">
        <f>SUM(B4:B30)</f>
        <v>0</v>
      </c>
      <c r="C31" s="34">
        <f>SUM(C4:C30)</f>
        <v>0</v>
      </c>
      <c r="D31" s="11">
        <f>SUM(D4:D30)</f>
        <v>0</v>
      </c>
      <c r="E31" s="11">
        <f>SUM(E4:E30)</f>
        <v>0</v>
      </c>
      <c r="F31" s="52" t="str">
        <f t="shared" si="0"/>
        <v/>
      </c>
      <c r="G31" s="39"/>
      <c r="H31" s="39"/>
      <c r="I31" s="28">
        <f>SUM(I4:I30)</f>
        <v>0</v>
      </c>
      <c r="J31" s="11">
        <f>SUM(J4:J30)</f>
        <v>0</v>
      </c>
    </row>
    <row r="32" spans="1:10" x14ac:dyDescent="0.25">
      <c r="A32" s="13"/>
      <c r="B32" s="14"/>
      <c r="C32" s="14"/>
      <c r="D32" s="15"/>
      <c r="E32" s="15"/>
      <c r="F32" s="44"/>
      <c r="G32" s="15"/>
      <c r="H32" s="15"/>
      <c r="I32" s="15"/>
      <c r="J32" s="15"/>
    </row>
    <row r="33" spans="2:3" x14ac:dyDescent="0.25">
      <c r="B33" s="16" t="s">
        <v>5</v>
      </c>
      <c r="C33" s="16"/>
    </row>
    <row r="34" spans="2:3" x14ac:dyDescent="0.25">
      <c r="B34" s="12" t="s">
        <v>3</v>
      </c>
      <c r="C34" s="2" t="s">
        <v>51</v>
      </c>
    </row>
    <row r="35" spans="2:3" x14ac:dyDescent="0.25">
      <c r="B35" s="12" t="s">
        <v>4</v>
      </c>
      <c r="C35" s="2" t="s">
        <v>52</v>
      </c>
    </row>
    <row r="36" spans="2:3" x14ac:dyDescent="0.25">
      <c r="B36" s="12" t="s">
        <v>11</v>
      </c>
      <c r="C36" s="2" t="s">
        <v>53</v>
      </c>
    </row>
    <row r="37" spans="2:3" x14ac:dyDescent="0.25">
      <c r="B37" s="12" t="s">
        <v>12</v>
      </c>
      <c r="C37" s="2" t="s">
        <v>54</v>
      </c>
    </row>
    <row r="38" spans="2:3" x14ac:dyDescent="0.25">
      <c r="B38" s="12" t="s">
        <v>13</v>
      </c>
      <c r="C38" s="2" t="s">
        <v>14</v>
      </c>
    </row>
    <row r="39" spans="2:3" x14ac:dyDescent="0.25">
      <c r="B39" s="12" t="s">
        <v>15</v>
      </c>
      <c r="C39" s="2" t="s">
        <v>16</v>
      </c>
    </row>
  </sheetData>
  <mergeCells count="1">
    <mergeCell ref="C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39"/>
  <sheetViews>
    <sheetView zoomScaleNormal="100" workbookViewId="0">
      <pane xSplit="1" topLeftCell="B1" activePane="topRight" state="frozen"/>
      <selection activeCell="A2" sqref="A2"/>
      <selection pane="topRight"/>
    </sheetView>
  </sheetViews>
  <sheetFormatPr defaultColWidth="9.140625" defaultRowHeight="15" x14ac:dyDescent="0.25"/>
  <cols>
    <col min="1" max="1" width="7.42578125" style="2" bestFit="1" customWidth="1"/>
    <col min="2" max="5" width="16.85546875" style="2" customWidth="1"/>
    <col min="6" max="6" width="16.85546875" style="40" customWidth="1"/>
    <col min="7" max="7" width="16.85546875" style="2" customWidth="1"/>
    <col min="8" max="8" width="15.85546875" style="2" customWidth="1"/>
    <col min="9" max="9" width="20" style="2" bestFit="1" customWidth="1"/>
    <col min="10" max="10" width="18.85546875" style="2" customWidth="1"/>
    <col min="11" max="12" width="17.85546875" style="2" customWidth="1"/>
    <col min="13" max="13" width="15.85546875" style="2" customWidth="1"/>
    <col min="14" max="16384" width="9.140625" style="2"/>
  </cols>
  <sheetData>
    <row r="1" spans="1:17" x14ac:dyDescent="0.25">
      <c r="A1" s="4" t="s">
        <v>49</v>
      </c>
      <c r="B1" s="4" t="s">
        <v>34</v>
      </c>
      <c r="C1" s="4"/>
    </row>
    <row r="2" spans="1:17" s="46" customFormat="1" ht="21.75" thickBot="1" x14ac:dyDescent="0.4">
      <c r="A2" s="45"/>
      <c r="B2" s="45"/>
      <c r="C2" s="102" t="s">
        <v>57</v>
      </c>
      <c r="D2" s="102"/>
      <c r="E2" s="102"/>
      <c r="F2" s="102"/>
      <c r="G2" s="102"/>
      <c r="H2" s="102"/>
      <c r="I2" s="102"/>
    </row>
    <row r="3" spans="1:17" ht="118.5" customHeight="1" thickBot="1" x14ac:dyDescent="0.3">
      <c r="A3" s="38" t="s">
        <v>0</v>
      </c>
      <c r="B3" s="31" t="s">
        <v>35</v>
      </c>
      <c r="C3" s="31" t="s">
        <v>36</v>
      </c>
      <c r="D3" s="29" t="s">
        <v>37</v>
      </c>
      <c r="E3" s="29" t="s">
        <v>38</v>
      </c>
      <c r="F3" s="9" t="s">
        <v>50</v>
      </c>
      <c r="G3" s="29" t="s">
        <v>17</v>
      </c>
      <c r="H3" s="29" t="s">
        <v>18</v>
      </c>
      <c r="I3" s="31" t="s">
        <v>39</v>
      </c>
      <c r="J3" s="29" t="s">
        <v>1</v>
      </c>
      <c r="P3" s="31" t="s">
        <v>61</v>
      </c>
      <c r="Q3" s="31" t="s">
        <v>62</v>
      </c>
    </row>
    <row r="4" spans="1:17" x14ac:dyDescent="0.25">
      <c r="A4" s="18">
        <v>43891</v>
      </c>
      <c r="B4" s="66"/>
      <c r="C4" s="67"/>
      <c r="D4" s="92"/>
      <c r="E4" s="92"/>
      <c r="F4" s="50" t="str">
        <f>IFERROR((E4+D4)/(C4+B4),"")</f>
        <v/>
      </c>
      <c r="G4" s="36"/>
      <c r="H4" s="36"/>
      <c r="I4" s="32">
        <f>(B4*G4)+(C4*H4)</f>
        <v>0</v>
      </c>
      <c r="J4" s="33">
        <f>(D4+E4)-I4</f>
        <v>0</v>
      </c>
    </row>
    <row r="5" spans="1:17" x14ac:dyDescent="0.25">
      <c r="A5" s="18">
        <v>43862</v>
      </c>
      <c r="B5" s="68"/>
      <c r="C5" s="69"/>
      <c r="D5" s="93"/>
      <c r="E5" s="93"/>
      <c r="F5" s="51" t="str">
        <f t="shared" ref="F5:F31" si="0">IFERROR((E5+D5)/(C5+B5),"")</f>
        <v/>
      </c>
      <c r="G5" s="35"/>
      <c r="H5" s="35"/>
      <c r="I5" s="7">
        <f t="shared" ref="I5:I12" si="1">(B5*G5)+(C5*H5)</f>
        <v>0</v>
      </c>
      <c r="J5" s="1">
        <f t="shared" ref="J5:J29" si="2">(D5+E5)-I5</f>
        <v>0</v>
      </c>
    </row>
    <row r="6" spans="1:17" x14ac:dyDescent="0.25">
      <c r="A6" s="18">
        <v>43831</v>
      </c>
      <c r="B6" s="68"/>
      <c r="C6" s="69"/>
      <c r="D6" s="93"/>
      <c r="E6" s="93"/>
      <c r="F6" s="51" t="str">
        <f t="shared" si="0"/>
        <v/>
      </c>
      <c r="G6" s="35"/>
      <c r="H6" s="35"/>
      <c r="I6" s="7">
        <f t="shared" si="1"/>
        <v>0</v>
      </c>
      <c r="J6" s="1">
        <f t="shared" si="2"/>
        <v>0</v>
      </c>
    </row>
    <row r="7" spans="1:17" x14ac:dyDescent="0.25">
      <c r="A7" s="18">
        <v>43800</v>
      </c>
      <c r="B7" s="68"/>
      <c r="C7" s="69"/>
      <c r="D7" s="93"/>
      <c r="E7" s="93"/>
      <c r="F7" s="51" t="str">
        <f t="shared" si="0"/>
        <v/>
      </c>
      <c r="G7" s="35"/>
      <c r="H7" s="35"/>
      <c r="I7" s="7">
        <f t="shared" si="1"/>
        <v>0</v>
      </c>
      <c r="J7" s="1">
        <f t="shared" si="2"/>
        <v>0</v>
      </c>
    </row>
    <row r="8" spans="1:17" x14ac:dyDescent="0.25">
      <c r="A8" s="18">
        <v>43770</v>
      </c>
      <c r="B8" s="68"/>
      <c r="C8" s="69"/>
      <c r="D8" s="93"/>
      <c r="E8" s="93"/>
      <c r="F8" s="51" t="str">
        <f t="shared" si="0"/>
        <v/>
      </c>
      <c r="G8" s="35"/>
      <c r="H8" s="35"/>
      <c r="I8" s="7">
        <f t="shared" si="1"/>
        <v>0</v>
      </c>
      <c r="J8" s="1">
        <f t="shared" si="2"/>
        <v>0</v>
      </c>
    </row>
    <row r="9" spans="1:17" x14ac:dyDescent="0.25">
      <c r="A9" s="18">
        <v>43739</v>
      </c>
      <c r="B9" s="68"/>
      <c r="C9" s="69"/>
      <c r="D9" s="93"/>
      <c r="E9" s="93"/>
      <c r="F9" s="51" t="str">
        <f t="shared" si="0"/>
        <v/>
      </c>
      <c r="G9" s="35"/>
      <c r="H9" s="35"/>
      <c r="I9" s="7">
        <f t="shared" si="1"/>
        <v>0</v>
      </c>
      <c r="J9" s="1">
        <f t="shared" si="2"/>
        <v>0</v>
      </c>
    </row>
    <row r="10" spans="1:17" x14ac:dyDescent="0.25">
      <c r="A10" s="18">
        <v>43709</v>
      </c>
      <c r="B10" s="68"/>
      <c r="C10" s="69"/>
      <c r="D10" s="93"/>
      <c r="E10" s="93"/>
      <c r="F10" s="51" t="str">
        <f t="shared" si="0"/>
        <v/>
      </c>
      <c r="G10" s="35"/>
      <c r="H10" s="35"/>
      <c r="I10" s="7">
        <f t="shared" si="1"/>
        <v>0</v>
      </c>
      <c r="J10" s="1">
        <f t="shared" si="2"/>
        <v>0</v>
      </c>
    </row>
    <row r="11" spans="1:17" x14ac:dyDescent="0.25">
      <c r="A11" s="18">
        <v>43678</v>
      </c>
      <c r="B11" s="68"/>
      <c r="C11" s="69"/>
      <c r="D11" s="93"/>
      <c r="E11" s="93"/>
      <c r="F11" s="51" t="str">
        <f t="shared" si="0"/>
        <v/>
      </c>
      <c r="G11" s="35"/>
      <c r="H11" s="35"/>
      <c r="I11" s="7">
        <f t="shared" si="1"/>
        <v>0</v>
      </c>
      <c r="J11" s="1">
        <f t="shared" si="2"/>
        <v>0</v>
      </c>
    </row>
    <row r="12" spans="1:17" x14ac:dyDescent="0.25">
      <c r="A12" s="18">
        <v>43647</v>
      </c>
      <c r="B12" s="68"/>
      <c r="C12" s="69"/>
      <c r="D12" s="93"/>
      <c r="E12" s="93"/>
      <c r="F12" s="51" t="str">
        <f t="shared" si="0"/>
        <v/>
      </c>
      <c r="G12" s="35"/>
      <c r="H12" s="35"/>
      <c r="I12" s="7">
        <f t="shared" si="1"/>
        <v>0</v>
      </c>
      <c r="J12" s="1">
        <f t="shared" si="2"/>
        <v>0</v>
      </c>
    </row>
    <row r="13" spans="1:17" x14ac:dyDescent="0.25">
      <c r="A13" s="18">
        <v>43617</v>
      </c>
      <c r="B13" s="57">
        <v>12</v>
      </c>
      <c r="C13" s="57">
        <v>1390</v>
      </c>
      <c r="D13" s="91">
        <v>11.53</v>
      </c>
      <c r="E13" s="81">
        <v>1075.9100000000001</v>
      </c>
      <c r="F13" s="51">
        <f t="shared" si="0"/>
        <v>0.77563480741797441</v>
      </c>
      <c r="G13" s="35"/>
      <c r="H13" s="35"/>
      <c r="I13" s="7">
        <f>P13 + Q13</f>
        <v>568.15</v>
      </c>
      <c r="J13" s="1">
        <f t="shared" si="2"/>
        <v>519.29000000000008</v>
      </c>
      <c r="P13" s="98">
        <v>4.4800000000000004</v>
      </c>
      <c r="Q13" s="98">
        <v>563.66999999999996</v>
      </c>
    </row>
    <row r="14" spans="1:17" x14ac:dyDescent="0.25">
      <c r="A14" s="18">
        <v>43586</v>
      </c>
      <c r="B14" s="57">
        <v>16</v>
      </c>
      <c r="C14" s="57">
        <v>4428</v>
      </c>
      <c r="D14" s="91">
        <v>14.2</v>
      </c>
      <c r="E14" s="81">
        <v>3394.46</v>
      </c>
      <c r="F14" s="51">
        <f t="shared" si="0"/>
        <v>0.76702520252025197</v>
      </c>
      <c r="G14" s="35"/>
      <c r="H14" s="35"/>
      <c r="I14" s="7">
        <f t="shared" ref="I14:I30" si="3">P14 + Q14</f>
        <v>2381.73</v>
      </c>
      <c r="J14" s="1">
        <f t="shared" si="2"/>
        <v>1026.9299999999998</v>
      </c>
      <c r="P14" s="98">
        <v>8.2799999999999994</v>
      </c>
      <c r="Q14" s="98">
        <v>2373.4499999999998</v>
      </c>
    </row>
    <row r="15" spans="1:17" x14ac:dyDescent="0.25">
      <c r="A15" s="18">
        <v>43556</v>
      </c>
      <c r="B15" s="57">
        <v>16</v>
      </c>
      <c r="C15" s="57">
        <v>6313</v>
      </c>
      <c r="D15" s="91">
        <v>13.26</v>
      </c>
      <c r="E15" s="81">
        <v>4812.21</v>
      </c>
      <c r="F15" s="51">
        <f t="shared" si="0"/>
        <v>0.76243798388370998</v>
      </c>
      <c r="G15" s="35"/>
      <c r="H15" s="35"/>
      <c r="I15" s="7">
        <f t="shared" si="3"/>
        <v>4079.06</v>
      </c>
      <c r="J15" s="1">
        <f t="shared" si="2"/>
        <v>746.41000000000031</v>
      </c>
      <c r="P15" s="98">
        <v>9.06</v>
      </c>
      <c r="Q15" s="98">
        <v>4070</v>
      </c>
    </row>
    <row r="16" spans="1:17" x14ac:dyDescent="0.25">
      <c r="A16" s="18">
        <v>43525</v>
      </c>
      <c r="B16" s="57">
        <v>24</v>
      </c>
      <c r="C16" s="57">
        <v>12982</v>
      </c>
      <c r="D16" s="91">
        <v>19.95</v>
      </c>
      <c r="E16" s="81">
        <v>9862.2900000000009</v>
      </c>
      <c r="F16" s="51">
        <f t="shared" si="0"/>
        <v>0.75982162079040461</v>
      </c>
      <c r="G16" s="35"/>
      <c r="H16" s="35"/>
      <c r="I16" s="7">
        <f t="shared" si="3"/>
        <v>8383.08</v>
      </c>
      <c r="J16" s="1">
        <f t="shared" si="2"/>
        <v>1499.1600000000017</v>
      </c>
      <c r="P16" s="98">
        <v>13.58</v>
      </c>
      <c r="Q16" s="98">
        <v>8369.5</v>
      </c>
    </row>
    <row r="17" spans="1:17" x14ac:dyDescent="0.25">
      <c r="A17" s="18">
        <v>43497</v>
      </c>
      <c r="B17" s="57">
        <v>16</v>
      </c>
      <c r="C17" s="57">
        <v>15829</v>
      </c>
      <c r="D17" s="91">
        <v>13.13</v>
      </c>
      <c r="E17" s="81">
        <v>11995.25</v>
      </c>
      <c r="F17" s="51">
        <f t="shared" si="0"/>
        <v>0.75786557273587873</v>
      </c>
      <c r="G17" s="35"/>
      <c r="H17" s="35"/>
      <c r="I17" s="7">
        <f t="shared" si="3"/>
        <v>11761.63</v>
      </c>
      <c r="J17" s="1">
        <f t="shared" si="2"/>
        <v>246.75</v>
      </c>
      <c r="P17" s="98">
        <v>11.4</v>
      </c>
      <c r="Q17" s="98">
        <v>11750.23</v>
      </c>
    </row>
    <row r="18" spans="1:17" x14ac:dyDescent="0.25">
      <c r="A18" s="18">
        <v>43466</v>
      </c>
      <c r="B18" s="57">
        <v>5</v>
      </c>
      <c r="C18" s="57">
        <v>14259</v>
      </c>
      <c r="D18" s="91">
        <v>3.64</v>
      </c>
      <c r="E18" s="81">
        <v>10220.24</v>
      </c>
      <c r="F18" s="51">
        <f t="shared" si="0"/>
        <v>0.71676107683679191</v>
      </c>
      <c r="G18" s="35"/>
      <c r="H18" s="35"/>
      <c r="I18" s="7">
        <f t="shared" si="3"/>
        <v>12015.289999999999</v>
      </c>
      <c r="J18" s="1">
        <f t="shared" si="2"/>
        <v>-1791.4099999999999</v>
      </c>
      <c r="P18" s="98">
        <v>3.73</v>
      </c>
      <c r="Q18" s="98">
        <v>12011.56</v>
      </c>
    </row>
    <row r="19" spans="1:17" x14ac:dyDescent="0.25">
      <c r="A19" s="18">
        <v>43435</v>
      </c>
      <c r="B19" s="57">
        <v>3</v>
      </c>
      <c r="C19" s="57">
        <v>13819</v>
      </c>
      <c r="D19" s="91">
        <v>2.1800000000000002</v>
      </c>
      <c r="E19" s="81">
        <v>10099.94</v>
      </c>
      <c r="F19" s="51">
        <f t="shared" si="0"/>
        <v>0.73087252206627118</v>
      </c>
      <c r="G19" s="35"/>
      <c r="H19" s="35"/>
      <c r="I19" s="7">
        <f t="shared" si="3"/>
        <v>10479.56</v>
      </c>
      <c r="J19" s="1">
        <f t="shared" si="2"/>
        <v>-377.43999999999869</v>
      </c>
      <c r="P19" s="98">
        <v>2.06</v>
      </c>
      <c r="Q19" s="98">
        <v>10477.5</v>
      </c>
    </row>
    <row r="20" spans="1:17" x14ac:dyDescent="0.25">
      <c r="A20" s="18">
        <v>43405</v>
      </c>
      <c r="B20" s="57">
        <v>6</v>
      </c>
      <c r="C20" s="57">
        <v>9324</v>
      </c>
      <c r="D20" s="91">
        <v>4.3600000000000003</v>
      </c>
      <c r="E20" s="81">
        <v>7037.97</v>
      </c>
      <c r="F20" s="51">
        <f t="shared" si="0"/>
        <v>0.75480493033226148</v>
      </c>
      <c r="G20" s="35"/>
      <c r="H20" s="35"/>
      <c r="I20" s="7">
        <f t="shared" si="3"/>
        <v>4927.41</v>
      </c>
      <c r="J20" s="1">
        <f t="shared" si="2"/>
        <v>2114.92</v>
      </c>
      <c r="P20" s="98">
        <v>2.76</v>
      </c>
      <c r="Q20" s="98">
        <v>4924.6499999999996</v>
      </c>
    </row>
    <row r="21" spans="1:17" x14ac:dyDescent="0.25">
      <c r="A21" s="18">
        <v>43374</v>
      </c>
      <c r="B21" s="57">
        <v>0</v>
      </c>
      <c r="C21" s="57">
        <v>2597</v>
      </c>
      <c r="D21" s="90">
        <v>0</v>
      </c>
      <c r="E21" s="81">
        <v>1907.6</v>
      </c>
      <c r="F21" s="51">
        <f t="shared" si="0"/>
        <v>0.73453985367732</v>
      </c>
      <c r="G21" s="35"/>
      <c r="H21" s="35"/>
      <c r="I21" s="7">
        <f t="shared" si="3"/>
        <v>869.83</v>
      </c>
      <c r="J21" s="1">
        <f t="shared" si="2"/>
        <v>1037.77</v>
      </c>
      <c r="P21" s="98">
        <v>0</v>
      </c>
      <c r="Q21" s="98">
        <v>869.83</v>
      </c>
    </row>
    <row r="22" spans="1:17" x14ac:dyDescent="0.25">
      <c r="A22" s="18">
        <v>43344</v>
      </c>
      <c r="B22" s="57">
        <v>5</v>
      </c>
      <c r="C22" s="57">
        <v>1683</v>
      </c>
      <c r="D22" s="91">
        <v>4.1900000000000004</v>
      </c>
      <c r="E22" s="81">
        <v>1188.5</v>
      </c>
      <c r="F22" s="51">
        <f t="shared" ref="F22:F30" si="4">IFERROR((E22+D22)/(C22+B23),"")</f>
        <v>0.70656990521327012</v>
      </c>
      <c r="G22" s="35"/>
      <c r="H22" s="35"/>
      <c r="I22" s="7">
        <f t="shared" si="3"/>
        <v>562.92000000000007</v>
      </c>
      <c r="J22" s="1">
        <f t="shared" si="2"/>
        <v>629.77</v>
      </c>
      <c r="P22" s="98">
        <v>1.21</v>
      </c>
      <c r="Q22" s="98">
        <v>561.71</v>
      </c>
    </row>
    <row r="23" spans="1:17" x14ac:dyDescent="0.25">
      <c r="A23" s="18">
        <v>43313</v>
      </c>
      <c r="B23" s="57">
        <v>5</v>
      </c>
      <c r="C23" s="57">
        <v>1535</v>
      </c>
      <c r="D23" s="91">
        <v>4.1900000000000004</v>
      </c>
      <c r="E23" s="81">
        <v>1154.99</v>
      </c>
      <c r="F23" s="51">
        <f t="shared" si="4"/>
        <v>0.7430641025641026</v>
      </c>
      <c r="G23" s="35"/>
      <c r="H23" s="35"/>
      <c r="I23" s="7">
        <f t="shared" si="3"/>
        <v>510.81</v>
      </c>
      <c r="J23" s="1">
        <f t="shared" si="2"/>
        <v>648.37000000000012</v>
      </c>
      <c r="P23" s="98">
        <v>1.21</v>
      </c>
      <c r="Q23" s="98">
        <v>509.6</v>
      </c>
    </row>
    <row r="24" spans="1:17" x14ac:dyDescent="0.25">
      <c r="A24" s="18">
        <v>43282</v>
      </c>
      <c r="B24" s="57">
        <v>25</v>
      </c>
      <c r="C24" s="57">
        <v>1779</v>
      </c>
      <c r="D24" s="91">
        <v>21.08</v>
      </c>
      <c r="E24" s="81">
        <v>1321.89</v>
      </c>
      <c r="F24" s="51">
        <f t="shared" si="4"/>
        <v>0.74320420586607638</v>
      </c>
      <c r="G24" s="35"/>
      <c r="H24" s="35"/>
      <c r="I24" s="7">
        <f t="shared" si="3"/>
        <v>623.44000000000005</v>
      </c>
      <c r="J24" s="1">
        <f t="shared" si="2"/>
        <v>719.53</v>
      </c>
      <c r="P24" s="98">
        <v>6.21</v>
      </c>
      <c r="Q24" s="98">
        <v>617.23</v>
      </c>
    </row>
    <row r="25" spans="1:17" x14ac:dyDescent="0.25">
      <c r="A25" s="18">
        <v>43252</v>
      </c>
      <c r="B25" s="57">
        <v>28</v>
      </c>
      <c r="C25" s="57">
        <v>2336</v>
      </c>
      <c r="D25" s="91">
        <v>23.71</v>
      </c>
      <c r="E25" s="81">
        <v>1744.02</v>
      </c>
      <c r="F25" s="51">
        <f t="shared" si="4"/>
        <v>0.74149748322147657</v>
      </c>
      <c r="G25" s="35"/>
      <c r="H25" s="35"/>
      <c r="I25" s="7">
        <f t="shared" si="3"/>
        <v>870.21999999999991</v>
      </c>
      <c r="J25" s="1">
        <f t="shared" si="2"/>
        <v>897.5100000000001</v>
      </c>
      <c r="P25" s="98">
        <v>7.79</v>
      </c>
      <c r="Q25" s="98">
        <v>862.43</v>
      </c>
    </row>
    <row r="26" spans="1:17" x14ac:dyDescent="0.25">
      <c r="A26" s="18">
        <v>43221</v>
      </c>
      <c r="B26" s="57">
        <v>48</v>
      </c>
      <c r="C26" s="57">
        <v>4773</v>
      </c>
      <c r="D26" s="91">
        <v>40.72</v>
      </c>
      <c r="E26" s="81">
        <v>3548.66</v>
      </c>
      <c r="F26" s="51">
        <f t="shared" si="4"/>
        <v>0.73719038817005533</v>
      </c>
      <c r="G26" s="35"/>
      <c r="H26" s="35"/>
      <c r="I26" s="7">
        <f t="shared" si="3"/>
        <v>3524.78</v>
      </c>
      <c r="J26" s="1">
        <f t="shared" si="2"/>
        <v>64.599999999999454</v>
      </c>
      <c r="P26" s="98">
        <v>18.86</v>
      </c>
      <c r="Q26" s="98">
        <v>3505.92</v>
      </c>
    </row>
    <row r="27" spans="1:17" x14ac:dyDescent="0.25">
      <c r="A27" s="18">
        <v>43191</v>
      </c>
      <c r="B27" s="57">
        <v>96</v>
      </c>
      <c r="C27" s="57">
        <v>14273</v>
      </c>
      <c r="D27" s="91">
        <v>74.97</v>
      </c>
      <c r="E27" s="81">
        <v>10600.06</v>
      </c>
      <c r="F27" s="51">
        <f t="shared" si="4"/>
        <v>0.73494182444061951</v>
      </c>
      <c r="G27" s="35"/>
      <c r="H27" s="35"/>
      <c r="I27" s="7">
        <f t="shared" si="3"/>
        <v>13896.119999999999</v>
      </c>
      <c r="J27" s="1">
        <f t="shared" si="2"/>
        <v>-3221.09</v>
      </c>
      <c r="P27" s="98">
        <v>85.48</v>
      </c>
      <c r="Q27" s="98">
        <v>13810.64</v>
      </c>
    </row>
    <row r="28" spans="1:17" x14ac:dyDescent="0.25">
      <c r="A28" s="18">
        <v>43160</v>
      </c>
      <c r="B28" s="57">
        <v>252</v>
      </c>
      <c r="C28" s="57">
        <v>30769</v>
      </c>
      <c r="D28" s="91">
        <v>201.77</v>
      </c>
      <c r="E28" s="81">
        <v>24262.61</v>
      </c>
      <c r="F28" s="51">
        <f t="shared" si="4"/>
        <v>0.78843597924522224</v>
      </c>
      <c r="G28" s="35"/>
      <c r="H28" s="35"/>
      <c r="I28" s="7">
        <f t="shared" si="3"/>
        <v>30976.63</v>
      </c>
      <c r="J28" s="1">
        <f t="shared" si="2"/>
        <v>-6512.25</v>
      </c>
      <c r="P28" s="98">
        <v>224.41</v>
      </c>
      <c r="Q28" s="98">
        <v>30752.22</v>
      </c>
    </row>
    <row r="29" spans="1:17" x14ac:dyDescent="0.25">
      <c r="A29" s="18">
        <v>43132</v>
      </c>
      <c r="B29" s="57">
        <v>260</v>
      </c>
      <c r="C29" s="57">
        <v>25991</v>
      </c>
      <c r="D29" s="91">
        <v>209.57</v>
      </c>
      <c r="E29" s="81">
        <v>21352.52</v>
      </c>
      <c r="F29" s="51">
        <f t="shared" si="4"/>
        <v>0.82313762168352744</v>
      </c>
      <c r="G29" s="35"/>
      <c r="H29" s="35"/>
      <c r="I29" s="7">
        <f t="shared" si="3"/>
        <v>19724.149999999998</v>
      </c>
      <c r="J29" s="1">
        <f t="shared" si="2"/>
        <v>1837.9400000000023</v>
      </c>
      <c r="P29" s="98">
        <v>196.48</v>
      </c>
      <c r="Q29" s="98">
        <v>19527.669999999998</v>
      </c>
    </row>
    <row r="30" spans="1:17" ht="15.75" thickBot="1" x14ac:dyDescent="0.3">
      <c r="A30" s="22">
        <v>43101</v>
      </c>
      <c r="B30" s="57">
        <v>204</v>
      </c>
      <c r="C30" s="57">
        <v>30232</v>
      </c>
      <c r="D30" s="91">
        <v>170.38</v>
      </c>
      <c r="E30" s="81">
        <v>25102.74</v>
      </c>
      <c r="F30" s="51">
        <f t="shared" si="4"/>
        <v>0.80866220842799097</v>
      </c>
      <c r="G30" s="37"/>
      <c r="H30" s="37"/>
      <c r="I30" s="7">
        <f t="shared" si="3"/>
        <v>16589.079999999998</v>
      </c>
      <c r="J30" s="1">
        <f t="shared" ref="J30" si="5">(D30+E30)-I30</f>
        <v>8684.0400000000045</v>
      </c>
      <c r="P30" s="98">
        <v>94.46</v>
      </c>
      <c r="Q30" s="98">
        <v>16494.62</v>
      </c>
    </row>
    <row r="31" spans="1:17" ht="15.75" thickBot="1" x14ac:dyDescent="0.3">
      <c r="A31" s="27" t="s">
        <v>2</v>
      </c>
      <c r="B31" s="34">
        <f>SUM(B4:B30)</f>
        <v>1021</v>
      </c>
      <c r="C31" s="34">
        <f>SUM(C4:C30)</f>
        <v>194312</v>
      </c>
      <c r="D31" s="11">
        <f>SUM(D4:D30)</f>
        <v>832.83</v>
      </c>
      <c r="E31" s="11">
        <f>SUM(E4:E30)</f>
        <v>150681.86000000002</v>
      </c>
      <c r="F31" s="52">
        <f t="shared" si="0"/>
        <v>0.77567379807815373</v>
      </c>
      <c r="G31" s="39"/>
      <c r="H31" s="39"/>
      <c r="I31" s="28">
        <f>SUM(I4:I30)</f>
        <v>142743.88999999998</v>
      </c>
      <c r="J31" s="11">
        <f>SUM(J4:J30)</f>
        <v>8770.8000000000102</v>
      </c>
    </row>
    <row r="32" spans="1:17" x14ac:dyDescent="0.25">
      <c r="A32" s="13"/>
      <c r="B32" s="14"/>
      <c r="C32" s="14"/>
      <c r="D32" s="15"/>
      <c r="E32" s="15"/>
      <c r="F32" s="44"/>
      <c r="G32" s="15"/>
      <c r="H32" s="15"/>
      <c r="I32" s="15"/>
      <c r="J32" s="15"/>
    </row>
    <row r="33" spans="2:3" x14ac:dyDescent="0.25">
      <c r="B33" s="16" t="s">
        <v>5</v>
      </c>
      <c r="C33" s="16"/>
    </row>
    <row r="34" spans="2:3" x14ac:dyDescent="0.25">
      <c r="B34" s="12" t="s">
        <v>3</v>
      </c>
      <c r="C34" s="2" t="s">
        <v>51</v>
      </c>
    </row>
    <row r="35" spans="2:3" x14ac:dyDescent="0.25">
      <c r="B35" s="12" t="s">
        <v>4</v>
      </c>
      <c r="C35" s="2" t="s">
        <v>52</v>
      </c>
    </row>
    <row r="36" spans="2:3" x14ac:dyDescent="0.25">
      <c r="B36" s="12" t="s">
        <v>11</v>
      </c>
      <c r="C36" s="2" t="s">
        <v>53</v>
      </c>
    </row>
    <row r="37" spans="2:3" x14ac:dyDescent="0.25">
      <c r="B37" s="12" t="s">
        <v>12</v>
      </c>
      <c r="C37" s="2" t="s">
        <v>54</v>
      </c>
    </row>
    <row r="38" spans="2:3" x14ac:dyDescent="0.25">
      <c r="B38" s="12" t="s">
        <v>13</v>
      </c>
      <c r="C38" s="2" t="s">
        <v>14</v>
      </c>
    </row>
    <row r="39" spans="2:3" x14ac:dyDescent="0.25">
      <c r="B39" s="12" t="s">
        <v>15</v>
      </c>
      <c r="C39" s="2" t="s">
        <v>16</v>
      </c>
    </row>
  </sheetData>
  <mergeCells count="1">
    <mergeCell ref="C2:I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39"/>
  <sheetViews>
    <sheetView workbookViewId="0">
      <selection activeCell="J22" sqref="J22"/>
    </sheetView>
  </sheetViews>
  <sheetFormatPr defaultColWidth="9.140625" defaultRowHeight="15" x14ac:dyDescent="0.25"/>
  <cols>
    <col min="1" max="1" width="9.140625" style="2" customWidth="1"/>
    <col min="2" max="13" width="14" style="2" customWidth="1"/>
    <col min="14" max="16384" width="9.140625" style="2"/>
  </cols>
  <sheetData>
    <row r="1" spans="1:13" x14ac:dyDescent="0.25">
      <c r="A1" s="4" t="s">
        <v>30</v>
      </c>
      <c r="B1" s="4" t="s">
        <v>48</v>
      </c>
      <c r="C1" s="4"/>
      <c r="E1" s="4"/>
      <c r="F1" s="4"/>
      <c r="H1" s="4"/>
      <c r="I1" s="4"/>
      <c r="K1" s="4"/>
      <c r="L1" s="4"/>
    </row>
    <row r="2" spans="1:13" s="97" customFormat="1" ht="15.75" thickBot="1" x14ac:dyDescent="0.3">
      <c r="A2" s="96"/>
      <c r="B2" s="96" t="s">
        <v>40</v>
      </c>
      <c r="C2" s="96"/>
      <c r="E2" s="96"/>
      <c r="F2" s="96"/>
      <c r="H2" s="96"/>
      <c r="I2" s="96"/>
      <c r="K2" s="96"/>
      <c r="L2" s="96"/>
    </row>
    <row r="3" spans="1:13" ht="24.6" customHeight="1" x14ac:dyDescent="0.25">
      <c r="A3" s="106" t="s">
        <v>0</v>
      </c>
      <c r="B3" s="103" t="s">
        <v>6</v>
      </c>
      <c r="C3" s="104"/>
      <c r="D3" s="108"/>
      <c r="E3" s="103" t="s">
        <v>7</v>
      </c>
      <c r="F3" s="104"/>
      <c r="G3" s="108"/>
      <c r="H3" s="103" t="s">
        <v>8</v>
      </c>
      <c r="I3" s="104"/>
      <c r="J3" s="109"/>
      <c r="K3" s="103" t="s">
        <v>9</v>
      </c>
      <c r="L3" s="104"/>
      <c r="M3" s="105"/>
    </row>
    <row r="4" spans="1:13" ht="90.75" thickBot="1" x14ac:dyDescent="0.3">
      <c r="A4" s="107"/>
      <c r="B4" s="17" t="s">
        <v>10</v>
      </c>
      <c r="C4" s="17" t="s">
        <v>31</v>
      </c>
      <c r="D4" s="17" t="s">
        <v>47</v>
      </c>
      <c r="E4" s="17" t="s">
        <v>10</v>
      </c>
      <c r="F4" s="17" t="s">
        <v>31</v>
      </c>
      <c r="G4" s="17" t="s">
        <v>47</v>
      </c>
      <c r="H4" s="17" t="s">
        <v>10</v>
      </c>
      <c r="I4" s="17" t="s">
        <v>31</v>
      </c>
      <c r="J4" s="17" t="s">
        <v>47</v>
      </c>
      <c r="K4" s="17" t="s">
        <v>10</v>
      </c>
      <c r="L4" s="17" t="s">
        <v>31</v>
      </c>
      <c r="M4" s="17" t="s">
        <v>47</v>
      </c>
    </row>
    <row r="5" spans="1:13" x14ac:dyDescent="0.25">
      <c r="A5" s="18">
        <v>43891</v>
      </c>
      <c r="B5" s="71"/>
      <c r="C5" s="19"/>
      <c r="D5" s="47" t="str">
        <f>IFERROR(C5/B5,"")</f>
        <v/>
      </c>
      <c r="E5" s="71"/>
      <c r="F5" s="19"/>
      <c r="G5" s="47" t="str">
        <f>IFERROR(F5/E5,"")</f>
        <v/>
      </c>
      <c r="H5" s="71"/>
      <c r="I5" s="19"/>
      <c r="J5" s="47" t="str">
        <f>IFERROR(I5/H5,"")</f>
        <v/>
      </c>
      <c r="K5" s="71"/>
      <c r="L5" s="19"/>
      <c r="M5" s="47" t="str">
        <f>IFERROR(L5/K5,"")</f>
        <v/>
      </c>
    </row>
    <row r="6" spans="1:13" x14ac:dyDescent="0.25">
      <c r="A6" s="18">
        <v>43862</v>
      </c>
      <c r="B6" s="72"/>
      <c r="C6" s="20"/>
      <c r="D6" s="48" t="str">
        <f t="shared" ref="D6:D31" si="0">IFERROR(C6/B6,"")</f>
        <v/>
      </c>
      <c r="E6" s="72"/>
      <c r="F6" s="20"/>
      <c r="G6" s="48" t="str">
        <f t="shared" ref="G6:G21" si="1">IFERROR(F6/E6,"")</f>
        <v/>
      </c>
      <c r="H6" s="72"/>
      <c r="I6" s="20"/>
      <c r="J6" s="48" t="str">
        <f t="shared" ref="J6:J31" si="2">IFERROR(I6/H6,"")</f>
        <v/>
      </c>
      <c r="K6" s="72"/>
      <c r="L6" s="20"/>
      <c r="M6" s="48" t="str">
        <f t="shared" ref="M6:M31" si="3">IFERROR(L6/K6,"")</f>
        <v/>
      </c>
    </row>
    <row r="7" spans="1:13" x14ac:dyDescent="0.25">
      <c r="A7" s="18">
        <v>43831</v>
      </c>
      <c r="B7" s="72"/>
      <c r="C7" s="20"/>
      <c r="D7" s="48" t="str">
        <f t="shared" si="0"/>
        <v/>
      </c>
      <c r="E7" s="72"/>
      <c r="F7" s="20"/>
      <c r="G7" s="48" t="str">
        <f t="shared" si="1"/>
        <v/>
      </c>
      <c r="H7" s="72"/>
      <c r="I7" s="20"/>
      <c r="J7" s="48" t="str">
        <f t="shared" si="2"/>
        <v/>
      </c>
      <c r="K7" s="72"/>
      <c r="L7" s="20"/>
      <c r="M7" s="48" t="str">
        <f t="shared" si="3"/>
        <v/>
      </c>
    </row>
    <row r="8" spans="1:13" x14ac:dyDescent="0.25">
      <c r="A8" s="18">
        <v>43800</v>
      </c>
      <c r="B8" s="72"/>
      <c r="C8" s="20"/>
      <c r="D8" s="48" t="str">
        <f t="shared" si="0"/>
        <v/>
      </c>
      <c r="E8" s="72"/>
      <c r="F8" s="20"/>
      <c r="G8" s="48" t="str">
        <f t="shared" si="1"/>
        <v/>
      </c>
      <c r="H8" s="72"/>
      <c r="I8" s="20"/>
      <c r="J8" s="48" t="str">
        <f t="shared" si="2"/>
        <v/>
      </c>
      <c r="K8" s="72"/>
      <c r="L8" s="20"/>
      <c r="M8" s="48" t="str">
        <f t="shared" si="3"/>
        <v/>
      </c>
    </row>
    <row r="9" spans="1:13" x14ac:dyDescent="0.25">
      <c r="A9" s="18">
        <v>43770</v>
      </c>
      <c r="B9" s="72"/>
      <c r="C9" s="20"/>
      <c r="D9" s="48" t="str">
        <f t="shared" si="0"/>
        <v/>
      </c>
      <c r="E9" s="72"/>
      <c r="F9" s="20"/>
      <c r="G9" s="48" t="str">
        <f t="shared" si="1"/>
        <v/>
      </c>
      <c r="H9" s="72"/>
      <c r="I9" s="20"/>
      <c r="J9" s="48" t="str">
        <f t="shared" si="2"/>
        <v/>
      </c>
      <c r="K9" s="72"/>
      <c r="L9" s="20"/>
      <c r="M9" s="48" t="str">
        <f t="shared" si="3"/>
        <v/>
      </c>
    </row>
    <row r="10" spans="1:13" x14ac:dyDescent="0.25">
      <c r="A10" s="18">
        <v>43739</v>
      </c>
      <c r="B10" s="72"/>
      <c r="C10" s="20"/>
      <c r="D10" s="48" t="str">
        <f t="shared" si="0"/>
        <v/>
      </c>
      <c r="E10" s="72"/>
      <c r="F10" s="20"/>
      <c r="G10" s="48" t="str">
        <f t="shared" si="1"/>
        <v/>
      </c>
      <c r="H10" s="72"/>
      <c r="I10" s="20"/>
      <c r="J10" s="48" t="str">
        <f t="shared" si="2"/>
        <v/>
      </c>
      <c r="K10" s="72"/>
      <c r="L10" s="20"/>
      <c r="M10" s="48" t="str">
        <f t="shared" si="3"/>
        <v/>
      </c>
    </row>
    <row r="11" spans="1:13" x14ac:dyDescent="0.25">
      <c r="A11" s="18">
        <v>43709</v>
      </c>
      <c r="B11" s="72"/>
      <c r="C11" s="20"/>
      <c r="D11" s="48" t="str">
        <f t="shared" si="0"/>
        <v/>
      </c>
      <c r="E11" s="72"/>
      <c r="F11" s="20"/>
      <c r="G11" s="48" t="str">
        <f t="shared" si="1"/>
        <v/>
      </c>
      <c r="H11" s="72"/>
      <c r="I11" s="20"/>
      <c r="J11" s="48" t="str">
        <f t="shared" si="2"/>
        <v/>
      </c>
      <c r="K11" s="72"/>
      <c r="L11" s="20"/>
      <c r="M11" s="48" t="str">
        <f t="shared" si="3"/>
        <v/>
      </c>
    </row>
    <row r="12" spans="1:13" x14ac:dyDescent="0.25">
      <c r="A12" s="18">
        <v>43678</v>
      </c>
      <c r="B12" s="72"/>
      <c r="C12" s="20"/>
      <c r="D12" s="48" t="str">
        <f t="shared" si="0"/>
        <v/>
      </c>
      <c r="E12" s="72"/>
      <c r="F12" s="20"/>
      <c r="G12" s="48" t="str">
        <f t="shared" si="1"/>
        <v/>
      </c>
      <c r="H12" s="72"/>
      <c r="I12" s="20"/>
      <c r="J12" s="48" t="str">
        <f t="shared" si="2"/>
        <v/>
      </c>
      <c r="K12" s="72"/>
      <c r="L12" s="20"/>
      <c r="M12" s="48" t="str">
        <f t="shared" si="3"/>
        <v/>
      </c>
    </row>
    <row r="13" spans="1:13" x14ac:dyDescent="0.25">
      <c r="A13" s="18">
        <v>43647</v>
      </c>
      <c r="B13" s="72"/>
      <c r="C13" s="20"/>
      <c r="D13" s="48" t="str">
        <f t="shared" si="0"/>
        <v/>
      </c>
      <c r="E13" s="72"/>
      <c r="F13" s="20"/>
      <c r="G13" s="48" t="str">
        <f t="shared" si="1"/>
        <v/>
      </c>
      <c r="H13" s="72"/>
      <c r="I13" s="20"/>
      <c r="J13" s="48" t="str">
        <f t="shared" si="2"/>
        <v/>
      </c>
      <c r="K13" s="72"/>
      <c r="L13" s="20"/>
      <c r="M13" s="48" t="str">
        <f t="shared" si="3"/>
        <v/>
      </c>
    </row>
    <row r="14" spans="1:13" x14ac:dyDescent="0.25">
      <c r="A14" s="18">
        <v>43617</v>
      </c>
      <c r="B14" s="94">
        <v>22</v>
      </c>
      <c r="C14" s="20">
        <v>1</v>
      </c>
      <c r="D14" s="48">
        <f t="shared" si="0"/>
        <v>4.5454545454545456E-2</v>
      </c>
      <c r="E14" s="94">
        <v>1</v>
      </c>
      <c r="F14" s="20"/>
      <c r="G14" s="48">
        <f t="shared" si="1"/>
        <v>0</v>
      </c>
      <c r="H14" s="94">
        <v>261</v>
      </c>
      <c r="I14" s="20">
        <v>6</v>
      </c>
      <c r="J14" s="48">
        <f t="shared" si="2"/>
        <v>2.2988505747126436E-2</v>
      </c>
      <c r="K14" s="94">
        <v>42</v>
      </c>
      <c r="L14" s="20"/>
      <c r="M14" s="48">
        <f t="shared" si="3"/>
        <v>0</v>
      </c>
    </row>
    <row r="15" spans="1:13" x14ac:dyDescent="0.25">
      <c r="A15" s="18">
        <v>43586</v>
      </c>
      <c r="B15" s="94">
        <v>37</v>
      </c>
      <c r="C15" s="20">
        <v>1</v>
      </c>
      <c r="D15" s="48">
        <f t="shared" si="0"/>
        <v>2.7027027027027029E-2</v>
      </c>
      <c r="E15" s="94">
        <v>2</v>
      </c>
      <c r="F15" s="20"/>
      <c r="G15" s="48">
        <f t="shared" si="1"/>
        <v>0</v>
      </c>
      <c r="H15" s="94">
        <v>378</v>
      </c>
      <c r="I15" s="20">
        <v>9</v>
      </c>
      <c r="J15" s="48">
        <f t="shared" si="2"/>
        <v>2.3809523809523808E-2</v>
      </c>
      <c r="K15" s="94">
        <v>73</v>
      </c>
      <c r="L15" s="20"/>
      <c r="M15" s="48">
        <f t="shared" si="3"/>
        <v>0</v>
      </c>
    </row>
    <row r="16" spans="1:13" x14ac:dyDescent="0.25">
      <c r="A16" s="18">
        <v>43556</v>
      </c>
      <c r="B16" s="94">
        <v>37</v>
      </c>
      <c r="C16" s="20"/>
      <c r="D16" s="48">
        <f t="shared" si="0"/>
        <v>0</v>
      </c>
      <c r="E16" s="94">
        <v>2</v>
      </c>
      <c r="F16" s="20"/>
      <c r="G16" s="48">
        <f t="shared" si="1"/>
        <v>0</v>
      </c>
      <c r="H16" s="94">
        <v>384</v>
      </c>
      <c r="I16" s="20">
        <v>2</v>
      </c>
      <c r="J16" s="48">
        <f t="shared" si="2"/>
        <v>5.208333333333333E-3</v>
      </c>
      <c r="K16" s="94">
        <v>70</v>
      </c>
      <c r="L16" s="20"/>
      <c r="M16" s="48">
        <f t="shared" si="3"/>
        <v>0</v>
      </c>
    </row>
    <row r="17" spans="1:13" x14ac:dyDescent="0.25">
      <c r="A17" s="18">
        <v>43525</v>
      </c>
      <c r="B17" s="94">
        <v>39</v>
      </c>
      <c r="C17" s="20"/>
      <c r="D17" s="48">
        <f t="shared" si="0"/>
        <v>0</v>
      </c>
      <c r="E17" s="94">
        <v>2</v>
      </c>
      <c r="F17" s="20"/>
      <c r="G17" s="48">
        <f t="shared" si="1"/>
        <v>0</v>
      </c>
      <c r="H17" s="94">
        <v>384</v>
      </c>
      <c r="I17" s="20"/>
      <c r="J17" s="48">
        <f t="shared" si="2"/>
        <v>0</v>
      </c>
      <c r="K17" s="94">
        <v>81</v>
      </c>
      <c r="L17" s="20"/>
      <c r="M17" s="48">
        <f t="shared" si="3"/>
        <v>0</v>
      </c>
    </row>
    <row r="18" spans="1:13" x14ac:dyDescent="0.25">
      <c r="A18" s="18">
        <v>43497</v>
      </c>
      <c r="B18" s="94">
        <v>43</v>
      </c>
      <c r="C18" s="20"/>
      <c r="D18" s="48">
        <f t="shared" si="0"/>
        <v>0</v>
      </c>
      <c r="E18" s="94">
        <v>2</v>
      </c>
      <c r="F18" s="20"/>
      <c r="G18" s="48">
        <f t="shared" si="1"/>
        <v>0</v>
      </c>
      <c r="H18" s="94">
        <v>388</v>
      </c>
      <c r="I18" s="20"/>
      <c r="J18" s="48">
        <f t="shared" si="2"/>
        <v>0</v>
      </c>
      <c r="K18" s="94">
        <v>86</v>
      </c>
      <c r="L18" s="20"/>
      <c r="M18" s="48">
        <f t="shared" si="3"/>
        <v>0</v>
      </c>
    </row>
    <row r="19" spans="1:13" x14ac:dyDescent="0.25">
      <c r="A19" s="18">
        <v>43466</v>
      </c>
      <c r="B19" s="94">
        <v>43</v>
      </c>
      <c r="C19" s="20"/>
      <c r="D19" s="48">
        <f t="shared" si="0"/>
        <v>0</v>
      </c>
      <c r="E19" s="94">
        <v>1</v>
      </c>
      <c r="F19" s="20"/>
      <c r="G19" s="48">
        <f t="shared" si="1"/>
        <v>0</v>
      </c>
      <c r="H19" s="94">
        <v>398</v>
      </c>
      <c r="I19" s="20"/>
      <c r="J19" s="48">
        <f t="shared" si="2"/>
        <v>0</v>
      </c>
      <c r="K19" s="94">
        <v>87</v>
      </c>
      <c r="L19" s="20"/>
      <c r="M19" s="48">
        <f t="shared" si="3"/>
        <v>0</v>
      </c>
    </row>
    <row r="20" spans="1:13" x14ac:dyDescent="0.25">
      <c r="A20" s="18">
        <v>43435</v>
      </c>
      <c r="B20" s="94">
        <v>43</v>
      </c>
      <c r="C20" s="20"/>
      <c r="D20" s="48">
        <f t="shared" si="0"/>
        <v>0</v>
      </c>
      <c r="E20" s="94">
        <v>1</v>
      </c>
      <c r="F20" s="20"/>
      <c r="G20" s="48">
        <f t="shared" si="1"/>
        <v>0</v>
      </c>
      <c r="H20" s="94">
        <v>402</v>
      </c>
      <c r="I20" s="20"/>
      <c r="J20" s="48">
        <f t="shared" si="2"/>
        <v>0</v>
      </c>
      <c r="K20" s="94">
        <v>92</v>
      </c>
      <c r="L20" s="20"/>
      <c r="M20" s="48">
        <f t="shared" si="3"/>
        <v>0</v>
      </c>
    </row>
    <row r="21" spans="1:13" x14ac:dyDescent="0.25">
      <c r="A21" s="18">
        <v>43405</v>
      </c>
      <c r="B21" s="94">
        <v>43</v>
      </c>
      <c r="C21" s="20"/>
      <c r="D21" s="48">
        <f t="shared" si="0"/>
        <v>0</v>
      </c>
      <c r="E21" s="94">
        <v>1</v>
      </c>
      <c r="F21" s="20"/>
      <c r="G21" s="48">
        <f t="shared" si="1"/>
        <v>0</v>
      </c>
      <c r="H21" s="94">
        <v>410</v>
      </c>
      <c r="I21" s="20"/>
      <c r="J21" s="48">
        <f t="shared" si="2"/>
        <v>0</v>
      </c>
      <c r="K21" s="94">
        <v>97</v>
      </c>
      <c r="L21" s="20"/>
      <c r="M21" s="48">
        <f t="shared" si="3"/>
        <v>0</v>
      </c>
    </row>
    <row r="22" spans="1:13" x14ac:dyDescent="0.25">
      <c r="A22" s="18">
        <v>43374</v>
      </c>
      <c r="B22" s="94">
        <v>47</v>
      </c>
      <c r="C22" s="20"/>
      <c r="D22" s="48">
        <f t="shared" si="0"/>
        <v>0</v>
      </c>
      <c r="E22" s="94">
        <v>0</v>
      </c>
      <c r="F22" s="20"/>
      <c r="G22" s="48">
        <f t="shared" ref="G22:G30" si="4">IFERROR(F22/E23,"")</f>
        <v>0</v>
      </c>
      <c r="H22" s="94">
        <v>434</v>
      </c>
      <c r="I22" s="20"/>
      <c r="J22" s="48">
        <f t="shared" si="2"/>
        <v>0</v>
      </c>
      <c r="K22" s="94">
        <v>80</v>
      </c>
      <c r="L22" s="20"/>
      <c r="M22" s="48">
        <f t="shared" si="3"/>
        <v>0</v>
      </c>
    </row>
    <row r="23" spans="1:13" x14ac:dyDescent="0.25">
      <c r="A23" s="18">
        <v>43344</v>
      </c>
      <c r="B23" s="94">
        <v>47</v>
      </c>
      <c r="C23" s="20"/>
      <c r="D23" s="48">
        <f t="shared" si="0"/>
        <v>0</v>
      </c>
      <c r="E23" s="94">
        <v>1</v>
      </c>
      <c r="F23" s="20"/>
      <c r="G23" s="48">
        <f t="shared" si="4"/>
        <v>0</v>
      </c>
      <c r="H23" s="94">
        <v>447</v>
      </c>
      <c r="I23" s="20"/>
      <c r="J23" s="48">
        <f t="shared" si="2"/>
        <v>0</v>
      </c>
      <c r="K23" s="94">
        <v>80</v>
      </c>
      <c r="L23" s="20"/>
      <c r="M23" s="48">
        <f t="shared" si="3"/>
        <v>0</v>
      </c>
    </row>
    <row r="24" spans="1:13" x14ac:dyDescent="0.25">
      <c r="A24" s="18">
        <v>43313</v>
      </c>
      <c r="B24" s="94">
        <v>48</v>
      </c>
      <c r="C24" s="20"/>
      <c r="D24" s="48">
        <f t="shared" si="0"/>
        <v>0</v>
      </c>
      <c r="E24" s="94">
        <v>1</v>
      </c>
      <c r="F24" s="20"/>
      <c r="G24" s="48">
        <f t="shared" si="4"/>
        <v>0</v>
      </c>
      <c r="H24" s="94">
        <v>467</v>
      </c>
      <c r="I24" s="20"/>
      <c r="J24" s="48">
        <f t="shared" si="2"/>
        <v>0</v>
      </c>
      <c r="K24" s="94">
        <v>83</v>
      </c>
      <c r="L24" s="20"/>
      <c r="M24" s="48">
        <f t="shared" si="3"/>
        <v>0</v>
      </c>
    </row>
    <row r="25" spans="1:13" x14ac:dyDescent="0.25">
      <c r="A25" s="18">
        <v>43282</v>
      </c>
      <c r="B25" s="94">
        <v>50</v>
      </c>
      <c r="C25" s="20"/>
      <c r="D25" s="48">
        <f t="shared" si="0"/>
        <v>0</v>
      </c>
      <c r="E25" s="94">
        <v>3</v>
      </c>
      <c r="F25" s="20"/>
      <c r="G25" s="48">
        <f t="shared" si="4"/>
        <v>0</v>
      </c>
      <c r="H25" s="94">
        <v>478</v>
      </c>
      <c r="I25" s="20"/>
      <c r="J25" s="48">
        <f t="shared" si="2"/>
        <v>0</v>
      </c>
      <c r="K25" s="94">
        <v>77</v>
      </c>
      <c r="L25" s="20"/>
      <c r="M25" s="48">
        <f t="shared" si="3"/>
        <v>0</v>
      </c>
    </row>
    <row r="26" spans="1:13" x14ac:dyDescent="0.25">
      <c r="A26" s="18">
        <v>43252</v>
      </c>
      <c r="B26" s="94">
        <v>46</v>
      </c>
      <c r="C26" s="20"/>
      <c r="D26" s="48">
        <f t="shared" si="0"/>
        <v>0</v>
      </c>
      <c r="E26" s="94">
        <v>3</v>
      </c>
      <c r="F26" s="20"/>
      <c r="G26" s="48">
        <f t="shared" si="4"/>
        <v>0</v>
      </c>
      <c r="H26" s="94">
        <v>461</v>
      </c>
      <c r="I26" s="20"/>
      <c r="J26" s="48">
        <f t="shared" si="2"/>
        <v>0</v>
      </c>
      <c r="K26" s="94">
        <v>76</v>
      </c>
      <c r="L26" s="20"/>
      <c r="M26" s="48">
        <f t="shared" si="3"/>
        <v>0</v>
      </c>
    </row>
    <row r="27" spans="1:13" x14ac:dyDescent="0.25">
      <c r="A27" s="18">
        <v>43221</v>
      </c>
      <c r="B27" s="94">
        <v>48</v>
      </c>
      <c r="C27" s="20"/>
      <c r="D27" s="48">
        <f t="shared" si="0"/>
        <v>0</v>
      </c>
      <c r="E27" s="94">
        <v>3</v>
      </c>
      <c r="F27" s="20"/>
      <c r="G27" s="48">
        <f t="shared" si="4"/>
        <v>0</v>
      </c>
      <c r="H27" s="94">
        <v>480</v>
      </c>
      <c r="I27" s="20"/>
      <c r="J27" s="48">
        <f t="shared" si="2"/>
        <v>0</v>
      </c>
      <c r="K27" s="94">
        <v>79</v>
      </c>
      <c r="L27" s="20"/>
      <c r="M27" s="48">
        <f t="shared" si="3"/>
        <v>0</v>
      </c>
    </row>
    <row r="28" spans="1:13" x14ac:dyDescent="0.25">
      <c r="A28" s="18">
        <v>43191</v>
      </c>
      <c r="B28" s="94">
        <v>45</v>
      </c>
      <c r="C28" s="20"/>
      <c r="D28" s="48">
        <f t="shared" si="0"/>
        <v>0</v>
      </c>
      <c r="E28" s="94">
        <v>5</v>
      </c>
      <c r="F28" s="20"/>
      <c r="G28" s="48">
        <f t="shared" si="4"/>
        <v>0</v>
      </c>
      <c r="H28" s="94">
        <v>460</v>
      </c>
      <c r="I28" s="20"/>
      <c r="J28" s="48">
        <f t="shared" si="2"/>
        <v>0</v>
      </c>
      <c r="K28" s="94">
        <v>119</v>
      </c>
      <c r="L28" s="20"/>
      <c r="M28" s="48">
        <f t="shared" si="3"/>
        <v>0</v>
      </c>
    </row>
    <row r="29" spans="1:13" x14ac:dyDescent="0.25">
      <c r="A29" s="18">
        <v>43160</v>
      </c>
      <c r="B29" s="94">
        <v>41</v>
      </c>
      <c r="C29" s="20"/>
      <c r="D29" s="48">
        <f t="shared" si="0"/>
        <v>0</v>
      </c>
      <c r="E29" s="94">
        <v>9</v>
      </c>
      <c r="F29" s="20"/>
      <c r="G29" s="48">
        <f t="shared" si="4"/>
        <v>0</v>
      </c>
      <c r="H29" s="94">
        <v>416</v>
      </c>
      <c r="I29" s="20"/>
      <c r="J29" s="48">
        <f t="shared" si="2"/>
        <v>0</v>
      </c>
      <c r="K29" s="94">
        <v>232</v>
      </c>
      <c r="L29" s="20"/>
      <c r="M29" s="48">
        <f t="shared" si="3"/>
        <v>0</v>
      </c>
    </row>
    <row r="30" spans="1:13" x14ac:dyDescent="0.25">
      <c r="A30" s="18">
        <v>43132</v>
      </c>
      <c r="B30" s="94">
        <v>37</v>
      </c>
      <c r="C30" s="20"/>
      <c r="D30" s="48">
        <f t="shared" si="0"/>
        <v>0</v>
      </c>
      <c r="E30" s="94">
        <v>7</v>
      </c>
      <c r="F30" s="20"/>
      <c r="G30" s="48">
        <f t="shared" si="4"/>
        <v>0</v>
      </c>
      <c r="H30" s="94">
        <v>353</v>
      </c>
      <c r="I30" s="20"/>
      <c r="J30" s="48">
        <f t="shared" si="2"/>
        <v>0</v>
      </c>
      <c r="K30" s="94">
        <v>167</v>
      </c>
      <c r="L30" s="20"/>
      <c r="M30" s="48">
        <f t="shared" si="3"/>
        <v>0</v>
      </c>
    </row>
    <row r="31" spans="1:13" ht="15.75" thickBot="1" x14ac:dyDescent="0.3">
      <c r="A31" s="22">
        <v>43101</v>
      </c>
      <c r="B31" s="95">
        <v>37</v>
      </c>
      <c r="C31" s="23"/>
      <c r="D31" s="49">
        <f t="shared" si="0"/>
        <v>0</v>
      </c>
      <c r="E31" s="95">
        <v>5</v>
      </c>
      <c r="F31" s="23"/>
      <c r="G31" s="48" t="str">
        <f t="shared" ref="G31" si="5">IFERROR(F31/E32,"")</f>
        <v/>
      </c>
      <c r="H31" s="95">
        <v>353</v>
      </c>
      <c r="I31" s="23"/>
      <c r="J31" s="49">
        <f t="shared" si="2"/>
        <v>0</v>
      </c>
      <c r="K31" s="95">
        <v>157</v>
      </c>
      <c r="L31" s="23"/>
      <c r="M31" s="49">
        <f t="shared" si="3"/>
        <v>0</v>
      </c>
    </row>
    <row r="32" spans="1:13" x14ac:dyDescent="0.25">
      <c r="A32" s="12"/>
      <c r="B32" s="25"/>
      <c r="C32" s="25"/>
      <c r="D32" s="26"/>
      <c r="E32" s="25"/>
      <c r="F32" s="25"/>
      <c r="G32" s="26"/>
      <c r="H32" s="25"/>
      <c r="I32" s="25"/>
      <c r="J32" s="26"/>
      <c r="K32" s="25"/>
      <c r="L32" s="25"/>
      <c r="M32" s="26"/>
    </row>
    <row r="33" spans="2:12" x14ac:dyDescent="0.25">
      <c r="B33" s="16"/>
      <c r="C33" s="16"/>
      <c r="E33" s="16"/>
      <c r="F33" s="16"/>
      <c r="H33" s="16"/>
      <c r="I33" s="16"/>
      <c r="K33" s="16"/>
      <c r="L33" s="16"/>
    </row>
    <row r="34" spans="2:12" x14ac:dyDescent="0.25">
      <c r="B34" s="12"/>
      <c r="C34" s="12"/>
      <c r="E34" s="12"/>
      <c r="F34" s="12"/>
      <c r="H34" s="12"/>
      <c r="I34" s="12"/>
      <c r="K34" s="12"/>
      <c r="L34" s="12"/>
    </row>
    <row r="35" spans="2:12" x14ac:dyDescent="0.25">
      <c r="B35" s="12">
        <f>SUM(B2:B31)</f>
        <v>753</v>
      </c>
      <c r="C35" s="12"/>
      <c r="E35" s="12">
        <f>SUM(E2:E31)</f>
        <v>49</v>
      </c>
      <c r="F35" s="12"/>
      <c r="H35" s="12">
        <f>SUM(H2:H31)</f>
        <v>7354</v>
      </c>
      <c r="I35" s="12"/>
      <c r="K35" s="12">
        <f>SUM(K2:K31)</f>
        <v>1778</v>
      </c>
      <c r="L35" s="12"/>
    </row>
    <row r="36" spans="2:12" x14ac:dyDescent="0.25">
      <c r="B36" s="12"/>
      <c r="C36" s="12"/>
      <c r="E36" s="12"/>
      <c r="F36" s="12"/>
      <c r="H36" s="12"/>
      <c r="I36" s="12"/>
      <c r="K36" s="12"/>
      <c r="L36" s="12"/>
    </row>
    <row r="37" spans="2:12" x14ac:dyDescent="0.25">
      <c r="B37" s="12"/>
      <c r="C37" s="12"/>
      <c r="E37" s="12"/>
      <c r="F37" s="12"/>
      <c r="H37" s="12"/>
      <c r="I37" s="12"/>
      <c r="K37" s="12"/>
      <c r="L37" s="12"/>
    </row>
    <row r="38" spans="2:12" x14ac:dyDescent="0.25">
      <c r="B38" s="12"/>
      <c r="C38" s="12"/>
      <c r="E38" s="12"/>
      <c r="F38" s="12"/>
      <c r="H38" s="12"/>
      <c r="I38" s="12"/>
      <c r="K38" s="12"/>
      <c r="L38" s="12"/>
    </row>
    <row r="39" spans="2:12" x14ac:dyDescent="0.25">
      <c r="B39" s="12"/>
      <c r="C39" s="12"/>
      <c r="E39" s="12"/>
      <c r="F39" s="12"/>
      <c r="H39" s="12"/>
      <c r="I39" s="12"/>
      <c r="K39" s="12"/>
      <c r="L39" s="12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142BDAE55914984B4117339DB6B4F" ma:contentTypeVersion="13" ma:contentTypeDescription="Create a new document." ma:contentTypeScope="" ma:versionID="50e36963147901d91a4314db38c84c1d">
  <xsd:schema xmlns:xsd="http://www.w3.org/2001/XMLSchema" xmlns:xs="http://www.w3.org/2001/XMLSchema" xmlns:p="http://schemas.microsoft.com/office/2006/metadata/properties" xmlns:ns3="8027bc2b-8838-4835-980a-2b49287b5451" xmlns:ns4="0402525b-603e-4fbc-8450-c6b0bf92313a" targetNamespace="http://schemas.microsoft.com/office/2006/metadata/properties" ma:root="true" ma:fieldsID="44421c159d3f55ad9ac952634721e6f4" ns3:_="" ns4:_="">
    <xsd:import namespace="8027bc2b-8838-4835-980a-2b49287b5451"/>
    <xsd:import namespace="0402525b-603e-4fbc-8450-c6b0bf9231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7bc2b-8838-4835-980a-2b49287b5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525b-603e-4fbc-8450-c6b0bf923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EBA86C-B3E0-48C6-9869-4CB97CA22B9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027bc2b-8838-4835-980a-2b49287b5451"/>
    <ds:schemaRef ds:uri="0402525b-603e-4fbc-8450-c6b0bf92313a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39BCD8-366D-49D1-AB3D-B9941926D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7bc2b-8838-4835-980a-2b49287b5451"/>
    <ds:schemaRef ds:uri="0402525b-603e-4fbc-8450-c6b0bf923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92D72-0182-473A-AB2E-E4C37173E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Tab-4 Rate Compare PassThru</vt:lpstr>
      <vt:lpstr>Tab-4 Rate Compare Complete Blg</vt:lpstr>
      <vt:lpstr>Tab-5a Customer Cnt Pass Thru</vt:lpstr>
      <vt:lpstr>Tab-5a Customer Cnt Complete Bl</vt:lpstr>
      <vt:lpstr>Tab-5b Rate Compare Pass Thru</vt:lpstr>
      <vt:lpstr>Tab-5b Rate Compare Complete Bl</vt:lpstr>
      <vt:lpstr>Tab 6-Variable Ctrct Complt Blg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Judge</dc:creator>
  <cp:lastModifiedBy>Surma \ Gussie</cp:lastModifiedBy>
  <cp:lastPrinted>2020-06-05T16:27:23Z</cp:lastPrinted>
  <dcterms:created xsi:type="dcterms:W3CDTF">2020-05-12T02:32:03Z</dcterms:created>
  <dcterms:modified xsi:type="dcterms:W3CDTF">2021-04-21T15:12:40Z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0x010100631142BDAE55914984B4117339DB6B4F</vt:lpwstr>
  </property>
</Properties>
</file>