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defaultThemeVersion="166925"/>
  <mc:AlternateContent xmlns:mc="http://schemas.openxmlformats.org/markup-compatibility/2006">
    <mc:Choice Requires="x15">
      <x15ac:absPath xmlns:x15ac="http://schemas.microsoft.com/office/spreadsheetml/2010/11/ac" url="https://nationalgridplc-my.sharepoint.com/personal/nancy_israel_us_nationalgrid_com/Documents/Desktop/DPU 20-75 DER Planning Proposal/IRs/IRs Due 52121/FIled IRs/Filing Package/"/>
    </mc:Choice>
  </mc:AlternateContent>
  <xr:revisionPtr revIDLastSave="0" documentId="8_{0A7053A8-F2B8-4EEE-9A5A-081D93536D86}" xr6:coauthVersionLast="41" xr6:coauthVersionMax="41" xr10:uidLastSave="{00000000-0000-0000-0000-000000000000}"/>
  <bookViews>
    <workbookView xWindow="-110" yWindow="-110" windowWidth="19420" windowHeight="10420" xr2:uid="{036A9417-8547-4A58-ABD4-543D03BA31AE}"/>
  </bookViews>
  <sheets>
    <sheet name="Summary"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[5]PTR!$B$84:$B$173</definedName>
    <definedName name="Company">[6]Global!$C$17</definedName>
    <definedName name="Docket">[7]Index!$D$4</definedName>
    <definedName name="DPUpp">[7]Index!$G$70</definedName>
    <definedName name="End_Bal">'[8]Amort Sch - Cap Lease'!$I$18:$I$377</definedName>
    <definedName name="Exh_Name">[7]Index!$D$5</definedName>
    <definedName name="FCTE">'[9]CTR (CTP) Federal'!$I$26:$R$26</definedName>
    <definedName name="FDTE">'[9]DTA (DTL) Fed Tax'!$L$141:$U$141,'[9]DTA (DTL) Fed Tax'!$Y$141</definedName>
    <definedName name="Filing_Date">[7]Index!$D$6</definedName>
    <definedName name="FranchiseBaseRange">'[3]Franchise Base'!$P$13:$P$64,'[3]Franchise Base'!$AG$13:$AG$64</definedName>
    <definedName name="Full_Print">'[8]Amort Sch - Cap Lease'!$A$1:$I$377</definedName>
    <definedName name="Header_Row">ROW('[8]Amort Sch - Cap Lease'!$A$17:$IV$17)</definedName>
    <definedName name="Hearing_Officer">[7]Index!$D$8</definedName>
    <definedName name="HLCompany1">[6]Global!$C$60</definedName>
    <definedName name="HLCompany2">[6]Global!$C$61</definedName>
    <definedName name="HLDate">[6]Global!$C$66</definedName>
    <definedName name="HLdba1">[6]Global!$C$62</definedName>
    <definedName name="HLDocket1">[6]Global!$C$63</definedName>
    <definedName name="HLHearing1">[6]Global!$C$68</definedName>
    <definedName name="HY">[6]Global!$C$7</definedName>
    <definedName name="Interest_Rate">'[8]Amort Sch - Cap Lease'!$D$7</definedName>
    <definedName name="jb">'[10]B-6 thru B-10 Property Factor'!$C$1:$EP$75</definedName>
    <definedName name="Last_Row" localSheetId="0">IF(Summary!Values_Entered,Header_Row+Summary!Number_of_Payments,Header_Row)</definedName>
    <definedName name="Last_Row">IF(Values_Entered,Header_Row+Number_of_Payments,Header_Row)</definedName>
    <definedName name="Loan_Amount">'[8]Amort Sch - Cap Lease'!$D$6</definedName>
    <definedName name="Loan_Start">'[8]Amort Sch - Cap Lease'!$D$10</definedName>
    <definedName name="Loan_Years">'[8]Amort Sch - Cap Lease'!$D$8</definedName>
    <definedName name="LUNDYPROJDATA">'[11]Lundy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'[12]12mo Print View'!#REF!</definedName>
    <definedName name="MRBA">'[12]12mo Print View'!#REF!</definedName>
    <definedName name="MRFA">'[12]12mo Print View'!#REF!</definedName>
    <definedName name="MRPFA">'[12]12mo Print View'!#REF!</definedName>
    <definedName name="Number_of_Payments" localSheetId="0">MATCH(0.01,End_Bal,-1)+1</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 localSheetId="0">DATE(YEAR(Loan_Start),MONTH(Loan_Start)+Payment_Number,DAY(Loan_Start))</definedName>
    <definedName name="Payment_Date">DATE(YEAR(Loan_Start),MONTH(Loan_Start)+Payment_Number,DAY(Loan_Start))</definedName>
    <definedName name="PayrollNumbers">'[3]Payroll Factor'!$B$11:$G$61,'[3]Payroll Factor'!$B$63:$G$63</definedName>
    <definedName name="PrimaryTitle">[6]Global!$C$18</definedName>
    <definedName name="Print_Area_Reset" localSheetId="0">OFFSET(Full_Print,0,0,Summary!Last_Row)</definedName>
    <definedName name="Print_Area_Reset">OFFSET(Full_Print,0,0,Last_Row)</definedName>
    <definedName name="PropertyNumbers">'[3]Property Factor'!$B$11:$L$61,'[3]Property Factor'!$B$63:$L$63</definedName>
    <definedName name="RH_1">[7]Index!$D$1</definedName>
    <definedName name="RH_2">[7]Index!$D$2</definedName>
    <definedName name="RH_3">[7]Index!$D$3</definedName>
    <definedName name="rLast">[7]Index!$G$68</definedName>
    <definedName name="rPages">[7]Index!$F$18:$G$66</definedName>
    <definedName name="RY">[6]Global!$C$8</definedName>
    <definedName name="SalesNumbers">'[3]Sales Factor'!$B$11:$J$61,'[3]Sales Factor'!$B$63:$J$63</definedName>
    <definedName name="SCTE">'[9]CTR (CTP) State'!$I$26:$R$26</definedName>
    <definedName name="SDTE">'[9]DTA (DTL) State Tax'!$L$141:$U$141,'[9]DTA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[7]Index!$G$2</definedName>
    <definedName name="Title_TY">[7]Index!$G$1</definedName>
    <definedName name="Title_TY_RY">[7]Index!$A$12</definedName>
    <definedName name="Values_Entered" localSheetId="0">IF(Loan_Amount*Interest_Rate*Loan_Years*Loan_Start&gt;0,1,0)</definedName>
    <definedName name="Values_Entered">IF(Loan_Amount*Interest_Rate*Loan_Years*Loan_Start&gt;0,1,0)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7" i="2" l="1"/>
  <c r="K27" i="2"/>
  <c r="L27" i="2"/>
  <c r="M27" i="2"/>
  <c r="N27" i="2"/>
  <c r="J34" i="2"/>
  <c r="K34" i="2"/>
  <c r="L34" i="2"/>
  <c r="M34" i="2"/>
  <c r="N34" i="2"/>
  <c r="F20" i="2"/>
  <c r="G20" i="2"/>
  <c r="H20" i="2"/>
  <c r="I20" i="2"/>
  <c r="J20" i="2"/>
  <c r="K20" i="2"/>
  <c r="L20" i="2"/>
  <c r="M20" i="2"/>
  <c r="N20" i="2"/>
  <c r="E32" i="2" l="1"/>
  <c r="I34" i="2"/>
  <c r="H34" i="2"/>
  <c r="G34" i="2"/>
  <c r="F34" i="2"/>
  <c r="I27" i="2"/>
  <c r="H27" i="2"/>
  <c r="G27" i="2"/>
  <c r="F27" i="2"/>
  <c r="A24" i="2"/>
  <c r="A25" i="2" s="1"/>
  <c r="A26" i="2" s="1"/>
  <c r="A27" i="2" s="1"/>
  <c r="A31" i="2" s="1"/>
  <c r="A32" i="2" s="1"/>
  <c r="A33" i="2" s="1"/>
  <c r="A34" i="2" s="1"/>
  <c r="E34" i="2" l="1"/>
  <c r="E27" i="2"/>
  <c r="E20" i="2" l="1"/>
</calcChain>
</file>

<file path=xl/sharedStrings.xml><?xml version="1.0" encoding="utf-8"?>
<sst xmlns="http://schemas.openxmlformats.org/spreadsheetml/2006/main" count="47" uniqueCount="40">
  <si>
    <t>Massachusetts Electric Company</t>
  </si>
  <si>
    <t>Nantucket Electric Company</t>
  </si>
  <si>
    <t>each d/b/a National Grid</t>
  </si>
  <si>
    <t>D.P.U. 20-75</t>
  </si>
  <si>
    <t>H.O. Zilgme</t>
  </si>
  <si>
    <t>Year 1</t>
  </si>
  <si>
    <t>Year 2</t>
  </si>
  <si>
    <t>Year 3</t>
  </si>
  <si>
    <t>Year 4</t>
  </si>
  <si>
    <t>Year 5</t>
  </si>
  <si>
    <t>(a)</t>
  </si>
  <si>
    <t>(b)</t>
  </si>
  <si>
    <t>(c)</t>
  </si>
  <si>
    <t>(d)</t>
  </si>
  <si>
    <t>(e)</t>
  </si>
  <si>
    <t xml:space="preserve">  Annual Revenue Requirement on CapEx</t>
  </si>
  <si>
    <t>10 Year Amortization</t>
  </si>
  <si>
    <t xml:space="preserve">  O&amp;M related to capex</t>
  </si>
  <si>
    <t>Total Revenue Requirement</t>
  </si>
  <si>
    <t>20 Year Amortization</t>
  </si>
  <si>
    <t>30 Year Amortization</t>
  </si>
  <si>
    <t>Page 1 of 1</t>
  </si>
  <si>
    <t>Year 6</t>
  </si>
  <si>
    <t>Year 7</t>
  </si>
  <si>
    <t>Year 8</t>
  </si>
  <si>
    <t>Year 9</t>
  </si>
  <si>
    <t>Year 10</t>
  </si>
  <si>
    <t>(f)</t>
  </si>
  <si>
    <t>(g)</t>
  </si>
  <si>
    <t>(h)</t>
  </si>
  <si>
    <t>(i)</t>
  </si>
  <si>
    <t>(j)</t>
  </si>
  <si>
    <t>Distribution DG Capital - CIP Fees Over 10 Years</t>
  </si>
  <si>
    <t>Attachment EDC-2-5-7</t>
  </si>
  <si>
    <t>Attachment EDC-2-5-8, Page 1, Line 2</t>
  </si>
  <si>
    <t>Attachment EDC-2-5-8, Page 1, Line 6</t>
  </si>
  <si>
    <t>Attachment EDC-2-5-9, Page 1, Line 2</t>
  </si>
  <si>
    <t>Attachment EDC-2-5-9, Page 1, Line 6</t>
  </si>
  <si>
    <t>Attachment EDC-2-5-10, Page 1, Line 2</t>
  </si>
  <si>
    <t>Attachment EDC-2-5-10, Page 1, Line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</si>
</sst>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_);\(&quot;$&quot;#,##0\)"/>
    <numFmt numFmtId="43" formatCode="_(* #,##0.00_);_(* \(#,##0.00\);_(* &quot;-&quot;??_);_(@_)"/>
    <numFmt numFmtId="164" formatCode="_(* #,##0_);_(* \(#,##0\);_(* &quot;-&quot;??_);_(@_)"/>
  </numFmts>
  <fonts count="5" x14ac:knownFonts="1">
    <font>
      <sz val="11"/>
      <color theme="1"/>
      <name val="Calibri"/>
      <family val="2"/>
      <scheme val="minor"/>
    </font>
    <font>
      <sz val="10"/>
      <name val="Arial"/>
      <family val="2"/>
    </font>
    <font>
      <sz val="11"/>
      <name val="Times New Roman"/>
      <family val="1"/>
    </font>
    <font>
      <b/>
      <u/>
      <sz val="11"/>
      <name val="Times New Roman"/>
      <family val="1"/>
    </font>
    <font>
      <sz val="11"/>
      <color theme="1"/>
      <name val="Calibri"/>
      <family val="2"/>
      <scheme val="minor"/>
    </font>
  </fonts>
  <fills count="2">
    <fill>
      <patternFill patternType="none"/>
    </fill>
    <fill>
      <patternFill patternType="gray125"/>
    </fill>
  </fills>
  <borders count="3">
    <border>
      <left/>
      <right/>
      <top/>
      <bottom/>
      <diagonal/>
    </border>
    <border>
      <left/>
      <right/>
      <top/>
      <bottom style="thin">
        <color indexed="64"/>
      </bottom>
      <diagonal/>
    </border>
    <border>
      <left/>
      <right/>
      <top/>
      <bottom style="double">
        <color indexed="64"/>
      </bottom>
      <diagonal/>
    </border>
  </borders>
  <cellStyleXfs count="4">
    <xf numFmtId="0" fontId="0" fillId="0" borderId="0"/>
    <xf numFmtId="0" fontId="1" fillId="0" borderId="0"/>
    <xf numFmtId="43" fontId="1" fillId="0" borderId="0" applyFont="0" applyFill="0" applyBorder="0" applyAlignment="0" applyProtection="0"/>
    <xf numFmtId="43" fontId="4" fillId="0" borderId="0" applyFont="0" applyFill="0" applyBorder="0" applyAlignment="0" applyProtection="0"/>
  </cellStyleXfs>
  <cellXfs count="22">
    <xf numFmtId="0" fontId="0" fillId="0" borderId="0" xfId="0"/>
    <xf numFmtId="0" fontId="2" fillId="0" borderId="0" xfId="1" applyFont="1"/>
    <xf numFmtId="0" fontId="2" fillId="0" borderId="0" xfId="1" applyFont="1" applyAlignment="1">
      <alignment horizontal="right"/>
    </xf>
    <xf numFmtId="0" fontId="1" fillId="0" borderId="0" xfId="1"/>
    <xf numFmtId="0" fontId="2" fillId="0" borderId="0" xfId="1" applyFont="1" applyFill="1" applyAlignment="1">
      <alignment horizontal="right"/>
    </xf>
    <xf numFmtId="37" fontId="2" fillId="0" borderId="0" xfId="1" applyNumberFormat="1" applyFont="1" applyFill="1" applyAlignment="1">
      <alignment horizontal="right"/>
    </xf>
    <xf numFmtId="0" fontId="2" fillId="0" borderId="0" xfId="1" applyFont="1" applyAlignment="1">
      <alignment horizontal="center"/>
    </xf>
    <xf numFmtId="0" fontId="2" fillId="0" borderId="1" xfId="1" applyFont="1" applyBorder="1" applyAlignment="1">
      <alignment horizontal="center"/>
    </xf>
    <xf numFmtId="37" fontId="2" fillId="0" borderId="0" xfId="1" applyNumberFormat="1" applyFont="1"/>
    <xf numFmtId="5" fontId="2" fillId="0" borderId="0" xfId="1" applyNumberFormat="1" applyFont="1" applyFill="1" applyBorder="1"/>
    <xf numFmtId="5" fontId="2" fillId="0" borderId="0" xfId="2" applyNumberFormat="1" applyFont="1" applyFill="1" applyBorder="1"/>
    <xf numFmtId="0" fontId="2" fillId="0" borderId="0" xfId="1" quotePrefix="1" applyFont="1"/>
    <xf numFmtId="5" fontId="2" fillId="0" borderId="1" xfId="2" applyNumberFormat="1" applyFont="1" applyFill="1" applyBorder="1"/>
    <xf numFmtId="0" fontId="2" fillId="0" borderId="0" xfId="1" applyFont="1" applyFill="1"/>
    <xf numFmtId="0" fontId="3" fillId="0" borderId="0" xfId="1" applyFont="1" applyBorder="1"/>
    <xf numFmtId="5" fontId="2" fillId="0" borderId="0" xfId="2" applyNumberFormat="1" applyFont="1" applyFill="1" applyBorder="1" applyAlignment="1">
      <alignment horizontal="center"/>
    </xf>
    <xf numFmtId="5" fontId="2" fillId="0" borderId="2" xfId="1" applyNumberFormat="1" applyFont="1" applyFill="1" applyBorder="1"/>
    <xf numFmtId="0" fontId="2" fillId="0" borderId="0" xfId="1" applyFont="1" applyAlignment="1">
      <alignment horizontal="center"/>
    </xf>
    <xf numFmtId="5" fontId="1" fillId="0" borderId="0" xfId="1" applyNumberFormat="1"/>
    <xf numFmtId="164" fontId="1" fillId="0" borderId="0" xfId="3" applyNumberFormat="1" applyFont="1"/>
    <xf numFmtId="0" fontId="2" fillId="0" borderId="0" xfId="1" applyFont="1" applyAlignment="1">
      <alignment horizontal="centerContinuous"/>
    </xf>
    <xf numFmtId="0" fontId="1" fillId="0" borderId="0" xfId="1" applyAlignment="1">
      <alignment horizontal="centerContinuous"/>
    </xf>
  </cellXfs>
  <cellStyles count="4">
    <cellStyle name="Comma" xfId="3" builtinId="3"/>
    <cellStyle name="Comma 2 10" xfId="2" xr:uid="{D72F7C5E-2D9B-4CED-BF21-0C93149BF247}"/>
    <cellStyle name="Normal" xfId="0" builtinId="0"/>
    <cellStyle name="Normal 2 10" xfId="1" xr:uid="{9A9A591E-2DEE-48C1-8BD4-381A887D02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calcChain" Target="calcChain.xml"/><Relationship Id="rId2" Type="http://schemas.openxmlformats.org/officeDocument/2006/relationships/externalLink" Target="externalLinks/externalLink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styles" Target="styles.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jbellitti/Desktop/NH%20Q4%20NG%20&amp;%20KeyS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2%20Fiscal%20Tax%20Year/Compliance/Tax%20Return%20Compliance/Federal%20Compliance/Tax%20Return%20Workpaper%20by%20Entity/NG%20Companies/NG05%20Massachuetts%20Electric%20Company/N05_FED_WP_033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erver%20Shares/Nyhcbnas02_radata1/2015%20meco/General%20Rate%20Case%20(15-155)/7-COS/COS%20model/MECO_NANT%20RATE%20CASE%20COS%2012mos%20June%202015%20-%20Pdf%20Version%2011_2_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05%20Estimates/Atlantic%20Western/Atlantic%20Western%20Extensions_FY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heffem/Local%20Settings/Temporary%20Internet%20Files/OLK4A3/Copy%20of%2000004%20ELS%2003-3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refreshError="1"/>
      <sheetData sheetId="1"/>
      <sheetData sheetId="2"/>
      <sheetData sheetId="3" refreshError="1"/>
      <sheetData sheetId="4" refreshError="1"/>
      <sheetData sheetId="5"/>
      <sheetData sheetId="6"/>
      <sheetData sheetId="7" refreshError="1"/>
      <sheetData sheetId="8" refreshError="1"/>
      <sheetData sheetId="9" refreshError="1"/>
      <sheetData sheetId="10">
        <row r="2">
          <cell r="A2" t="str">
            <v>C000774</v>
          </cell>
        </row>
      </sheetData>
      <sheetData sheetId="11" refreshError="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F72A-FC06-4583-8D30-55F9EFAAD0DC}">
  <sheetPr>
    <pageSetUpPr fitToPage="1"/>
  </sheetPr>
  <dimension ref="A1:N41"/>
  <sheetViews>
    <sheetView tabSelected="1" zoomScale="90" zoomScaleNormal="90" workbookViewId="0"/>
  </sheetViews>
  <sheetFormatPr defaultColWidth="8.81640625" defaultRowHeight="12.5" x14ac:dyDescent="0.25"/>
  <cols>
    <col min="1" max="1" width="5.7265625" style="3" customWidth="1"/>
    <col min="2" max="2" width="3.54296875" style="3" customWidth="1"/>
    <col min="3" max="3" width="36.7265625" style="3" customWidth="1"/>
    <col min="4" max="4" width="36.453125" style="3" customWidth="1"/>
    <col min="5" max="9" width="13.7265625" style="3" customWidth="1"/>
    <col min="10" max="13" width="14.1796875" style="3" bestFit="1" customWidth="1"/>
    <col min="14" max="14" width="14.26953125" style="3" customWidth="1"/>
    <col min="15" max="16384" width="8.81640625" style="3"/>
  </cols>
  <sheetData>
    <row r="1" spans="1:14" ht="14" x14ac:dyDescent="0.3">
      <c r="A1" s="1"/>
      <c r="B1" s="2"/>
      <c r="C1" s="1"/>
      <c r="D1" s="1"/>
      <c r="E1" s="2"/>
      <c r="N1" s="2" t="s">
        <v>0</v>
      </c>
    </row>
    <row r="2" spans="1:14" ht="14" x14ac:dyDescent="0.3">
      <c r="A2" s="1"/>
      <c r="B2" s="2"/>
      <c r="C2" s="1"/>
      <c r="D2" s="1"/>
      <c r="E2" s="2"/>
      <c r="N2" s="2" t="s">
        <v>1</v>
      </c>
    </row>
    <row r="3" spans="1:14" ht="14" x14ac:dyDescent="0.3">
      <c r="A3" s="1"/>
      <c r="B3" s="2"/>
      <c r="C3" s="1"/>
      <c r="D3" s="1"/>
      <c r="E3" s="2"/>
      <c r="N3" s="2" t="s">
        <v>2</v>
      </c>
    </row>
    <row r="4" spans="1:14" ht="14" x14ac:dyDescent="0.3">
      <c r="A4" s="1"/>
      <c r="B4" s="2"/>
      <c r="C4" s="1"/>
      <c r="D4" s="1"/>
      <c r="E4" s="2"/>
      <c r="N4" s="2" t="s">
        <v>3</v>
      </c>
    </row>
    <row r="5" spans="1:14" ht="14" x14ac:dyDescent="0.3">
      <c r="A5" s="1"/>
      <c r="B5" s="2"/>
      <c r="C5" s="1"/>
      <c r="D5" s="1"/>
      <c r="E5" s="2"/>
      <c r="N5" s="4" t="s">
        <v>33</v>
      </c>
    </row>
    <row r="6" spans="1:14" ht="14" x14ac:dyDescent="0.3">
      <c r="A6" s="1"/>
      <c r="B6" s="2"/>
      <c r="C6" s="1"/>
      <c r="D6" s="1"/>
      <c r="E6" s="2"/>
      <c r="N6" s="2" t="s">
        <v>21</v>
      </c>
    </row>
    <row r="7" spans="1:14" ht="14" x14ac:dyDescent="0.3">
      <c r="A7" s="1"/>
      <c r="B7" s="2"/>
      <c r="C7" s="1"/>
      <c r="D7" s="1"/>
      <c r="E7" s="1"/>
      <c r="N7" s="5" t="s">
        <v>4</v>
      </c>
    </row>
    <row r="8" spans="1:14" ht="14" x14ac:dyDescent="0.3">
      <c r="A8" s="1"/>
      <c r="B8" s="2"/>
      <c r="C8" s="1"/>
      <c r="D8" s="1"/>
      <c r="E8" s="1"/>
    </row>
    <row r="9" spans="1:14" ht="14" x14ac:dyDescent="0.3">
      <c r="A9" s="20" t="s">
        <v>0</v>
      </c>
      <c r="B9" s="20"/>
      <c r="C9" s="20"/>
      <c r="D9" s="20"/>
      <c r="E9" s="20"/>
      <c r="F9" s="20"/>
      <c r="G9" s="20"/>
      <c r="H9" s="20"/>
      <c r="I9" s="20"/>
      <c r="J9" s="21"/>
      <c r="K9" s="21"/>
      <c r="L9" s="21"/>
      <c r="M9" s="21"/>
      <c r="N9" s="21"/>
    </row>
    <row r="10" spans="1:14" ht="14" x14ac:dyDescent="0.3">
      <c r="A10" s="20" t="s">
        <v>32</v>
      </c>
      <c r="B10" s="20"/>
      <c r="C10" s="20"/>
      <c r="D10" s="20"/>
      <c r="E10" s="20"/>
      <c r="F10" s="20"/>
      <c r="G10" s="20"/>
      <c r="H10" s="20"/>
      <c r="I10" s="20"/>
      <c r="J10" s="21"/>
      <c r="K10" s="21"/>
      <c r="L10" s="21"/>
      <c r="M10" s="21"/>
      <c r="N10" s="21"/>
    </row>
    <row r="11" spans="1:14" ht="14" x14ac:dyDescent="0.3">
      <c r="A11" s="1"/>
      <c r="B11" s="2"/>
      <c r="C11" s="1"/>
      <c r="D11" s="6"/>
      <c r="E11" s="6"/>
    </row>
    <row r="12" spans="1:14" ht="14" x14ac:dyDescent="0.3">
      <c r="A12" s="1"/>
      <c r="B12" s="2"/>
      <c r="C12" s="1"/>
      <c r="D12" s="6"/>
      <c r="E12" s="6"/>
      <c r="F12" s="6"/>
      <c r="G12" s="6"/>
      <c r="H12" s="6"/>
      <c r="I12" s="6"/>
    </row>
    <row r="13" spans="1:14" ht="14" x14ac:dyDescent="0.3">
      <c r="A13" s="6"/>
      <c r="B13" s="2"/>
      <c r="C13" s="1"/>
      <c r="D13" s="7"/>
      <c r="E13" s="7" t="s">
        <v>5</v>
      </c>
      <c r="F13" s="7" t="s">
        <v>6</v>
      </c>
      <c r="G13" s="7" t="s">
        <v>7</v>
      </c>
      <c r="H13" s="7" t="s">
        <v>8</v>
      </c>
      <c r="I13" s="7" t="s">
        <v>9</v>
      </c>
      <c r="J13" s="7" t="s">
        <v>22</v>
      </c>
      <c r="K13" s="7" t="s">
        <v>23</v>
      </c>
      <c r="L13" s="7" t="s">
        <v>24</v>
      </c>
      <c r="M13" s="7" t="s">
        <v>25</v>
      </c>
      <c r="N13" s="7" t="s">
        <v>26</v>
      </c>
    </row>
    <row r="14" spans="1:14" ht="14" x14ac:dyDescent="0.3">
      <c r="A14" s="1"/>
      <c r="B14" s="2"/>
      <c r="C14" s="1"/>
      <c r="D14" s="6"/>
      <c r="E14" s="6" t="s">
        <v>10</v>
      </c>
      <c r="F14" s="6" t="s">
        <v>11</v>
      </c>
      <c r="G14" s="6" t="s">
        <v>12</v>
      </c>
      <c r="H14" s="6" t="s">
        <v>13</v>
      </c>
      <c r="I14" s="6" t="s">
        <v>14</v>
      </c>
      <c r="J14" s="17" t="s">
        <v>27</v>
      </c>
      <c r="K14" s="17" t="s">
        <v>28</v>
      </c>
      <c r="L14" s="17" t="s">
        <v>29</v>
      </c>
      <c r="M14" s="17" t="s">
        <v>30</v>
      </c>
      <c r="N14" s="17" t="s">
        <v>31</v>
      </c>
    </row>
    <row r="15" spans="1:14" ht="14" x14ac:dyDescent="0.3">
      <c r="A15" s="1"/>
      <c r="B15" s="2"/>
      <c r="C15" s="1"/>
      <c r="D15" s="8"/>
      <c r="E15" s="8"/>
      <c r="F15" s="8"/>
      <c r="G15" s="8"/>
      <c r="H15" s="8"/>
      <c r="I15" s="8"/>
    </row>
    <row r="16" spans="1:14" ht="14" x14ac:dyDescent="0.3">
      <c r="A16" s="6"/>
      <c r="B16" s="2"/>
      <c r="C16" s="14" t="s">
        <v>16</v>
      </c>
      <c r="D16" s="9"/>
      <c r="E16" s="9"/>
      <c r="F16" s="9"/>
      <c r="G16" s="9"/>
      <c r="H16" s="9"/>
      <c r="I16" s="9"/>
    </row>
    <row r="17" spans="1:14" ht="14" x14ac:dyDescent="0.3">
      <c r="A17" s="6">
        <v>1</v>
      </c>
      <c r="B17" s="2"/>
      <c r="C17" s="11" t="s">
        <v>15</v>
      </c>
      <c r="D17" s="15" t="s">
        <v>34</v>
      </c>
      <c r="E17" s="10">
        <v>29419484</v>
      </c>
      <c r="F17" s="10">
        <v>58755478.667499997</v>
      </c>
      <c r="G17" s="10">
        <v>54701428.049999997</v>
      </c>
      <c r="H17" s="10">
        <v>47638081.414999999</v>
      </c>
      <c r="I17" s="10">
        <v>40897167.174999997</v>
      </c>
      <c r="J17" s="10">
        <v>34948473.880000003</v>
      </c>
      <c r="K17" s="10">
        <v>29744953.614999998</v>
      </c>
      <c r="L17" s="10">
        <v>24602608.719999999</v>
      </c>
      <c r="M17" s="10">
        <v>19499689.695</v>
      </c>
      <c r="N17" s="10">
        <v>13567249.620000001</v>
      </c>
    </row>
    <row r="18" spans="1:14" ht="14" x14ac:dyDescent="0.3">
      <c r="A18" s="6">
        <v>2</v>
      </c>
      <c r="C18" s="11" t="s">
        <v>17</v>
      </c>
      <c r="D18" s="15" t="s">
        <v>35</v>
      </c>
      <c r="E18" s="12">
        <v>19099500</v>
      </c>
      <c r="F18" s="12">
        <v>0</v>
      </c>
      <c r="G18" s="12">
        <v>0</v>
      </c>
      <c r="H18" s="12">
        <v>0</v>
      </c>
      <c r="I18" s="12">
        <v>0</v>
      </c>
      <c r="J18" s="12">
        <v>0</v>
      </c>
      <c r="K18" s="12">
        <v>0</v>
      </c>
      <c r="L18" s="12">
        <v>0</v>
      </c>
      <c r="M18" s="12">
        <v>0</v>
      </c>
      <c r="N18" s="12">
        <v>0</v>
      </c>
    </row>
    <row r="19" spans="1:14" ht="14" x14ac:dyDescent="0.3">
      <c r="A19" s="6">
        <v>3</v>
      </c>
      <c r="C19" s="11"/>
      <c r="E19" s="10"/>
      <c r="F19" s="10"/>
      <c r="G19" s="10"/>
      <c r="H19" s="10"/>
      <c r="I19" s="10"/>
      <c r="J19" s="10"/>
      <c r="K19" s="10"/>
      <c r="L19" s="10"/>
      <c r="M19" s="10"/>
      <c r="N19" s="10"/>
    </row>
    <row r="20" spans="1:14" ht="14.5" thickBot="1" x14ac:dyDescent="0.35">
      <c r="A20" s="6">
        <v>4</v>
      </c>
      <c r="C20" s="13" t="s">
        <v>18</v>
      </c>
      <c r="E20" s="16">
        <f>+E18+E17</f>
        <v>48518984</v>
      </c>
      <c r="F20" s="16">
        <f t="shared" ref="F20:N20" si="0">+F18+F17</f>
        <v>58755478.667499997</v>
      </c>
      <c r="G20" s="16">
        <f t="shared" si="0"/>
        <v>54701428.049999997</v>
      </c>
      <c r="H20" s="16">
        <f t="shared" si="0"/>
        <v>47638081.414999999</v>
      </c>
      <c r="I20" s="16">
        <f t="shared" si="0"/>
        <v>40897167.174999997</v>
      </c>
      <c r="J20" s="16">
        <f t="shared" si="0"/>
        <v>34948473.880000003</v>
      </c>
      <c r="K20" s="16">
        <f t="shared" si="0"/>
        <v>29744953.614999998</v>
      </c>
      <c r="L20" s="16">
        <f t="shared" si="0"/>
        <v>24602608.719999999</v>
      </c>
      <c r="M20" s="16">
        <f t="shared" si="0"/>
        <v>19499689.695</v>
      </c>
      <c r="N20" s="16">
        <f t="shared" si="0"/>
        <v>13567249.620000001</v>
      </c>
    </row>
    <row r="21" spans="1:14" ht="13" thickTop="1" x14ac:dyDescent="0.25"/>
    <row r="23" spans="1:14" ht="14" x14ac:dyDescent="0.3">
      <c r="A23" s="6"/>
      <c r="B23" s="2"/>
      <c r="C23" s="14" t="s">
        <v>19</v>
      </c>
      <c r="D23" s="9"/>
      <c r="E23" s="9"/>
      <c r="F23" s="9"/>
      <c r="G23" s="9"/>
      <c r="H23" s="9"/>
      <c r="I23" s="9"/>
      <c r="J23" s="9"/>
      <c r="K23" s="9"/>
      <c r="L23" s="9"/>
      <c r="M23" s="9"/>
      <c r="N23" s="9"/>
    </row>
    <row r="24" spans="1:14" ht="14" x14ac:dyDescent="0.3">
      <c r="A24" s="6">
        <f>+A20+1</f>
        <v>5</v>
      </c>
      <c r="B24" s="2"/>
      <c r="C24" s="11" t="s">
        <v>15</v>
      </c>
      <c r="D24" s="15" t="s">
        <v>36</v>
      </c>
      <c r="E24" s="10">
        <v>22407457</v>
      </c>
      <c r="F24" s="10">
        <v>46179966.158749998</v>
      </c>
      <c r="G24" s="10">
        <v>45127442.674999997</v>
      </c>
      <c r="H24" s="10">
        <v>40687808.857500002</v>
      </c>
      <c r="I24" s="10">
        <v>36339860.737499997</v>
      </c>
      <c r="J24" s="10">
        <v>32468385.09</v>
      </c>
      <c r="K24" s="10">
        <v>29080368.4575</v>
      </c>
      <c r="L24" s="10">
        <v>25706654.009999998</v>
      </c>
      <c r="M24" s="10">
        <v>22335991.997499999</v>
      </c>
      <c r="N24" s="10">
        <v>18306894.960000001</v>
      </c>
    </row>
    <row r="25" spans="1:14" ht="14" x14ac:dyDescent="0.3">
      <c r="A25" s="6">
        <f>+A24+1</f>
        <v>6</v>
      </c>
      <c r="C25" s="11" t="s">
        <v>17</v>
      </c>
      <c r="D25" s="15" t="s">
        <v>37</v>
      </c>
      <c r="E25" s="12">
        <v>19099500</v>
      </c>
      <c r="F25" s="12">
        <v>0</v>
      </c>
      <c r="G25" s="12">
        <v>0</v>
      </c>
      <c r="H25" s="12">
        <v>0</v>
      </c>
      <c r="I25" s="12">
        <v>0</v>
      </c>
      <c r="J25" s="12">
        <v>0</v>
      </c>
      <c r="K25" s="12">
        <v>0</v>
      </c>
      <c r="L25" s="12">
        <v>0</v>
      </c>
      <c r="M25" s="12">
        <v>0</v>
      </c>
      <c r="N25" s="12">
        <v>0</v>
      </c>
    </row>
    <row r="26" spans="1:14" ht="14" x14ac:dyDescent="0.3">
      <c r="A26" s="6">
        <f t="shared" ref="A26:A27" si="1">+A25+1</f>
        <v>7</v>
      </c>
      <c r="C26" s="11"/>
      <c r="E26" s="10"/>
      <c r="F26" s="10"/>
      <c r="G26" s="10"/>
      <c r="H26" s="10"/>
      <c r="I26" s="10"/>
      <c r="J26" s="10"/>
      <c r="K26" s="10"/>
      <c r="L26" s="10"/>
      <c r="M26" s="10"/>
      <c r="N26" s="10"/>
    </row>
    <row r="27" spans="1:14" ht="14.5" thickBot="1" x14ac:dyDescent="0.35">
      <c r="A27" s="6">
        <f t="shared" si="1"/>
        <v>8</v>
      </c>
      <c r="C27" s="13" t="s">
        <v>18</v>
      </c>
      <c r="E27" s="16">
        <f>+E25+E24</f>
        <v>41506957</v>
      </c>
      <c r="F27" s="16">
        <f t="shared" ref="F27:N27" si="2">+F25+F24</f>
        <v>46179966.158749998</v>
      </c>
      <c r="G27" s="16">
        <f t="shared" si="2"/>
        <v>45127442.674999997</v>
      </c>
      <c r="H27" s="16">
        <f t="shared" si="2"/>
        <v>40687808.857500002</v>
      </c>
      <c r="I27" s="16">
        <f t="shared" si="2"/>
        <v>36339860.737499997</v>
      </c>
      <c r="J27" s="16">
        <f t="shared" si="2"/>
        <v>32468385.09</v>
      </c>
      <c r="K27" s="16">
        <f t="shared" si="2"/>
        <v>29080368.4575</v>
      </c>
      <c r="L27" s="16">
        <f t="shared" si="2"/>
        <v>25706654.009999998</v>
      </c>
      <c r="M27" s="16">
        <f t="shared" si="2"/>
        <v>22335991.997499999</v>
      </c>
      <c r="N27" s="16">
        <f t="shared" si="2"/>
        <v>18306894.960000001</v>
      </c>
    </row>
    <row r="28" spans="1:14" ht="13" thickTop="1" x14ac:dyDescent="0.25"/>
    <row r="30" spans="1:14" ht="14" x14ac:dyDescent="0.3">
      <c r="A30" s="6"/>
      <c r="B30" s="2"/>
      <c r="C30" s="14" t="s">
        <v>20</v>
      </c>
      <c r="D30" s="9"/>
      <c r="E30" s="9"/>
      <c r="F30" s="9"/>
      <c r="G30" s="9"/>
      <c r="H30" s="9"/>
      <c r="I30" s="9"/>
      <c r="J30" s="9"/>
      <c r="K30" s="9"/>
      <c r="L30" s="9"/>
      <c r="M30" s="9"/>
      <c r="N30" s="9"/>
    </row>
    <row r="31" spans="1:14" ht="14" x14ac:dyDescent="0.3">
      <c r="A31" s="6">
        <f>+A27+1</f>
        <v>9</v>
      </c>
      <c r="B31" s="2"/>
      <c r="C31" s="11" t="s">
        <v>15</v>
      </c>
      <c r="D31" s="15" t="s">
        <v>38</v>
      </c>
      <c r="E31" s="10">
        <v>19988935</v>
      </c>
      <c r="F31" s="10">
        <v>41694362.651883334</v>
      </c>
      <c r="G31" s="10">
        <v>41423140.549999997</v>
      </c>
      <c r="H31" s="10">
        <v>37714034.679566666</v>
      </c>
      <c r="I31" s="10">
        <v>34073583.599566668</v>
      </c>
      <c r="J31" s="10">
        <v>30841771.834566668</v>
      </c>
      <c r="K31" s="10">
        <v>28026148.079566669</v>
      </c>
      <c r="L31" s="10">
        <v>25212426.789133333</v>
      </c>
      <c r="M31" s="10">
        <v>22388899.788699999</v>
      </c>
      <c r="N31" s="10">
        <v>18967367.438266668</v>
      </c>
    </row>
    <row r="32" spans="1:14" ht="14" x14ac:dyDescent="0.3">
      <c r="A32" s="6">
        <f>+A31+1</f>
        <v>10</v>
      </c>
      <c r="C32" s="11" t="s">
        <v>17</v>
      </c>
      <c r="D32" s="15" t="s">
        <v>39</v>
      </c>
      <c r="E32" s="12">
        <f>545700000*0.035</f>
        <v>19099500</v>
      </c>
      <c r="F32" s="12">
        <v>0</v>
      </c>
      <c r="G32" s="12">
        <v>0</v>
      </c>
      <c r="H32" s="12">
        <v>0</v>
      </c>
      <c r="I32" s="12">
        <v>0</v>
      </c>
      <c r="J32" s="12">
        <v>0</v>
      </c>
      <c r="K32" s="12">
        <v>0</v>
      </c>
      <c r="L32" s="12">
        <v>0</v>
      </c>
      <c r="M32" s="12">
        <v>0</v>
      </c>
      <c r="N32" s="12">
        <v>0</v>
      </c>
    </row>
    <row r="33" spans="1:14" ht="14" x14ac:dyDescent="0.3">
      <c r="A33" s="6">
        <f t="shared" ref="A33:A34" si="3">+A32+1</f>
        <v>11</v>
      </c>
      <c r="C33" s="11"/>
      <c r="E33" s="10"/>
      <c r="F33" s="10"/>
      <c r="G33" s="10"/>
      <c r="H33" s="10"/>
      <c r="I33" s="10"/>
      <c r="J33" s="10"/>
      <c r="K33" s="10"/>
      <c r="L33" s="10"/>
      <c r="M33" s="10"/>
      <c r="N33" s="10"/>
    </row>
    <row r="34" spans="1:14" ht="14.5" thickBot="1" x14ac:dyDescent="0.35">
      <c r="A34" s="6">
        <f t="shared" si="3"/>
        <v>12</v>
      </c>
      <c r="C34" s="13" t="s">
        <v>18</v>
      </c>
      <c r="E34" s="16">
        <f>+E32+E31</f>
        <v>39088435</v>
      </c>
      <c r="F34" s="16">
        <f t="shared" ref="F34:N34" si="4">+F32+F31</f>
        <v>41694362.651883334</v>
      </c>
      <c r="G34" s="16">
        <f t="shared" si="4"/>
        <v>41423140.549999997</v>
      </c>
      <c r="H34" s="16">
        <f t="shared" si="4"/>
        <v>37714034.679566666</v>
      </c>
      <c r="I34" s="16">
        <f t="shared" si="4"/>
        <v>34073583.599566668</v>
      </c>
      <c r="J34" s="16">
        <f t="shared" si="4"/>
        <v>30841771.834566668</v>
      </c>
      <c r="K34" s="16">
        <f t="shared" si="4"/>
        <v>28026148.079566669</v>
      </c>
      <c r="L34" s="16">
        <f t="shared" si="4"/>
        <v>25212426.789133333</v>
      </c>
      <c r="M34" s="16">
        <f t="shared" si="4"/>
        <v>22388899.788699999</v>
      </c>
      <c r="N34" s="16">
        <f t="shared" si="4"/>
        <v>18967367.438266668</v>
      </c>
    </row>
    <row r="35" spans="1:14" ht="13" thickTop="1" x14ac:dyDescent="0.25"/>
    <row r="38" spans="1:14" x14ac:dyDescent="0.25">
      <c r="E38" s="19"/>
      <c r="F38" s="19"/>
      <c r="G38" s="19"/>
      <c r="H38" s="19"/>
      <c r="I38" s="19"/>
      <c r="J38" s="19"/>
      <c r="K38" s="19"/>
      <c r="L38" s="19"/>
      <c r="M38" s="19"/>
      <c r="N38" s="19"/>
    </row>
    <row r="39" spans="1:14" x14ac:dyDescent="0.25">
      <c r="E39" s="18"/>
      <c r="F39" s="18"/>
      <c r="G39" s="18"/>
      <c r="H39" s="18"/>
      <c r="I39" s="18"/>
      <c r="J39" s="18"/>
      <c r="K39" s="18"/>
      <c r="L39" s="18"/>
      <c r="M39" s="18"/>
      <c r="N39" s="18"/>
    </row>
    <row r="40" spans="1:14" x14ac:dyDescent="0.25">
      <c r="E40" s="19"/>
      <c r="F40" s="19"/>
      <c r="G40" s="19"/>
      <c r="H40" s="19"/>
      <c r="I40" s="19"/>
      <c r="J40" s="19"/>
      <c r="K40" s="19"/>
      <c r="L40" s="19"/>
      <c r="M40" s="19"/>
      <c r="N40" s="19"/>
    </row>
    <row r="41" spans="1:14" x14ac:dyDescent="0.25">
      <c r="E41" s="18"/>
      <c r="F41" s="18"/>
      <c r="G41" s="18"/>
      <c r="H41" s="18"/>
      <c r="I41" s="18"/>
      <c r="J41" s="18"/>
      <c r="K41" s="18"/>
      <c r="L41" s="18"/>
      <c r="M41" s="18"/>
      <c r="N41" s="18"/>
    </row>
  </sheetData>
  <pageMargins left="0.5" right="0.5" top="0.5" bottom="0.5" header="0.3" footer="0.3"/>
  <pageSetup scale="5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Briggs, Stephanie</dc:creator>
  <cp:lastModifiedBy>Israel, Nancy</cp:lastModifiedBy>
  <cp:lastPrinted>2021-05-20T14:44:39Z</cp:lastPrinted>
  <dcterms:created xsi:type="dcterms:W3CDTF">2021-04-06T15:43:39Z</dcterms:created>
  <dcterms:modified xsi:type="dcterms:W3CDTF">2021-05-21T18:54:14Z</dcterms:modified>
</cp:coreProperties>
</file>