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19035" windowHeight="8820" tabRatio="497" activeTab="1"/>
  </bookViews>
  <sheets>
    <sheet name="Glossary" sheetId="3" r:id="rId1"/>
    <sheet name="September 2021" sheetId="36" r:id="rId2"/>
  </sheets>
  <definedNames>
    <definedName name="_xlnm.Print_Area" localSheetId="0">Glossary!$A$1:$C$38</definedName>
    <definedName name="_xlnm.Print_Area" localSheetId="1">'September 2021'!$A$1:$AV$160</definedName>
    <definedName name="_xlnm.Print_Titles" localSheetId="1">'September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141" i="36" l="1"/>
  <c r="AZ140" i="36"/>
  <c r="AZ139" i="36"/>
  <c r="AZ138" i="36"/>
  <c r="AZ137" i="36"/>
  <c r="AZ142" i="36" s="1"/>
  <c r="AZ134" i="36"/>
  <c r="AZ133" i="36"/>
  <c r="AZ132" i="36"/>
  <c r="AZ131" i="36"/>
  <c r="AZ130" i="36"/>
  <c r="AZ135" i="36" s="1"/>
  <c r="AZ127" i="36"/>
  <c r="AZ126" i="36"/>
  <c r="AZ125" i="36"/>
  <c r="AZ124" i="36"/>
  <c r="AZ123" i="36"/>
  <c r="AZ128" i="36" s="1"/>
  <c r="AZ120" i="36"/>
  <c r="AZ119" i="36"/>
  <c r="AZ118" i="36"/>
  <c r="AZ117" i="36"/>
  <c r="AZ116" i="36"/>
  <c r="AZ121" i="36" s="1"/>
  <c r="AZ113" i="36"/>
  <c r="AZ112" i="36"/>
  <c r="AZ111" i="36"/>
  <c r="AZ110" i="36"/>
  <c r="AZ109" i="36"/>
  <c r="AZ114" i="36" s="1"/>
  <c r="AZ106" i="36"/>
  <c r="AZ105" i="36"/>
  <c r="AZ104" i="36"/>
  <c r="AZ103" i="36"/>
  <c r="AZ102" i="36"/>
  <c r="AZ107" i="36" s="1"/>
  <c r="AZ99" i="36"/>
  <c r="AZ98" i="36"/>
  <c r="AZ97" i="36"/>
  <c r="AZ96" i="36"/>
  <c r="AZ95" i="36"/>
  <c r="AZ100" i="36" s="1"/>
  <c r="AZ85" i="36"/>
  <c r="AZ84" i="36"/>
  <c r="AZ83" i="36"/>
  <c r="AZ82" i="36"/>
  <c r="AZ81" i="36"/>
  <c r="AZ78" i="36"/>
  <c r="AZ77" i="36"/>
  <c r="AZ76" i="36"/>
  <c r="AZ75" i="36"/>
  <c r="AZ79" i="36" s="1"/>
  <c r="AZ74" i="36"/>
  <c r="AZ71" i="36"/>
  <c r="AZ70" i="36"/>
  <c r="AZ69" i="36"/>
  <c r="AZ68" i="36"/>
  <c r="AZ72" i="36" s="1"/>
  <c r="AZ67" i="36"/>
  <c r="AZ64" i="36"/>
  <c r="AZ63" i="36"/>
  <c r="AZ62" i="36"/>
  <c r="AZ61" i="36"/>
  <c r="AZ65" i="36" s="1"/>
  <c r="AZ60" i="36"/>
  <c r="AZ57" i="36"/>
  <c r="AZ56" i="36"/>
  <c r="AZ55" i="36"/>
  <c r="AZ54" i="36"/>
  <c r="AZ53" i="36"/>
  <c r="AZ58" i="36" s="1"/>
  <c r="AZ50" i="36"/>
  <c r="AZ49" i="36"/>
  <c r="AZ48" i="36"/>
  <c r="AZ47" i="36"/>
  <c r="AZ51" i="36" s="1"/>
  <c r="AZ46" i="36"/>
  <c r="AZ43" i="36"/>
  <c r="AZ42" i="36"/>
  <c r="AZ41" i="36"/>
  <c r="AZ40" i="36"/>
  <c r="AZ44" i="36" s="1"/>
  <c r="AZ39" i="36"/>
  <c r="AZ36" i="36"/>
  <c r="AZ35" i="36"/>
  <c r="AZ34" i="36"/>
  <c r="AZ33" i="36"/>
  <c r="AZ37" i="36" s="1"/>
  <c r="AZ32" i="36"/>
  <c r="AZ29" i="36"/>
  <c r="AZ28" i="36"/>
  <c r="AZ27" i="36"/>
  <c r="AZ26" i="36"/>
  <c r="AZ30" i="36" s="1"/>
  <c r="AZ25" i="36"/>
  <c r="AZ22" i="36"/>
  <c r="AZ21" i="36"/>
  <c r="AZ20" i="36"/>
  <c r="AZ19" i="36"/>
  <c r="AZ23" i="36" s="1"/>
  <c r="AZ18" i="36"/>
  <c r="AZ15" i="36"/>
  <c r="AZ14" i="36"/>
  <c r="AZ13" i="36"/>
  <c r="AZ12" i="36"/>
  <c r="AZ16" i="36" s="1"/>
  <c r="AZ11" i="36"/>
  <c r="AG135" i="36"/>
  <c r="AZ86" i="36" l="1"/>
  <c r="AY141" i="36"/>
  <c r="AY140" i="36"/>
  <c r="AY139" i="36"/>
  <c r="AY138" i="36"/>
  <c r="AY137" i="36"/>
  <c r="AY134" i="36"/>
  <c r="AY133" i="36"/>
  <c r="AY132" i="36"/>
  <c r="AY135" i="36" s="1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71" i="36"/>
  <c r="AY70" i="36"/>
  <c r="AY69" i="36"/>
  <c r="AY68" i="36"/>
  <c r="AY67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F142" i="36"/>
  <c r="AF135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Y107" i="36" l="1"/>
  <c r="AY16" i="36"/>
  <c r="AY30" i="36"/>
  <c r="AY44" i="36"/>
  <c r="AY58" i="36"/>
  <c r="AY72" i="36"/>
  <c r="AY86" i="36"/>
  <c r="AY37" i="36"/>
  <c r="AY65" i="36"/>
  <c r="AY128" i="36"/>
  <c r="AY23" i="36"/>
  <c r="AY51" i="36"/>
  <c r="AY79" i="36"/>
  <c r="AY114" i="36"/>
  <c r="AY142" i="36"/>
  <c r="AF12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71" i="36"/>
  <c r="AX70" i="36"/>
  <c r="AX69" i="36"/>
  <c r="AX68" i="36"/>
  <c r="AX67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X79" i="36" l="1"/>
  <c r="AX114" i="36"/>
  <c r="AX51" i="36"/>
  <c r="AX23" i="36"/>
  <c r="AX107" i="36"/>
  <c r="AX135" i="36"/>
  <c r="AX65" i="36"/>
  <c r="AX142" i="36"/>
  <c r="AX58" i="36"/>
  <c r="AX37" i="36"/>
  <c r="AX128" i="36"/>
  <c r="AX44" i="36"/>
  <c r="AX16" i="36"/>
  <c r="AX30" i="36"/>
  <c r="AX72" i="36"/>
  <c r="AX86" i="36"/>
  <c r="AE121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71" i="36"/>
  <c r="AW70" i="36"/>
  <c r="AW69" i="36"/>
  <c r="AW68" i="36"/>
  <c r="AW67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W72" i="36" l="1"/>
  <c r="AW16" i="36"/>
  <c r="AW51" i="36"/>
  <c r="AW135" i="36"/>
  <c r="AW37" i="36"/>
  <c r="AW114" i="36"/>
  <c r="AW30" i="36"/>
  <c r="AW86" i="36"/>
  <c r="AW65" i="36"/>
  <c r="AW128" i="36"/>
  <c r="AW23" i="36"/>
  <c r="AW79" i="36"/>
  <c r="AW142" i="36"/>
  <c r="AW44" i="36"/>
  <c r="AW107" i="36"/>
  <c r="AW58" i="36"/>
  <c r="AD121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71" i="36"/>
  <c r="AV70" i="36"/>
  <c r="AV69" i="36"/>
  <c r="AV68" i="36"/>
  <c r="AV67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V135" i="36" l="1"/>
  <c r="AV37" i="36"/>
  <c r="AV16" i="36"/>
  <c r="AV72" i="36"/>
  <c r="AV30" i="36"/>
  <c r="AV86" i="36"/>
  <c r="AV128" i="36"/>
  <c r="AV51" i="36"/>
  <c r="AV65" i="36"/>
  <c r="AV114" i="36"/>
  <c r="AV44" i="36"/>
  <c r="AV107" i="36"/>
  <c r="AV79" i="36"/>
  <c r="AV23" i="36"/>
  <c r="AV58" i="36"/>
  <c r="AV142" i="36"/>
  <c r="AC121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AU51" i="36" l="1"/>
  <c r="AU128" i="36"/>
  <c r="AU16" i="36"/>
  <c r="AU135" i="36"/>
  <c r="AU23" i="36"/>
  <c r="AU79" i="36"/>
  <c r="AU65" i="36"/>
  <c r="AU107" i="36"/>
  <c r="AU58" i="36"/>
  <c r="AU37" i="36"/>
  <c r="AU142" i="36"/>
  <c r="AU30" i="36"/>
  <c r="AU44" i="36"/>
  <c r="AU86" i="36"/>
  <c r="AU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T11" i="36"/>
  <c r="AT141" i="36"/>
  <c r="AT140" i="36"/>
  <c r="AT139" i="36"/>
  <c r="AT138" i="36"/>
  <c r="AT137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S141" i="36"/>
  <c r="AS140" i="36"/>
  <c r="AS139" i="36"/>
  <c r="AS138" i="36"/>
  <c r="AS137" i="36"/>
  <c r="AS134" i="36"/>
  <c r="AS133" i="36"/>
  <c r="AS132" i="36"/>
  <c r="AS131" i="36"/>
  <c r="AS130" i="36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S11" i="36"/>
  <c r="AR141" i="36"/>
  <c r="AR140" i="36"/>
  <c r="AR139" i="36"/>
  <c r="AR138" i="36"/>
  <c r="AR137" i="36"/>
  <c r="AR134" i="36"/>
  <c r="AR133" i="36"/>
  <c r="AR132" i="36"/>
  <c r="AR131" i="36"/>
  <c r="AR130" i="36"/>
  <c r="AR127" i="36"/>
  <c r="AR126" i="36"/>
  <c r="AR125" i="36"/>
  <c r="AR124" i="36"/>
  <c r="AR123" i="36"/>
  <c r="AR113" i="36"/>
  <c r="AR112" i="36"/>
  <c r="AR111" i="36"/>
  <c r="AR110" i="36"/>
  <c r="AR109" i="36"/>
  <c r="AR106" i="36"/>
  <c r="AR105" i="36"/>
  <c r="AR104" i="36"/>
  <c r="AR103" i="36"/>
  <c r="AR102" i="36"/>
  <c r="AR85" i="36"/>
  <c r="AR84" i="36"/>
  <c r="AR83" i="36"/>
  <c r="AR82" i="36"/>
  <c r="AR81" i="36"/>
  <c r="AR78" i="36"/>
  <c r="AR77" i="36"/>
  <c r="AR76" i="36"/>
  <c r="AR75" i="36"/>
  <c r="AR74" i="36"/>
  <c r="AR64" i="36"/>
  <c r="AR63" i="36"/>
  <c r="AR62" i="36"/>
  <c r="AR61" i="36"/>
  <c r="AR60" i="36"/>
  <c r="AR57" i="36"/>
  <c r="AR56" i="36"/>
  <c r="AR55" i="36"/>
  <c r="AR54" i="36"/>
  <c r="AR53" i="36"/>
  <c r="AR50" i="36"/>
  <c r="AR49" i="36"/>
  <c r="AR48" i="36"/>
  <c r="AR47" i="36"/>
  <c r="AR46" i="36"/>
  <c r="AR43" i="36"/>
  <c r="AR42" i="36"/>
  <c r="AR41" i="36"/>
  <c r="AR40" i="36"/>
  <c r="AR39" i="36"/>
  <c r="AR36" i="36"/>
  <c r="AR35" i="36"/>
  <c r="AR34" i="36"/>
  <c r="AR33" i="36"/>
  <c r="AR32" i="36"/>
  <c r="AR29" i="36"/>
  <c r="AR28" i="36"/>
  <c r="AR27" i="36"/>
  <c r="AR26" i="36"/>
  <c r="AR25" i="36"/>
  <c r="AR22" i="36"/>
  <c r="AR21" i="36"/>
  <c r="AR20" i="36"/>
  <c r="AR19" i="36"/>
  <c r="AR18" i="36"/>
  <c r="AR15" i="36"/>
  <c r="AR14" i="36"/>
  <c r="AR13" i="36"/>
  <c r="AR12" i="36"/>
  <c r="AR11" i="36"/>
  <c r="AT79" i="36" l="1"/>
  <c r="AT37" i="36"/>
  <c r="AT128" i="36"/>
  <c r="AT142" i="36"/>
  <c r="AS58" i="36"/>
  <c r="AR51" i="36"/>
  <c r="AS37" i="36"/>
  <c r="AS16" i="36"/>
  <c r="AT23" i="36"/>
  <c r="AT65" i="36"/>
  <c r="AT58" i="36"/>
  <c r="AS135" i="36"/>
  <c r="AT135" i="36"/>
  <c r="AS51" i="36"/>
  <c r="AS114" i="36"/>
  <c r="AT44" i="36"/>
  <c r="AT107" i="36"/>
  <c r="AS30" i="36"/>
  <c r="AS86" i="36"/>
  <c r="AT51" i="36"/>
  <c r="AT114" i="36"/>
  <c r="AS65" i="36"/>
  <c r="AT30" i="36"/>
  <c r="AT86" i="36"/>
  <c r="AS44" i="36"/>
  <c r="AS107" i="36"/>
  <c r="AS23" i="36"/>
  <c r="AS79" i="36"/>
  <c r="AS128" i="36"/>
  <c r="AS142" i="36"/>
  <c r="AT16" i="36"/>
  <c r="AR86" i="36"/>
  <c r="AR37" i="36"/>
  <c r="AR16" i="36"/>
  <c r="AR23" i="36"/>
  <c r="AR65" i="36"/>
  <c r="AR58" i="36"/>
  <c r="AR30" i="36"/>
  <c r="AR135" i="36"/>
  <c r="AR142" i="36"/>
  <c r="AR128" i="36"/>
  <c r="AR114" i="36"/>
  <c r="AR107" i="36"/>
  <c r="AR79" i="36"/>
  <c r="AR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Q141" i="36"/>
  <c r="AQ140" i="36"/>
  <c r="AQ139" i="36"/>
  <c r="AQ138" i="36"/>
  <c r="AQ137" i="36"/>
  <c r="AQ134" i="36"/>
  <c r="AQ133" i="36"/>
  <c r="AQ132" i="36"/>
  <c r="AQ131" i="36"/>
  <c r="AQ130" i="36"/>
  <c r="AQ127" i="36"/>
  <c r="AQ126" i="36"/>
  <c r="AQ125" i="36"/>
  <c r="AQ124" i="36"/>
  <c r="AQ123" i="36"/>
  <c r="AQ113" i="36"/>
  <c r="AQ112" i="36"/>
  <c r="AQ111" i="36"/>
  <c r="AQ110" i="36"/>
  <c r="AQ109" i="36"/>
  <c r="AQ106" i="36"/>
  <c r="AQ105" i="36"/>
  <c r="AQ104" i="36"/>
  <c r="AQ103" i="36"/>
  <c r="AQ102" i="36"/>
  <c r="AQ85" i="36"/>
  <c r="AQ84" i="36"/>
  <c r="AQ83" i="36"/>
  <c r="AQ82" i="36"/>
  <c r="AQ81" i="36"/>
  <c r="AQ78" i="36"/>
  <c r="AQ77" i="36"/>
  <c r="AQ76" i="36"/>
  <c r="AQ75" i="36"/>
  <c r="AQ74" i="36"/>
  <c r="AQ64" i="36"/>
  <c r="AQ63" i="36"/>
  <c r="AQ62" i="36"/>
  <c r="AQ61" i="36"/>
  <c r="AQ60" i="36"/>
  <c r="AQ57" i="36"/>
  <c r="AQ56" i="36"/>
  <c r="AQ55" i="36"/>
  <c r="AQ54" i="36"/>
  <c r="AQ53" i="36"/>
  <c r="AQ50" i="36"/>
  <c r="AQ49" i="36"/>
  <c r="AQ48" i="36"/>
  <c r="AQ47" i="36"/>
  <c r="AQ46" i="36"/>
  <c r="AQ43" i="36"/>
  <c r="AQ42" i="36"/>
  <c r="AQ41" i="36"/>
  <c r="AQ40" i="36"/>
  <c r="AQ39" i="36"/>
  <c r="AQ36" i="36"/>
  <c r="AQ35" i="36"/>
  <c r="AQ34" i="36"/>
  <c r="AQ33" i="36"/>
  <c r="AQ32" i="36"/>
  <c r="AQ29" i="36"/>
  <c r="AQ28" i="36"/>
  <c r="AQ27" i="36"/>
  <c r="AQ26" i="36"/>
  <c r="AQ25" i="36"/>
  <c r="AQ22" i="36"/>
  <c r="AQ21" i="36"/>
  <c r="AQ20" i="36"/>
  <c r="AQ19" i="36"/>
  <c r="AQ18" i="36"/>
  <c r="AQ15" i="36"/>
  <c r="AQ14" i="36"/>
  <c r="AQ13" i="36"/>
  <c r="AQ12" i="36"/>
  <c r="AQ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P141" i="36"/>
  <c r="AO141" i="36"/>
  <c r="AN141" i="36"/>
  <c r="AM141" i="36"/>
  <c r="AL141" i="36"/>
  <c r="AK141" i="36"/>
  <c r="AJ141" i="36"/>
  <c r="AI141" i="36"/>
  <c r="AH141" i="36"/>
  <c r="B141" i="36"/>
  <c r="AP140" i="36"/>
  <c r="AO140" i="36"/>
  <c r="AN140" i="36"/>
  <c r="AM140" i="36"/>
  <c r="AL140" i="36"/>
  <c r="AK140" i="36"/>
  <c r="AJ140" i="36"/>
  <c r="AI140" i="36"/>
  <c r="AH140" i="36"/>
  <c r="B140" i="36"/>
  <c r="AP139" i="36"/>
  <c r="AO139" i="36"/>
  <c r="AN139" i="36"/>
  <c r="AM139" i="36"/>
  <c r="AL139" i="36"/>
  <c r="AK139" i="36"/>
  <c r="AJ139" i="36"/>
  <c r="AI139" i="36"/>
  <c r="AH139" i="36"/>
  <c r="B139" i="36"/>
  <c r="AP138" i="36"/>
  <c r="AO138" i="36"/>
  <c r="AN138" i="36"/>
  <c r="AM138" i="36"/>
  <c r="AL138" i="36"/>
  <c r="AK138" i="36"/>
  <c r="AJ138" i="36"/>
  <c r="AI138" i="36"/>
  <c r="AH138" i="36"/>
  <c r="B138" i="36"/>
  <c r="AP137" i="36"/>
  <c r="AO137" i="36"/>
  <c r="AN137" i="36"/>
  <c r="AM137" i="36"/>
  <c r="AL137" i="36"/>
  <c r="AK137" i="36"/>
  <c r="AJ137" i="36"/>
  <c r="AI137" i="36"/>
  <c r="AH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P134" i="36"/>
  <c r="AO134" i="36"/>
  <c r="AN134" i="36"/>
  <c r="AM134" i="36"/>
  <c r="AL134" i="36"/>
  <c r="AK134" i="36"/>
  <c r="AJ134" i="36"/>
  <c r="AI134" i="36"/>
  <c r="AH134" i="36"/>
  <c r="B134" i="36"/>
  <c r="AP133" i="36"/>
  <c r="AO133" i="36"/>
  <c r="AN133" i="36"/>
  <c r="AM133" i="36"/>
  <c r="AL133" i="36"/>
  <c r="AK133" i="36"/>
  <c r="AJ133" i="36"/>
  <c r="AI133" i="36"/>
  <c r="AH133" i="36"/>
  <c r="B133" i="36"/>
  <c r="AP132" i="36"/>
  <c r="AO132" i="36"/>
  <c r="AN132" i="36"/>
  <c r="AM132" i="36"/>
  <c r="AL132" i="36"/>
  <c r="AK132" i="36"/>
  <c r="AJ132" i="36"/>
  <c r="AI132" i="36"/>
  <c r="AH132" i="36"/>
  <c r="B132" i="36"/>
  <c r="AP131" i="36"/>
  <c r="AO131" i="36"/>
  <c r="AN131" i="36"/>
  <c r="AM131" i="36"/>
  <c r="AL131" i="36"/>
  <c r="AK131" i="36"/>
  <c r="AJ131" i="36"/>
  <c r="AI131" i="36"/>
  <c r="AH131" i="36"/>
  <c r="B131" i="36"/>
  <c r="AP130" i="36"/>
  <c r="AO130" i="36"/>
  <c r="AN130" i="36"/>
  <c r="AM130" i="36"/>
  <c r="AL130" i="36"/>
  <c r="AK130" i="36"/>
  <c r="AJ130" i="36"/>
  <c r="AI130" i="36"/>
  <c r="AH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P127" i="36"/>
  <c r="AO127" i="36"/>
  <c r="AN127" i="36"/>
  <c r="AM127" i="36"/>
  <c r="AL127" i="36"/>
  <c r="AK127" i="36"/>
  <c r="AJ127" i="36"/>
  <c r="AI127" i="36"/>
  <c r="AH127" i="36"/>
  <c r="B127" i="36"/>
  <c r="AP126" i="36"/>
  <c r="AO126" i="36"/>
  <c r="AN126" i="36"/>
  <c r="AM126" i="36"/>
  <c r="AL126" i="36"/>
  <c r="AK126" i="36"/>
  <c r="AJ126" i="36"/>
  <c r="AI126" i="36"/>
  <c r="AH126" i="36"/>
  <c r="B126" i="36"/>
  <c r="AP125" i="36"/>
  <c r="AO125" i="36"/>
  <c r="AN125" i="36"/>
  <c r="AM125" i="36"/>
  <c r="AL125" i="36"/>
  <c r="AK125" i="36"/>
  <c r="AJ125" i="36"/>
  <c r="AI125" i="36"/>
  <c r="AH125" i="36"/>
  <c r="B125" i="36"/>
  <c r="AP124" i="36"/>
  <c r="AO124" i="36"/>
  <c r="AN124" i="36"/>
  <c r="AM124" i="36"/>
  <c r="AL124" i="36"/>
  <c r="AK124" i="36"/>
  <c r="AJ124" i="36"/>
  <c r="AI124" i="36"/>
  <c r="AH124" i="36"/>
  <c r="B124" i="36"/>
  <c r="AP123" i="36"/>
  <c r="AO123" i="36"/>
  <c r="AN123" i="36"/>
  <c r="AM123" i="36"/>
  <c r="AL123" i="36"/>
  <c r="AK123" i="36"/>
  <c r="AJ123" i="36"/>
  <c r="AI123" i="36"/>
  <c r="AH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P113" i="36"/>
  <c r="AO113" i="36"/>
  <c r="AN113" i="36"/>
  <c r="AM113" i="36"/>
  <c r="AL113" i="36"/>
  <c r="AK113" i="36"/>
  <c r="AJ113" i="36"/>
  <c r="AI113" i="36"/>
  <c r="AH113" i="36"/>
  <c r="B113" i="36"/>
  <c r="AP112" i="36"/>
  <c r="AO112" i="36"/>
  <c r="AN112" i="36"/>
  <c r="AM112" i="36"/>
  <c r="AL112" i="36"/>
  <c r="AK112" i="36"/>
  <c r="AJ112" i="36"/>
  <c r="AI112" i="36"/>
  <c r="AH112" i="36"/>
  <c r="B112" i="36"/>
  <c r="AP111" i="36"/>
  <c r="AO111" i="36"/>
  <c r="AN111" i="36"/>
  <c r="AM111" i="36"/>
  <c r="AL111" i="36"/>
  <c r="AK111" i="36"/>
  <c r="AJ111" i="36"/>
  <c r="AI111" i="36"/>
  <c r="AH111" i="36"/>
  <c r="B111" i="36"/>
  <c r="AP110" i="36"/>
  <c r="AO110" i="36"/>
  <c r="AN110" i="36"/>
  <c r="AM110" i="36"/>
  <c r="AL110" i="36"/>
  <c r="AK110" i="36"/>
  <c r="AJ110" i="36"/>
  <c r="AI110" i="36"/>
  <c r="AH110" i="36"/>
  <c r="B110" i="36"/>
  <c r="AP109" i="36"/>
  <c r="AO109" i="36"/>
  <c r="AN109" i="36"/>
  <c r="AM109" i="36"/>
  <c r="AL109" i="36"/>
  <c r="AK109" i="36"/>
  <c r="AJ109" i="36"/>
  <c r="AI109" i="36"/>
  <c r="AH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P106" i="36"/>
  <c r="AO106" i="36"/>
  <c r="AN106" i="36"/>
  <c r="AM106" i="36"/>
  <c r="AL106" i="36"/>
  <c r="AK106" i="36"/>
  <c r="AJ106" i="36"/>
  <c r="AI106" i="36"/>
  <c r="AH106" i="36"/>
  <c r="B106" i="36"/>
  <c r="AP105" i="36"/>
  <c r="AO105" i="36"/>
  <c r="AN105" i="36"/>
  <c r="AM105" i="36"/>
  <c r="AL105" i="36"/>
  <c r="AK105" i="36"/>
  <c r="AJ105" i="36"/>
  <c r="AI105" i="36"/>
  <c r="AH105" i="36"/>
  <c r="B105" i="36"/>
  <c r="AP104" i="36"/>
  <c r="AO104" i="36"/>
  <c r="AN104" i="36"/>
  <c r="AM104" i="36"/>
  <c r="AL104" i="36"/>
  <c r="AK104" i="36"/>
  <c r="AJ104" i="36"/>
  <c r="AI104" i="36"/>
  <c r="AH104" i="36"/>
  <c r="B104" i="36"/>
  <c r="AP103" i="36"/>
  <c r="AO103" i="36"/>
  <c r="AN103" i="36"/>
  <c r="AM103" i="36"/>
  <c r="AL103" i="36"/>
  <c r="AK103" i="36"/>
  <c r="AJ103" i="36"/>
  <c r="AI103" i="36"/>
  <c r="AH103" i="36"/>
  <c r="B103" i="36"/>
  <c r="AP102" i="36"/>
  <c r="AO102" i="36"/>
  <c r="AN102" i="36"/>
  <c r="AM102" i="36"/>
  <c r="AL102" i="36"/>
  <c r="AK102" i="36"/>
  <c r="AJ102" i="36"/>
  <c r="AI102" i="36"/>
  <c r="AH102" i="36"/>
  <c r="B102" i="36"/>
  <c r="B100" i="36"/>
  <c r="W99" i="36"/>
  <c r="V99" i="36"/>
  <c r="V120" i="36" s="1"/>
  <c r="U99" i="36"/>
  <c r="U120" i="36" s="1"/>
  <c r="T99" i="36"/>
  <c r="S99" i="36"/>
  <c r="AX99" i="36" s="1"/>
  <c r="R99" i="36"/>
  <c r="Q99" i="36"/>
  <c r="AV99" i="36" s="1"/>
  <c r="P99" i="36"/>
  <c r="O99" i="36"/>
  <c r="AT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T98" i="36"/>
  <c r="S98" i="36"/>
  <c r="R98" i="36"/>
  <c r="AW98" i="36" s="1"/>
  <c r="Q98" i="36"/>
  <c r="P98" i="36"/>
  <c r="AU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AY97" i="36" s="1"/>
  <c r="S97" i="36"/>
  <c r="R97" i="36"/>
  <c r="Q97" i="36"/>
  <c r="AV97" i="36" s="1"/>
  <c r="P97" i="36"/>
  <c r="O97" i="36"/>
  <c r="AT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AY96" i="36" s="1"/>
  <c r="S96" i="36"/>
  <c r="R96" i="36"/>
  <c r="Q96" i="36"/>
  <c r="P96" i="36"/>
  <c r="AU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V116" i="36" s="1"/>
  <c r="U95" i="36"/>
  <c r="T95" i="36"/>
  <c r="S95" i="36"/>
  <c r="AX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P85" i="36"/>
  <c r="AO85" i="36"/>
  <c r="AN85" i="36"/>
  <c r="AM85" i="36"/>
  <c r="AL85" i="36"/>
  <c r="AK85" i="36"/>
  <c r="AJ85" i="36"/>
  <c r="AI85" i="36"/>
  <c r="AH85" i="36"/>
  <c r="B85" i="36"/>
  <c r="AP84" i="36"/>
  <c r="AO84" i="36"/>
  <c r="AN84" i="36"/>
  <c r="AM84" i="36"/>
  <c r="AL84" i="36"/>
  <c r="AK84" i="36"/>
  <c r="AJ84" i="36"/>
  <c r="AI84" i="36"/>
  <c r="AH84" i="36"/>
  <c r="B84" i="36"/>
  <c r="AP83" i="36"/>
  <c r="AO83" i="36"/>
  <c r="AN83" i="36"/>
  <c r="AM83" i="36"/>
  <c r="AL83" i="36"/>
  <c r="AK83" i="36"/>
  <c r="AJ83" i="36"/>
  <c r="AI83" i="36"/>
  <c r="AH83" i="36"/>
  <c r="B83" i="36"/>
  <c r="AP82" i="36"/>
  <c r="AO82" i="36"/>
  <c r="AN82" i="36"/>
  <c r="AM82" i="36"/>
  <c r="AL82" i="36"/>
  <c r="AK82" i="36"/>
  <c r="AJ82" i="36"/>
  <c r="AI82" i="36"/>
  <c r="AH82" i="36"/>
  <c r="B82" i="36"/>
  <c r="AP81" i="36"/>
  <c r="AO81" i="36"/>
  <c r="AN81" i="36"/>
  <c r="AM81" i="36"/>
  <c r="AL81" i="36"/>
  <c r="AK81" i="36"/>
  <c r="AJ81" i="36"/>
  <c r="AI81" i="36"/>
  <c r="AH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P78" i="36"/>
  <c r="AO78" i="36"/>
  <c r="AN78" i="36"/>
  <c r="AM78" i="36"/>
  <c r="AL78" i="36"/>
  <c r="AK78" i="36"/>
  <c r="AJ78" i="36"/>
  <c r="AI78" i="36"/>
  <c r="AH78" i="36"/>
  <c r="B78" i="36"/>
  <c r="AP77" i="36"/>
  <c r="AO77" i="36"/>
  <c r="AN77" i="36"/>
  <c r="AM77" i="36"/>
  <c r="AL77" i="36"/>
  <c r="AK77" i="36"/>
  <c r="AJ77" i="36"/>
  <c r="AI77" i="36"/>
  <c r="AH77" i="36"/>
  <c r="B77" i="36"/>
  <c r="AP76" i="36"/>
  <c r="AO76" i="36"/>
  <c r="AN76" i="36"/>
  <c r="AM76" i="36"/>
  <c r="AL76" i="36"/>
  <c r="AK76" i="36"/>
  <c r="AJ76" i="36"/>
  <c r="AI76" i="36"/>
  <c r="AH76" i="36"/>
  <c r="B76" i="36"/>
  <c r="AP75" i="36"/>
  <c r="AO75" i="36"/>
  <c r="AN75" i="36"/>
  <c r="AM75" i="36"/>
  <c r="AL75" i="36"/>
  <c r="AK75" i="36"/>
  <c r="AJ75" i="36"/>
  <c r="AI75" i="36"/>
  <c r="AH75" i="36"/>
  <c r="B75" i="36"/>
  <c r="AP74" i="36"/>
  <c r="AO74" i="36"/>
  <c r="AN74" i="36"/>
  <c r="AM74" i="36"/>
  <c r="AL74" i="36"/>
  <c r="AK74" i="36"/>
  <c r="AJ74" i="36"/>
  <c r="AI74" i="36"/>
  <c r="AH74" i="36"/>
  <c r="B74" i="36"/>
  <c r="W72" i="36"/>
  <c r="V72" i="36"/>
  <c r="U72" i="36"/>
  <c r="T72" i="36"/>
  <c r="S72" i="36"/>
  <c r="R72" i="36"/>
  <c r="Q72" i="36"/>
  <c r="B72" i="36"/>
  <c r="P71" i="36"/>
  <c r="AU71" i="36" s="1"/>
  <c r="O71" i="36"/>
  <c r="AT71" i="36" s="1"/>
  <c r="N71" i="36"/>
  <c r="AS71" i="36" s="1"/>
  <c r="M71" i="36"/>
  <c r="AR71" i="36" s="1"/>
  <c r="L71" i="36"/>
  <c r="AQ71" i="36" s="1"/>
  <c r="K71" i="36"/>
  <c r="AP71" i="36" s="1"/>
  <c r="J71" i="36"/>
  <c r="AO71" i="36" s="1"/>
  <c r="I71" i="36"/>
  <c r="AN71" i="36" s="1"/>
  <c r="H71" i="36"/>
  <c r="AM71" i="36" s="1"/>
  <c r="G71" i="36"/>
  <c r="AL71" i="36" s="1"/>
  <c r="F71" i="36"/>
  <c r="AK71" i="36" s="1"/>
  <c r="E71" i="36"/>
  <c r="AJ71" i="36" s="1"/>
  <c r="D71" i="36"/>
  <c r="C71" i="36"/>
  <c r="B71" i="36"/>
  <c r="P70" i="36"/>
  <c r="AU70" i="36" s="1"/>
  <c r="O70" i="36"/>
  <c r="AT70" i="36" s="1"/>
  <c r="N70" i="36"/>
  <c r="AS70" i="36" s="1"/>
  <c r="M70" i="36"/>
  <c r="AR70" i="36" s="1"/>
  <c r="L70" i="36"/>
  <c r="AQ70" i="36" s="1"/>
  <c r="K70" i="36"/>
  <c r="AP70" i="36" s="1"/>
  <c r="J70" i="36"/>
  <c r="AO70" i="36" s="1"/>
  <c r="I70" i="36"/>
  <c r="AN70" i="36" s="1"/>
  <c r="H70" i="36"/>
  <c r="AM70" i="36" s="1"/>
  <c r="G70" i="36"/>
  <c r="AL70" i="36" s="1"/>
  <c r="F70" i="36"/>
  <c r="AK70" i="36" s="1"/>
  <c r="E70" i="36"/>
  <c r="AJ70" i="36" s="1"/>
  <c r="D70" i="36"/>
  <c r="C70" i="36"/>
  <c r="B70" i="36"/>
  <c r="P69" i="36"/>
  <c r="AU69" i="36" s="1"/>
  <c r="O69" i="36"/>
  <c r="AT69" i="36" s="1"/>
  <c r="N69" i="36"/>
  <c r="AS69" i="36" s="1"/>
  <c r="M69" i="36"/>
  <c r="AR69" i="36" s="1"/>
  <c r="L69" i="36"/>
  <c r="AQ69" i="36" s="1"/>
  <c r="K69" i="36"/>
  <c r="AP69" i="36" s="1"/>
  <c r="J69" i="36"/>
  <c r="AO69" i="36" s="1"/>
  <c r="I69" i="36"/>
  <c r="AN69" i="36" s="1"/>
  <c r="H69" i="36"/>
  <c r="AM69" i="36" s="1"/>
  <c r="G69" i="36"/>
  <c r="AL69" i="36" s="1"/>
  <c r="F69" i="36"/>
  <c r="AK69" i="36" s="1"/>
  <c r="E69" i="36"/>
  <c r="AJ69" i="36" s="1"/>
  <c r="D69" i="36"/>
  <c r="C69" i="36"/>
  <c r="B69" i="36"/>
  <c r="P68" i="36"/>
  <c r="AU68" i="36" s="1"/>
  <c r="O68" i="36"/>
  <c r="AT68" i="36" s="1"/>
  <c r="N68" i="36"/>
  <c r="AS68" i="36" s="1"/>
  <c r="M68" i="36"/>
  <c r="AR68" i="36" s="1"/>
  <c r="L68" i="36"/>
  <c r="AQ68" i="36" s="1"/>
  <c r="K68" i="36"/>
  <c r="AP68" i="36" s="1"/>
  <c r="J68" i="36"/>
  <c r="AO68" i="36" s="1"/>
  <c r="I68" i="36"/>
  <c r="AN68" i="36" s="1"/>
  <c r="H68" i="36"/>
  <c r="AM68" i="36" s="1"/>
  <c r="G68" i="36"/>
  <c r="AL68" i="36" s="1"/>
  <c r="F68" i="36"/>
  <c r="AK68" i="36" s="1"/>
  <c r="E68" i="36"/>
  <c r="AJ68" i="36" s="1"/>
  <c r="D68" i="36"/>
  <c r="C68" i="36"/>
  <c r="B68" i="36"/>
  <c r="P67" i="36"/>
  <c r="AU67" i="36" s="1"/>
  <c r="O67" i="36"/>
  <c r="N67" i="36"/>
  <c r="AS67" i="36" s="1"/>
  <c r="M67" i="36"/>
  <c r="AR67" i="36" s="1"/>
  <c r="L67" i="36"/>
  <c r="K67" i="36"/>
  <c r="J67" i="36"/>
  <c r="I67" i="36"/>
  <c r="H67" i="36"/>
  <c r="AM67" i="36" s="1"/>
  <c r="G67" i="36"/>
  <c r="F67" i="36"/>
  <c r="E67" i="36"/>
  <c r="AJ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P64" i="36"/>
  <c r="AO64" i="36"/>
  <c r="AN64" i="36"/>
  <c r="AM64" i="36"/>
  <c r="AL64" i="36"/>
  <c r="AK64" i="36"/>
  <c r="AJ64" i="36"/>
  <c r="AI64" i="36"/>
  <c r="AH64" i="36"/>
  <c r="B64" i="36"/>
  <c r="AP63" i="36"/>
  <c r="AO63" i="36"/>
  <c r="AN63" i="36"/>
  <c r="AM63" i="36"/>
  <c r="AL63" i="36"/>
  <c r="AK63" i="36"/>
  <c r="AJ63" i="36"/>
  <c r="AI63" i="36"/>
  <c r="AH63" i="36"/>
  <c r="B63" i="36"/>
  <c r="AP62" i="36"/>
  <c r="AO62" i="36"/>
  <c r="AN62" i="36"/>
  <c r="AM62" i="36"/>
  <c r="AL62" i="36"/>
  <c r="AK62" i="36"/>
  <c r="AJ62" i="36"/>
  <c r="AI62" i="36"/>
  <c r="AH62" i="36"/>
  <c r="B62" i="36"/>
  <c r="AP61" i="36"/>
  <c r="AO61" i="36"/>
  <c r="AN61" i="36"/>
  <c r="AM61" i="36"/>
  <c r="AL61" i="36"/>
  <c r="AK61" i="36"/>
  <c r="AJ61" i="36"/>
  <c r="AI61" i="36"/>
  <c r="AH61" i="36"/>
  <c r="B61" i="36"/>
  <c r="AP60" i="36"/>
  <c r="AO60" i="36"/>
  <c r="AN60" i="36"/>
  <c r="AM60" i="36"/>
  <c r="AL60" i="36"/>
  <c r="AK60" i="36"/>
  <c r="AJ60" i="36"/>
  <c r="AI60" i="36"/>
  <c r="AH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P57" i="36"/>
  <c r="AO57" i="36"/>
  <c r="AN57" i="36"/>
  <c r="AM57" i="36"/>
  <c r="AL57" i="36"/>
  <c r="AK57" i="36"/>
  <c r="AJ57" i="36"/>
  <c r="AI57" i="36"/>
  <c r="AH57" i="36"/>
  <c r="B57" i="36"/>
  <c r="AP56" i="36"/>
  <c r="AO56" i="36"/>
  <c r="AN56" i="36"/>
  <c r="AM56" i="36"/>
  <c r="AL56" i="36"/>
  <c r="AK56" i="36"/>
  <c r="AJ56" i="36"/>
  <c r="AI56" i="36"/>
  <c r="AH56" i="36"/>
  <c r="B56" i="36"/>
  <c r="AP55" i="36"/>
  <c r="AO55" i="36"/>
  <c r="AN55" i="36"/>
  <c r="AM55" i="36"/>
  <c r="AL55" i="36"/>
  <c r="AK55" i="36"/>
  <c r="AJ55" i="36"/>
  <c r="AI55" i="36"/>
  <c r="AH55" i="36"/>
  <c r="B55" i="36"/>
  <c r="AP54" i="36"/>
  <c r="AO54" i="36"/>
  <c r="AN54" i="36"/>
  <c r="AM54" i="36"/>
  <c r="AL54" i="36"/>
  <c r="AK54" i="36"/>
  <c r="AJ54" i="36"/>
  <c r="AI54" i="36"/>
  <c r="AH54" i="36"/>
  <c r="B54" i="36"/>
  <c r="AP53" i="36"/>
  <c r="AO53" i="36"/>
  <c r="AN53" i="36"/>
  <c r="AM53" i="36"/>
  <c r="AL53" i="36"/>
  <c r="AK53" i="36"/>
  <c r="AJ53" i="36"/>
  <c r="AI53" i="36"/>
  <c r="AH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P50" i="36"/>
  <c r="AO50" i="36"/>
  <c r="AN50" i="36"/>
  <c r="AM50" i="36"/>
  <c r="AL50" i="36"/>
  <c r="AK50" i="36"/>
  <c r="AJ50" i="36"/>
  <c r="AI50" i="36"/>
  <c r="AH50" i="36"/>
  <c r="B50" i="36"/>
  <c r="AP49" i="36"/>
  <c r="AO49" i="36"/>
  <c r="AN49" i="36"/>
  <c r="AM49" i="36"/>
  <c r="AL49" i="36"/>
  <c r="AK49" i="36"/>
  <c r="AJ49" i="36"/>
  <c r="AI49" i="36"/>
  <c r="AH49" i="36"/>
  <c r="B49" i="36"/>
  <c r="AP48" i="36"/>
  <c r="AO48" i="36"/>
  <c r="AN48" i="36"/>
  <c r="AM48" i="36"/>
  <c r="AL48" i="36"/>
  <c r="AK48" i="36"/>
  <c r="AJ48" i="36"/>
  <c r="AI48" i="36"/>
  <c r="AH48" i="36"/>
  <c r="B48" i="36"/>
  <c r="AP47" i="36"/>
  <c r="AO47" i="36"/>
  <c r="AN47" i="36"/>
  <c r="AM47" i="36"/>
  <c r="AL47" i="36"/>
  <c r="AK47" i="36"/>
  <c r="AJ47" i="36"/>
  <c r="AI47" i="36"/>
  <c r="AH47" i="36"/>
  <c r="B47" i="36"/>
  <c r="AP46" i="36"/>
  <c r="AO46" i="36"/>
  <c r="AN46" i="36"/>
  <c r="AM46" i="36"/>
  <c r="AL46" i="36"/>
  <c r="AK46" i="36"/>
  <c r="AJ46" i="36"/>
  <c r="AI46" i="36"/>
  <c r="AH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P43" i="36"/>
  <c r="AO43" i="36"/>
  <c r="AN43" i="36"/>
  <c r="AM43" i="36"/>
  <c r="AL43" i="36"/>
  <c r="AK43" i="36"/>
  <c r="AJ43" i="36"/>
  <c r="AI43" i="36"/>
  <c r="AH43" i="36"/>
  <c r="B43" i="36"/>
  <c r="AP42" i="36"/>
  <c r="AO42" i="36"/>
  <c r="AN42" i="36"/>
  <c r="AM42" i="36"/>
  <c r="AL42" i="36"/>
  <c r="AK42" i="36"/>
  <c r="AJ42" i="36"/>
  <c r="AI42" i="36"/>
  <c r="AH42" i="36"/>
  <c r="B42" i="36"/>
  <c r="AP41" i="36"/>
  <c r="AO41" i="36"/>
  <c r="AN41" i="36"/>
  <c r="AM41" i="36"/>
  <c r="AL41" i="36"/>
  <c r="AK41" i="36"/>
  <c r="AJ41" i="36"/>
  <c r="AI41" i="36"/>
  <c r="AH41" i="36"/>
  <c r="B41" i="36"/>
  <c r="AP40" i="36"/>
  <c r="AO40" i="36"/>
  <c r="AN40" i="36"/>
  <c r="AM40" i="36"/>
  <c r="AL40" i="36"/>
  <c r="AK40" i="36"/>
  <c r="AJ40" i="36"/>
  <c r="AI40" i="36"/>
  <c r="AH40" i="36"/>
  <c r="B40" i="36"/>
  <c r="AP39" i="36"/>
  <c r="AO39" i="36"/>
  <c r="AN39" i="36"/>
  <c r="AM39" i="36"/>
  <c r="AL39" i="36"/>
  <c r="AK39" i="36"/>
  <c r="AJ39" i="36"/>
  <c r="AI39" i="36"/>
  <c r="AH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P36" i="36"/>
  <c r="AO36" i="36"/>
  <c r="AN36" i="36"/>
  <c r="AM36" i="36"/>
  <c r="AL36" i="36"/>
  <c r="AK36" i="36"/>
  <c r="AJ36" i="36"/>
  <c r="AI36" i="36"/>
  <c r="AH36" i="36"/>
  <c r="B36" i="36"/>
  <c r="AP35" i="36"/>
  <c r="AO35" i="36"/>
  <c r="AN35" i="36"/>
  <c r="AM35" i="36"/>
  <c r="AL35" i="36"/>
  <c r="AK35" i="36"/>
  <c r="AJ35" i="36"/>
  <c r="AI35" i="36"/>
  <c r="AH35" i="36"/>
  <c r="B35" i="36"/>
  <c r="AP34" i="36"/>
  <c r="AO34" i="36"/>
  <c r="AN34" i="36"/>
  <c r="AM34" i="36"/>
  <c r="AL34" i="36"/>
  <c r="AK34" i="36"/>
  <c r="AJ34" i="36"/>
  <c r="AI34" i="36"/>
  <c r="AH34" i="36"/>
  <c r="B34" i="36"/>
  <c r="AP33" i="36"/>
  <c r="AO33" i="36"/>
  <c r="AN33" i="36"/>
  <c r="AM33" i="36"/>
  <c r="AL33" i="36"/>
  <c r="AK33" i="36"/>
  <c r="AJ33" i="36"/>
  <c r="AI33" i="36"/>
  <c r="AH33" i="36"/>
  <c r="B33" i="36"/>
  <c r="AP32" i="36"/>
  <c r="AO32" i="36"/>
  <c r="AN32" i="36"/>
  <c r="AM32" i="36"/>
  <c r="AL32" i="36"/>
  <c r="AK32" i="36"/>
  <c r="AJ32" i="36"/>
  <c r="AI32" i="36"/>
  <c r="AH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P29" i="36"/>
  <c r="AO29" i="36"/>
  <c r="AN29" i="36"/>
  <c r="AM29" i="36"/>
  <c r="AL29" i="36"/>
  <c r="AK29" i="36"/>
  <c r="AJ29" i="36"/>
  <c r="AI29" i="36"/>
  <c r="AH29" i="36"/>
  <c r="B29" i="36"/>
  <c r="AP28" i="36"/>
  <c r="AO28" i="36"/>
  <c r="AN28" i="36"/>
  <c r="AM28" i="36"/>
  <c r="AL28" i="36"/>
  <c r="AK28" i="36"/>
  <c r="AJ28" i="36"/>
  <c r="AI28" i="36"/>
  <c r="AH28" i="36"/>
  <c r="B28" i="36"/>
  <c r="AP27" i="36"/>
  <c r="AO27" i="36"/>
  <c r="AN27" i="36"/>
  <c r="AM27" i="36"/>
  <c r="AL27" i="36"/>
  <c r="AK27" i="36"/>
  <c r="AJ27" i="36"/>
  <c r="AI27" i="36"/>
  <c r="AH27" i="36"/>
  <c r="B27" i="36"/>
  <c r="AP26" i="36"/>
  <c r="AO26" i="36"/>
  <c r="AN26" i="36"/>
  <c r="AM26" i="36"/>
  <c r="AL26" i="36"/>
  <c r="AK26" i="36"/>
  <c r="AJ26" i="36"/>
  <c r="AI26" i="36"/>
  <c r="AH26" i="36"/>
  <c r="B26" i="36"/>
  <c r="AP25" i="36"/>
  <c r="AO25" i="36"/>
  <c r="AN25" i="36"/>
  <c r="AM25" i="36"/>
  <c r="AL25" i="36"/>
  <c r="AK25" i="36"/>
  <c r="AJ25" i="36"/>
  <c r="AI25" i="36"/>
  <c r="AH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P22" i="36"/>
  <c r="AO22" i="36"/>
  <c r="AN22" i="36"/>
  <c r="AM22" i="36"/>
  <c r="AL22" i="36"/>
  <c r="AK22" i="36"/>
  <c r="AJ22" i="36"/>
  <c r="AI22" i="36"/>
  <c r="AH22" i="36"/>
  <c r="B22" i="36"/>
  <c r="AP21" i="36"/>
  <c r="AO21" i="36"/>
  <c r="AN21" i="36"/>
  <c r="AM21" i="36"/>
  <c r="AL21" i="36"/>
  <c r="AK21" i="36"/>
  <c r="AJ21" i="36"/>
  <c r="AI21" i="36"/>
  <c r="AH21" i="36"/>
  <c r="B21" i="36"/>
  <c r="AP20" i="36"/>
  <c r="AO20" i="36"/>
  <c r="AN20" i="36"/>
  <c r="AM20" i="36"/>
  <c r="AL20" i="36"/>
  <c r="AK20" i="36"/>
  <c r="AJ20" i="36"/>
  <c r="AI20" i="36"/>
  <c r="AH20" i="36"/>
  <c r="B20" i="36"/>
  <c r="AP19" i="36"/>
  <c r="AO19" i="36"/>
  <c r="AN19" i="36"/>
  <c r="AM19" i="36"/>
  <c r="AL19" i="36"/>
  <c r="AK19" i="36"/>
  <c r="AJ19" i="36"/>
  <c r="AI19" i="36"/>
  <c r="AH19" i="36"/>
  <c r="B19" i="36"/>
  <c r="AP18" i="36"/>
  <c r="AO18" i="36"/>
  <c r="AN18" i="36"/>
  <c r="AM18" i="36"/>
  <c r="AL18" i="36"/>
  <c r="AK18" i="36"/>
  <c r="AJ18" i="36"/>
  <c r="AI18" i="36"/>
  <c r="AH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P15" i="36"/>
  <c r="AO15" i="36"/>
  <c r="AN15" i="36"/>
  <c r="AM15" i="36"/>
  <c r="AL15" i="36"/>
  <c r="AK15" i="36"/>
  <c r="AJ15" i="36"/>
  <c r="AI15" i="36"/>
  <c r="AH15" i="36"/>
  <c r="AP14" i="36"/>
  <c r="AO14" i="36"/>
  <c r="AN14" i="36"/>
  <c r="AM14" i="36"/>
  <c r="AL14" i="36"/>
  <c r="AK14" i="36"/>
  <c r="AJ14" i="36"/>
  <c r="AI14" i="36"/>
  <c r="AH14" i="36"/>
  <c r="AP13" i="36"/>
  <c r="AO13" i="36"/>
  <c r="AN13" i="36"/>
  <c r="AM13" i="36"/>
  <c r="AL13" i="36"/>
  <c r="AK13" i="36"/>
  <c r="AJ13" i="36"/>
  <c r="AI13" i="36"/>
  <c r="AH13" i="36"/>
  <c r="AP12" i="36"/>
  <c r="AO12" i="36"/>
  <c r="AN12" i="36"/>
  <c r="AM12" i="36"/>
  <c r="AL12" i="36"/>
  <c r="AK12" i="36"/>
  <c r="AJ12" i="36"/>
  <c r="AI12" i="36"/>
  <c r="AH12" i="36"/>
  <c r="AP11" i="36"/>
  <c r="AO11" i="36"/>
  <c r="AN11" i="36"/>
  <c r="AM11" i="36"/>
  <c r="AL11" i="36"/>
  <c r="AK11" i="36"/>
  <c r="AJ11" i="36"/>
  <c r="AI11" i="36"/>
  <c r="AH11" i="36"/>
  <c r="T119" i="36" l="1"/>
  <c r="AY119" i="36" s="1"/>
  <c r="AY98" i="36"/>
  <c r="T116" i="36"/>
  <c r="AY116" i="36" s="1"/>
  <c r="AY95" i="36"/>
  <c r="T120" i="36"/>
  <c r="AY120" i="36" s="1"/>
  <c r="AY99" i="36"/>
  <c r="S118" i="36"/>
  <c r="AX118" i="36" s="1"/>
  <c r="AX97" i="36"/>
  <c r="S117" i="36"/>
  <c r="AX117" i="36" s="1"/>
  <c r="AX96" i="36"/>
  <c r="AK95" i="36"/>
  <c r="S119" i="36"/>
  <c r="AX119" i="36" s="1"/>
  <c r="AX98" i="36"/>
  <c r="AU72" i="36"/>
  <c r="AJ30" i="36"/>
  <c r="AN98" i="36"/>
  <c r="AN23" i="36"/>
  <c r="R118" i="36"/>
  <c r="AW118" i="36" s="1"/>
  <c r="AW97" i="36"/>
  <c r="R116" i="36"/>
  <c r="AW116" i="36" s="1"/>
  <c r="AW95" i="36"/>
  <c r="R120" i="36"/>
  <c r="AW120" i="36" s="1"/>
  <c r="AW99" i="36"/>
  <c r="R117" i="36"/>
  <c r="AW117" i="36" s="1"/>
  <c r="AW96" i="36"/>
  <c r="AK79" i="36"/>
  <c r="Q117" i="36"/>
  <c r="AV117" i="36" s="1"/>
  <c r="AV96" i="36"/>
  <c r="Q116" i="36"/>
  <c r="AV116" i="36" s="1"/>
  <c r="AV95" i="36"/>
  <c r="Q119" i="36"/>
  <c r="AV119" i="36" s="1"/>
  <c r="AV98" i="36"/>
  <c r="P120" i="36"/>
  <c r="AU120" i="36" s="1"/>
  <c r="AU99" i="36"/>
  <c r="P116" i="36"/>
  <c r="AU116" i="36" s="1"/>
  <c r="AU95" i="36"/>
  <c r="P118" i="36"/>
  <c r="AU118" i="36" s="1"/>
  <c r="AU97" i="36"/>
  <c r="AM37" i="36"/>
  <c r="AM58" i="36"/>
  <c r="P72" i="36"/>
  <c r="AJ79" i="36"/>
  <c r="AH95" i="36"/>
  <c r="AT95" i="36"/>
  <c r="AP95" i="36"/>
  <c r="AI96" i="36"/>
  <c r="AO120" i="36"/>
  <c r="AI69" i="36"/>
  <c r="AH67" i="36"/>
  <c r="AT67" i="36"/>
  <c r="AT72" i="36" s="1"/>
  <c r="N119" i="36"/>
  <c r="AS119" i="36" s="1"/>
  <c r="AS98" i="36"/>
  <c r="M118" i="36"/>
  <c r="AR118" i="36" s="1"/>
  <c r="AR97" i="36"/>
  <c r="O119" i="36"/>
  <c r="AT119" i="36" s="1"/>
  <c r="AT98" i="36"/>
  <c r="AI128" i="36"/>
  <c r="AO128" i="36"/>
  <c r="AI135" i="36"/>
  <c r="AI142" i="36"/>
  <c r="AO142" i="36"/>
  <c r="M119" i="36"/>
  <c r="AR119" i="36" s="1"/>
  <c r="AR98" i="36"/>
  <c r="N118" i="36"/>
  <c r="AS118" i="36" s="1"/>
  <c r="AS97" i="36"/>
  <c r="AR72" i="36"/>
  <c r="AS72" i="36"/>
  <c r="M117" i="36"/>
  <c r="AR117" i="36" s="1"/>
  <c r="AR96" i="36"/>
  <c r="N120" i="36"/>
  <c r="AS120" i="36" s="1"/>
  <c r="AS99" i="36"/>
  <c r="M116" i="36"/>
  <c r="AR116" i="36" s="1"/>
  <c r="AR95" i="36"/>
  <c r="N117" i="36"/>
  <c r="AS117" i="36" s="1"/>
  <c r="AS96" i="36"/>
  <c r="N116" i="36"/>
  <c r="AS116" i="36" s="1"/>
  <c r="AS95" i="36"/>
  <c r="O117" i="36"/>
  <c r="AT117" i="36" s="1"/>
  <c r="AT96" i="36"/>
  <c r="M120" i="36"/>
  <c r="AR120" i="36" s="1"/>
  <c r="AR99" i="36"/>
  <c r="AM128" i="36"/>
  <c r="AQ118" i="36"/>
  <c r="AQ119" i="36"/>
  <c r="AO30" i="36"/>
  <c r="AM97" i="36"/>
  <c r="AQ99" i="36"/>
  <c r="AH51" i="36"/>
  <c r="C72" i="36"/>
  <c r="K72" i="36"/>
  <c r="L72" i="36"/>
  <c r="AQ67" i="36"/>
  <c r="AQ72" i="36" s="1"/>
  <c r="AL58" i="36"/>
  <c r="AL65" i="36"/>
  <c r="AQ96" i="36"/>
  <c r="AQ98" i="36"/>
  <c r="AQ97" i="36"/>
  <c r="AQ58" i="36"/>
  <c r="AQ142" i="36"/>
  <c r="AP79" i="36"/>
  <c r="AQ79" i="36"/>
  <c r="AQ23" i="36"/>
  <c r="AQ116" i="36"/>
  <c r="X117" i="36"/>
  <c r="AQ117" i="36" s="1"/>
  <c r="AQ37" i="36"/>
  <c r="AQ95" i="36"/>
  <c r="AQ16" i="36"/>
  <c r="AQ135" i="36"/>
  <c r="AQ114" i="36"/>
  <c r="X120" i="36"/>
  <c r="AQ120" i="36" s="1"/>
  <c r="AQ30" i="36"/>
  <c r="AQ86" i="36"/>
  <c r="AQ65" i="36"/>
  <c r="AQ128" i="36"/>
  <c r="AQ51" i="36"/>
  <c r="AQ44" i="36"/>
  <c r="AQ107" i="36"/>
  <c r="AO16" i="36"/>
  <c r="AI16" i="36"/>
  <c r="AL37" i="36"/>
  <c r="AK65" i="36"/>
  <c r="AI70" i="36"/>
  <c r="AI71" i="36"/>
  <c r="AI86" i="36"/>
  <c r="AO96" i="36"/>
  <c r="AK98" i="36"/>
  <c r="AL107" i="36"/>
  <c r="AP117" i="36"/>
  <c r="AH23" i="36"/>
  <c r="AH30" i="36"/>
  <c r="AP30" i="36"/>
  <c r="AN30" i="36"/>
  <c r="AL30" i="36"/>
  <c r="AO51" i="36"/>
  <c r="AN58" i="36"/>
  <c r="AH70" i="36"/>
  <c r="AH71" i="36"/>
  <c r="AL79" i="36"/>
  <c r="AM95" i="36"/>
  <c r="AN120" i="36"/>
  <c r="AJ142" i="36"/>
  <c r="AH44" i="36"/>
  <c r="AP51" i="36"/>
  <c r="AN51" i="36"/>
  <c r="AH114" i="36"/>
  <c r="AP114" i="36"/>
  <c r="AL114" i="36"/>
  <c r="AJ114" i="36"/>
  <c r="U119" i="36"/>
  <c r="AN119" i="36" s="1"/>
  <c r="AK135" i="36"/>
  <c r="AK142" i="36"/>
  <c r="AP23" i="36"/>
  <c r="AN97" i="36"/>
  <c r="AH99" i="36"/>
  <c r="AP99" i="36"/>
  <c r="AI114" i="36"/>
  <c r="AJ37" i="36"/>
  <c r="AJ44" i="36"/>
  <c r="AP44" i="36"/>
  <c r="AI67" i="36"/>
  <c r="AI68" i="36"/>
  <c r="AI98" i="36"/>
  <c r="AL98" i="36"/>
  <c r="AJ107" i="36"/>
  <c r="AN107" i="36"/>
  <c r="AM135" i="36"/>
  <c r="AK23" i="36"/>
  <c r="AL23" i="36"/>
  <c r="AK44" i="36"/>
  <c r="AJ65" i="36"/>
  <c r="AJ72" i="36"/>
  <c r="M72" i="36"/>
  <c r="AH79" i="36"/>
  <c r="AH86" i="36"/>
  <c r="AP86" i="36"/>
  <c r="AN86" i="36"/>
  <c r="AJ86" i="36"/>
  <c r="AN117" i="36"/>
  <c r="AJ119" i="36"/>
  <c r="AK107" i="36"/>
  <c r="AK128" i="36"/>
  <c r="AI99" i="36"/>
  <c r="AJ16" i="36"/>
  <c r="AH16" i="36"/>
  <c r="AP16" i="36"/>
  <c r="AO37" i="36"/>
  <c r="AM44" i="36"/>
  <c r="AJ51" i="36"/>
  <c r="AO58" i="36"/>
  <c r="AM65" i="36"/>
  <c r="F72" i="36"/>
  <c r="N72" i="36"/>
  <c r="AN79" i="36"/>
  <c r="AL95" i="36"/>
  <c r="AO95" i="36"/>
  <c r="AJ96" i="36"/>
  <c r="AP98" i="36"/>
  <c r="AJ99" i="36"/>
  <c r="AK99" i="36"/>
  <c r="AM107" i="36"/>
  <c r="AJ128" i="36"/>
  <c r="AH128" i="36"/>
  <c r="AP128" i="36"/>
  <c r="AO135" i="36"/>
  <c r="AL142" i="36"/>
  <c r="AI30" i="36"/>
  <c r="AL117" i="36"/>
  <c r="AO23" i="36"/>
  <c r="AK30" i="36"/>
  <c r="AH37" i="36"/>
  <c r="AP37" i="36"/>
  <c r="AN44" i="36"/>
  <c r="AK51" i="36"/>
  <c r="AH58" i="36"/>
  <c r="AP58" i="36"/>
  <c r="AN65" i="36"/>
  <c r="G72" i="36"/>
  <c r="AO79" i="36"/>
  <c r="AK86" i="36"/>
  <c r="AL96" i="36"/>
  <c r="AH97" i="36"/>
  <c r="AP97" i="36"/>
  <c r="AM99" i="36"/>
  <c r="AK114" i="36"/>
  <c r="AH135" i="36"/>
  <c r="AP135" i="36"/>
  <c r="AN135" i="36"/>
  <c r="AM142" i="36"/>
  <c r="AM23" i="36"/>
  <c r="AM79" i="36"/>
  <c r="AL16" i="36"/>
  <c r="AI37" i="36"/>
  <c r="AO44" i="36"/>
  <c r="AL51" i="36"/>
  <c r="AI58" i="36"/>
  <c r="AO65" i="36"/>
  <c r="H72" i="36"/>
  <c r="AH68" i="36"/>
  <c r="AL86" i="36"/>
  <c r="AN95" i="36"/>
  <c r="AN96" i="36"/>
  <c r="AI97" i="36"/>
  <c r="AO98" i="36"/>
  <c r="AL99" i="36"/>
  <c r="AO99" i="36"/>
  <c r="AO107" i="36"/>
  <c r="AL128" i="36"/>
  <c r="AN142" i="36"/>
  <c r="AN37" i="36"/>
  <c r="AH96" i="36"/>
  <c r="AK16" i="36"/>
  <c r="AM16" i="36"/>
  <c r="AI23" i="36"/>
  <c r="AM30" i="36"/>
  <c r="AM51" i="36"/>
  <c r="AJ58" i="36"/>
  <c r="AH65" i="36"/>
  <c r="AP65" i="36"/>
  <c r="I72" i="36"/>
  <c r="AK67" i="36"/>
  <c r="AK72" i="36" s="1"/>
  <c r="AH69" i="36"/>
  <c r="AI79" i="36"/>
  <c r="AM86" i="36"/>
  <c r="F121" i="36"/>
  <c r="AM96" i="36"/>
  <c r="AP96" i="36"/>
  <c r="AJ97" i="36"/>
  <c r="AK97" i="36"/>
  <c r="AH107" i="36"/>
  <c r="AP107" i="36"/>
  <c r="AM114" i="36"/>
  <c r="T118" i="36"/>
  <c r="AJ135" i="36"/>
  <c r="AL44" i="36"/>
  <c r="AI51" i="36"/>
  <c r="AN16" i="36"/>
  <c r="AJ23" i="36"/>
  <c r="AK37" i="36"/>
  <c r="AI44" i="36"/>
  <c r="AK58" i="36"/>
  <c r="AI65" i="36"/>
  <c r="J72" i="36"/>
  <c r="AM72" i="36"/>
  <c r="G121" i="36"/>
  <c r="AH98" i="36"/>
  <c r="AI107" i="36"/>
  <c r="AN114" i="36"/>
  <c r="AN128" i="36"/>
  <c r="AH142" i="36"/>
  <c r="AP142" i="36"/>
  <c r="AO86" i="36"/>
  <c r="AI95" i="36"/>
  <c r="AO97" i="36"/>
  <c r="AJ98" i="36"/>
  <c r="AO114" i="36"/>
  <c r="AL135" i="36"/>
  <c r="I121" i="36"/>
  <c r="C121" i="36"/>
  <c r="K121" i="36"/>
  <c r="AJ117" i="36"/>
  <c r="AO118" i="36"/>
  <c r="AM119" i="36"/>
  <c r="D121" i="36"/>
  <c r="L121" i="36"/>
  <c r="E121" i="36"/>
  <c r="J121" i="36"/>
  <c r="AO116" i="36"/>
  <c r="AP119" i="36"/>
  <c r="AM120" i="36"/>
  <c r="H121" i="36"/>
  <c r="AL67" i="36"/>
  <c r="AL72" i="36" s="1"/>
  <c r="E72" i="36"/>
  <c r="AJ95" i="36"/>
  <c r="AK96" i="36"/>
  <c r="AL97" i="36"/>
  <c r="AM98" i="36"/>
  <c r="AN99" i="36"/>
  <c r="S116" i="36"/>
  <c r="AX116" i="36" s="1"/>
  <c r="T117" i="36"/>
  <c r="U118" i="36"/>
  <c r="AN118" i="36" s="1"/>
  <c r="V119" i="36"/>
  <c r="AO119" i="36" s="1"/>
  <c r="O120" i="36"/>
  <c r="W120" i="36"/>
  <c r="AP120" i="36" s="1"/>
  <c r="D72" i="36"/>
  <c r="AN67" i="36"/>
  <c r="AN72" i="36" s="1"/>
  <c r="O72" i="36"/>
  <c r="U116" i="36"/>
  <c r="V117" i="36"/>
  <c r="AO117" i="36" s="1"/>
  <c r="O118" i="36"/>
  <c r="W118" i="36"/>
  <c r="AP118" i="36" s="1"/>
  <c r="P119" i="36"/>
  <c r="Q120" i="36"/>
  <c r="AO67" i="36"/>
  <c r="AO72" i="36" s="1"/>
  <c r="AP67" i="36"/>
  <c r="AP72" i="36" s="1"/>
  <c r="O116" i="36"/>
  <c r="AT116" i="36" s="1"/>
  <c r="W116" i="36"/>
  <c r="P117" i="36"/>
  <c r="Q118" i="36"/>
  <c r="R119" i="36"/>
  <c r="S120" i="36"/>
  <c r="AL119" i="36" l="1"/>
  <c r="AX100" i="36"/>
  <c r="AK120" i="36"/>
  <c r="AM116" i="36"/>
  <c r="AM117" i="36"/>
  <c r="AY117" i="36"/>
  <c r="AY121" i="36" s="1"/>
  <c r="AM118" i="36"/>
  <c r="AY118" i="36"/>
  <c r="AH117" i="36"/>
  <c r="AL118" i="36"/>
  <c r="AY100" i="36"/>
  <c r="AL120" i="36"/>
  <c r="AX120" i="36"/>
  <c r="AX121" i="36" s="1"/>
  <c r="AJ116" i="36"/>
  <c r="AI118" i="36"/>
  <c r="AI120" i="36"/>
  <c r="AK116" i="36"/>
  <c r="AI116" i="36"/>
  <c r="AK118" i="36"/>
  <c r="AK117" i="36"/>
  <c r="AK119" i="36"/>
  <c r="AW119" i="36"/>
  <c r="AW121" i="36" s="1"/>
  <c r="AW100" i="36"/>
  <c r="AJ120" i="36"/>
  <c r="AV120" i="36"/>
  <c r="AV100" i="36"/>
  <c r="AJ118" i="36"/>
  <c r="AV118" i="36"/>
  <c r="AH119" i="36"/>
  <c r="AI119" i="36"/>
  <c r="AU119" i="36"/>
  <c r="AI117" i="36"/>
  <c r="AU117" i="36"/>
  <c r="AU100" i="36"/>
  <c r="AT100" i="36"/>
  <c r="AI72" i="36"/>
  <c r="AK100" i="36"/>
  <c r="N121" i="36"/>
  <c r="AS121" i="36"/>
  <c r="AR121" i="36"/>
  <c r="AH118" i="36"/>
  <c r="AT118" i="36"/>
  <c r="AH120" i="36"/>
  <c r="AT120" i="36"/>
  <c r="AS100" i="36"/>
  <c r="M121" i="36"/>
  <c r="AH72" i="36"/>
  <c r="AR100" i="36"/>
  <c r="AN100" i="36"/>
  <c r="AQ100" i="36"/>
  <c r="AQ121" i="36"/>
  <c r="X121" i="36"/>
  <c r="AL100" i="36"/>
  <c r="AP100" i="36"/>
  <c r="AM100" i="36"/>
  <c r="AH100" i="36"/>
  <c r="AI100" i="36"/>
  <c r="AJ100" i="36"/>
  <c r="AO100" i="36"/>
  <c r="AO121" i="36"/>
  <c r="S121" i="36"/>
  <c r="AL116" i="36"/>
  <c r="AL121" i="36" s="1"/>
  <c r="T121" i="36"/>
  <c r="P121" i="36"/>
  <c r="V121" i="36"/>
  <c r="R121" i="36"/>
  <c r="AP116" i="36"/>
  <c r="AP121" i="36" s="1"/>
  <c r="W121" i="36"/>
  <c r="Q121" i="36"/>
  <c r="AH116" i="36"/>
  <c r="O121" i="36"/>
  <c r="U121" i="36"/>
  <c r="AN116" i="36"/>
  <c r="AN121" i="36" s="1"/>
  <c r="AJ121" i="36" l="1"/>
  <c r="AM121" i="36"/>
  <c r="AK121" i="36"/>
  <c r="AU121" i="36"/>
  <c r="AV121" i="36"/>
  <c r="AI121" i="36"/>
  <c r="AH121" i="36"/>
  <c r="AT121" i="36"/>
</calcChain>
</file>

<file path=xl/sharedStrings.xml><?xml version="1.0" encoding="utf-8"?>
<sst xmlns="http://schemas.openxmlformats.org/spreadsheetml/2006/main" count="456" uniqueCount="118">
  <si>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</si>
  <si>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</si>
  <si>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</si>
  <si>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</si>
  <si>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</si>
  <si>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</si>
  <si>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</si>
  <si>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</si>
  <si>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</si>
  <si>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</si>
  <si>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</si>
  <si>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</si>
  <si>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</si>
  <si>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</si>
  <si>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</si>
  <si>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</si>
  <si>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</si>
  <si>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</si>
  <si>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</si>
  <si>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</si>
  <si>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</si>
  <si>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</si>
  <si>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</si>
  <si>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</si>
  <si>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</si>
  <si>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</si>
  <si>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</si>
  <si>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</si>
  <si>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</si>
  <si>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</si>
  <si>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</si>
  <si>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</si>
  <si>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</si>
  <si>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</si>
  <si>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</si>
  <si>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</si>
  <si>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</si>
  <si>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</si>
  <si>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</si>
  <si>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</si>
  <si>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</si>
  <si>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</si>
  <si>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</si>
  <si>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</si>
  <si>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</si>
  <si>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</si>
  <si>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</si>
  <si>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</si>
  <si>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</si>
  <si>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</si>
  <si>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</si>
  <si>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</si>
  <si>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</si>
  <si>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</si>
  <si>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</si>
  <si>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</si>
  <si>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</si>
  <si>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</si>
  <si>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</si>
  <si>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</si>
  <si>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</si>
  <si>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</si>
  <si>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</si>
  <si>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</si>
  <si>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</si>
  <si>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</si>
  <si>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</si>
  <si>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</si>
  <si>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</si>
  <si>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</si>
  <si>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</si>
  <si>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</si>
  <si>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</si>
  <si>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</si>
  <si>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</si>
  <si>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</si>
  <si>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</si>
  <si>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</si>
  <si>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</si>
  <si>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</si>
  <si>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</si>
  <si>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</si>
  <si>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</si>
  <si>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</si>
  <si>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</si>
  <si>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</si>
  <si>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</si>
  <si>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</si>
  <si>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</si>
  <si>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</si>
  <si>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</si>
  <si>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</si>
  <si>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</si>
  <si>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</si>
  <si>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</si>
  <si>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</si>
  <si>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</si>
  <si>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</si>
  <si>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</si>
  <si>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</si>
  <si>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</si>
  <si>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</si>
  <si>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</si>
  <si>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</si>
  <si>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</si>
  <si>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</si>
  <si>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</si>
  <si>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</si>
  <si>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</si>
  <si>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</si>
  <si>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</si>
  <si>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</si>
  <si>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</si>
  <si>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</si>
  <si>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</si>
  <si>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</si>
  <si>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August 2021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</si>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</sst>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5" fillId="0" borderId="39" xfId="0" applyFont="1" applyBorder="1" applyAlignment="1" applyProtection="1">
      <alignment horizontal="center"/>
    </xf>
    <xf numFmtId="0" fontId="1" fillId="0" borderId="39" xfId="0" applyFont="1" applyBorder="1" applyAlignment="1">
      <alignment horizontal="center" wrapText="1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4" fontId="4" fillId="0" borderId="13" xfId="0" applyNumberFormat="1" applyFont="1" applyBorder="1" applyAlignment="1">
      <alignment horizontal="center"/>
    </xf>
    <xf numFmtId="8" fontId="4" fillId="0" borderId="29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8" fontId="4" fillId="0" borderId="13" xfId="0" applyNumberFormat="1" applyFont="1" applyBorder="1" applyAlignment="1">
      <alignment horizontal="center"/>
    </xf>
    <xf numFmtId="8" fontId="4" fillId="0" borderId="27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80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38" fontId="4" fillId="0" borderId="43" xfId="0" applyNumberFormat="1" applyFont="1" applyBorder="1" applyAlignment="1">
      <alignment horizontal="right"/>
    </xf>
    <xf numFmtId="38" fontId="7" fillId="0" borderId="43" xfId="0" applyNumberFormat="1" applyFont="1" applyBorder="1" applyAlignment="1">
      <alignment horizontal="right"/>
    </xf>
    <xf numFmtId="38" fontId="4" fillId="0" borderId="81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6" fontId="4" fillId="0" borderId="43" xfId="0" applyNumberFormat="1" applyFont="1" applyBorder="1" applyAlignment="1">
      <alignment horizontal="center"/>
    </xf>
    <xf numFmtId="6" fontId="7" fillId="0" borderId="34" xfId="2" applyNumberFormat="1" applyFont="1" applyBorder="1" applyAlignment="1">
      <alignment horizontal="right"/>
    </xf>
    <xf numFmtId="6" fontId="4" fillId="0" borderId="81" xfId="2" applyNumberFormat="1" applyFont="1" applyBorder="1" applyAlignment="1">
      <alignment horizontal="right"/>
    </xf>
    <xf numFmtId="0" fontId="4" fillId="0" borderId="43" xfId="0" applyFont="1" applyBorder="1" applyAlignment="1">
      <alignment horizontal="center"/>
    </xf>
    <xf numFmtId="166" fontId="4" fillId="0" borderId="34" xfId="1" applyNumberFormat="1" applyFont="1" applyBorder="1" applyAlignment="1">
      <alignment horizontal="center"/>
    </xf>
    <xf numFmtId="6" fontId="4" fillId="0" borderId="30" xfId="0" applyNumberFormat="1" applyFont="1" applyBorder="1" applyAlignment="1"/>
    <xf numFmtId="0" fontId="4" fillId="0" borderId="30" xfId="0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8" fontId="4" fillId="0" borderId="43" xfId="1" applyNumberFormat="1" applyFont="1" applyBorder="1" applyAlignment="1">
      <alignment horizontal="right"/>
    </xf>
    <xf numFmtId="38" fontId="7" fillId="0" borderId="43" xfId="1" applyNumberFormat="1" applyFont="1" applyBorder="1" applyAlignment="1">
      <alignment horizontal="right"/>
    </xf>
    <xf numFmtId="38" fontId="4" fillId="0" borderId="81" xfId="1" applyNumberFormat="1" applyFont="1" applyBorder="1" applyAlignment="1">
      <alignment horizontal="right"/>
    </xf>
    <xf numFmtId="38" fontId="8" fillId="0" borderId="43" xfId="1" applyNumberFormat="1" applyFont="1" applyBorder="1" applyAlignment="1">
      <alignment horizontal="right"/>
    </xf>
    <xf numFmtId="38" fontId="0" fillId="0" borderId="43" xfId="1" applyNumberFormat="1" applyFont="1" applyBorder="1" applyAlignment="1">
      <alignment horizontal="right"/>
    </xf>
    <xf numFmtId="38" fontId="0" fillId="0" borderId="8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45.28515625" style="179" customWidth="1"/>
    <col min="2" max="2" width="114" style="179" customWidth="1"/>
    <col min="3" max="3" width="1.28515625" customWidth="1"/>
  </cols>
  <sheetData>
    <row r="1" spans="1:3" ht="15.75" thickBot="1" x14ac:dyDescent="0.3">
      <c r="A1" s="454" t="s">
        <v>81</v>
      </c>
      <c r="B1" s="455"/>
    </row>
    <row r="2" spans="1:3" ht="15.75" thickBot="1" x14ac:dyDescent="0.3">
      <c r="A2" s="3" t="s">
        <v>0</v>
      </c>
      <c r="B2" s="187"/>
      <c r="C2" s="186"/>
    </row>
    <row r="3" spans="1:3" ht="16.5" thickTop="1" thickBot="1" x14ac:dyDescent="0.3">
      <c r="A3" s="3" t="s">
        <v>57</v>
      </c>
      <c r="B3" s="185"/>
    </row>
    <row r="4" spans="1:3" ht="16.5" thickTop="1" thickBot="1" x14ac:dyDescent="0.3">
      <c r="A4" s="3" t="s">
        <v>1</v>
      </c>
      <c r="B4" s="185"/>
    </row>
    <row r="5" spans="1:3" ht="15.75" thickTop="1" x14ac:dyDescent="0.25">
      <c r="A5" s="3" t="s">
        <v>43</v>
      </c>
      <c r="B5" s="197"/>
    </row>
    <row r="6" spans="1:3" ht="15.75" thickBot="1" x14ac:dyDescent="0.3"/>
    <row r="7" spans="1:3" ht="15.75" thickBot="1" x14ac:dyDescent="0.3">
      <c r="A7" s="456" t="s">
        <v>77</v>
      </c>
      <c r="B7" s="457"/>
    </row>
    <row r="8" spans="1:3" x14ac:dyDescent="0.25">
      <c r="A8" s="188" t="s">
        <v>76</v>
      </c>
      <c r="B8" s="182" t="s">
        <v>75</v>
      </c>
    </row>
    <row r="9" spans="1:3" x14ac:dyDescent="0.25">
      <c r="A9" s="188" t="s">
        <v>74</v>
      </c>
      <c r="B9" s="182" t="s">
        <v>73</v>
      </c>
    </row>
    <row r="10" spans="1:3" x14ac:dyDescent="0.25">
      <c r="A10" s="188" t="s">
        <v>72</v>
      </c>
      <c r="B10" s="182" t="s">
        <v>71</v>
      </c>
    </row>
    <row r="11" spans="1:3" ht="14.45" customHeight="1" x14ac:dyDescent="0.25">
      <c r="A11" s="188" t="s">
        <v>70</v>
      </c>
      <c r="B11" s="182" t="s">
        <v>69</v>
      </c>
    </row>
    <row r="12" spans="1:3" ht="14.45" customHeight="1" x14ac:dyDescent="0.25">
      <c r="A12" s="188" t="s">
        <v>68</v>
      </c>
      <c r="B12" s="182" t="s">
        <v>67</v>
      </c>
    </row>
    <row r="13" spans="1:3" ht="15" customHeight="1" x14ac:dyDescent="0.25">
      <c r="A13" s="180"/>
      <c r="B13" s="180"/>
    </row>
    <row r="14" spans="1:3" x14ac:dyDescent="0.25">
      <c r="A14" s="180"/>
      <c r="B14" s="180"/>
    </row>
    <row r="15" spans="1:3" ht="15.75" thickBot="1" x14ac:dyDescent="0.3">
      <c r="A15" s="180"/>
      <c r="B15" s="180"/>
    </row>
    <row r="16" spans="1:3" ht="15.75" thickBot="1" x14ac:dyDescent="0.3">
      <c r="A16" s="456" t="s">
        <v>66</v>
      </c>
      <c r="B16" s="457"/>
    </row>
    <row r="17" spans="1:2" x14ac:dyDescent="0.25">
      <c r="A17" s="181" t="s">
        <v>94</v>
      </c>
      <c r="B17" s="178" t="s">
        <v>85</v>
      </c>
    </row>
    <row r="18" spans="1:2" x14ac:dyDescent="0.25">
      <c r="A18" s="181" t="s">
        <v>95</v>
      </c>
      <c r="B18" s="178" t="s">
        <v>78</v>
      </c>
    </row>
    <row r="19" spans="1:2" x14ac:dyDescent="0.25">
      <c r="A19" s="181" t="s">
        <v>96</v>
      </c>
      <c r="B19" s="178" t="s">
        <v>86</v>
      </c>
    </row>
    <row r="20" spans="1:2" x14ac:dyDescent="0.25">
      <c r="A20" s="181" t="s">
        <v>97</v>
      </c>
      <c r="B20" s="178" t="s">
        <v>87</v>
      </c>
    </row>
    <row r="21" spans="1:2" x14ac:dyDescent="0.25">
      <c r="A21" s="181" t="s">
        <v>107</v>
      </c>
      <c r="B21" s="178" t="s">
        <v>88</v>
      </c>
    </row>
    <row r="22" spans="1:2" x14ac:dyDescent="0.25">
      <c r="A22" s="181" t="s">
        <v>106</v>
      </c>
      <c r="B22" s="178" t="s">
        <v>89</v>
      </c>
    </row>
    <row r="23" spans="1:2" x14ac:dyDescent="0.25">
      <c r="A23" s="181" t="s">
        <v>105</v>
      </c>
      <c r="B23" s="178" t="s">
        <v>90</v>
      </c>
    </row>
    <row r="24" spans="1:2" x14ac:dyDescent="0.25">
      <c r="A24" s="181" t="s">
        <v>104</v>
      </c>
      <c r="B24" s="178" t="s">
        <v>91</v>
      </c>
    </row>
    <row r="25" spans="1:2" x14ac:dyDescent="0.25">
      <c r="A25" s="181" t="s">
        <v>103</v>
      </c>
      <c r="B25" s="178" t="s">
        <v>79</v>
      </c>
    </row>
    <row r="26" spans="1:2" x14ac:dyDescent="0.25">
      <c r="A26" s="181" t="s">
        <v>102</v>
      </c>
      <c r="B26" s="178" t="s">
        <v>65</v>
      </c>
    </row>
    <row r="27" spans="1:2" x14ac:dyDescent="0.25">
      <c r="A27" s="181" t="s">
        <v>101</v>
      </c>
      <c r="B27" s="178" t="s">
        <v>64</v>
      </c>
    </row>
    <row r="28" spans="1:2" x14ac:dyDescent="0.25">
      <c r="A28" s="181" t="s">
        <v>63</v>
      </c>
      <c r="B28" s="178" t="s">
        <v>62</v>
      </c>
    </row>
    <row r="29" spans="1:2" x14ac:dyDescent="0.25">
      <c r="A29" s="181" t="s">
        <v>100</v>
      </c>
      <c r="B29" s="178" t="s">
        <v>83</v>
      </c>
    </row>
    <row r="30" spans="1:2" x14ac:dyDescent="0.25">
      <c r="A30" s="181" t="s">
        <v>99</v>
      </c>
      <c r="B30" s="178" t="s">
        <v>61</v>
      </c>
    </row>
    <row r="31" spans="1:2" x14ac:dyDescent="0.25">
      <c r="A31" s="181" t="s">
        <v>98</v>
      </c>
      <c r="B31" s="178" t="s">
        <v>60</v>
      </c>
    </row>
    <row r="32" spans="1:2" x14ac:dyDescent="0.25">
      <c r="A32" s="181" t="s">
        <v>108</v>
      </c>
      <c r="B32" s="178" t="s">
        <v>59</v>
      </c>
    </row>
    <row r="33" spans="1:2" x14ac:dyDescent="0.25">
      <c r="A33" s="183" t="s">
        <v>109</v>
      </c>
      <c r="B33" s="184" t="s">
        <v>82</v>
      </c>
    </row>
    <row r="34" spans="1:2" x14ac:dyDescent="0.25">
      <c r="A34" s="183" t="s">
        <v>110</v>
      </c>
      <c r="B34" s="184" t="s">
        <v>58</v>
      </c>
    </row>
    <row r="35" spans="1:2" x14ac:dyDescent="0.25">
      <c r="A35" s="183" t="s">
        <v>111</v>
      </c>
      <c r="B35" s="184" t="s">
        <v>80</v>
      </c>
    </row>
    <row r="37" spans="1:2" x14ac:dyDescent="0.25">
      <c r="A37" s="126" t="s">
        <v>93</v>
      </c>
    </row>
    <row r="38" spans="1:2" x14ac:dyDescent="0.25">
      <c r="A38" s="126" t="s">
        <v>92</v>
      </c>
    </row>
    <row r="39" spans="1:2" x14ac:dyDescent="0.25">
      <c r="A39" s="126"/>
    </row>
    <row r="40" spans="1:2" ht="15.75" hidden="1" thickBot="1" x14ac:dyDescent="0.3">
      <c r="A40" s="456"/>
      <c r="B40" s="457"/>
    </row>
    <row r="41" spans="1:2" hidden="1" x14ac:dyDescent="0.25">
      <c r="A41" s="180"/>
      <c r="B41" s="180"/>
    </row>
    <row r="42" spans="1:2" hidden="1" x14ac:dyDescent="0.25">
      <c r="A42" s="180"/>
      <c r="B42" s="180"/>
    </row>
    <row r="43" spans="1:2" hidden="1" x14ac:dyDescent="0.25">
      <c r="A43" s="180"/>
      <c r="B43" s="180"/>
    </row>
    <row r="44" spans="1:2" hidden="1" x14ac:dyDescent="0.25">
      <c r="A44" s="180"/>
      <c r="B44" s="180"/>
    </row>
    <row r="45" spans="1:2" hidden="1" x14ac:dyDescent="0.25">
      <c r="A45" s="180"/>
      <c r="B45" s="180"/>
    </row>
    <row r="46" spans="1:2" hidden="1" x14ac:dyDescent="0.25">
      <c r="A46" s="180"/>
      <c r="B46" s="180"/>
    </row>
    <row r="47" spans="1:2" hidden="1" x14ac:dyDescent="0.25">
      <c r="A47" s="180"/>
      <c r="B47" s="180"/>
    </row>
    <row r="48" spans="1:2" hidden="1" x14ac:dyDescent="0.25">
      <c r="A48" s="180"/>
      <c r="B48" s="180"/>
    </row>
    <row r="49" spans="1:3" hidden="1" x14ac:dyDescent="0.25">
      <c r="A49" s="180"/>
      <c r="B49" s="180"/>
    </row>
    <row r="50" spans="1:3" hidden="1" x14ac:dyDescent="0.25">
      <c r="A50" s="180"/>
      <c r="B50" s="180"/>
    </row>
    <row r="51" spans="1:3" hidden="1" x14ac:dyDescent="0.25">
      <c r="A51" s="180"/>
      <c r="B51" s="180"/>
    </row>
    <row r="52" spans="1:3" hidden="1" x14ac:dyDescent="0.25">
      <c r="A52" s="180"/>
      <c r="B52" s="180"/>
    </row>
    <row r="53" spans="1:3" hidden="1" x14ac:dyDescent="0.25">
      <c r="A53" s="180"/>
      <c r="B53" s="180"/>
    </row>
    <row r="54" spans="1:3" s="179" customFormat="1" hidden="1" x14ac:dyDescent="0.25">
      <c r="C54"/>
    </row>
    <row r="55" spans="1:3" s="179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3"/>
  <sheetViews>
    <sheetView tabSelected="1" zoomScale="81" zoomScaleNormal="81" workbookViewId="0">
      <pane xSplit="2" ySplit="9" topLeftCell="X113" activePane="bottomRight" state="frozen"/>
      <selection pane="topRight" activeCell="C1" sqref="C1"/>
      <selection pane="bottomLeft" activeCell="A9" sqref="A9"/>
      <selection pane="bottomRight" activeCell="AG4" sqref="AG4"/>
    </sheetView>
  </sheetViews>
  <sheetFormatPr defaultColWidth="9.28515625" defaultRowHeight="15" x14ac:dyDescent="0.25"/>
  <cols>
    <col min="1" max="1" width="3" style="1" bestFit="1" customWidth="1"/>
    <col min="2" max="2" width="33.7109375" style="1" customWidth="1"/>
    <col min="3" max="3" width="12.140625" style="1" customWidth="1"/>
    <col min="4" max="7" width="12" style="1" bestFit="1" customWidth="1"/>
    <col min="8" max="15" width="11.42578125" style="1" bestFit="1" customWidth="1"/>
    <col min="16" max="17" width="11.42578125" style="125" bestFit="1" customWidth="1"/>
    <col min="18" max="18" width="12" style="125" bestFit="1" customWidth="1"/>
    <col min="19" max="19" width="11.42578125" style="125" bestFit="1" customWidth="1"/>
    <col min="20" max="20" width="12.140625" style="125" customWidth="1"/>
    <col min="21" max="29" width="11.42578125" style="1" customWidth="1"/>
    <col min="30" max="30" width="12" style="1" bestFit="1" customWidth="1"/>
    <col min="31" max="32" width="12" style="1" customWidth="1"/>
    <col min="33" max="33" width="13.7109375" style="1" customWidth="1"/>
    <col min="34" max="35" width="12" style="1" bestFit="1" customWidth="1"/>
    <col min="36" max="37" width="11" style="1" bestFit="1" customWidth="1"/>
    <col min="38" max="41" width="11.42578125" style="1" bestFit="1" customWidth="1"/>
    <col min="42" max="43" width="12" style="1" bestFit="1" customWidth="1"/>
    <col min="44" max="46" width="11.42578125" style="1" bestFit="1" customWidth="1"/>
    <col min="47" max="47" width="12" style="1" bestFit="1" customWidth="1"/>
    <col min="48" max="51" width="11.42578125" style="1" bestFit="1" customWidth="1"/>
    <col min="52" max="52" width="11.42578125" style="1" customWidth="1"/>
    <col min="53" max="16384" width="9.28515625" style="1"/>
  </cols>
  <sheetData>
    <row r="1" spans="1:52" ht="15.75" thickBot="1" x14ac:dyDescent="0.3">
      <c r="B1" s="458" t="s">
        <v>15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459"/>
      <c r="AO1" s="459"/>
      <c r="AP1" s="459"/>
      <c r="AQ1" s="459"/>
      <c r="AR1" s="459"/>
      <c r="AS1" s="459"/>
      <c r="AT1" s="459"/>
      <c r="AU1" s="459"/>
    </row>
    <row r="2" spans="1:52" ht="27.6" customHeight="1" thickTop="1" thickBot="1" x14ac:dyDescent="0.3">
      <c r="B2" s="3" t="s">
        <v>0</v>
      </c>
      <c r="C2" s="460"/>
      <c r="D2" s="461"/>
      <c r="E2" s="461"/>
      <c r="F2" s="461"/>
      <c r="G2" s="461"/>
      <c r="H2" s="461"/>
      <c r="I2" s="461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52" ht="27.6" customHeight="1" thickTop="1" thickBot="1" x14ac:dyDescent="0.3">
      <c r="B3" s="3" t="s">
        <v>57</v>
      </c>
      <c r="C3" s="462"/>
      <c r="D3" s="463"/>
      <c r="E3" s="463"/>
      <c r="F3" s="463"/>
      <c r="G3" s="463"/>
      <c r="H3" s="463"/>
      <c r="I3" s="463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</row>
    <row r="4" spans="1:52" ht="27.6" customHeight="1" thickTop="1" thickBot="1" x14ac:dyDescent="0.3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/>
    </row>
    <row r="5" spans="1:52" ht="27.6" customHeight="1" thickTop="1" thickBot="1" x14ac:dyDescent="0.3">
      <c r="B5" s="3" t="s">
        <v>43</v>
      </c>
      <c r="C5" s="464" t="s">
        <v>116</v>
      </c>
      <c r="D5" s="465"/>
      <c r="E5" s="465"/>
      <c r="F5" s="465"/>
      <c r="G5" s="465"/>
      <c r="H5" s="465"/>
      <c r="I5" s="465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5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52" ht="15.75" thickBot="1" x14ac:dyDescent="0.3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</row>
    <row r="8" spans="1:52" s="2" customFormat="1" ht="40.9" customHeight="1" thickBot="1" x14ac:dyDescent="0.3">
      <c r="B8" s="14"/>
      <c r="C8" s="466">
        <v>2019</v>
      </c>
      <c r="D8" s="467"/>
      <c r="E8" s="467"/>
      <c r="F8" s="467"/>
      <c r="G8" s="467"/>
      <c r="H8" s="467"/>
      <c r="I8" s="467"/>
      <c r="J8" s="467"/>
      <c r="K8" s="467"/>
      <c r="L8" s="468"/>
      <c r="M8" s="469">
        <v>2020</v>
      </c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1"/>
      <c r="Y8" s="466">
        <v>2021</v>
      </c>
      <c r="Z8" s="467"/>
      <c r="AA8" s="467"/>
      <c r="AB8" s="467"/>
      <c r="AC8" s="467"/>
      <c r="AD8" s="467"/>
      <c r="AE8" s="467"/>
      <c r="AF8" s="467"/>
      <c r="AG8" s="400"/>
      <c r="AH8" s="466" t="s">
        <v>115</v>
      </c>
      <c r="AI8" s="467"/>
      <c r="AJ8" s="467"/>
      <c r="AK8" s="467"/>
      <c r="AL8" s="467"/>
      <c r="AM8" s="467"/>
      <c r="AN8" s="467"/>
      <c r="AO8" s="467"/>
      <c r="AP8" s="467"/>
      <c r="AQ8" s="468"/>
      <c r="AR8" s="472" t="s">
        <v>114</v>
      </c>
      <c r="AS8" s="473"/>
      <c r="AT8" s="473"/>
      <c r="AU8" s="473"/>
      <c r="AV8" s="473"/>
      <c r="AW8" s="473"/>
      <c r="AX8" s="473"/>
      <c r="AY8" s="473"/>
      <c r="AZ8" s="401"/>
    </row>
    <row r="9" spans="1:52" s="269" customFormat="1" ht="30.6" customHeight="1" thickBot="1" x14ac:dyDescent="0.3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395" t="s">
        <v>11</v>
      </c>
      <c r="AF9" s="395" t="s">
        <v>2</v>
      </c>
      <c r="AG9" s="395" t="s">
        <v>117</v>
      </c>
      <c r="AH9" s="270" t="s">
        <v>8</v>
      </c>
      <c r="AI9" s="271" t="s">
        <v>9</v>
      </c>
      <c r="AJ9" s="271" t="s">
        <v>13</v>
      </c>
      <c r="AK9" s="271" t="s">
        <v>113</v>
      </c>
      <c r="AL9" s="271" t="s">
        <v>11</v>
      </c>
      <c r="AM9" s="271" t="s">
        <v>2</v>
      </c>
      <c r="AN9" s="271" t="s">
        <v>12</v>
      </c>
      <c r="AO9" s="271" t="s">
        <v>3</v>
      </c>
      <c r="AP9" s="271" t="s">
        <v>4</v>
      </c>
      <c r="AQ9" s="274" t="s">
        <v>5</v>
      </c>
      <c r="AR9" s="370" t="s">
        <v>6</v>
      </c>
      <c r="AS9" s="271" t="s">
        <v>7</v>
      </c>
      <c r="AT9" s="271" t="s">
        <v>8</v>
      </c>
      <c r="AU9" s="271" t="s">
        <v>9</v>
      </c>
      <c r="AV9" s="271" t="s">
        <v>13</v>
      </c>
      <c r="AW9" s="271" t="s">
        <v>10</v>
      </c>
      <c r="AX9" s="271" t="s">
        <v>11</v>
      </c>
      <c r="AY9" s="274" t="s">
        <v>2</v>
      </c>
      <c r="AZ9" s="402" t="s">
        <v>117</v>
      </c>
    </row>
    <row r="10" spans="1:52" ht="14.45" customHeight="1" x14ac:dyDescent="0.25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247"/>
      <c r="AF10" s="247"/>
      <c r="AG10" s="247"/>
      <c r="AH10" s="108"/>
      <c r="AI10" s="19"/>
      <c r="AJ10" s="20"/>
      <c r="AK10" s="20"/>
      <c r="AL10" s="20"/>
      <c r="AM10" s="20"/>
      <c r="AN10" s="20"/>
      <c r="AO10" s="20"/>
      <c r="AP10" s="20"/>
      <c r="AQ10" s="86"/>
      <c r="AR10" s="19"/>
      <c r="AS10" s="19"/>
      <c r="AT10" s="20"/>
      <c r="AU10" s="20"/>
      <c r="AV10" s="20"/>
      <c r="AW10" s="20"/>
      <c r="AX10" s="20"/>
      <c r="AY10" s="415"/>
      <c r="AZ10" s="86"/>
    </row>
    <row r="11" spans="1:52" x14ac:dyDescent="0.25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248">
        <v>255521</v>
      </c>
      <c r="AF11" s="248">
        <v>255291</v>
      </c>
      <c r="AG11" s="248">
        <v>255176</v>
      </c>
      <c r="AH11" s="109">
        <f t="shared" ref="AH11:AQ15" si="0">O11-C11</f>
        <v>4079</v>
      </c>
      <c r="AI11" s="52">
        <f t="shared" si="0"/>
        <v>4317</v>
      </c>
      <c r="AJ11" s="52">
        <f t="shared" si="0"/>
        <v>5435</v>
      </c>
      <c r="AK11" s="52">
        <f t="shared" si="0"/>
        <v>6171</v>
      </c>
      <c r="AL11" s="52">
        <f t="shared" si="0"/>
        <v>3856</v>
      </c>
      <c r="AM11" s="52">
        <f t="shared" si="0"/>
        <v>3224</v>
      </c>
      <c r="AN11" s="52">
        <f t="shared" si="0"/>
        <v>1509</v>
      </c>
      <c r="AO11" s="52">
        <f t="shared" si="0"/>
        <v>1010</v>
      </c>
      <c r="AP11" s="52">
        <f t="shared" si="0"/>
        <v>-444</v>
      </c>
      <c r="AQ11" s="88">
        <f t="shared" si="0"/>
        <v>-1734</v>
      </c>
      <c r="AR11" s="52">
        <f t="shared" ref="AR11:AZ15" si="1">Y11-M11</f>
        <v>-881</v>
      </c>
      <c r="AS11" s="52">
        <f t="shared" si="1"/>
        <v>-1021</v>
      </c>
      <c r="AT11" s="52">
        <f t="shared" si="1"/>
        <v>-2410</v>
      </c>
      <c r="AU11" s="52">
        <f t="shared" si="1"/>
        <v>-1377</v>
      </c>
      <c r="AV11" s="52">
        <f t="shared" si="1"/>
        <v>-2707</v>
      </c>
      <c r="AW11" s="52">
        <f t="shared" si="1"/>
        <v>-4179</v>
      </c>
      <c r="AX11" s="52">
        <f t="shared" si="1"/>
        <v>-1271</v>
      </c>
      <c r="AY11" s="416">
        <f t="shared" si="1"/>
        <v>-1330</v>
      </c>
      <c r="AZ11" s="434">
        <f t="shared" si="1"/>
        <v>-1109</v>
      </c>
    </row>
    <row r="12" spans="1:52" x14ac:dyDescent="0.25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248">
        <v>45880</v>
      </c>
      <c r="AF12" s="248">
        <v>46105</v>
      </c>
      <c r="AG12" s="248">
        <v>46362</v>
      </c>
      <c r="AH12" s="109">
        <f t="shared" si="0"/>
        <v>-247</v>
      </c>
      <c r="AI12" s="52">
        <f t="shared" si="0"/>
        <v>389</v>
      </c>
      <c r="AJ12" s="52">
        <f t="shared" si="0"/>
        <v>-209</v>
      </c>
      <c r="AK12" s="52">
        <f t="shared" si="0"/>
        <v>-365</v>
      </c>
      <c r="AL12" s="52">
        <f t="shared" si="0"/>
        <v>2782</v>
      </c>
      <c r="AM12" s="52">
        <f t="shared" si="0"/>
        <v>3291</v>
      </c>
      <c r="AN12" s="52">
        <f t="shared" si="0"/>
        <v>5088</v>
      </c>
      <c r="AO12" s="52">
        <f t="shared" si="0"/>
        <v>4230</v>
      </c>
      <c r="AP12" s="52">
        <f t="shared" si="0"/>
        <v>4666</v>
      </c>
      <c r="AQ12" s="88">
        <f t="shared" si="0"/>
        <v>5648</v>
      </c>
      <c r="AR12" s="52">
        <f t="shared" si="1"/>
        <v>4482</v>
      </c>
      <c r="AS12" s="52">
        <f t="shared" si="1"/>
        <v>4944</v>
      </c>
      <c r="AT12" s="52">
        <f t="shared" si="1"/>
        <v>6037</v>
      </c>
      <c r="AU12" s="52">
        <f t="shared" si="1"/>
        <v>4542</v>
      </c>
      <c r="AV12" s="52">
        <f t="shared" si="1"/>
        <v>5384</v>
      </c>
      <c r="AW12" s="52">
        <f t="shared" si="1"/>
        <v>6608</v>
      </c>
      <c r="AX12" s="52">
        <f t="shared" si="1"/>
        <v>3570</v>
      </c>
      <c r="AY12" s="416">
        <f t="shared" si="1"/>
        <v>3671</v>
      </c>
      <c r="AZ12" s="434">
        <f t="shared" si="1"/>
        <v>3396</v>
      </c>
    </row>
    <row r="13" spans="1:52" x14ac:dyDescent="0.25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248">
        <v>23741</v>
      </c>
      <c r="AF13" s="248">
        <v>23486</v>
      </c>
      <c r="AG13" s="248">
        <v>23389</v>
      </c>
      <c r="AH13" s="109">
        <f t="shared" si="0"/>
        <v>-11</v>
      </c>
      <c r="AI13" s="52">
        <f t="shared" si="0"/>
        <v>186</v>
      </c>
      <c r="AJ13" s="52">
        <f t="shared" si="0"/>
        <v>425</v>
      </c>
      <c r="AK13" s="52">
        <f t="shared" si="0"/>
        <v>619</v>
      </c>
      <c r="AL13" s="52">
        <f t="shared" si="0"/>
        <v>677</v>
      </c>
      <c r="AM13" s="52">
        <f t="shared" si="0"/>
        <v>701</v>
      </c>
      <c r="AN13" s="52">
        <f t="shared" si="0"/>
        <v>683</v>
      </c>
      <c r="AO13" s="52">
        <f t="shared" si="0"/>
        <v>957</v>
      </c>
      <c r="AP13" s="52">
        <f t="shared" si="0"/>
        <v>676</v>
      </c>
      <c r="AQ13" s="88">
        <f t="shared" si="0"/>
        <v>673</v>
      </c>
      <c r="AR13" s="52">
        <f t="shared" si="1"/>
        <v>656</v>
      </c>
      <c r="AS13" s="52">
        <f t="shared" si="1"/>
        <v>643</v>
      </c>
      <c r="AT13" s="52">
        <f t="shared" si="1"/>
        <v>627</v>
      </c>
      <c r="AU13" s="52">
        <f t="shared" si="1"/>
        <v>552</v>
      </c>
      <c r="AV13" s="52">
        <f t="shared" si="1"/>
        <v>442</v>
      </c>
      <c r="AW13" s="52">
        <f t="shared" si="1"/>
        <v>350</v>
      </c>
      <c r="AX13" s="52">
        <f t="shared" si="1"/>
        <v>277</v>
      </c>
      <c r="AY13" s="416">
        <f t="shared" si="1"/>
        <v>60</v>
      </c>
      <c r="AZ13" s="434">
        <f t="shared" si="1"/>
        <v>-25</v>
      </c>
    </row>
    <row r="14" spans="1:52" x14ac:dyDescent="0.25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248">
        <v>6611</v>
      </c>
      <c r="AF14" s="248">
        <v>6586</v>
      </c>
      <c r="AG14" s="248">
        <v>6581</v>
      </c>
      <c r="AH14" s="109">
        <f t="shared" si="0"/>
        <v>136</v>
      </c>
      <c r="AI14" s="52">
        <f t="shared" si="0"/>
        <v>152</v>
      </c>
      <c r="AJ14" s="52">
        <f t="shared" si="0"/>
        <v>158</v>
      </c>
      <c r="AK14" s="52">
        <f t="shared" si="0"/>
        <v>174</v>
      </c>
      <c r="AL14" s="52">
        <f t="shared" si="0"/>
        <v>194</v>
      </c>
      <c r="AM14" s="52">
        <f t="shared" si="0"/>
        <v>191</v>
      </c>
      <c r="AN14" s="52">
        <f t="shared" si="0"/>
        <v>190</v>
      </c>
      <c r="AO14" s="52">
        <f t="shared" si="0"/>
        <v>-303</v>
      </c>
      <c r="AP14" s="52">
        <f t="shared" si="0"/>
        <v>-330</v>
      </c>
      <c r="AQ14" s="88">
        <f t="shared" si="0"/>
        <v>-331</v>
      </c>
      <c r="AR14" s="52">
        <f t="shared" si="1"/>
        <v>-326</v>
      </c>
      <c r="AS14" s="52">
        <f t="shared" si="1"/>
        <v>-306</v>
      </c>
      <c r="AT14" s="52">
        <f t="shared" si="1"/>
        <v>-292</v>
      </c>
      <c r="AU14" s="52">
        <f t="shared" si="1"/>
        <v>-301</v>
      </c>
      <c r="AV14" s="52">
        <f t="shared" si="1"/>
        <v>-305</v>
      </c>
      <c r="AW14" s="52">
        <f t="shared" si="1"/>
        <v>-320</v>
      </c>
      <c r="AX14" s="52">
        <f t="shared" si="1"/>
        <v>-333</v>
      </c>
      <c r="AY14" s="416">
        <f t="shared" si="1"/>
        <v>-353</v>
      </c>
      <c r="AZ14" s="434">
        <f t="shared" si="1"/>
        <v>-363</v>
      </c>
    </row>
    <row r="15" spans="1:52" x14ac:dyDescent="0.25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249">
        <v>914</v>
      </c>
      <c r="AF15" s="249">
        <v>914</v>
      </c>
      <c r="AG15" s="249">
        <v>912</v>
      </c>
      <c r="AH15" s="110">
        <f t="shared" si="0"/>
        <v>13</v>
      </c>
      <c r="AI15" s="56">
        <f t="shared" si="0"/>
        <v>18</v>
      </c>
      <c r="AJ15" s="56">
        <f t="shared" si="0"/>
        <v>15</v>
      </c>
      <c r="AK15" s="56">
        <f t="shared" si="0"/>
        <v>18</v>
      </c>
      <c r="AL15" s="56">
        <f t="shared" si="0"/>
        <v>17</v>
      </c>
      <c r="AM15" s="56">
        <f t="shared" si="0"/>
        <v>22</v>
      </c>
      <c r="AN15" s="56">
        <f t="shared" si="0"/>
        <v>23</v>
      </c>
      <c r="AO15" s="56">
        <f t="shared" si="0"/>
        <v>-77</v>
      </c>
      <c r="AP15" s="56">
        <f t="shared" si="0"/>
        <v>-91</v>
      </c>
      <c r="AQ15" s="89">
        <f t="shared" si="0"/>
        <v>-88</v>
      </c>
      <c r="AR15" s="56">
        <f t="shared" si="1"/>
        <v>-88</v>
      </c>
      <c r="AS15" s="56">
        <f t="shared" si="1"/>
        <v>-88</v>
      </c>
      <c r="AT15" s="56">
        <f t="shared" si="1"/>
        <v>-86</v>
      </c>
      <c r="AU15" s="56">
        <f t="shared" si="1"/>
        <v>-88</v>
      </c>
      <c r="AV15" s="56">
        <f t="shared" si="1"/>
        <v>-82</v>
      </c>
      <c r="AW15" s="56">
        <f t="shared" si="1"/>
        <v>-84</v>
      </c>
      <c r="AX15" s="56">
        <f t="shared" si="1"/>
        <v>-83</v>
      </c>
      <c r="AY15" s="417">
        <f t="shared" si="1"/>
        <v>-86</v>
      </c>
      <c r="AZ15" s="435">
        <f t="shared" si="1"/>
        <v>-88</v>
      </c>
    </row>
    <row r="16" spans="1:52" ht="15.75" thickBot="1" x14ac:dyDescent="0.3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2">SUM(E11:E15)</f>
        <v>324330</v>
      </c>
      <c r="F16" s="34">
        <f t="shared" si="2"/>
        <v>323784</v>
      </c>
      <c r="G16" s="34">
        <f t="shared" si="2"/>
        <v>322981</v>
      </c>
      <c r="H16" s="34">
        <f t="shared" si="2"/>
        <v>322991</v>
      </c>
      <c r="I16" s="34">
        <f t="shared" si="2"/>
        <v>323116</v>
      </c>
      <c r="J16" s="34">
        <f t="shared" si="2"/>
        <v>325181</v>
      </c>
      <c r="K16" s="34">
        <f t="shared" si="2"/>
        <v>327223</v>
      </c>
      <c r="L16" s="315">
        <f t="shared" si="2"/>
        <v>328028</v>
      </c>
      <c r="M16" s="111">
        <f t="shared" si="2"/>
        <v>328590</v>
      </c>
      <c r="N16" s="310">
        <f t="shared" si="2"/>
        <v>328914</v>
      </c>
      <c r="O16" s="205">
        <f t="shared" si="2"/>
        <v>329332</v>
      </c>
      <c r="P16" s="205">
        <f t="shared" si="2"/>
        <v>329713</v>
      </c>
      <c r="Q16" s="205">
        <f t="shared" si="2"/>
        <v>330154</v>
      </c>
      <c r="R16" s="205">
        <f t="shared" si="2"/>
        <v>330401</v>
      </c>
      <c r="S16" s="205">
        <f t="shared" si="2"/>
        <v>330507</v>
      </c>
      <c r="T16" s="205">
        <f t="shared" si="2"/>
        <v>330420</v>
      </c>
      <c r="U16" s="205">
        <f t="shared" si="2"/>
        <v>330609</v>
      </c>
      <c r="V16" s="205">
        <f t="shared" si="2"/>
        <v>330998</v>
      </c>
      <c r="W16" s="205">
        <f t="shared" si="2"/>
        <v>331700</v>
      </c>
      <c r="X16" s="282">
        <f>SUM(X11:X15)</f>
        <v>332196</v>
      </c>
      <c r="Y16" s="396">
        <f t="shared" ref="Y16:AA16" si="3">SUM(Y11:Y15)</f>
        <v>332433</v>
      </c>
      <c r="Z16" s="397">
        <f t="shared" si="3"/>
        <v>333086</v>
      </c>
      <c r="AA16" s="205">
        <f t="shared" si="3"/>
        <v>333208</v>
      </c>
      <c r="AB16" s="205">
        <f t="shared" ref="AB16:AC16" si="4">SUM(AB11:AB15)</f>
        <v>333041</v>
      </c>
      <c r="AC16" s="205">
        <f t="shared" si="4"/>
        <v>332886</v>
      </c>
      <c r="AD16" s="205">
        <f t="shared" ref="AD16:AE16" si="5">SUM(AD11:AD15)</f>
        <v>332776</v>
      </c>
      <c r="AE16" s="205">
        <f t="shared" si="5"/>
        <v>332667</v>
      </c>
      <c r="AF16" s="205">
        <f t="shared" ref="AF16" si="6">SUM(AF11:AF15)</f>
        <v>332382</v>
      </c>
      <c r="AG16" s="205">
        <v>332420</v>
      </c>
      <c r="AH16" s="111">
        <f>SUM(AH11:AH15)</f>
        <v>3970</v>
      </c>
      <c r="AI16" s="34">
        <f>SUM(AI11:AI15)</f>
        <v>5062</v>
      </c>
      <c r="AJ16" s="34">
        <f t="shared" ref="AJ16:AP16" si="7">SUM(AJ11:AJ15)</f>
        <v>5824</v>
      </c>
      <c r="AK16" s="34">
        <f t="shared" si="7"/>
        <v>6617</v>
      </c>
      <c r="AL16" s="34">
        <f t="shared" si="7"/>
        <v>7526</v>
      </c>
      <c r="AM16" s="34">
        <f t="shared" si="7"/>
        <v>7429</v>
      </c>
      <c r="AN16" s="34">
        <f t="shared" si="7"/>
        <v>7493</v>
      </c>
      <c r="AO16" s="34">
        <f t="shared" si="7"/>
        <v>5817</v>
      </c>
      <c r="AP16" s="34">
        <f t="shared" si="7"/>
        <v>4477</v>
      </c>
      <c r="AQ16" s="251">
        <f t="shared" ref="AQ16:AR16" si="8">SUM(AQ11:AQ15)</f>
        <v>4168</v>
      </c>
      <c r="AR16" s="34">
        <f t="shared" si="8"/>
        <v>3843</v>
      </c>
      <c r="AS16" s="34">
        <f t="shared" ref="AS16:AT16" si="9">SUM(AS11:AS15)</f>
        <v>4172</v>
      </c>
      <c r="AT16" s="34">
        <f t="shared" si="9"/>
        <v>3876</v>
      </c>
      <c r="AU16" s="34">
        <f t="shared" ref="AU16:AV16" si="10">SUM(AU11:AU15)</f>
        <v>3328</v>
      </c>
      <c r="AV16" s="34">
        <f t="shared" si="10"/>
        <v>2732</v>
      </c>
      <c r="AW16" s="34">
        <f t="shared" ref="AW16:AX16" si="11">SUM(AW11:AW15)</f>
        <v>2375</v>
      </c>
      <c r="AX16" s="34">
        <f t="shared" si="11"/>
        <v>2160</v>
      </c>
      <c r="AY16" s="315">
        <f t="shared" ref="AY16:AZ16" si="12">SUM(AY11:AY15)</f>
        <v>1962</v>
      </c>
      <c r="AZ16" s="436">
        <f t="shared" si="12"/>
        <v>1811</v>
      </c>
    </row>
    <row r="17" spans="1:52" x14ac:dyDescent="0.25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250"/>
      <c r="AF17" s="250"/>
      <c r="AG17" s="404"/>
      <c r="AH17" s="109"/>
      <c r="AI17" s="130"/>
      <c r="AJ17" s="53"/>
      <c r="AK17" s="53"/>
      <c r="AL17" s="53"/>
      <c r="AM17" s="53"/>
      <c r="AN17" s="53"/>
      <c r="AO17" s="53"/>
      <c r="AP17" s="53"/>
      <c r="AQ17" s="92"/>
      <c r="AR17" s="130"/>
      <c r="AS17" s="130"/>
      <c r="AT17" s="53"/>
      <c r="AU17" s="53"/>
      <c r="AV17" s="53"/>
      <c r="AW17" s="53"/>
      <c r="AX17" s="53"/>
      <c r="AY17" s="418"/>
      <c r="AZ17" s="92"/>
    </row>
    <row r="18" spans="1:52" x14ac:dyDescent="0.25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248">
        <v>60461</v>
      </c>
      <c r="AF18" s="248">
        <v>62157</v>
      </c>
      <c r="AG18" s="248">
        <v>60163</v>
      </c>
      <c r="AH18" s="109">
        <f t="shared" ref="AH18:AQ22" si="13">O18-C18</f>
        <v>5522</v>
      </c>
      <c r="AI18" s="52">
        <f t="shared" si="13"/>
        <v>-3703</v>
      </c>
      <c r="AJ18" s="52">
        <f t="shared" si="13"/>
        <v>-1181</v>
      </c>
      <c r="AK18" s="52">
        <f t="shared" si="13"/>
        <v>530</v>
      </c>
      <c r="AL18" s="52">
        <f t="shared" si="13"/>
        <v>-7910</v>
      </c>
      <c r="AM18" s="52">
        <f t="shared" si="13"/>
        <v>-3844</v>
      </c>
      <c r="AN18" s="52">
        <f t="shared" si="13"/>
        <v>3624</v>
      </c>
      <c r="AO18" s="52">
        <f t="shared" si="13"/>
        <v>411</v>
      </c>
      <c r="AP18" s="52">
        <f t="shared" si="13"/>
        <v>2177</v>
      </c>
      <c r="AQ18" s="88">
        <f t="shared" si="13"/>
        <v>6405</v>
      </c>
      <c r="AR18" s="52">
        <f t="shared" ref="AR18:AZ22" si="14">Y18-M18</f>
        <v>-4225</v>
      </c>
      <c r="AS18" s="52">
        <f t="shared" si="14"/>
        <v>618</v>
      </c>
      <c r="AT18" s="52">
        <f t="shared" si="14"/>
        <v>-3488</v>
      </c>
      <c r="AU18" s="52">
        <f t="shared" si="14"/>
        <v>-7137</v>
      </c>
      <c r="AV18" s="52">
        <f t="shared" si="14"/>
        <v>-1601</v>
      </c>
      <c r="AW18" s="52">
        <f t="shared" si="14"/>
        <v>-3551</v>
      </c>
      <c r="AX18" s="52">
        <f t="shared" si="14"/>
        <v>1271</v>
      </c>
      <c r="AY18" s="416">
        <f t="shared" si="14"/>
        <v>2718</v>
      </c>
      <c r="AZ18" s="434">
        <f t="shared" si="14"/>
        <v>-3034</v>
      </c>
    </row>
    <row r="19" spans="1:52" x14ac:dyDescent="0.25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248">
        <v>31714</v>
      </c>
      <c r="AF19" s="248">
        <v>31929</v>
      </c>
      <c r="AG19" s="248">
        <v>31485</v>
      </c>
      <c r="AH19" s="109">
        <f t="shared" si="13"/>
        <v>-699</v>
      </c>
      <c r="AI19" s="52">
        <f t="shared" si="13"/>
        <v>-1644</v>
      </c>
      <c r="AJ19" s="52">
        <f t="shared" si="13"/>
        <v>134</v>
      </c>
      <c r="AK19" s="52">
        <f t="shared" si="13"/>
        <v>-122</v>
      </c>
      <c r="AL19" s="52">
        <f t="shared" si="13"/>
        <v>676</v>
      </c>
      <c r="AM19" s="52">
        <f t="shared" si="13"/>
        <v>1940</v>
      </c>
      <c r="AN19" s="52">
        <f t="shared" si="13"/>
        <v>3343</v>
      </c>
      <c r="AO19" s="52">
        <f t="shared" si="13"/>
        <v>1723</v>
      </c>
      <c r="AP19" s="52">
        <f t="shared" si="13"/>
        <v>2077</v>
      </c>
      <c r="AQ19" s="88">
        <f t="shared" si="13"/>
        <v>2067</v>
      </c>
      <c r="AR19" s="52">
        <f t="shared" si="14"/>
        <v>211</v>
      </c>
      <c r="AS19" s="52">
        <f t="shared" si="14"/>
        <v>3669</v>
      </c>
      <c r="AT19" s="52">
        <f t="shared" si="14"/>
        <v>1754</v>
      </c>
      <c r="AU19" s="52">
        <f t="shared" si="14"/>
        <v>539</v>
      </c>
      <c r="AV19" s="52">
        <f t="shared" si="14"/>
        <v>2175</v>
      </c>
      <c r="AW19" s="52">
        <f t="shared" si="14"/>
        <v>2949</v>
      </c>
      <c r="AX19" s="52">
        <f t="shared" si="14"/>
        <v>2294</v>
      </c>
      <c r="AY19" s="416">
        <f t="shared" si="14"/>
        <v>2852</v>
      </c>
      <c r="AZ19" s="434">
        <f t="shared" si="14"/>
        <v>2380</v>
      </c>
    </row>
    <row r="20" spans="1:52" x14ac:dyDescent="0.25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248">
        <v>4863</v>
      </c>
      <c r="AF20" s="248">
        <v>4796</v>
      </c>
      <c r="AG20" s="248">
        <v>4684</v>
      </c>
      <c r="AH20" s="109">
        <f t="shared" si="13"/>
        <v>787</v>
      </c>
      <c r="AI20" s="52">
        <f t="shared" si="13"/>
        <v>1365</v>
      </c>
      <c r="AJ20" s="52">
        <f t="shared" si="13"/>
        <v>1144</v>
      </c>
      <c r="AK20" s="52">
        <f t="shared" si="13"/>
        <v>1146</v>
      </c>
      <c r="AL20" s="52">
        <f t="shared" si="13"/>
        <v>340</v>
      </c>
      <c r="AM20" s="52">
        <f t="shared" si="13"/>
        <v>604</v>
      </c>
      <c r="AN20" s="52">
        <f t="shared" si="13"/>
        <v>1205</v>
      </c>
      <c r="AO20" s="52">
        <f t="shared" si="13"/>
        <v>908</v>
      </c>
      <c r="AP20" s="52">
        <f t="shared" si="13"/>
        <v>734</v>
      </c>
      <c r="AQ20" s="88">
        <f t="shared" si="13"/>
        <v>1146</v>
      </c>
      <c r="AR20" s="52">
        <f t="shared" si="14"/>
        <v>483</v>
      </c>
      <c r="AS20" s="52">
        <f t="shared" si="14"/>
        <v>322</v>
      </c>
      <c r="AT20" s="52">
        <f t="shared" si="14"/>
        <v>-229</v>
      </c>
      <c r="AU20" s="52">
        <f t="shared" si="14"/>
        <v>-1745</v>
      </c>
      <c r="AV20" s="52">
        <f t="shared" si="14"/>
        <v>-1277</v>
      </c>
      <c r="AW20" s="52">
        <f t="shared" si="14"/>
        <v>-736</v>
      </c>
      <c r="AX20" s="52">
        <f t="shared" si="14"/>
        <v>-472</v>
      </c>
      <c r="AY20" s="416">
        <f t="shared" si="14"/>
        <v>-514</v>
      </c>
      <c r="AZ20" s="434">
        <f t="shared" si="14"/>
        <v>-879</v>
      </c>
    </row>
    <row r="21" spans="1:52" x14ac:dyDescent="0.25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248">
        <v>1019</v>
      </c>
      <c r="AF21" s="248">
        <v>1019</v>
      </c>
      <c r="AG21" s="248">
        <v>998</v>
      </c>
      <c r="AH21" s="109">
        <f t="shared" si="13"/>
        <v>325</v>
      </c>
      <c r="AI21" s="52">
        <f t="shared" si="13"/>
        <v>509</v>
      </c>
      <c r="AJ21" s="52">
        <f t="shared" si="13"/>
        <v>336</v>
      </c>
      <c r="AK21" s="52">
        <f t="shared" si="13"/>
        <v>347</v>
      </c>
      <c r="AL21" s="52">
        <f t="shared" si="13"/>
        <v>142</v>
      </c>
      <c r="AM21" s="52">
        <f t="shared" si="13"/>
        <v>179</v>
      </c>
      <c r="AN21" s="52">
        <f t="shared" si="13"/>
        <v>429</v>
      </c>
      <c r="AO21" s="52">
        <f t="shared" si="13"/>
        <v>202</v>
      </c>
      <c r="AP21" s="52">
        <f t="shared" si="13"/>
        <v>120</v>
      </c>
      <c r="AQ21" s="88">
        <f t="shared" si="13"/>
        <v>387</v>
      </c>
      <c r="AR21" s="52">
        <f t="shared" si="14"/>
        <v>207</v>
      </c>
      <c r="AS21" s="52">
        <f t="shared" si="14"/>
        <v>51</v>
      </c>
      <c r="AT21" s="52">
        <f t="shared" si="14"/>
        <v>42</v>
      </c>
      <c r="AU21" s="52">
        <f t="shared" si="14"/>
        <v>-583</v>
      </c>
      <c r="AV21" s="52">
        <f t="shared" si="14"/>
        <v>-416</v>
      </c>
      <c r="AW21" s="52">
        <f t="shared" si="14"/>
        <v>-255</v>
      </c>
      <c r="AX21" s="52">
        <f t="shared" si="14"/>
        <v>-171</v>
      </c>
      <c r="AY21" s="416">
        <f t="shared" si="14"/>
        <v>-157</v>
      </c>
      <c r="AZ21" s="434">
        <f t="shared" si="14"/>
        <v>-278</v>
      </c>
    </row>
    <row r="22" spans="1:52" x14ac:dyDescent="0.25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249">
        <v>142</v>
      </c>
      <c r="AF22" s="249">
        <v>145</v>
      </c>
      <c r="AG22" s="249">
        <v>140</v>
      </c>
      <c r="AH22" s="110">
        <f t="shared" si="13"/>
        <v>75</v>
      </c>
      <c r="AI22" s="56">
        <f t="shared" si="13"/>
        <v>54</v>
      </c>
      <c r="AJ22" s="56">
        <f t="shared" si="13"/>
        <v>48</v>
      </c>
      <c r="AK22" s="56">
        <f t="shared" si="13"/>
        <v>75</v>
      </c>
      <c r="AL22" s="56">
        <f t="shared" si="13"/>
        <v>46</v>
      </c>
      <c r="AM22" s="56">
        <f t="shared" si="13"/>
        <v>19</v>
      </c>
      <c r="AN22" s="56">
        <f t="shared" si="13"/>
        <v>54</v>
      </c>
      <c r="AO22" s="56">
        <f t="shared" si="13"/>
        <v>20</v>
      </c>
      <c r="AP22" s="56">
        <f t="shared" si="13"/>
        <v>6</v>
      </c>
      <c r="AQ22" s="89">
        <f t="shared" si="13"/>
        <v>99</v>
      </c>
      <c r="AR22" s="56">
        <f t="shared" si="14"/>
        <v>39</v>
      </c>
      <c r="AS22" s="56">
        <f t="shared" si="14"/>
        <v>6</v>
      </c>
      <c r="AT22" s="56">
        <f t="shared" si="14"/>
        <v>18</v>
      </c>
      <c r="AU22" s="56">
        <f t="shared" si="14"/>
        <v>-41</v>
      </c>
      <c r="AV22" s="56">
        <f t="shared" si="14"/>
        <v>-23</v>
      </c>
      <c r="AW22" s="56">
        <f t="shared" si="14"/>
        <v>-19</v>
      </c>
      <c r="AX22" s="56">
        <f t="shared" si="14"/>
        <v>-23</v>
      </c>
      <c r="AY22" s="417">
        <f t="shared" si="14"/>
        <v>-2</v>
      </c>
      <c r="AZ22" s="435">
        <f t="shared" si="14"/>
        <v>-32</v>
      </c>
    </row>
    <row r="23" spans="1:52" x14ac:dyDescent="0.25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P23" si="15">SUM(E18:E22)</f>
        <v>95303</v>
      </c>
      <c r="F23" s="40">
        <f t="shared" si="15"/>
        <v>100184</v>
      </c>
      <c r="G23" s="40">
        <f t="shared" si="15"/>
        <v>102006</v>
      </c>
      <c r="H23" s="40">
        <f t="shared" si="15"/>
        <v>96251</v>
      </c>
      <c r="I23" s="40">
        <f t="shared" si="15"/>
        <v>90658</v>
      </c>
      <c r="J23" s="40">
        <f t="shared" si="15"/>
        <v>92233</v>
      </c>
      <c r="K23" s="40">
        <f t="shared" si="15"/>
        <v>85139</v>
      </c>
      <c r="L23" s="314">
        <f t="shared" si="15"/>
        <v>84833</v>
      </c>
      <c r="M23" s="112">
        <f t="shared" si="15"/>
        <v>87292</v>
      </c>
      <c r="N23" s="312">
        <f t="shared" si="15"/>
        <v>86951</v>
      </c>
      <c r="O23" s="209">
        <f t="shared" si="15"/>
        <v>99142</v>
      </c>
      <c r="P23" s="209">
        <f t="shared" si="15"/>
        <v>99070</v>
      </c>
      <c r="Q23" s="209">
        <f t="shared" si="15"/>
        <v>95784</v>
      </c>
      <c r="R23" s="209">
        <f t="shared" si="15"/>
        <v>102160</v>
      </c>
      <c r="S23" s="209">
        <f t="shared" si="15"/>
        <v>95300</v>
      </c>
      <c r="T23" s="209">
        <f t="shared" si="15"/>
        <v>95149</v>
      </c>
      <c r="U23" s="209">
        <f t="shared" si="15"/>
        <v>99313</v>
      </c>
      <c r="V23" s="209">
        <f t="shared" si="15"/>
        <v>95497</v>
      </c>
      <c r="W23" s="209">
        <f t="shared" si="15"/>
        <v>90253</v>
      </c>
      <c r="X23" s="284">
        <f t="shared" ref="X23" si="16">SUM(X18:X22)</f>
        <v>94937</v>
      </c>
      <c r="Y23" s="40">
        <f t="shared" ref="Y23:AE23" si="17">SUM(Y18:Y22)</f>
        <v>84007</v>
      </c>
      <c r="Z23" s="248">
        <f t="shared" si="17"/>
        <v>91617</v>
      </c>
      <c r="AA23" s="209">
        <f t="shared" si="17"/>
        <v>97239</v>
      </c>
      <c r="AB23" s="209">
        <f t="shared" si="17"/>
        <v>90103</v>
      </c>
      <c r="AC23" s="209">
        <f t="shared" si="17"/>
        <v>94642</v>
      </c>
      <c r="AD23" s="209">
        <f t="shared" si="17"/>
        <v>100548</v>
      </c>
      <c r="AE23" s="209">
        <f t="shared" si="17"/>
        <v>98199</v>
      </c>
      <c r="AF23" s="209">
        <f t="shared" ref="AF23" si="18">SUM(AF18:AF22)</f>
        <v>100046</v>
      </c>
      <c r="AG23" s="209">
        <v>97470</v>
      </c>
      <c r="AH23" s="112">
        <f t="shared" si="15"/>
        <v>6010</v>
      </c>
      <c r="AI23" s="40">
        <f t="shared" si="15"/>
        <v>-3419</v>
      </c>
      <c r="AJ23" s="40">
        <f t="shared" si="15"/>
        <v>481</v>
      </c>
      <c r="AK23" s="40">
        <f t="shared" si="15"/>
        <v>1976</v>
      </c>
      <c r="AL23" s="40">
        <f t="shared" si="15"/>
        <v>-6706</v>
      </c>
      <c r="AM23" s="40">
        <f t="shared" si="15"/>
        <v>-1102</v>
      </c>
      <c r="AN23" s="40">
        <f t="shared" si="15"/>
        <v>8655</v>
      </c>
      <c r="AO23" s="40">
        <f t="shared" si="15"/>
        <v>3264</v>
      </c>
      <c r="AP23" s="40">
        <f t="shared" si="15"/>
        <v>5114</v>
      </c>
      <c r="AQ23" s="252">
        <f t="shared" ref="AQ23:AR23" si="19">SUM(AQ18:AQ22)</f>
        <v>10104</v>
      </c>
      <c r="AR23" s="40">
        <f t="shared" si="19"/>
        <v>-3285</v>
      </c>
      <c r="AS23" s="40">
        <f t="shared" ref="AS23:AT23" si="20">SUM(AS18:AS22)</f>
        <v>4666</v>
      </c>
      <c r="AT23" s="40">
        <f t="shared" si="20"/>
        <v>-1903</v>
      </c>
      <c r="AU23" s="40">
        <f t="shared" ref="AU23:AV23" si="21">SUM(AU18:AU22)</f>
        <v>-8967</v>
      </c>
      <c r="AV23" s="40">
        <f t="shared" si="21"/>
        <v>-1142</v>
      </c>
      <c r="AW23" s="40">
        <f t="shared" ref="AW23:AX23" si="22">SUM(AW18:AW22)</f>
        <v>-1612</v>
      </c>
      <c r="AX23" s="40">
        <f t="shared" si="22"/>
        <v>2899</v>
      </c>
      <c r="AY23" s="314">
        <f t="shared" ref="AY23:AZ23" si="23">SUM(AY18:AY22)</f>
        <v>4897</v>
      </c>
      <c r="AZ23" s="437">
        <f t="shared" si="23"/>
        <v>-1843</v>
      </c>
    </row>
    <row r="24" spans="1:52" x14ac:dyDescent="0.25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209"/>
      <c r="AF24" s="209"/>
      <c r="AG24" s="209"/>
      <c r="AH24" s="112"/>
      <c r="AI24" s="54"/>
      <c r="AJ24" s="55"/>
      <c r="AK24" s="55"/>
      <c r="AL24" s="55"/>
      <c r="AM24" s="55"/>
      <c r="AN24" s="55"/>
      <c r="AO24" s="55"/>
      <c r="AP24" s="55"/>
      <c r="AQ24" s="94"/>
      <c r="AR24" s="54"/>
      <c r="AS24" s="54"/>
      <c r="AT24" s="55"/>
      <c r="AU24" s="55"/>
      <c r="AV24" s="55"/>
      <c r="AW24" s="55"/>
      <c r="AX24" s="55"/>
      <c r="AY24" s="419"/>
      <c r="AZ24" s="94"/>
    </row>
    <row r="25" spans="1:52" x14ac:dyDescent="0.25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248">
        <v>19226</v>
      </c>
      <c r="AF25" s="248">
        <v>21961</v>
      </c>
      <c r="AG25" s="248">
        <v>20189</v>
      </c>
      <c r="AH25" s="109">
        <f t="shared" ref="AH25:AQ29" si="24">O25-C25</f>
        <v>2991</v>
      </c>
      <c r="AI25" s="52">
        <f t="shared" si="24"/>
        <v>-8657</v>
      </c>
      <c r="AJ25" s="52">
        <f t="shared" si="24"/>
        <v>-1118</v>
      </c>
      <c r="AK25" s="52">
        <f t="shared" si="24"/>
        <v>-587</v>
      </c>
      <c r="AL25" s="52">
        <f t="shared" si="24"/>
        <v>-10271</v>
      </c>
      <c r="AM25" s="52">
        <f t="shared" si="24"/>
        <v>-4969</v>
      </c>
      <c r="AN25" s="52">
        <f t="shared" si="24"/>
        <v>2101</v>
      </c>
      <c r="AO25" s="52">
        <f t="shared" si="24"/>
        <v>-4308</v>
      </c>
      <c r="AP25" s="52">
        <f t="shared" si="24"/>
        <v>-1833</v>
      </c>
      <c r="AQ25" s="88">
        <f t="shared" si="24"/>
        <v>-1528</v>
      </c>
      <c r="AR25" s="52">
        <f t="shared" ref="AR25:AZ29" si="25">Y25-M25</f>
        <v>-9038</v>
      </c>
      <c r="AS25" s="52">
        <f t="shared" si="25"/>
        <v>-2479</v>
      </c>
      <c r="AT25" s="52">
        <f t="shared" si="25"/>
        <v>-5450</v>
      </c>
      <c r="AU25" s="52">
        <f t="shared" si="25"/>
        <v>-5527</v>
      </c>
      <c r="AV25" s="52">
        <f t="shared" si="25"/>
        <v>-1717</v>
      </c>
      <c r="AW25" s="52">
        <f t="shared" si="25"/>
        <v>-2991</v>
      </c>
      <c r="AX25" s="52">
        <f t="shared" si="25"/>
        <v>788</v>
      </c>
      <c r="AY25" s="416">
        <f t="shared" si="25"/>
        <v>3399</v>
      </c>
      <c r="AZ25" s="434">
        <f t="shared" si="25"/>
        <v>-3930</v>
      </c>
    </row>
    <row r="26" spans="1:52" x14ac:dyDescent="0.25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248">
        <v>5089</v>
      </c>
      <c r="AF26" s="248">
        <v>4655</v>
      </c>
      <c r="AG26" s="248">
        <v>4079</v>
      </c>
      <c r="AH26" s="109">
        <f t="shared" si="24"/>
        <v>1193</v>
      </c>
      <c r="AI26" s="52">
        <f t="shared" si="24"/>
        <v>-318</v>
      </c>
      <c r="AJ26" s="52">
        <f t="shared" si="24"/>
        <v>734</v>
      </c>
      <c r="AK26" s="52">
        <f t="shared" si="24"/>
        <v>-759</v>
      </c>
      <c r="AL26" s="52">
        <f t="shared" si="24"/>
        <v>-1129</v>
      </c>
      <c r="AM26" s="52">
        <f t="shared" si="24"/>
        <v>370</v>
      </c>
      <c r="AN26" s="52">
        <f t="shared" si="24"/>
        <v>391</v>
      </c>
      <c r="AO26" s="52">
        <f t="shared" si="24"/>
        <v>-1063</v>
      </c>
      <c r="AP26" s="52">
        <f t="shared" si="24"/>
        <v>4401</v>
      </c>
      <c r="AQ26" s="88">
        <f t="shared" si="24"/>
        <v>30</v>
      </c>
      <c r="AR26" s="52">
        <f t="shared" si="25"/>
        <v>205</v>
      </c>
      <c r="AS26" s="52">
        <f t="shared" si="25"/>
        <v>1732</v>
      </c>
      <c r="AT26" s="52">
        <f t="shared" si="25"/>
        <v>860</v>
      </c>
      <c r="AU26" s="52">
        <f t="shared" si="25"/>
        <v>336</v>
      </c>
      <c r="AV26" s="52">
        <f t="shared" si="25"/>
        <v>1150</v>
      </c>
      <c r="AW26" s="52">
        <f t="shared" si="25"/>
        <v>292</v>
      </c>
      <c r="AX26" s="52">
        <f t="shared" si="25"/>
        <v>967</v>
      </c>
      <c r="AY26" s="416">
        <f t="shared" si="25"/>
        <v>684</v>
      </c>
      <c r="AZ26" s="434">
        <f t="shared" si="25"/>
        <v>-86</v>
      </c>
    </row>
    <row r="27" spans="1:52" x14ac:dyDescent="0.25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248">
        <v>1591</v>
      </c>
      <c r="AF27" s="248">
        <v>1969</v>
      </c>
      <c r="AG27" s="248">
        <v>1731</v>
      </c>
      <c r="AH27" s="109">
        <f t="shared" si="24"/>
        <v>593</v>
      </c>
      <c r="AI27" s="52">
        <f t="shared" si="24"/>
        <v>264</v>
      </c>
      <c r="AJ27" s="52">
        <f t="shared" si="24"/>
        <v>-213</v>
      </c>
      <c r="AK27" s="52">
        <f t="shared" si="24"/>
        <v>95</v>
      </c>
      <c r="AL27" s="52">
        <f t="shared" si="24"/>
        <v>-786</v>
      </c>
      <c r="AM27" s="52">
        <f t="shared" si="24"/>
        <v>-362</v>
      </c>
      <c r="AN27" s="52">
        <f t="shared" si="24"/>
        <v>345</v>
      </c>
      <c r="AO27" s="52">
        <f t="shared" si="24"/>
        <v>4</v>
      </c>
      <c r="AP27" s="52">
        <f t="shared" si="24"/>
        <v>-72</v>
      </c>
      <c r="AQ27" s="88">
        <f t="shared" si="24"/>
        <v>176</v>
      </c>
      <c r="AR27" s="52">
        <f t="shared" si="25"/>
        <v>-374</v>
      </c>
      <c r="AS27" s="52">
        <f t="shared" si="25"/>
        <v>-140</v>
      </c>
      <c r="AT27" s="52">
        <f t="shared" si="25"/>
        <v>-583</v>
      </c>
      <c r="AU27" s="52">
        <f t="shared" si="25"/>
        <v>-1149</v>
      </c>
      <c r="AV27" s="52">
        <f t="shared" si="25"/>
        <v>-484</v>
      </c>
      <c r="AW27" s="52">
        <f t="shared" si="25"/>
        <v>-267</v>
      </c>
      <c r="AX27" s="52">
        <f t="shared" si="25"/>
        <v>66</v>
      </c>
      <c r="AY27" s="416">
        <f t="shared" si="25"/>
        <v>530</v>
      </c>
      <c r="AZ27" s="434">
        <f t="shared" si="25"/>
        <v>-138</v>
      </c>
    </row>
    <row r="28" spans="1:52" x14ac:dyDescent="0.25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248">
        <v>430</v>
      </c>
      <c r="AF28" s="248">
        <v>495</v>
      </c>
      <c r="AG28" s="248">
        <v>465</v>
      </c>
      <c r="AH28" s="109">
        <f t="shared" si="24"/>
        <v>266</v>
      </c>
      <c r="AI28" s="52">
        <f t="shared" si="24"/>
        <v>205</v>
      </c>
      <c r="AJ28" s="52">
        <f t="shared" si="24"/>
        <v>47</v>
      </c>
      <c r="AK28" s="52">
        <f t="shared" si="24"/>
        <v>42</v>
      </c>
      <c r="AL28" s="52">
        <f t="shared" si="24"/>
        <v>-143</v>
      </c>
      <c r="AM28" s="52">
        <f t="shared" si="24"/>
        <v>-71</v>
      </c>
      <c r="AN28" s="52">
        <f t="shared" si="24"/>
        <v>208</v>
      </c>
      <c r="AO28" s="52">
        <f t="shared" si="24"/>
        <v>-3</v>
      </c>
      <c r="AP28" s="52">
        <f t="shared" si="24"/>
        <v>-22</v>
      </c>
      <c r="AQ28" s="88">
        <f t="shared" si="24"/>
        <v>166</v>
      </c>
      <c r="AR28" s="52">
        <f t="shared" si="25"/>
        <v>12</v>
      </c>
      <c r="AS28" s="52">
        <f t="shared" si="25"/>
        <v>-103</v>
      </c>
      <c r="AT28" s="52">
        <f t="shared" si="25"/>
        <v>-122</v>
      </c>
      <c r="AU28" s="52">
        <f t="shared" si="25"/>
        <v>-418</v>
      </c>
      <c r="AV28" s="52">
        <f t="shared" si="25"/>
        <v>-187</v>
      </c>
      <c r="AW28" s="52">
        <f t="shared" si="25"/>
        <v>-64</v>
      </c>
      <c r="AX28" s="52">
        <f t="shared" si="25"/>
        <v>9</v>
      </c>
      <c r="AY28" s="416">
        <f t="shared" si="25"/>
        <v>70</v>
      </c>
      <c r="AZ28" s="434">
        <f t="shared" si="25"/>
        <v>-99</v>
      </c>
    </row>
    <row r="29" spans="1:52" x14ac:dyDescent="0.25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249">
        <v>61</v>
      </c>
      <c r="AF29" s="249">
        <v>70</v>
      </c>
      <c r="AG29" s="249">
        <v>67</v>
      </c>
      <c r="AH29" s="110">
        <f t="shared" si="24"/>
        <v>59</v>
      </c>
      <c r="AI29" s="56">
        <f t="shared" si="24"/>
        <v>24</v>
      </c>
      <c r="AJ29" s="56">
        <f t="shared" si="24"/>
        <v>8</v>
      </c>
      <c r="AK29" s="56">
        <f t="shared" si="24"/>
        <v>32</v>
      </c>
      <c r="AL29" s="56">
        <f t="shared" si="24"/>
        <v>-7</v>
      </c>
      <c r="AM29" s="56">
        <f t="shared" si="24"/>
        <v>-16</v>
      </c>
      <c r="AN29" s="56">
        <f t="shared" si="24"/>
        <v>31</v>
      </c>
      <c r="AO29" s="56">
        <f t="shared" si="24"/>
        <v>6</v>
      </c>
      <c r="AP29" s="56">
        <f t="shared" si="24"/>
        <v>-3</v>
      </c>
      <c r="AQ29" s="89">
        <f t="shared" si="24"/>
        <v>78</v>
      </c>
      <c r="AR29" s="56">
        <f t="shared" si="25"/>
        <v>-6</v>
      </c>
      <c r="AS29" s="56">
        <f t="shared" si="25"/>
        <v>-17</v>
      </c>
      <c r="AT29" s="56">
        <f t="shared" si="25"/>
        <v>4</v>
      </c>
      <c r="AU29" s="56">
        <f t="shared" si="25"/>
        <v>-30</v>
      </c>
      <c r="AV29" s="56">
        <f t="shared" si="25"/>
        <v>-2</v>
      </c>
      <c r="AW29" s="56">
        <f t="shared" si="25"/>
        <v>-1</v>
      </c>
      <c r="AX29" s="56">
        <f t="shared" si="25"/>
        <v>-13</v>
      </c>
      <c r="AY29" s="417">
        <f t="shared" si="25"/>
        <v>12</v>
      </c>
      <c r="AZ29" s="435">
        <f t="shared" si="25"/>
        <v>-27</v>
      </c>
    </row>
    <row r="30" spans="1:52" x14ac:dyDescent="0.25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P30" si="26">SUM(E25:E29)</f>
        <v>32958</v>
      </c>
      <c r="F30" s="40">
        <f t="shared" si="26"/>
        <v>38722</v>
      </c>
      <c r="G30" s="40">
        <f t="shared" si="26"/>
        <v>36916</v>
      </c>
      <c r="H30" s="40">
        <f t="shared" si="26"/>
        <v>29503</v>
      </c>
      <c r="I30" s="40">
        <f t="shared" si="26"/>
        <v>27735</v>
      </c>
      <c r="J30" s="40">
        <f t="shared" si="26"/>
        <v>33223</v>
      </c>
      <c r="K30" s="40">
        <f t="shared" si="26"/>
        <v>29033</v>
      </c>
      <c r="L30" s="314">
        <f t="shared" si="26"/>
        <v>35916</v>
      </c>
      <c r="M30" s="112">
        <f t="shared" si="26"/>
        <v>38275</v>
      </c>
      <c r="N30" s="314">
        <f t="shared" si="26"/>
        <v>39682</v>
      </c>
      <c r="O30" s="209">
        <f t="shared" si="26"/>
        <v>48503</v>
      </c>
      <c r="P30" s="209">
        <f t="shared" si="26"/>
        <v>38692</v>
      </c>
      <c r="Q30" s="209">
        <f t="shared" si="26"/>
        <v>32416</v>
      </c>
      <c r="R30" s="209">
        <f t="shared" si="26"/>
        <v>37545</v>
      </c>
      <c r="S30" s="209">
        <f t="shared" si="26"/>
        <v>24580</v>
      </c>
      <c r="T30" s="209">
        <f t="shared" si="26"/>
        <v>24455</v>
      </c>
      <c r="U30" s="209">
        <f t="shared" si="26"/>
        <v>30811</v>
      </c>
      <c r="V30" s="209">
        <f t="shared" si="26"/>
        <v>27859</v>
      </c>
      <c r="W30" s="209">
        <f t="shared" si="26"/>
        <v>31504</v>
      </c>
      <c r="X30" s="284">
        <f t="shared" ref="X30" si="27">SUM(X25:X29)</f>
        <v>34838</v>
      </c>
      <c r="Y30" s="40">
        <f t="shared" ref="Y30:AE30" si="28">SUM(Y25:Y29)</f>
        <v>29074</v>
      </c>
      <c r="Z30" s="248">
        <f t="shared" si="28"/>
        <v>38675</v>
      </c>
      <c r="AA30" s="209">
        <f t="shared" si="28"/>
        <v>43212</v>
      </c>
      <c r="AB30" s="209">
        <f t="shared" si="28"/>
        <v>31904</v>
      </c>
      <c r="AC30" s="209">
        <f t="shared" si="28"/>
        <v>31176</v>
      </c>
      <c r="AD30" s="209">
        <f t="shared" si="28"/>
        <v>34514</v>
      </c>
      <c r="AE30" s="209">
        <f t="shared" si="28"/>
        <v>26397</v>
      </c>
      <c r="AF30" s="209">
        <f t="shared" ref="AF30" si="29">SUM(AF25:AF29)</f>
        <v>29150</v>
      </c>
      <c r="AG30" s="209">
        <v>26531</v>
      </c>
      <c r="AH30" s="112">
        <f t="shared" si="26"/>
        <v>5102</v>
      </c>
      <c r="AI30" s="40">
        <f t="shared" si="26"/>
        <v>-8482</v>
      </c>
      <c r="AJ30" s="40">
        <f t="shared" si="26"/>
        <v>-542</v>
      </c>
      <c r="AK30" s="40">
        <f t="shared" si="26"/>
        <v>-1177</v>
      </c>
      <c r="AL30" s="40">
        <f t="shared" si="26"/>
        <v>-12336</v>
      </c>
      <c r="AM30" s="40">
        <f t="shared" si="26"/>
        <v>-5048</v>
      </c>
      <c r="AN30" s="40">
        <f t="shared" si="26"/>
        <v>3076</v>
      </c>
      <c r="AO30" s="40">
        <f t="shared" si="26"/>
        <v>-5364</v>
      </c>
      <c r="AP30" s="40">
        <f t="shared" si="26"/>
        <v>2471</v>
      </c>
      <c r="AQ30" s="252">
        <f t="shared" ref="AQ30:AR30" si="30">SUM(AQ25:AQ29)</f>
        <v>-1078</v>
      </c>
      <c r="AR30" s="40">
        <f t="shared" si="30"/>
        <v>-9201</v>
      </c>
      <c r="AS30" s="40">
        <f t="shared" ref="AS30:AT30" si="31">SUM(AS25:AS29)</f>
        <v>-1007</v>
      </c>
      <c r="AT30" s="40">
        <f t="shared" si="31"/>
        <v>-5291</v>
      </c>
      <c r="AU30" s="40">
        <f t="shared" ref="AU30:AV30" si="32">SUM(AU25:AU29)</f>
        <v>-6788</v>
      </c>
      <c r="AV30" s="40">
        <f t="shared" si="32"/>
        <v>-1240</v>
      </c>
      <c r="AW30" s="40">
        <f t="shared" ref="AW30:AX30" si="33">SUM(AW25:AW29)</f>
        <v>-3031</v>
      </c>
      <c r="AX30" s="40">
        <f t="shared" si="33"/>
        <v>1817</v>
      </c>
      <c r="AY30" s="314">
        <f t="shared" ref="AY30:AZ30" si="34">SUM(AY25:AY29)</f>
        <v>4695</v>
      </c>
      <c r="AZ30" s="437">
        <f t="shared" si="34"/>
        <v>-4280</v>
      </c>
    </row>
    <row r="31" spans="1:52" x14ac:dyDescent="0.25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209"/>
      <c r="AF31" s="209"/>
      <c r="AG31" s="405"/>
      <c r="AH31" s="112"/>
      <c r="AI31" s="40"/>
      <c r="AJ31" s="40"/>
      <c r="AK31" s="40"/>
      <c r="AL31" s="40"/>
      <c r="AM31" s="40"/>
      <c r="AN31" s="40"/>
      <c r="AO31" s="40"/>
      <c r="AP31" s="40"/>
      <c r="AQ31" s="252"/>
      <c r="AR31" s="40"/>
      <c r="AS31" s="40"/>
      <c r="AT31" s="40"/>
      <c r="AU31" s="40"/>
      <c r="AV31" s="40"/>
      <c r="AW31" s="40"/>
      <c r="AX31" s="40"/>
      <c r="AY31" s="314"/>
      <c r="AZ31" s="437"/>
    </row>
    <row r="32" spans="1:52" x14ac:dyDescent="0.25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248">
        <v>9485</v>
      </c>
      <c r="AF32" s="248">
        <v>7377</v>
      </c>
      <c r="AG32" s="248">
        <v>7898</v>
      </c>
      <c r="AH32" s="109">
        <f t="shared" ref="AH32:AQ36" si="35">O32-C32</f>
        <v>-396</v>
      </c>
      <c r="AI32" s="52">
        <f t="shared" si="35"/>
        <v>-33</v>
      </c>
      <c r="AJ32" s="52">
        <f t="shared" si="35"/>
        <v>-5319</v>
      </c>
      <c r="AK32" s="52">
        <f t="shared" si="35"/>
        <v>-3724</v>
      </c>
      <c r="AL32" s="52">
        <f t="shared" si="35"/>
        <v>-88</v>
      </c>
      <c r="AM32" s="52">
        <f t="shared" si="35"/>
        <v>-4565</v>
      </c>
      <c r="AN32" s="52">
        <f t="shared" si="35"/>
        <v>-3244</v>
      </c>
      <c r="AO32" s="52">
        <f t="shared" si="35"/>
        <v>-1958</v>
      </c>
      <c r="AP32" s="52">
        <f t="shared" si="35"/>
        <v>-3123</v>
      </c>
      <c r="AQ32" s="88">
        <f t="shared" si="35"/>
        <v>943</v>
      </c>
      <c r="AR32" s="52">
        <f t="shared" ref="AR32:AZ36" si="36">Y32-M32</f>
        <v>-4903</v>
      </c>
      <c r="AS32" s="52">
        <f t="shared" si="36"/>
        <v>-5923</v>
      </c>
      <c r="AT32" s="52">
        <f t="shared" si="36"/>
        <v>-2961</v>
      </c>
      <c r="AU32" s="52">
        <f t="shared" si="36"/>
        <v>-4587</v>
      </c>
      <c r="AV32" s="52">
        <f t="shared" si="36"/>
        <v>-1883</v>
      </c>
      <c r="AW32" s="52">
        <f t="shared" si="36"/>
        <v>-1147</v>
      </c>
      <c r="AX32" s="52">
        <f t="shared" si="36"/>
        <v>-2001</v>
      </c>
      <c r="AY32" s="416">
        <f t="shared" si="36"/>
        <v>-706</v>
      </c>
      <c r="AZ32" s="434">
        <f t="shared" si="36"/>
        <v>954</v>
      </c>
    </row>
    <row r="33" spans="1:52" x14ac:dyDescent="0.25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248">
        <v>6506</v>
      </c>
      <c r="AF33" s="248">
        <v>3187</v>
      </c>
      <c r="AG33" s="248">
        <v>2652</v>
      </c>
      <c r="AH33" s="109">
        <f t="shared" si="35"/>
        <v>-416</v>
      </c>
      <c r="AI33" s="52">
        <f t="shared" si="35"/>
        <v>-574</v>
      </c>
      <c r="AJ33" s="52">
        <f t="shared" si="35"/>
        <v>-1035</v>
      </c>
      <c r="AK33" s="52">
        <f t="shared" si="35"/>
        <v>74</v>
      </c>
      <c r="AL33" s="52">
        <f t="shared" si="35"/>
        <v>825</v>
      </c>
      <c r="AM33" s="52">
        <f t="shared" si="35"/>
        <v>-735</v>
      </c>
      <c r="AN33" s="52">
        <f t="shared" si="35"/>
        <v>46</v>
      </c>
      <c r="AO33" s="52">
        <f t="shared" si="35"/>
        <v>-697</v>
      </c>
      <c r="AP33" s="52">
        <f t="shared" si="35"/>
        <v>-1357</v>
      </c>
      <c r="AQ33" s="88">
        <f t="shared" si="35"/>
        <v>3261</v>
      </c>
      <c r="AR33" s="52">
        <f t="shared" si="36"/>
        <v>-985</v>
      </c>
      <c r="AS33" s="52">
        <f t="shared" si="36"/>
        <v>-70</v>
      </c>
      <c r="AT33" s="52">
        <f t="shared" si="36"/>
        <v>-141</v>
      </c>
      <c r="AU33" s="52">
        <f t="shared" si="36"/>
        <v>-186</v>
      </c>
      <c r="AV33" s="52">
        <f t="shared" si="36"/>
        <v>673</v>
      </c>
      <c r="AW33" s="52">
        <f t="shared" si="36"/>
        <v>803</v>
      </c>
      <c r="AX33" s="52">
        <f t="shared" si="36"/>
        <v>-820</v>
      </c>
      <c r="AY33" s="416">
        <f t="shared" si="36"/>
        <v>329</v>
      </c>
      <c r="AZ33" s="434">
        <f t="shared" si="36"/>
        <v>202</v>
      </c>
    </row>
    <row r="34" spans="1:52" x14ac:dyDescent="0.25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248">
        <v>904</v>
      </c>
      <c r="AF34" s="248">
        <v>616</v>
      </c>
      <c r="AG34" s="248">
        <v>826</v>
      </c>
      <c r="AH34" s="109">
        <f t="shared" si="35"/>
        <v>9</v>
      </c>
      <c r="AI34" s="52">
        <f t="shared" si="35"/>
        <v>534</v>
      </c>
      <c r="AJ34" s="52">
        <f t="shared" si="35"/>
        <v>360</v>
      </c>
      <c r="AK34" s="52">
        <f t="shared" si="35"/>
        <v>-43</v>
      </c>
      <c r="AL34" s="52">
        <f t="shared" si="35"/>
        <v>183</v>
      </c>
      <c r="AM34" s="52">
        <f t="shared" si="35"/>
        <v>-196</v>
      </c>
      <c r="AN34" s="52">
        <f t="shared" si="35"/>
        <v>-132</v>
      </c>
      <c r="AO34" s="52">
        <f t="shared" si="35"/>
        <v>1</v>
      </c>
      <c r="AP34" s="52">
        <f t="shared" si="35"/>
        <v>-17</v>
      </c>
      <c r="AQ34" s="88">
        <f t="shared" si="35"/>
        <v>198</v>
      </c>
      <c r="AR34" s="52">
        <f t="shared" si="36"/>
        <v>47</v>
      </c>
      <c r="AS34" s="52">
        <f t="shared" si="36"/>
        <v>-303</v>
      </c>
      <c r="AT34" s="52">
        <f t="shared" si="36"/>
        <v>-78</v>
      </c>
      <c r="AU34" s="52">
        <f t="shared" si="36"/>
        <v>-657</v>
      </c>
      <c r="AV34" s="52">
        <f t="shared" si="36"/>
        <v>-572</v>
      </c>
      <c r="AW34" s="52">
        <f t="shared" si="36"/>
        <v>-218</v>
      </c>
      <c r="AX34" s="52">
        <f t="shared" si="36"/>
        <v>-174</v>
      </c>
      <c r="AY34" s="416">
        <f t="shared" si="36"/>
        <v>-150</v>
      </c>
      <c r="AZ34" s="434">
        <f t="shared" si="36"/>
        <v>238</v>
      </c>
    </row>
    <row r="35" spans="1:52" x14ac:dyDescent="0.25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248">
        <v>208</v>
      </c>
      <c r="AF35" s="248">
        <v>154</v>
      </c>
      <c r="AG35" s="248">
        <v>168</v>
      </c>
      <c r="AH35" s="109">
        <f t="shared" si="35"/>
        <v>38</v>
      </c>
      <c r="AI35" s="52">
        <f t="shared" si="35"/>
        <v>217</v>
      </c>
      <c r="AJ35" s="52">
        <f t="shared" si="35"/>
        <v>112</v>
      </c>
      <c r="AK35" s="52">
        <f t="shared" si="35"/>
        <v>115</v>
      </c>
      <c r="AL35" s="52">
        <f t="shared" si="35"/>
        <v>82</v>
      </c>
      <c r="AM35" s="52">
        <f t="shared" si="35"/>
        <v>13</v>
      </c>
      <c r="AN35" s="52">
        <f t="shared" si="35"/>
        <v>-6</v>
      </c>
      <c r="AO35" s="52">
        <f t="shared" si="35"/>
        <v>32</v>
      </c>
      <c r="AP35" s="52">
        <f t="shared" si="35"/>
        <v>-16</v>
      </c>
      <c r="AQ35" s="88">
        <f t="shared" si="35"/>
        <v>80</v>
      </c>
      <c r="AR35" s="52">
        <f t="shared" si="36"/>
        <v>44</v>
      </c>
      <c r="AS35" s="52">
        <f t="shared" si="36"/>
        <v>2</v>
      </c>
      <c r="AT35" s="52">
        <f t="shared" si="36"/>
        <v>36</v>
      </c>
      <c r="AU35" s="52">
        <f t="shared" si="36"/>
        <v>-189</v>
      </c>
      <c r="AV35" s="52">
        <f t="shared" si="36"/>
        <v>-176</v>
      </c>
      <c r="AW35" s="52">
        <f t="shared" si="36"/>
        <v>-112</v>
      </c>
      <c r="AX35" s="52">
        <f t="shared" si="36"/>
        <v>-75</v>
      </c>
      <c r="AY35" s="416">
        <f t="shared" si="36"/>
        <v>-42</v>
      </c>
      <c r="AZ35" s="434">
        <f t="shared" si="36"/>
        <v>15</v>
      </c>
    </row>
    <row r="36" spans="1:52" x14ac:dyDescent="0.25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249">
        <v>39</v>
      </c>
      <c r="AF36" s="249">
        <v>31</v>
      </c>
      <c r="AG36" s="249">
        <v>25</v>
      </c>
      <c r="AH36" s="110">
        <f t="shared" si="35"/>
        <v>13</v>
      </c>
      <c r="AI36" s="56">
        <f t="shared" si="35"/>
        <v>21</v>
      </c>
      <c r="AJ36" s="56">
        <f t="shared" si="35"/>
        <v>15</v>
      </c>
      <c r="AK36" s="56">
        <f t="shared" si="35"/>
        <v>22</v>
      </c>
      <c r="AL36" s="56">
        <f t="shared" si="35"/>
        <v>28</v>
      </c>
      <c r="AM36" s="56">
        <f t="shared" si="35"/>
        <v>1</v>
      </c>
      <c r="AN36" s="56">
        <f t="shared" si="35"/>
        <v>-2</v>
      </c>
      <c r="AO36" s="56">
        <f t="shared" si="35"/>
        <v>1</v>
      </c>
      <c r="AP36" s="56">
        <f t="shared" si="35"/>
        <v>-2</v>
      </c>
      <c r="AQ36" s="89">
        <f t="shared" si="35"/>
        <v>14</v>
      </c>
      <c r="AR36" s="56">
        <f t="shared" si="36"/>
        <v>30</v>
      </c>
      <c r="AS36" s="56">
        <f t="shared" si="36"/>
        <v>11</v>
      </c>
      <c r="AT36" s="56">
        <f t="shared" si="36"/>
        <v>0</v>
      </c>
      <c r="AU36" s="56">
        <f t="shared" si="36"/>
        <v>-7</v>
      </c>
      <c r="AV36" s="56">
        <f t="shared" si="36"/>
        <v>-9</v>
      </c>
      <c r="AW36" s="56">
        <f t="shared" si="36"/>
        <v>-12</v>
      </c>
      <c r="AX36" s="56">
        <f t="shared" si="36"/>
        <v>-1</v>
      </c>
      <c r="AY36" s="417">
        <f t="shared" si="36"/>
        <v>1</v>
      </c>
      <c r="AZ36" s="435">
        <f t="shared" si="36"/>
        <v>5</v>
      </c>
    </row>
    <row r="37" spans="1:52" x14ac:dyDescent="0.25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37">SUM(E32:E36)</f>
        <v>24582</v>
      </c>
      <c r="F37" s="40">
        <f t="shared" si="37"/>
        <v>19220</v>
      </c>
      <c r="G37" s="40">
        <f t="shared" si="37"/>
        <v>19183</v>
      </c>
      <c r="H37" s="40">
        <f t="shared" si="37"/>
        <v>17415</v>
      </c>
      <c r="I37" s="40">
        <f t="shared" si="37"/>
        <v>13493</v>
      </c>
      <c r="J37" s="40">
        <f t="shared" si="37"/>
        <v>13218</v>
      </c>
      <c r="K37" s="40">
        <f t="shared" si="37"/>
        <v>14555</v>
      </c>
      <c r="L37" s="314">
        <f t="shared" si="37"/>
        <v>10719</v>
      </c>
      <c r="M37" s="112">
        <f t="shared" si="37"/>
        <v>17160</v>
      </c>
      <c r="N37" s="314">
        <f t="shared" si="37"/>
        <v>17700</v>
      </c>
      <c r="O37" s="209">
        <f>SUM(O32:O36)</f>
        <v>18049</v>
      </c>
      <c r="P37" s="209">
        <f t="shared" ref="P37:AP37" si="38">SUM(P32:P36)</f>
        <v>22863</v>
      </c>
      <c r="Q37" s="209">
        <f t="shared" si="38"/>
        <v>18715</v>
      </c>
      <c r="R37" s="209">
        <f t="shared" si="38"/>
        <v>15664</v>
      </c>
      <c r="S37" s="209">
        <f t="shared" si="38"/>
        <v>20213</v>
      </c>
      <c r="T37" s="209">
        <f t="shared" si="38"/>
        <v>11933</v>
      </c>
      <c r="U37" s="209">
        <f t="shared" si="38"/>
        <v>10155</v>
      </c>
      <c r="V37" s="209">
        <f t="shared" si="38"/>
        <v>10597</v>
      </c>
      <c r="W37" s="209">
        <f t="shared" si="38"/>
        <v>10040</v>
      </c>
      <c r="X37" s="284">
        <f t="shared" ref="X37" si="39">SUM(X32:X36)</f>
        <v>15215</v>
      </c>
      <c r="Y37" s="40">
        <f t="shared" ref="Y37:AE37" si="40">SUM(Y32:Y36)</f>
        <v>11393</v>
      </c>
      <c r="Z37" s="248">
        <f t="shared" si="40"/>
        <v>11417</v>
      </c>
      <c r="AA37" s="209">
        <f t="shared" si="40"/>
        <v>14905</v>
      </c>
      <c r="AB37" s="209">
        <f t="shared" si="40"/>
        <v>17237</v>
      </c>
      <c r="AC37" s="209">
        <f t="shared" si="40"/>
        <v>16748</v>
      </c>
      <c r="AD37" s="209">
        <f t="shared" si="40"/>
        <v>14978</v>
      </c>
      <c r="AE37" s="209">
        <f t="shared" si="40"/>
        <v>17142</v>
      </c>
      <c r="AF37" s="209">
        <f t="shared" ref="AF37" si="41">SUM(AF32:AF36)</f>
        <v>11365</v>
      </c>
      <c r="AG37" s="209">
        <v>11569</v>
      </c>
      <c r="AH37" s="112">
        <f t="shared" si="38"/>
        <v>-752</v>
      </c>
      <c r="AI37" s="40">
        <f t="shared" si="38"/>
        <v>165</v>
      </c>
      <c r="AJ37" s="40">
        <f t="shared" si="38"/>
        <v>-5867</v>
      </c>
      <c r="AK37" s="40">
        <f t="shared" si="38"/>
        <v>-3556</v>
      </c>
      <c r="AL37" s="40">
        <f t="shared" si="38"/>
        <v>1030</v>
      </c>
      <c r="AM37" s="40">
        <f t="shared" si="38"/>
        <v>-5482</v>
      </c>
      <c r="AN37" s="40">
        <f t="shared" si="38"/>
        <v>-3338</v>
      </c>
      <c r="AO37" s="40">
        <f t="shared" si="38"/>
        <v>-2621</v>
      </c>
      <c r="AP37" s="40">
        <f t="shared" si="38"/>
        <v>-4515</v>
      </c>
      <c r="AQ37" s="252">
        <f t="shared" ref="AQ37:AR37" si="42">SUM(AQ32:AQ36)</f>
        <v>4496</v>
      </c>
      <c r="AR37" s="40">
        <f t="shared" si="42"/>
        <v>-5767</v>
      </c>
      <c r="AS37" s="40">
        <f t="shared" ref="AS37:AT37" si="43">SUM(AS32:AS36)</f>
        <v>-6283</v>
      </c>
      <c r="AT37" s="40">
        <f t="shared" si="43"/>
        <v>-3144</v>
      </c>
      <c r="AU37" s="40">
        <f t="shared" ref="AU37:AV37" si="44">SUM(AU32:AU36)</f>
        <v>-5626</v>
      </c>
      <c r="AV37" s="40">
        <f t="shared" si="44"/>
        <v>-1967</v>
      </c>
      <c r="AW37" s="40">
        <f t="shared" ref="AW37:AX37" si="45">SUM(AW32:AW36)</f>
        <v>-686</v>
      </c>
      <c r="AX37" s="40">
        <f t="shared" si="45"/>
        <v>-3071</v>
      </c>
      <c r="AY37" s="314">
        <f t="shared" ref="AY37:AZ37" si="46">SUM(AY32:AY36)</f>
        <v>-568</v>
      </c>
      <c r="AZ37" s="437">
        <f t="shared" si="46"/>
        <v>1414</v>
      </c>
    </row>
    <row r="38" spans="1:52" x14ac:dyDescent="0.25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209"/>
      <c r="AF38" s="209"/>
      <c r="AG38" s="209"/>
      <c r="AH38" s="112"/>
      <c r="AI38" s="40"/>
      <c r="AJ38" s="40"/>
      <c r="AK38" s="40"/>
      <c r="AL38" s="40"/>
      <c r="AM38" s="40"/>
      <c r="AN38" s="40"/>
      <c r="AO38" s="40"/>
      <c r="AP38" s="40"/>
      <c r="AQ38" s="252"/>
      <c r="AR38" s="40"/>
      <c r="AS38" s="40"/>
      <c r="AT38" s="40"/>
      <c r="AU38" s="40"/>
      <c r="AV38" s="40"/>
      <c r="AW38" s="40"/>
      <c r="AX38" s="40"/>
      <c r="AY38" s="314"/>
      <c r="AZ38" s="437"/>
    </row>
    <row r="39" spans="1:52" x14ac:dyDescent="0.25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248">
        <v>31750</v>
      </c>
      <c r="AF39" s="248">
        <v>32819</v>
      </c>
      <c r="AG39" s="248">
        <v>32076</v>
      </c>
      <c r="AH39" s="109">
        <f t="shared" ref="AH39:AQ43" si="47">O39-C39</f>
        <v>2927</v>
      </c>
      <c r="AI39" s="52">
        <f t="shared" si="47"/>
        <v>4987</v>
      </c>
      <c r="AJ39" s="52">
        <f t="shared" si="47"/>
        <v>5256</v>
      </c>
      <c r="AK39" s="52">
        <f t="shared" si="47"/>
        <v>4841</v>
      </c>
      <c r="AL39" s="52">
        <f t="shared" si="47"/>
        <v>2449</v>
      </c>
      <c r="AM39" s="52">
        <f t="shared" si="47"/>
        <v>5690</v>
      </c>
      <c r="AN39" s="52">
        <f t="shared" si="47"/>
        <v>4767</v>
      </c>
      <c r="AO39" s="52">
        <f t="shared" si="47"/>
        <v>6677</v>
      </c>
      <c r="AP39" s="52">
        <f t="shared" si="47"/>
        <v>7133</v>
      </c>
      <c r="AQ39" s="88">
        <f t="shared" si="47"/>
        <v>6990</v>
      </c>
      <c r="AR39" s="52">
        <f t="shared" ref="AR39:AZ43" si="48">Y39-M39</f>
        <v>9716</v>
      </c>
      <c r="AS39" s="52">
        <f t="shared" si="48"/>
        <v>9020</v>
      </c>
      <c r="AT39" s="52">
        <f t="shared" si="48"/>
        <v>4923</v>
      </c>
      <c r="AU39" s="52">
        <f t="shared" si="48"/>
        <v>2977</v>
      </c>
      <c r="AV39" s="52">
        <f t="shared" si="48"/>
        <v>1999</v>
      </c>
      <c r="AW39" s="52">
        <f t="shared" si="48"/>
        <v>587</v>
      </c>
      <c r="AX39" s="52">
        <f t="shared" si="48"/>
        <v>2484</v>
      </c>
      <c r="AY39" s="416">
        <f t="shared" si="48"/>
        <v>25</v>
      </c>
      <c r="AZ39" s="434">
        <f t="shared" si="48"/>
        <v>-58</v>
      </c>
    </row>
    <row r="40" spans="1:52" x14ac:dyDescent="0.25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248">
        <v>20119</v>
      </c>
      <c r="AF40" s="248">
        <v>24087</v>
      </c>
      <c r="AG40" s="248">
        <v>24754</v>
      </c>
      <c r="AH40" s="109">
        <f t="shared" si="47"/>
        <v>-1476</v>
      </c>
      <c r="AI40" s="52">
        <f t="shared" si="47"/>
        <v>-752</v>
      </c>
      <c r="AJ40" s="52">
        <f t="shared" si="47"/>
        <v>435</v>
      </c>
      <c r="AK40" s="52">
        <f t="shared" si="47"/>
        <v>563</v>
      </c>
      <c r="AL40" s="52">
        <f t="shared" si="47"/>
        <v>980</v>
      </c>
      <c r="AM40" s="52">
        <f t="shared" si="47"/>
        <v>2305</v>
      </c>
      <c r="AN40" s="52">
        <f t="shared" si="47"/>
        <v>2906</v>
      </c>
      <c r="AO40" s="52">
        <f t="shared" si="47"/>
        <v>3483</v>
      </c>
      <c r="AP40" s="52">
        <f t="shared" si="47"/>
        <v>-967</v>
      </c>
      <c r="AQ40" s="88">
        <f t="shared" si="47"/>
        <v>-1224</v>
      </c>
      <c r="AR40" s="52">
        <f t="shared" si="48"/>
        <v>991</v>
      </c>
      <c r="AS40" s="52">
        <f t="shared" si="48"/>
        <v>2007</v>
      </c>
      <c r="AT40" s="52">
        <f t="shared" si="48"/>
        <v>1035</v>
      </c>
      <c r="AU40" s="52">
        <f t="shared" si="48"/>
        <v>389</v>
      </c>
      <c r="AV40" s="52">
        <f t="shared" si="48"/>
        <v>352</v>
      </c>
      <c r="AW40" s="52">
        <f t="shared" si="48"/>
        <v>1854</v>
      </c>
      <c r="AX40" s="52">
        <f t="shared" si="48"/>
        <v>2147</v>
      </c>
      <c r="AY40" s="416">
        <f t="shared" si="48"/>
        <v>1839</v>
      </c>
      <c r="AZ40" s="434">
        <f t="shared" si="48"/>
        <v>2264</v>
      </c>
    </row>
    <row r="41" spans="1:52" x14ac:dyDescent="0.25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248">
        <v>2368</v>
      </c>
      <c r="AF41" s="248">
        <v>2211</v>
      </c>
      <c r="AG41" s="248">
        <v>2127</v>
      </c>
      <c r="AH41" s="109">
        <f t="shared" si="47"/>
        <v>185</v>
      </c>
      <c r="AI41" s="52">
        <f t="shared" si="47"/>
        <v>567</v>
      </c>
      <c r="AJ41" s="52">
        <f t="shared" si="47"/>
        <v>997</v>
      </c>
      <c r="AK41" s="52">
        <f t="shared" si="47"/>
        <v>1094</v>
      </c>
      <c r="AL41" s="52">
        <f t="shared" si="47"/>
        <v>943</v>
      </c>
      <c r="AM41" s="52">
        <f t="shared" si="47"/>
        <v>1162</v>
      </c>
      <c r="AN41" s="52">
        <f t="shared" si="47"/>
        <v>992</v>
      </c>
      <c r="AO41" s="52">
        <f t="shared" si="47"/>
        <v>903</v>
      </c>
      <c r="AP41" s="52">
        <f t="shared" si="47"/>
        <v>823</v>
      </c>
      <c r="AQ41" s="88">
        <f t="shared" si="47"/>
        <v>772</v>
      </c>
      <c r="AR41" s="52">
        <f t="shared" si="48"/>
        <v>810</v>
      </c>
      <c r="AS41" s="52">
        <f t="shared" si="48"/>
        <v>765</v>
      </c>
      <c r="AT41" s="52">
        <f t="shared" si="48"/>
        <v>432</v>
      </c>
      <c r="AU41" s="52">
        <f t="shared" si="48"/>
        <v>61</v>
      </c>
      <c r="AV41" s="52">
        <f t="shared" si="48"/>
        <v>-221</v>
      </c>
      <c r="AW41" s="52">
        <f t="shared" si="48"/>
        <v>-251</v>
      </c>
      <c r="AX41" s="52">
        <f t="shared" si="48"/>
        <v>-364</v>
      </c>
      <c r="AY41" s="416">
        <f t="shared" si="48"/>
        <v>-894</v>
      </c>
      <c r="AZ41" s="434">
        <f t="shared" si="48"/>
        <v>-979</v>
      </c>
    </row>
    <row r="42" spans="1:52" x14ac:dyDescent="0.25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248">
        <v>381</v>
      </c>
      <c r="AF42" s="248">
        <v>370</v>
      </c>
      <c r="AG42" s="248">
        <v>365</v>
      </c>
      <c r="AH42" s="109">
        <f t="shared" si="47"/>
        <v>21</v>
      </c>
      <c r="AI42" s="52">
        <f t="shared" si="47"/>
        <v>87</v>
      </c>
      <c r="AJ42" s="52">
        <f t="shared" si="47"/>
        <v>177</v>
      </c>
      <c r="AK42" s="52">
        <f t="shared" si="47"/>
        <v>190</v>
      </c>
      <c r="AL42" s="52">
        <f t="shared" si="47"/>
        <v>203</v>
      </c>
      <c r="AM42" s="52">
        <f t="shared" si="47"/>
        <v>237</v>
      </c>
      <c r="AN42" s="52">
        <f t="shared" si="47"/>
        <v>227</v>
      </c>
      <c r="AO42" s="52">
        <f t="shared" si="47"/>
        <v>173</v>
      </c>
      <c r="AP42" s="52">
        <f t="shared" si="47"/>
        <v>158</v>
      </c>
      <c r="AQ42" s="88">
        <f t="shared" si="47"/>
        <v>141</v>
      </c>
      <c r="AR42" s="52">
        <f t="shared" si="48"/>
        <v>151</v>
      </c>
      <c r="AS42" s="52">
        <f t="shared" si="48"/>
        <v>152</v>
      </c>
      <c r="AT42" s="52">
        <f t="shared" si="48"/>
        <v>128</v>
      </c>
      <c r="AU42" s="52">
        <f t="shared" si="48"/>
        <v>24</v>
      </c>
      <c r="AV42" s="52">
        <f t="shared" si="48"/>
        <v>-53</v>
      </c>
      <c r="AW42" s="52">
        <f t="shared" si="48"/>
        <v>-79</v>
      </c>
      <c r="AX42" s="52">
        <f t="shared" si="48"/>
        <v>-105</v>
      </c>
      <c r="AY42" s="416">
        <f t="shared" si="48"/>
        <v>-185</v>
      </c>
      <c r="AZ42" s="434">
        <f t="shared" si="48"/>
        <v>-194</v>
      </c>
    </row>
    <row r="43" spans="1:52" x14ac:dyDescent="0.25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249">
        <v>42</v>
      </c>
      <c r="AF43" s="249">
        <v>44</v>
      </c>
      <c r="AG43" s="249">
        <v>48</v>
      </c>
      <c r="AH43" s="110">
        <f t="shared" si="47"/>
        <v>3</v>
      </c>
      <c r="AI43" s="56">
        <f t="shared" si="47"/>
        <v>9</v>
      </c>
      <c r="AJ43" s="56">
        <f t="shared" si="47"/>
        <v>25</v>
      </c>
      <c r="AK43" s="56">
        <f t="shared" si="47"/>
        <v>21</v>
      </c>
      <c r="AL43" s="56">
        <f t="shared" si="47"/>
        <v>25</v>
      </c>
      <c r="AM43" s="56">
        <f t="shared" si="47"/>
        <v>34</v>
      </c>
      <c r="AN43" s="56">
        <f t="shared" si="47"/>
        <v>25</v>
      </c>
      <c r="AO43" s="56">
        <f t="shared" si="47"/>
        <v>13</v>
      </c>
      <c r="AP43" s="56">
        <f t="shared" si="47"/>
        <v>11</v>
      </c>
      <c r="AQ43" s="89">
        <f t="shared" si="47"/>
        <v>7</v>
      </c>
      <c r="AR43" s="56">
        <f t="shared" si="48"/>
        <v>15</v>
      </c>
      <c r="AS43" s="56">
        <f t="shared" si="48"/>
        <v>12</v>
      </c>
      <c r="AT43" s="56">
        <f t="shared" si="48"/>
        <v>14</v>
      </c>
      <c r="AU43" s="56">
        <f t="shared" si="48"/>
        <v>-4</v>
      </c>
      <c r="AV43" s="56">
        <f t="shared" si="48"/>
        <v>-12</v>
      </c>
      <c r="AW43" s="56">
        <f t="shared" si="48"/>
        <v>-6</v>
      </c>
      <c r="AX43" s="56">
        <f t="shared" si="48"/>
        <v>-9</v>
      </c>
      <c r="AY43" s="417">
        <f t="shared" si="48"/>
        <v>-15</v>
      </c>
      <c r="AZ43" s="435">
        <f t="shared" si="48"/>
        <v>-10</v>
      </c>
    </row>
    <row r="44" spans="1:52" ht="15.75" thickBot="1" x14ac:dyDescent="0.3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P44" si="49">SUM(E39:E43)</f>
        <v>37763</v>
      </c>
      <c r="F44" s="34">
        <f t="shared" si="49"/>
        <v>42242</v>
      </c>
      <c r="G44" s="34">
        <f t="shared" si="49"/>
        <v>45907</v>
      </c>
      <c r="H44" s="34">
        <f t="shared" si="49"/>
        <v>49333</v>
      </c>
      <c r="I44" s="34">
        <f t="shared" si="49"/>
        <v>49430</v>
      </c>
      <c r="J44" s="34">
        <f t="shared" si="49"/>
        <v>45792</v>
      </c>
      <c r="K44" s="34">
        <f t="shared" si="49"/>
        <v>41551</v>
      </c>
      <c r="L44" s="315">
        <f t="shared" si="49"/>
        <v>38198</v>
      </c>
      <c r="M44" s="111">
        <f t="shared" si="49"/>
        <v>31857</v>
      </c>
      <c r="N44" s="315">
        <f t="shared" si="49"/>
        <v>29569</v>
      </c>
      <c r="O44" s="205">
        <f t="shared" si="49"/>
        <v>32590</v>
      </c>
      <c r="P44" s="205">
        <f t="shared" si="49"/>
        <v>37515</v>
      </c>
      <c r="Q44" s="205">
        <f t="shared" si="49"/>
        <v>44653</v>
      </c>
      <c r="R44" s="205">
        <f t="shared" si="49"/>
        <v>48951</v>
      </c>
      <c r="S44" s="205">
        <f t="shared" si="49"/>
        <v>50507</v>
      </c>
      <c r="T44" s="205">
        <f t="shared" si="49"/>
        <v>58761</v>
      </c>
      <c r="U44" s="205">
        <f t="shared" si="49"/>
        <v>58347</v>
      </c>
      <c r="V44" s="205">
        <f t="shared" si="49"/>
        <v>57041</v>
      </c>
      <c r="W44" s="205">
        <f t="shared" si="49"/>
        <v>48709</v>
      </c>
      <c r="X44" s="282">
        <f t="shared" ref="X44" si="50">SUM(X39:X43)</f>
        <v>44884</v>
      </c>
      <c r="Y44" s="34">
        <f t="shared" ref="Y44:AE44" si="51">SUM(Y39:Y43)</f>
        <v>43540</v>
      </c>
      <c r="Z44" s="34">
        <f t="shared" si="51"/>
        <v>41525</v>
      </c>
      <c r="AA44" s="205">
        <f t="shared" si="51"/>
        <v>39122</v>
      </c>
      <c r="AB44" s="205">
        <f t="shared" si="51"/>
        <v>40962</v>
      </c>
      <c r="AC44" s="205">
        <f t="shared" si="51"/>
        <v>46718</v>
      </c>
      <c r="AD44" s="205">
        <f t="shared" si="51"/>
        <v>51056</v>
      </c>
      <c r="AE44" s="205">
        <f t="shared" si="51"/>
        <v>54660</v>
      </c>
      <c r="AF44" s="205">
        <f t="shared" ref="AF44" si="52">SUM(AF39:AF43)</f>
        <v>59531</v>
      </c>
      <c r="AG44" s="205">
        <v>59370</v>
      </c>
      <c r="AH44" s="111">
        <f t="shared" si="49"/>
        <v>1660</v>
      </c>
      <c r="AI44" s="34">
        <f t="shared" si="49"/>
        <v>4898</v>
      </c>
      <c r="AJ44" s="34">
        <f t="shared" si="49"/>
        <v>6890</v>
      </c>
      <c r="AK44" s="34">
        <f t="shared" si="49"/>
        <v>6709</v>
      </c>
      <c r="AL44" s="34">
        <f t="shared" si="49"/>
        <v>4600</v>
      </c>
      <c r="AM44" s="34">
        <f t="shared" si="49"/>
        <v>9428</v>
      </c>
      <c r="AN44" s="34">
        <f t="shared" si="49"/>
        <v>8917</v>
      </c>
      <c r="AO44" s="34">
        <f t="shared" si="49"/>
        <v>11249</v>
      </c>
      <c r="AP44" s="34">
        <f t="shared" si="49"/>
        <v>7158</v>
      </c>
      <c r="AQ44" s="251">
        <f t="shared" ref="AQ44:AR44" si="53">SUM(AQ39:AQ43)</f>
        <v>6686</v>
      </c>
      <c r="AR44" s="34">
        <f t="shared" si="53"/>
        <v>11683</v>
      </c>
      <c r="AS44" s="34">
        <f t="shared" ref="AS44:AT44" si="54">SUM(AS39:AS43)</f>
        <v>11956</v>
      </c>
      <c r="AT44" s="34">
        <f t="shared" si="54"/>
        <v>6532</v>
      </c>
      <c r="AU44" s="34">
        <f t="shared" ref="AU44:AV44" si="55">SUM(AU39:AU43)</f>
        <v>3447</v>
      </c>
      <c r="AV44" s="34">
        <f t="shared" si="55"/>
        <v>2065</v>
      </c>
      <c r="AW44" s="34">
        <f t="shared" ref="AW44:AX44" si="56">SUM(AW39:AW43)</f>
        <v>2105</v>
      </c>
      <c r="AX44" s="34">
        <f t="shared" si="56"/>
        <v>4153</v>
      </c>
      <c r="AY44" s="315">
        <f t="shared" ref="AY44:AZ44" si="57">SUM(AY39:AY43)</f>
        <v>770</v>
      </c>
      <c r="AZ44" s="436">
        <f t="shared" si="57"/>
        <v>1023</v>
      </c>
    </row>
    <row r="45" spans="1:52" x14ac:dyDescent="0.25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235"/>
      <c r="AF45" s="235"/>
      <c r="AG45" s="320"/>
      <c r="AH45" s="113"/>
      <c r="AI45" s="23"/>
      <c r="AJ45" s="23"/>
      <c r="AK45" s="23"/>
      <c r="AL45" s="23"/>
      <c r="AM45" s="23"/>
      <c r="AN45" s="23"/>
      <c r="AO45" s="23"/>
      <c r="AP45" s="23"/>
      <c r="AQ45" s="253"/>
      <c r="AR45" s="23"/>
      <c r="AS45" s="23"/>
      <c r="AT45" s="23"/>
      <c r="AU45" s="23"/>
      <c r="AV45" s="23"/>
      <c r="AW45" s="23"/>
      <c r="AX45" s="23"/>
      <c r="AY45" s="420"/>
      <c r="AZ45" s="438"/>
    </row>
    <row r="46" spans="1:52" x14ac:dyDescent="0.25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236">
        <v>1433782.13</v>
      </c>
      <c r="AF46" s="236">
        <v>1572494.36</v>
      </c>
      <c r="AG46" s="236">
        <v>1147992.0900000001</v>
      </c>
      <c r="AH46" s="114">
        <f t="shared" ref="AH46:AQ50" si="58">O46-C46</f>
        <v>-885333.41999999993</v>
      </c>
      <c r="AI46" s="59">
        <f t="shared" si="58"/>
        <v>-4698211.49</v>
      </c>
      <c r="AJ46" s="59">
        <f t="shared" si="58"/>
        <v>251538.20000000019</v>
      </c>
      <c r="AK46" s="59">
        <f t="shared" si="58"/>
        <v>357829.23000000045</v>
      </c>
      <c r="AL46" s="59">
        <f t="shared" si="58"/>
        <v>-1198413.1299999999</v>
      </c>
      <c r="AM46" s="59">
        <f t="shared" si="58"/>
        <v>-342432.89</v>
      </c>
      <c r="AN46" s="59">
        <f t="shared" si="58"/>
        <v>119520.41999999993</v>
      </c>
      <c r="AO46" s="59">
        <f t="shared" si="58"/>
        <v>-364380.5199999999</v>
      </c>
      <c r="AP46" s="59">
        <f t="shared" si="58"/>
        <v>-80247.719999999972</v>
      </c>
      <c r="AQ46" s="95">
        <f t="shared" si="58"/>
        <v>792024.45000000019</v>
      </c>
      <c r="AR46" s="59">
        <f t="shared" ref="AR46:AZ50" si="59">Y46-M46</f>
        <v>-1235061.0500000007</v>
      </c>
      <c r="AS46" s="59">
        <f t="shared" si="59"/>
        <v>1665840.459999999</v>
      </c>
      <c r="AT46" s="59">
        <f t="shared" si="59"/>
        <v>186445.04000000097</v>
      </c>
      <c r="AU46" s="59">
        <f t="shared" si="59"/>
        <v>326090.52000000048</v>
      </c>
      <c r="AV46" s="59">
        <f t="shared" si="59"/>
        <v>64135.969999999739</v>
      </c>
      <c r="AW46" s="59">
        <f t="shared" si="59"/>
        <v>-875404.99000000022</v>
      </c>
      <c r="AX46" s="59">
        <f t="shared" si="59"/>
        <v>340267.29999999981</v>
      </c>
      <c r="AY46" s="75">
        <f t="shared" si="59"/>
        <v>644225.25000000012</v>
      </c>
      <c r="AZ46" s="81">
        <f t="shared" si="59"/>
        <v>-50930.439999999944</v>
      </c>
    </row>
    <row r="47" spans="1:52" x14ac:dyDescent="0.25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236">
        <v>30546.58</v>
      </c>
      <c r="AF47" s="236">
        <v>892512.13</v>
      </c>
      <c r="AG47" s="236">
        <v>506066.38</v>
      </c>
      <c r="AH47" s="114">
        <f t="shared" si="58"/>
        <v>-912920.56</v>
      </c>
      <c r="AI47" s="59">
        <f t="shared" si="58"/>
        <v>-906208.42999999993</v>
      </c>
      <c r="AJ47" s="59">
        <f t="shared" si="58"/>
        <v>348030.25</v>
      </c>
      <c r="AK47" s="59">
        <f t="shared" si="58"/>
        <v>25879.289999999921</v>
      </c>
      <c r="AL47" s="59">
        <f t="shared" si="58"/>
        <v>-851112.74</v>
      </c>
      <c r="AM47" s="59">
        <f t="shared" si="58"/>
        <v>-319950.26</v>
      </c>
      <c r="AN47" s="59">
        <f t="shared" si="58"/>
        <v>195149.09000000003</v>
      </c>
      <c r="AO47" s="59">
        <f t="shared" si="58"/>
        <v>74976.969999999972</v>
      </c>
      <c r="AP47" s="59">
        <f t="shared" si="58"/>
        <v>-1830789.9700000002</v>
      </c>
      <c r="AQ47" s="95">
        <f t="shared" si="58"/>
        <v>-227856.39999999991</v>
      </c>
      <c r="AR47" s="59">
        <f t="shared" si="59"/>
        <v>-579519.04000000027</v>
      </c>
      <c r="AS47" s="59">
        <f t="shared" si="59"/>
        <v>1593580.8599999999</v>
      </c>
      <c r="AT47" s="59">
        <f t="shared" si="59"/>
        <v>1135000.21</v>
      </c>
      <c r="AU47" s="59">
        <f t="shared" si="59"/>
        <v>-101851.16999999993</v>
      </c>
      <c r="AV47" s="59">
        <f t="shared" si="59"/>
        <v>-511709.44999999995</v>
      </c>
      <c r="AW47" s="59">
        <f t="shared" si="59"/>
        <v>-60086.579999999958</v>
      </c>
      <c r="AX47" s="59">
        <f t="shared" si="59"/>
        <v>-327894.40999999997</v>
      </c>
      <c r="AY47" s="75">
        <f t="shared" si="59"/>
        <v>519170.51</v>
      </c>
      <c r="AZ47" s="81">
        <f t="shared" si="59"/>
        <v>-25107.050000000047</v>
      </c>
    </row>
    <row r="48" spans="1:52" x14ac:dyDescent="0.25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236">
        <v>93223.360000000001</v>
      </c>
      <c r="AF48" s="236">
        <v>87545.61</v>
      </c>
      <c r="AG48" s="236">
        <v>69845.600000000006</v>
      </c>
      <c r="AH48" s="114">
        <f t="shared" si="58"/>
        <v>-92779.579999999958</v>
      </c>
      <c r="AI48" s="59">
        <f t="shared" si="58"/>
        <v>-265974.88</v>
      </c>
      <c r="AJ48" s="59">
        <f t="shared" si="58"/>
        <v>108880.34000000003</v>
      </c>
      <c r="AK48" s="59">
        <f t="shared" si="58"/>
        <v>81031.98000000001</v>
      </c>
      <c r="AL48" s="59">
        <f t="shared" si="58"/>
        <v>-21073.900000000009</v>
      </c>
      <c r="AM48" s="59">
        <f t="shared" si="58"/>
        <v>15257.580000000002</v>
      </c>
      <c r="AN48" s="59">
        <f t="shared" si="58"/>
        <v>-30092.480000000003</v>
      </c>
      <c r="AO48" s="59">
        <f t="shared" si="58"/>
        <v>-15811.059999999998</v>
      </c>
      <c r="AP48" s="59">
        <f t="shared" si="58"/>
        <v>48147.95</v>
      </c>
      <c r="AQ48" s="95">
        <f t="shared" si="58"/>
        <v>136136.89000000001</v>
      </c>
      <c r="AR48" s="59">
        <f t="shared" si="59"/>
        <v>43295.469999999972</v>
      </c>
      <c r="AS48" s="59">
        <f t="shared" si="59"/>
        <v>122453.62</v>
      </c>
      <c r="AT48" s="59">
        <f t="shared" si="59"/>
        <v>291800.91000000003</v>
      </c>
      <c r="AU48" s="59">
        <f t="shared" si="59"/>
        <v>-43457.580000000075</v>
      </c>
      <c r="AV48" s="59">
        <f t="shared" si="59"/>
        <v>-212007.75</v>
      </c>
      <c r="AW48" s="59">
        <f t="shared" si="59"/>
        <v>-117603.22</v>
      </c>
      <c r="AX48" s="59">
        <f t="shared" si="59"/>
        <v>9089.9300000000076</v>
      </c>
      <c r="AY48" s="75">
        <f t="shared" si="59"/>
        <v>-1431.9499999999971</v>
      </c>
      <c r="AZ48" s="81">
        <f t="shared" si="59"/>
        <v>9153.0300000000061</v>
      </c>
    </row>
    <row r="49" spans="1:52" x14ac:dyDescent="0.25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236">
        <v>140759.01</v>
      </c>
      <c r="AF49" s="236">
        <v>134843.76999999999</v>
      </c>
      <c r="AG49" s="236">
        <v>140172.14000000001</v>
      </c>
      <c r="AH49" s="114">
        <f t="shared" si="58"/>
        <v>40715.810000000056</v>
      </c>
      <c r="AI49" s="59">
        <f t="shared" si="58"/>
        <v>-6772.0900000000838</v>
      </c>
      <c r="AJ49" s="59">
        <f t="shared" si="58"/>
        <v>-18767.400000000023</v>
      </c>
      <c r="AK49" s="59">
        <f t="shared" si="58"/>
        <v>125627.41000000003</v>
      </c>
      <c r="AL49" s="59">
        <f t="shared" si="58"/>
        <v>19748.820000000007</v>
      </c>
      <c r="AM49" s="59">
        <f t="shared" si="58"/>
        <v>-1892.8899999999994</v>
      </c>
      <c r="AN49" s="59">
        <f t="shared" si="58"/>
        <v>-47961.520000000004</v>
      </c>
      <c r="AO49" s="59">
        <f t="shared" si="58"/>
        <v>-20336.869999999995</v>
      </c>
      <c r="AP49" s="59">
        <f t="shared" si="58"/>
        <v>21762.78</v>
      </c>
      <c r="AQ49" s="95">
        <f t="shared" si="58"/>
        <v>194176.8</v>
      </c>
      <c r="AR49" s="59">
        <f t="shared" si="59"/>
        <v>98869.920000000042</v>
      </c>
      <c r="AS49" s="59">
        <f t="shared" si="59"/>
        <v>-112419.78000000003</v>
      </c>
      <c r="AT49" s="59">
        <f t="shared" si="59"/>
        <v>318700.81999999995</v>
      </c>
      <c r="AU49" s="59">
        <f t="shared" si="59"/>
        <v>-232328.32999999996</v>
      </c>
      <c r="AV49" s="59">
        <f t="shared" si="59"/>
        <v>29699.940000000002</v>
      </c>
      <c r="AW49" s="59">
        <f t="shared" si="59"/>
        <v>-8319.5300000000279</v>
      </c>
      <c r="AX49" s="59">
        <f t="shared" si="59"/>
        <v>-37535.75</v>
      </c>
      <c r="AY49" s="75">
        <f t="shared" si="59"/>
        <v>11342.749999999985</v>
      </c>
      <c r="AZ49" s="81">
        <f t="shared" si="59"/>
        <v>98516.890000000014</v>
      </c>
    </row>
    <row r="50" spans="1:52" ht="17.25" x14ac:dyDescent="0.4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237">
        <v>-67897.490000000005</v>
      </c>
      <c r="AF50" s="237">
        <v>317282.67</v>
      </c>
      <c r="AG50" s="237">
        <v>224674.41</v>
      </c>
      <c r="AH50" s="115">
        <f t="shared" si="58"/>
        <v>589224.21</v>
      </c>
      <c r="AI50" s="60">
        <f t="shared" si="58"/>
        <v>-37535.29999999993</v>
      </c>
      <c r="AJ50" s="60">
        <f t="shared" si="58"/>
        <v>-63401.169999999925</v>
      </c>
      <c r="AK50" s="60">
        <f t="shared" si="58"/>
        <v>225533.68</v>
      </c>
      <c r="AL50" s="60">
        <f t="shared" si="58"/>
        <v>52493.459999999992</v>
      </c>
      <c r="AM50" s="60">
        <f t="shared" si="58"/>
        <v>249846.36</v>
      </c>
      <c r="AN50" s="60">
        <f t="shared" si="58"/>
        <v>191688.86999999997</v>
      </c>
      <c r="AO50" s="60">
        <f t="shared" si="58"/>
        <v>63992.369999999995</v>
      </c>
      <c r="AP50" s="60">
        <f t="shared" si="58"/>
        <v>137360.41000000003</v>
      </c>
      <c r="AQ50" s="96">
        <f t="shared" si="58"/>
        <v>1155891.8900000001</v>
      </c>
      <c r="AR50" s="60">
        <f t="shared" si="59"/>
        <v>184051.23000000004</v>
      </c>
      <c r="AS50" s="60">
        <f t="shared" si="59"/>
        <v>70369.580000000075</v>
      </c>
      <c r="AT50" s="60">
        <f t="shared" si="59"/>
        <v>351689.11999999988</v>
      </c>
      <c r="AU50" s="60">
        <f t="shared" si="59"/>
        <v>-763314.67</v>
      </c>
      <c r="AV50" s="60">
        <f t="shared" si="59"/>
        <v>-403443.88</v>
      </c>
      <c r="AW50" s="60">
        <f t="shared" si="59"/>
        <v>-96467.909999999974</v>
      </c>
      <c r="AX50" s="60">
        <f t="shared" si="59"/>
        <v>-372771.04</v>
      </c>
      <c r="AY50" s="318">
        <f t="shared" si="59"/>
        <v>-34012.989999999991</v>
      </c>
      <c r="AZ50" s="439">
        <f t="shared" si="59"/>
        <v>-115856.62999999998</v>
      </c>
    </row>
    <row r="51" spans="1:52" x14ac:dyDescent="0.25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P51" si="60">SUM(E46:E50)</f>
        <v>6985330.1200000001</v>
      </c>
      <c r="F51" s="59">
        <f t="shared" si="60"/>
        <v>5624043.4799999995</v>
      </c>
      <c r="G51" s="59">
        <f t="shared" si="60"/>
        <v>4017615.05</v>
      </c>
      <c r="H51" s="59">
        <f t="shared" si="60"/>
        <v>2264557.0699999998</v>
      </c>
      <c r="I51" s="59">
        <f t="shared" si="60"/>
        <v>1744670.4400000002</v>
      </c>
      <c r="J51" s="59">
        <f t="shared" si="60"/>
        <v>2033370.3499999999</v>
      </c>
      <c r="K51" s="59">
        <f t="shared" si="60"/>
        <v>2374220.5499999998</v>
      </c>
      <c r="L51" s="75">
        <f t="shared" si="60"/>
        <v>5490592.71</v>
      </c>
      <c r="M51" s="114">
        <f t="shared" si="60"/>
        <v>9484969.1400000006</v>
      </c>
      <c r="N51" s="75">
        <f t="shared" si="60"/>
        <v>11648055.420000002</v>
      </c>
      <c r="O51" s="211">
        <f t="shared" si="60"/>
        <v>15834555.16</v>
      </c>
      <c r="P51" s="211">
        <f t="shared" si="60"/>
        <v>10362424.199999999</v>
      </c>
      <c r="Q51" s="211">
        <f t="shared" si="60"/>
        <v>7611610.3399999999</v>
      </c>
      <c r="R51" s="211">
        <f t="shared" si="60"/>
        <v>6439945.0700000003</v>
      </c>
      <c r="S51" s="236">
        <f t="shared" si="60"/>
        <v>2019257.56</v>
      </c>
      <c r="T51" s="236">
        <f t="shared" si="60"/>
        <v>1865384.97</v>
      </c>
      <c r="U51" s="236">
        <f t="shared" si="60"/>
        <v>2172974.8199999998</v>
      </c>
      <c r="V51" s="236">
        <f t="shared" si="60"/>
        <v>1771811.24</v>
      </c>
      <c r="W51" s="236">
        <f t="shared" si="60"/>
        <v>670454</v>
      </c>
      <c r="X51" s="286">
        <f t="shared" ref="X51" si="61">SUM(X46:X50)</f>
        <v>7540966.3400000008</v>
      </c>
      <c r="Y51" s="377">
        <f t="shared" ref="Y51:AE51" si="62">SUM(Y46:Y50)</f>
        <v>7996605.669999999</v>
      </c>
      <c r="Z51" s="236">
        <f t="shared" si="62"/>
        <v>14987880.16</v>
      </c>
      <c r="AA51" s="236">
        <f t="shared" si="62"/>
        <v>18118191.260000002</v>
      </c>
      <c r="AB51" s="236">
        <f t="shared" si="62"/>
        <v>9547562.9700000007</v>
      </c>
      <c r="AC51" s="236">
        <f t="shared" si="62"/>
        <v>6578285.1699999999</v>
      </c>
      <c r="AD51" s="236">
        <f t="shared" si="62"/>
        <v>5282062.84</v>
      </c>
      <c r="AE51" s="236">
        <f t="shared" si="62"/>
        <v>1630413.59</v>
      </c>
      <c r="AF51" s="236">
        <f t="shared" ref="AF51" si="63">SUM(AF46:AF50)</f>
        <v>3004678.54</v>
      </c>
      <c r="AG51" s="236">
        <v>2088750.62</v>
      </c>
      <c r="AH51" s="114">
        <f t="shared" si="60"/>
        <v>-1261093.54</v>
      </c>
      <c r="AI51" s="59">
        <f t="shared" si="60"/>
        <v>-5914702.1899999995</v>
      </c>
      <c r="AJ51" s="59">
        <f t="shared" si="60"/>
        <v>626280.22000000032</v>
      </c>
      <c r="AK51" s="59">
        <f t="shared" si="60"/>
        <v>815901.59000000032</v>
      </c>
      <c r="AL51" s="59">
        <f t="shared" si="60"/>
        <v>-1998357.4899999998</v>
      </c>
      <c r="AM51" s="59">
        <f t="shared" si="60"/>
        <v>-399172.10000000009</v>
      </c>
      <c r="AN51" s="59">
        <f t="shared" si="60"/>
        <v>428304.37999999989</v>
      </c>
      <c r="AO51" s="59">
        <f t="shared" si="60"/>
        <v>-261559.10999999993</v>
      </c>
      <c r="AP51" s="59">
        <f t="shared" si="60"/>
        <v>-1703766.5500000003</v>
      </c>
      <c r="AQ51" s="95">
        <f t="shared" ref="AQ51:AR51" si="64">SUM(AQ46:AQ50)</f>
        <v>2050373.6300000004</v>
      </c>
      <c r="AR51" s="59">
        <f t="shared" si="64"/>
        <v>-1488363.4700000011</v>
      </c>
      <c r="AS51" s="59">
        <f t="shared" ref="AS51:AT51" si="65">SUM(AS46:AS50)</f>
        <v>3339824.7399999993</v>
      </c>
      <c r="AT51" s="59">
        <f t="shared" si="65"/>
        <v>2283636.1000000006</v>
      </c>
      <c r="AU51" s="59">
        <f t="shared" ref="AU51:AV51" si="66">SUM(AU46:AU50)</f>
        <v>-814861.22999999952</v>
      </c>
      <c r="AV51" s="59">
        <f t="shared" si="66"/>
        <v>-1033325.1700000003</v>
      </c>
      <c r="AW51" s="59">
        <f t="shared" ref="AW51:AX51" si="67">SUM(AW46:AW50)</f>
        <v>-1157882.2300000002</v>
      </c>
      <c r="AX51" s="59">
        <f t="shared" si="67"/>
        <v>-388843.97000000015</v>
      </c>
      <c r="AY51" s="75">
        <f t="shared" ref="AY51:AZ51" si="68">SUM(AY46:AY50)</f>
        <v>1139293.5700000003</v>
      </c>
      <c r="AZ51" s="81">
        <f t="shared" si="68"/>
        <v>-84224.199999999953</v>
      </c>
    </row>
    <row r="52" spans="1:52" x14ac:dyDescent="0.25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236"/>
      <c r="AF52" s="236"/>
      <c r="AG52" s="236"/>
      <c r="AH52" s="114"/>
      <c r="AI52" s="59"/>
      <c r="AJ52" s="59"/>
      <c r="AK52" s="59"/>
      <c r="AL52" s="59"/>
      <c r="AM52" s="59"/>
      <c r="AN52" s="59"/>
      <c r="AO52" s="59"/>
      <c r="AP52" s="59"/>
      <c r="AQ52" s="95"/>
      <c r="AR52" s="59"/>
      <c r="AS52" s="59"/>
      <c r="AT52" s="59"/>
      <c r="AU52" s="59"/>
      <c r="AV52" s="59"/>
      <c r="AW52" s="59"/>
      <c r="AX52" s="59"/>
      <c r="AY52" s="75"/>
      <c r="AZ52" s="81"/>
    </row>
    <row r="53" spans="1:52" x14ac:dyDescent="0.25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236">
        <v>2300072.87</v>
      </c>
      <c r="AF53" s="236">
        <v>897538.67</v>
      </c>
      <c r="AG53" s="236">
        <v>873418.18</v>
      </c>
      <c r="AH53" s="114">
        <f t="shared" ref="AH53:AQ57" si="69">O53-C53</f>
        <v>-848511.8200000003</v>
      </c>
      <c r="AI53" s="59">
        <f t="shared" si="69"/>
        <v>2138.6200000001118</v>
      </c>
      <c r="AJ53" s="59">
        <f t="shared" si="69"/>
        <v>-1635898.5999999996</v>
      </c>
      <c r="AK53" s="59">
        <f t="shared" si="69"/>
        <v>-408999</v>
      </c>
      <c r="AL53" s="59">
        <f t="shared" si="69"/>
        <v>670856.93000000017</v>
      </c>
      <c r="AM53" s="59">
        <f t="shared" si="69"/>
        <v>-441575.37000000011</v>
      </c>
      <c r="AN53" s="59">
        <f t="shared" si="69"/>
        <v>-105512.21999999997</v>
      </c>
      <c r="AO53" s="59">
        <f t="shared" si="69"/>
        <v>-58033.610000000044</v>
      </c>
      <c r="AP53" s="59">
        <f t="shared" si="69"/>
        <v>-245426.91000000003</v>
      </c>
      <c r="AQ53" s="95">
        <f t="shared" si="69"/>
        <v>551750.40000000002</v>
      </c>
      <c r="AR53" s="59">
        <f t="shared" ref="AR53:AZ57" si="70">Y53-M53</f>
        <v>-132575.49000000022</v>
      </c>
      <c r="AS53" s="59">
        <f t="shared" si="70"/>
        <v>-517002.16000000015</v>
      </c>
      <c r="AT53" s="59">
        <f t="shared" si="70"/>
        <v>1573105.71</v>
      </c>
      <c r="AU53" s="59">
        <f t="shared" si="70"/>
        <v>308949.00999999978</v>
      </c>
      <c r="AV53" s="59">
        <f t="shared" si="70"/>
        <v>-46214.410000000149</v>
      </c>
      <c r="AW53" s="59">
        <f t="shared" si="70"/>
        <v>-65233.100000000093</v>
      </c>
      <c r="AX53" s="59">
        <f t="shared" si="70"/>
        <v>-543960.60000000009</v>
      </c>
      <c r="AY53" s="75">
        <f t="shared" si="70"/>
        <v>146460.43000000005</v>
      </c>
      <c r="AZ53" s="81">
        <f t="shared" si="70"/>
        <v>327618.92000000004</v>
      </c>
    </row>
    <row r="54" spans="1:52" x14ac:dyDescent="0.25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236">
        <v>382570.82</v>
      </c>
      <c r="AF54" s="236">
        <v>124587.24</v>
      </c>
      <c r="AG54" s="236">
        <v>729826.57</v>
      </c>
      <c r="AH54" s="114">
        <f t="shared" si="69"/>
        <v>-1050142.3700000001</v>
      </c>
      <c r="AI54" s="59">
        <f t="shared" si="69"/>
        <v>-782372.47</v>
      </c>
      <c r="AJ54" s="59">
        <f t="shared" si="69"/>
        <v>-187483.75</v>
      </c>
      <c r="AK54" s="59">
        <f t="shared" si="69"/>
        <v>-283177.19999999995</v>
      </c>
      <c r="AL54" s="59">
        <f t="shared" si="69"/>
        <v>-14724.140000000014</v>
      </c>
      <c r="AM54" s="59">
        <f t="shared" si="69"/>
        <v>-738227.81</v>
      </c>
      <c r="AN54" s="59">
        <f t="shared" si="69"/>
        <v>-290107.53000000003</v>
      </c>
      <c r="AO54" s="59">
        <f t="shared" si="69"/>
        <v>2821.7299999999814</v>
      </c>
      <c r="AP54" s="59">
        <f t="shared" si="69"/>
        <v>-138041.46000000002</v>
      </c>
      <c r="AQ54" s="95">
        <f t="shared" si="69"/>
        <v>-1048652.1499999999</v>
      </c>
      <c r="AR54" s="59">
        <f t="shared" si="70"/>
        <v>-584633.64</v>
      </c>
      <c r="AS54" s="59">
        <f t="shared" si="70"/>
        <v>-574811.1100000001</v>
      </c>
      <c r="AT54" s="59">
        <f t="shared" si="70"/>
        <v>844906.29</v>
      </c>
      <c r="AU54" s="59">
        <f t="shared" si="70"/>
        <v>679964.55999999982</v>
      </c>
      <c r="AV54" s="59">
        <f t="shared" si="70"/>
        <v>-405047.37000000011</v>
      </c>
      <c r="AW54" s="59">
        <f t="shared" si="70"/>
        <v>-334718.99999999994</v>
      </c>
      <c r="AX54" s="59">
        <f t="shared" si="70"/>
        <v>-598999.16999999993</v>
      </c>
      <c r="AY54" s="75">
        <f t="shared" si="70"/>
        <v>-193542.81</v>
      </c>
      <c r="AZ54" s="81">
        <f t="shared" si="70"/>
        <v>426852.68999999994</v>
      </c>
    </row>
    <row r="55" spans="1:52" x14ac:dyDescent="0.25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236">
        <v>70918.45</v>
      </c>
      <c r="AF55" s="236">
        <v>14446.78</v>
      </c>
      <c r="AG55" s="236">
        <v>23266.78</v>
      </c>
      <c r="AH55" s="114">
        <f t="shared" si="69"/>
        <v>-28982.929999999993</v>
      </c>
      <c r="AI55" s="59">
        <f t="shared" si="69"/>
        <v>156525.27000000002</v>
      </c>
      <c r="AJ55" s="59">
        <f t="shared" si="69"/>
        <v>60421.800000000047</v>
      </c>
      <c r="AK55" s="59">
        <f t="shared" si="69"/>
        <v>58545.650000000023</v>
      </c>
      <c r="AL55" s="59">
        <f t="shared" si="69"/>
        <v>104460.87000000001</v>
      </c>
      <c r="AM55" s="59">
        <f t="shared" si="69"/>
        <v>29731.850000000002</v>
      </c>
      <c r="AN55" s="59">
        <f t="shared" si="69"/>
        <v>28649.39</v>
      </c>
      <c r="AO55" s="59">
        <f t="shared" si="69"/>
        <v>-13442.029999999999</v>
      </c>
      <c r="AP55" s="59">
        <f t="shared" si="69"/>
        <v>-22815.54</v>
      </c>
      <c r="AQ55" s="95">
        <f t="shared" si="69"/>
        <v>72491.26999999999</v>
      </c>
      <c r="AR55" s="59">
        <f t="shared" si="70"/>
        <v>52546.080000000002</v>
      </c>
      <c r="AS55" s="59">
        <f t="shared" si="70"/>
        <v>48761.669999999984</v>
      </c>
      <c r="AT55" s="59">
        <f t="shared" si="70"/>
        <v>210933.07</v>
      </c>
      <c r="AU55" s="59">
        <f t="shared" si="70"/>
        <v>26907.309999999939</v>
      </c>
      <c r="AV55" s="59">
        <f t="shared" si="70"/>
        <v>-69819.98000000004</v>
      </c>
      <c r="AW55" s="59">
        <f t="shared" si="70"/>
        <v>-63909.520000000019</v>
      </c>
      <c r="AX55" s="59">
        <f t="shared" si="70"/>
        <v>-95102.470000000016</v>
      </c>
      <c r="AY55" s="75">
        <f t="shared" si="70"/>
        <v>-34603.120000000003</v>
      </c>
      <c r="AZ55" s="81">
        <f t="shared" si="70"/>
        <v>-26149.61</v>
      </c>
    </row>
    <row r="56" spans="1:52" x14ac:dyDescent="0.25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236">
        <v>152584.13</v>
      </c>
      <c r="AF56" s="236">
        <v>41260.449999999997</v>
      </c>
      <c r="AG56" s="236">
        <v>34969.839999999997</v>
      </c>
      <c r="AH56" s="114">
        <f t="shared" si="69"/>
        <v>44975.479999999981</v>
      </c>
      <c r="AI56" s="59">
        <f t="shared" si="69"/>
        <v>193343.38</v>
      </c>
      <c r="AJ56" s="59">
        <f t="shared" si="69"/>
        <v>130198.16999999998</v>
      </c>
      <c r="AK56" s="59">
        <f t="shared" si="69"/>
        <v>3530.4499999999825</v>
      </c>
      <c r="AL56" s="59">
        <f t="shared" si="69"/>
        <v>81735.81</v>
      </c>
      <c r="AM56" s="59">
        <f t="shared" si="69"/>
        <v>82671.02</v>
      </c>
      <c r="AN56" s="59">
        <f t="shared" si="69"/>
        <v>26420.15</v>
      </c>
      <c r="AO56" s="59">
        <f t="shared" si="69"/>
        <v>-29818.55</v>
      </c>
      <c r="AP56" s="59">
        <f t="shared" si="69"/>
        <v>-11724.059999999998</v>
      </c>
      <c r="AQ56" s="95">
        <f t="shared" si="69"/>
        <v>46649.14</v>
      </c>
      <c r="AR56" s="59">
        <f t="shared" si="70"/>
        <v>49056.850000000006</v>
      </c>
      <c r="AS56" s="59">
        <f t="shared" si="70"/>
        <v>86426.15</v>
      </c>
      <c r="AT56" s="59">
        <f t="shared" si="70"/>
        <v>77429.900000000023</v>
      </c>
      <c r="AU56" s="59">
        <f t="shared" si="70"/>
        <v>-129449.88</v>
      </c>
      <c r="AV56" s="59">
        <f t="shared" si="70"/>
        <v>-173046.26</v>
      </c>
      <c r="AW56" s="59">
        <f t="shared" si="70"/>
        <v>5501.3699999999953</v>
      </c>
      <c r="AX56" s="59">
        <f t="shared" si="70"/>
        <v>220.14000000001397</v>
      </c>
      <c r="AY56" s="75">
        <f t="shared" si="70"/>
        <v>-70657.790000000008</v>
      </c>
      <c r="AZ56" s="81">
        <f t="shared" si="70"/>
        <v>-10670.310000000005</v>
      </c>
    </row>
    <row r="57" spans="1:52" ht="17.25" x14ac:dyDescent="0.4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237">
        <v>218272.04</v>
      </c>
      <c r="AF57" s="237">
        <v>89351.21</v>
      </c>
      <c r="AG57" s="237">
        <v>156988.26999999999</v>
      </c>
      <c r="AH57" s="115">
        <f t="shared" si="69"/>
        <v>132581.70000000001</v>
      </c>
      <c r="AI57" s="60">
        <f t="shared" si="69"/>
        <v>27046.979999999981</v>
      </c>
      <c r="AJ57" s="60">
        <f t="shared" si="69"/>
        <v>98414.839999999967</v>
      </c>
      <c r="AK57" s="60">
        <f t="shared" si="69"/>
        <v>331904.59999999998</v>
      </c>
      <c r="AL57" s="60">
        <f t="shared" si="69"/>
        <v>41809.599999999977</v>
      </c>
      <c r="AM57" s="60">
        <f t="shared" si="69"/>
        <v>-50027.020000000004</v>
      </c>
      <c r="AN57" s="60">
        <f t="shared" si="69"/>
        <v>206587.28000000003</v>
      </c>
      <c r="AO57" s="60">
        <f t="shared" si="69"/>
        <v>40339.21</v>
      </c>
      <c r="AP57" s="60">
        <f t="shared" si="69"/>
        <v>113150.56</v>
      </c>
      <c r="AQ57" s="96">
        <f t="shared" si="69"/>
        <v>115161.12000000001</v>
      </c>
      <c r="AR57" s="60">
        <f t="shared" si="70"/>
        <v>126792.16999999998</v>
      </c>
      <c r="AS57" s="60">
        <f t="shared" si="70"/>
        <v>151138.53999999998</v>
      </c>
      <c r="AT57" s="60">
        <f t="shared" si="70"/>
        <v>140373.25</v>
      </c>
      <c r="AU57" s="60">
        <f t="shared" si="70"/>
        <v>62892.890000000014</v>
      </c>
      <c r="AV57" s="60">
        <f t="shared" si="70"/>
        <v>-71711.599999999977</v>
      </c>
      <c r="AW57" s="60">
        <f t="shared" si="70"/>
        <v>-292146.39</v>
      </c>
      <c r="AX57" s="60">
        <f t="shared" si="70"/>
        <v>-14109.75999999998</v>
      </c>
      <c r="AY57" s="318">
        <f t="shared" si="70"/>
        <v>-17284.829999999987</v>
      </c>
      <c r="AZ57" s="439">
        <f t="shared" si="70"/>
        <v>-97537.930000000022</v>
      </c>
    </row>
    <row r="58" spans="1:52" x14ac:dyDescent="0.25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P58" si="71">SUM(E53:E57)</f>
        <v>9304468.25</v>
      </c>
      <c r="F58" s="59">
        <f t="shared" si="71"/>
        <v>5187472.16</v>
      </c>
      <c r="G58" s="59">
        <f t="shared" si="71"/>
        <v>3492231.1</v>
      </c>
      <c r="H58" s="59">
        <f t="shared" si="71"/>
        <v>2454239.8000000003</v>
      </c>
      <c r="I58" s="59">
        <f t="shared" si="71"/>
        <v>1332318.81</v>
      </c>
      <c r="J58" s="59">
        <f t="shared" si="71"/>
        <v>1032505.6200000001</v>
      </c>
      <c r="K58" s="59">
        <f t="shared" si="71"/>
        <v>1286286.4000000004</v>
      </c>
      <c r="L58" s="75">
        <f t="shared" si="71"/>
        <v>1269080.49</v>
      </c>
      <c r="M58" s="114">
        <f t="shared" si="71"/>
        <v>4276625.4799999995</v>
      </c>
      <c r="N58" s="75">
        <f t="shared" si="71"/>
        <v>5948666.0999999996</v>
      </c>
      <c r="O58" s="211">
        <f t="shared" si="71"/>
        <v>6101065.9900000002</v>
      </c>
      <c r="P58" s="211">
        <f t="shared" si="71"/>
        <v>9596939.2200000007</v>
      </c>
      <c r="Q58" s="211">
        <f t="shared" si="71"/>
        <v>7770120.7100000009</v>
      </c>
      <c r="R58" s="211">
        <f t="shared" si="71"/>
        <v>4889276.66</v>
      </c>
      <c r="S58" s="236">
        <f t="shared" si="71"/>
        <v>4376370.17</v>
      </c>
      <c r="T58" s="236">
        <f t="shared" si="71"/>
        <v>1336812.47</v>
      </c>
      <c r="U58" s="236">
        <f t="shared" si="71"/>
        <v>1198355.8800000001</v>
      </c>
      <c r="V58" s="236">
        <f t="shared" si="71"/>
        <v>974372.37</v>
      </c>
      <c r="W58" s="236">
        <f t="shared" si="71"/>
        <v>981428.99</v>
      </c>
      <c r="X58" s="286">
        <f t="shared" ref="X58" si="72">SUM(X53:X57)</f>
        <v>1006480.2700000001</v>
      </c>
      <c r="Y58" s="377">
        <f t="shared" ref="Y58:AE58" si="73">SUM(Y53:Y57)</f>
        <v>3787811.4499999997</v>
      </c>
      <c r="Z58" s="236">
        <f t="shared" si="73"/>
        <v>5143179.1899999985</v>
      </c>
      <c r="AA58" s="236">
        <f t="shared" si="73"/>
        <v>8947814.2100000009</v>
      </c>
      <c r="AB58" s="236">
        <f t="shared" si="73"/>
        <v>10546203.109999999</v>
      </c>
      <c r="AC58" s="236">
        <f t="shared" si="73"/>
        <v>7004281.0899999999</v>
      </c>
      <c r="AD58" s="236">
        <f t="shared" si="73"/>
        <v>4138770.0199999996</v>
      </c>
      <c r="AE58" s="236">
        <f t="shared" si="73"/>
        <v>3124418.31</v>
      </c>
      <c r="AF58" s="236">
        <f t="shared" ref="AF58" si="74">SUM(AF53:AF57)</f>
        <v>1167184.3500000001</v>
      </c>
      <c r="AG58" s="406">
        <v>1818469.64</v>
      </c>
      <c r="AH58" s="114">
        <f t="shared" si="71"/>
        <v>-1750079.9400000004</v>
      </c>
      <c r="AI58" s="59">
        <f t="shared" si="71"/>
        <v>-403318.21999999986</v>
      </c>
      <c r="AJ58" s="59">
        <f t="shared" si="71"/>
        <v>-1534347.5399999996</v>
      </c>
      <c r="AK58" s="59">
        <f t="shared" si="71"/>
        <v>-298195.5</v>
      </c>
      <c r="AL58" s="59">
        <f t="shared" si="71"/>
        <v>884139.07000000018</v>
      </c>
      <c r="AM58" s="59">
        <f t="shared" si="71"/>
        <v>-1117427.33</v>
      </c>
      <c r="AN58" s="59">
        <f t="shared" si="71"/>
        <v>-133962.92999999993</v>
      </c>
      <c r="AO58" s="59">
        <f t="shared" si="71"/>
        <v>-58133.250000000065</v>
      </c>
      <c r="AP58" s="59">
        <f t="shared" si="71"/>
        <v>-304857.41000000003</v>
      </c>
      <c r="AQ58" s="95">
        <f t="shared" ref="AQ58:AR58" si="75">SUM(AQ53:AQ57)</f>
        <v>-262600.21999999986</v>
      </c>
      <c r="AR58" s="59">
        <f t="shared" si="75"/>
        <v>-488814.03000000032</v>
      </c>
      <c r="AS58" s="59">
        <f t="shared" ref="AS58:AT58" si="76">SUM(AS53:AS57)</f>
        <v>-805486.91000000038</v>
      </c>
      <c r="AT58" s="59">
        <f t="shared" si="76"/>
        <v>2846748.2199999997</v>
      </c>
      <c r="AU58" s="59">
        <f t="shared" ref="AU58:AV58" si="77">SUM(AU53:AU57)</f>
        <v>949263.88999999955</v>
      </c>
      <c r="AV58" s="59">
        <f t="shared" si="77"/>
        <v>-765839.62000000023</v>
      </c>
      <c r="AW58" s="59">
        <f t="shared" ref="AW58:AX58" si="78">SUM(AW53:AW57)</f>
        <v>-750506.64000000013</v>
      </c>
      <c r="AX58" s="59">
        <f t="shared" si="78"/>
        <v>-1251951.8600000001</v>
      </c>
      <c r="AY58" s="75">
        <f t="shared" ref="AY58:AZ58" si="79">SUM(AY53:AY57)</f>
        <v>-169628.11999999994</v>
      </c>
      <c r="AZ58" s="81">
        <f t="shared" si="79"/>
        <v>620113.75999999989</v>
      </c>
    </row>
    <row r="59" spans="1:52" x14ac:dyDescent="0.25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236"/>
      <c r="AF59" s="236"/>
      <c r="AG59" s="405"/>
      <c r="AH59" s="114"/>
      <c r="AI59" s="59"/>
      <c r="AJ59" s="59"/>
      <c r="AK59" s="59"/>
      <c r="AL59" s="59"/>
      <c r="AM59" s="59"/>
      <c r="AN59" s="59"/>
      <c r="AO59" s="59"/>
      <c r="AP59" s="59"/>
      <c r="AQ59" s="95"/>
      <c r="AR59" s="59"/>
      <c r="AS59" s="59"/>
      <c r="AT59" s="59"/>
      <c r="AU59" s="59"/>
      <c r="AV59" s="59"/>
      <c r="AW59" s="59"/>
      <c r="AX59" s="59"/>
      <c r="AY59" s="75"/>
      <c r="AZ59" s="81"/>
    </row>
    <row r="60" spans="1:52" x14ac:dyDescent="0.25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236">
        <v>28883019.039999999</v>
      </c>
      <c r="AF60" s="236">
        <v>28486127.120000001</v>
      </c>
      <c r="AG60" s="236">
        <v>26923330.649999999</v>
      </c>
      <c r="AH60" s="114">
        <f t="shared" ref="AH60:AQ64" si="80">O60-C60</f>
        <v>2708018.6500000004</v>
      </c>
      <c r="AI60" s="59">
        <f t="shared" si="80"/>
        <v>3632705.0700000003</v>
      </c>
      <c r="AJ60" s="59">
        <f t="shared" si="80"/>
        <v>3001242.5</v>
      </c>
      <c r="AK60" s="59">
        <f t="shared" si="80"/>
        <v>3868073.4699999988</v>
      </c>
      <c r="AL60" s="59">
        <f t="shared" si="80"/>
        <v>5217017.1399999987</v>
      </c>
      <c r="AM60" s="59">
        <f t="shared" si="80"/>
        <v>7451609.2300000023</v>
      </c>
      <c r="AN60" s="59">
        <f t="shared" si="80"/>
        <v>8040721.1500000004</v>
      </c>
      <c r="AO60" s="59">
        <f t="shared" si="80"/>
        <v>8945305.6300000008</v>
      </c>
      <c r="AP60" s="59">
        <f t="shared" si="80"/>
        <v>8748076.5099999998</v>
      </c>
      <c r="AQ60" s="95">
        <f t="shared" si="80"/>
        <v>8600352.3500000015</v>
      </c>
      <c r="AR60" s="59">
        <f t="shared" ref="AR60:AZ64" si="81">Y60-M60</f>
        <v>9188370.5100000016</v>
      </c>
      <c r="AS60" s="59">
        <f t="shared" si="81"/>
        <v>9619656.9700000007</v>
      </c>
      <c r="AT60" s="59">
        <f t="shared" si="81"/>
        <v>8104095.3699999992</v>
      </c>
      <c r="AU60" s="59">
        <f t="shared" si="81"/>
        <v>9003128.0000000019</v>
      </c>
      <c r="AV60" s="59">
        <f t="shared" si="81"/>
        <v>11288085.799999999</v>
      </c>
      <c r="AW60" s="59">
        <f t="shared" si="81"/>
        <v>10165830.719999999</v>
      </c>
      <c r="AX60" s="59">
        <f t="shared" si="81"/>
        <v>9637571.7100000009</v>
      </c>
      <c r="AY60" s="75">
        <f t="shared" si="81"/>
        <v>8081063.2699999996</v>
      </c>
      <c r="AZ60" s="81">
        <f t="shared" si="81"/>
        <v>7464824.9699999988</v>
      </c>
    </row>
    <row r="61" spans="1:52" x14ac:dyDescent="0.25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236">
        <v>8914986.8100000005</v>
      </c>
      <c r="AF61" s="236">
        <v>9073232.6999999993</v>
      </c>
      <c r="AG61" s="236">
        <v>9229429.2100000009</v>
      </c>
      <c r="AH61" s="114">
        <f t="shared" si="80"/>
        <v>-450639.22999999858</v>
      </c>
      <c r="AI61" s="59">
        <f t="shared" si="80"/>
        <v>-492342.25</v>
      </c>
      <c r="AJ61" s="59">
        <f t="shared" si="80"/>
        <v>-399624.86999999918</v>
      </c>
      <c r="AK61" s="59">
        <f t="shared" si="80"/>
        <v>414293.08999999985</v>
      </c>
      <c r="AL61" s="59">
        <f t="shared" si="80"/>
        <v>3506213.5299999993</v>
      </c>
      <c r="AM61" s="59">
        <f t="shared" si="80"/>
        <v>4066584.0700000003</v>
      </c>
      <c r="AN61" s="59">
        <f t="shared" si="80"/>
        <v>4321083.870000001</v>
      </c>
      <c r="AO61" s="59">
        <f t="shared" si="80"/>
        <v>4221162.2999999989</v>
      </c>
      <c r="AP61" s="59">
        <f t="shared" si="80"/>
        <v>-8147467.9199999999</v>
      </c>
      <c r="AQ61" s="95">
        <f t="shared" si="80"/>
        <v>-7621276.2700000005</v>
      </c>
      <c r="AR61" s="59">
        <f t="shared" si="81"/>
        <v>-7550232.8899999987</v>
      </c>
      <c r="AS61" s="59">
        <f t="shared" si="81"/>
        <v>-6583077.9999999991</v>
      </c>
      <c r="AT61" s="59">
        <f t="shared" si="81"/>
        <v>-5855715.4300000006</v>
      </c>
      <c r="AU61" s="59">
        <f t="shared" si="81"/>
        <v>-5071133.26</v>
      </c>
      <c r="AV61" s="59">
        <f t="shared" si="81"/>
        <v>-2902187.41</v>
      </c>
      <c r="AW61" s="59">
        <f t="shared" si="81"/>
        <v>-2212110.75</v>
      </c>
      <c r="AX61" s="59">
        <f t="shared" si="81"/>
        <v>-4629684.0499999989</v>
      </c>
      <c r="AY61" s="75">
        <f t="shared" si="81"/>
        <v>-4864898.1500000004</v>
      </c>
      <c r="AZ61" s="81">
        <f t="shared" si="81"/>
        <v>-4794292.7799999993</v>
      </c>
    </row>
    <row r="62" spans="1:52" x14ac:dyDescent="0.25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236">
        <v>1290803.1599999999</v>
      </c>
      <c r="AF62" s="236">
        <v>718603.17</v>
      </c>
      <c r="AG62" s="236">
        <v>453774.5</v>
      </c>
      <c r="AH62" s="114">
        <f t="shared" si="80"/>
        <v>167275.35</v>
      </c>
      <c r="AI62" s="59">
        <f t="shared" si="80"/>
        <v>334843.09999999998</v>
      </c>
      <c r="AJ62" s="59">
        <f t="shared" si="80"/>
        <v>513803.26999999996</v>
      </c>
      <c r="AK62" s="59">
        <f t="shared" si="80"/>
        <v>567644.16999999993</v>
      </c>
      <c r="AL62" s="59">
        <f t="shared" si="80"/>
        <v>751666.08</v>
      </c>
      <c r="AM62" s="59">
        <f t="shared" si="80"/>
        <v>909048.84000000008</v>
      </c>
      <c r="AN62" s="59">
        <f t="shared" si="80"/>
        <v>901835.08</v>
      </c>
      <c r="AO62" s="59">
        <f t="shared" si="80"/>
        <v>758320.01</v>
      </c>
      <c r="AP62" s="59">
        <f t="shared" si="80"/>
        <v>670994.85</v>
      </c>
      <c r="AQ62" s="95">
        <f t="shared" si="80"/>
        <v>596274.54</v>
      </c>
      <c r="AR62" s="59">
        <f t="shared" si="81"/>
        <v>616854.91</v>
      </c>
      <c r="AS62" s="59">
        <f t="shared" si="81"/>
        <v>678649.49</v>
      </c>
      <c r="AT62" s="59">
        <f t="shared" si="81"/>
        <v>682029.52</v>
      </c>
      <c r="AU62" s="59">
        <f t="shared" si="81"/>
        <v>599924.65999999992</v>
      </c>
      <c r="AV62" s="59">
        <f t="shared" si="81"/>
        <v>651621.15000000014</v>
      </c>
      <c r="AW62" s="59">
        <f t="shared" si="81"/>
        <v>678274.79999999993</v>
      </c>
      <c r="AX62" s="59">
        <f t="shared" si="81"/>
        <v>298793.16999999993</v>
      </c>
      <c r="AY62" s="75">
        <f t="shared" si="81"/>
        <v>-297170.61</v>
      </c>
      <c r="AZ62" s="81">
        <f t="shared" si="81"/>
        <v>-456824.74</v>
      </c>
    </row>
    <row r="63" spans="1:52" x14ac:dyDescent="0.25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236">
        <v>531108.15</v>
      </c>
      <c r="AF63" s="236">
        <v>377172.75</v>
      </c>
      <c r="AG63" s="236">
        <v>279498.90999999997</v>
      </c>
      <c r="AH63" s="114">
        <f t="shared" si="80"/>
        <v>23959.199999999997</v>
      </c>
      <c r="AI63" s="59">
        <f t="shared" si="80"/>
        <v>124358.78999999998</v>
      </c>
      <c r="AJ63" s="59">
        <f t="shared" si="80"/>
        <v>211879.67999999999</v>
      </c>
      <c r="AK63" s="59">
        <f t="shared" si="80"/>
        <v>289165.19</v>
      </c>
      <c r="AL63" s="59">
        <f t="shared" si="80"/>
        <v>367223.42</v>
      </c>
      <c r="AM63" s="59">
        <f t="shared" si="80"/>
        <v>433671.04999999993</v>
      </c>
      <c r="AN63" s="59">
        <f t="shared" si="80"/>
        <v>453770.12</v>
      </c>
      <c r="AO63" s="59">
        <f t="shared" si="80"/>
        <v>399596.05</v>
      </c>
      <c r="AP63" s="59">
        <f t="shared" si="80"/>
        <v>327201.32</v>
      </c>
      <c r="AQ63" s="95">
        <f t="shared" si="80"/>
        <v>328767.63</v>
      </c>
      <c r="AR63" s="59">
        <f t="shared" si="81"/>
        <v>336095.05</v>
      </c>
      <c r="AS63" s="59">
        <f t="shared" si="81"/>
        <v>421514.43</v>
      </c>
      <c r="AT63" s="59">
        <f t="shared" si="81"/>
        <v>431920.18000000005</v>
      </c>
      <c r="AU63" s="59">
        <f t="shared" si="81"/>
        <v>271958.02999999997</v>
      </c>
      <c r="AV63" s="59">
        <f t="shared" si="81"/>
        <v>211505.37000000005</v>
      </c>
      <c r="AW63" s="59">
        <f t="shared" si="81"/>
        <v>64947.709999999963</v>
      </c>
      <c r="AX63" s="59">
        <f t="shared" si="81"/>
        <v>-77457.569999999949</v>
      </c>
      <c r="AY63" s="75">
        <f t="shared" si="81"/>
        <v>-204002.71999999997</v>
      </c>
      <c r="AZ63" s="81">
        <f t="shared" si="81"/>
        <v>-283251.56</v>
      </c>
    </row>
    <row r="64" spans="1:52" ht="17.25" x14ac:dyDescent="0.4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237">
        <v>561399.79</v>
      </c>
      <c r="AF64" s="237">
        <v>601503.13</v>
      </c>
      <c r="AG64" s="237">
        <v>511522.09</v>
      </c>
      <c r="AH64" s="115">
        <f t="shared" si="80"/>
        <v>217842.19</v>
      </c>
      <c r="AI64" s="60">
        <f t="shared" si="80"/>
        <v>359096.44999999995</v>
      </c>
      <c r="AJ64" s="60">
        <f t="shared" si="80"/>
        <v>330470.48</v>
      </c>
      <c r="AK64" s="60">
        <f t="shared" si="80"/>
        <v>326056.31</v>
      </c>
      <c r="AL64" s="60">
        <f t="shared" si="80"/>
        <v>554856.92000000004</v>
      </c>
      <c r="AM64" s="60">
        <f t="shared" si="80"/>
        <v>454315.51999999996</v>
      </c>
      <c r="AN64" s="60">
        <f t="shared" si="80"/>
        <v>282380.75</v>
      </c>
      <c r="AO64" s="60">
        <f t="shared" si="80"/>
        <v>310507.03000000003</v>
      </c>
      <c r="AP64" s="60">
        <f t="shared" si="80"/>
        <v>218864.99000000002</v>
      </c>
      <c r="AQ64" s="96">
        <f t="shared" si="80"/>
        <v>193697.88</v>
      </c>
      <c r="AR64" s="60">
        <f t="shared" si="81"/>
        <v>256173.13</v>
      </c>
      <c r="AS64" s="60">
        <f t="shared" si="81"/>
        <v>167519.29999999999</v>
      </c>
      <c r="AT64" s="60">
        <f t="shared" si="81"/>
        <v>175042.11</v>
      </c>
      <c r="AU64" s="60">
        <f t="shared" si="81"/>
        <v>-13311.679999999993</v>
      </c>
      <c r="AV64" s="60">
        <f t="shared" si="81"/>
        <v>159434.37000000005</v>
      </c>
      <c r="AW64" s="60">
        <f t="shared" si="81"/>
        <v>87788.27999999997</v>
      </c>
      <c r="AX64" s="60">
        <f t="shared" si="81"/>
        <v>-181961.11</v>
      </c>
      <c r="AY64" s="318">
        <f t="shared" si="81"/>
        <v>-125346.83999999997</v>
      </c>
      <c r="AZ64" s="439">
        <f t="shared" si="81"/>
        <v>11604.530000000028</v>
      </c>
    </row>
    <row r="65" spans="1:52" x14ac:dyDescent="0.25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P65" si="82">SUM(E60:E64)</f>
        <v>25226520.590000004</v>
      </c>
      <c r="F65" s="59">
        <f t="shared" si="82"/>
        <v>26465975.920000002</v>
      </c>
      <c r="G65" s="59">
        <f t="shared" si="82"/>
        <v>24737077.710000001</v>
      </c>
      <c r="H65" s="59">
        <f t="shared" si="82"/>
        <v>23351765.210000001</v>
      </c>
      <c r="I65" s="59">
        <f t="shared" si="82"/>
        <v>21455703.969999999</v>
      </c>
      <c r="J65" s="59">
        <f t="shared" si="82"/>
        <v>20130071.82</v>
      </c>
      <c r="K65" s="59">
        <f t="shared" si="82"/>
        <v>19968783.620000001</v>
      </c>
      <c r="L65" s="75">
        <f t="shared" si="82"/>
        <v>20178423.989999998</v>
      </c>
      <c r="M65" s="114">
        <f t="shared" si="82"/>
        <v>19738005.050000001</v>
      </c>
      <c r="N65" s="75">
        <f t="shared" si="82"/>
        <v>20584335.259999998</v>
      </c>
      <c r="O65" s="211">
        <f t="shared" si="82"/>
        <v>23414617.880000003</v>
      </c>
      <c r="P65" s="211">
        <f t="shared" si="82"/>
        <v>26876625.120000001</v>
      </c>
      <c r="Q65" s="211">
        <f t="shared" si="82"/>
        <v>28884291.650000002</v>
      </c>
      <c r="R65" s="211">
        <f t="shared" si="82"/>
        <v>31931208.150000002</v>
      </c>
      <c r="S65" s="236">
        <f t="shared" si="82"/>
        <v>35134054.799999997</v>
      </c>
      <c r="T65" s="236">
        <f t="shared" si="82"/>
        <v>36666993.920000002</v>
      </c>
      <c r="U65" s="236">
        <f t="shared" si="82"/>
        <v>35455494.940000005</v>
      </c>
      <c r="V65" s="236">
        <f t="shared" si="82"/>
        <v>34764962.839999996</v>
      </c>
      <c r="W65" s="236">
        <f t="shared" si="82"/>
        <v>21786453.369999997</v>
      </c>
      <c r="X65" s="286">
        <f t="shared" ref="X65" si="83">SUM(X60:X64)</f>
        <v>22276240.120000005</v>
      </c>
      <c r="Y65" s="377">
        <f t="shared" ref="Y65:AE65" si="84">SUM(Y60:Y64)</f>
        <v>22585265.759999998</v>
      </c>
      <c r="Z65" s="236">
        <f t="shared" si="84"/>
        <v>24888597.449999999</v>
      </c>
      <c r="AA65" s="236">
        <f t="shared" si="84"/>
        <v>26951989.629999999</v>
      </c>
      <c r="AB65" s="236">
        <f t="shared" si="84"/>
        <v>31667190.870000001</v>
      </c>
      <c r="AC65" s="236">
        <f t="shared" si="84"/>
        <v>38292750.93</v>
      </c>
      <c r="AD65" s="236">
        <f t="shared" si="84"/>
        <v>40715938.910000004</v>
      </c>
      <c r="AE65" s="236">
        <f t="shared" si="84"/>
        <v>40181316.949999996</v>
      </c>
      <c r="AF65" s="236">
        <f t="shared" ref="AF65" si="85">SUM(AF60:AF64)</f>
        <v>39256638.870000005</v>
      </c>
      <c r="AG65" s="236">
        <v>37397555.359999999</v>
      </c>
      <c r="AH65" s="114">
        <f t="shared" si="82"/>
        <v>2666456.160000002</v>
      </c>
      <c r="AI65" s="59">
        <f t="shared" si="82"/>
        <v>3958661.16</v>
      </c>
      <c r="AJ65" s="59">
        <f t="shared" si="82"/>
        <v>3657771.060000001</v>
      </c>
      <c r="AK65" s="59">
        <f t="shared" si="82"/>
        <v>5465232.2299999986</v>
      </c>
      <c r="AL65" s="59">
        <f t="shared" si="82"/>
        <v>10396977.089999998</v>
      </c>
      <c r="AM65" s="59">
        <f t="shared" si="82"/>
        <v>13315228.710000003</v>
      </c>
      <c r="AN65" s="59">
        <f t="shared" si="82"/>
        <v>13999790.970000001</v>
      </c>
      <c r="AO65" s="59">
        <f t="shared" si="82"/>
        <v>14634891.02</v>
      </c>
      <c r="AP65" s="59">
        <f t="shared" si="82"/>
        <v>1817669.75</v>
      </c>
      <c r="AQ65" s="95">
        <f t="shared" ref="AQ65:AR65" si="86">SUM(AQ60:AQ64)</f>
        <v>2097816.1300000008</v>
      </c>
      <c r="AR65" s="59">
        <f t="shared" si="86"/>
        <v>2847260.7100000028</v>
      </c>
      <c r="AS65" s="59">
        <f t="shared" ref="AS65:AT65" si="87">SUM(AS60:AS64)</f>
        <v>4304262.1900000023</v>
      </c>
      <c r="AT65" s="59">
        <f t="shared" si="87"/>
        <v>3537371.7499999986</v>
      </c>
      <c r="AU65" s="59">
        <f t="shared" ref="AU65:AV65" si="88">SUM(AU60:AU64)</f>
        <v>4790565.7500000028</v>
      </c>
      <c r="AV65" s="59">
        <f t="shared" si="88"/>
        <v>9408459.2799999975</v>
      </c>
      <c r="AW65" s="59">
        <f t="shared" ref="AW65:AX65" si="89">SUM(AW60:AW64)</f>
        <v>8784730.7599999998</v>
      </c>
      <c r="AX65" s="59">
        <f t="shared" si="89"/>
        <v>5047262.1500000013</v>
      </c>
      <c r="AY65" s="75">
        <f t="shared" ref="AY65:AZ65" si="90">SUM(AY60:AY64)</f>
        <v>2589644.9499999993</v>
      </c>
      <c r="AZ65" s="81">
        <f t="shared" si="90"/>
        <v>1942060.4199999992</v>
      </c>
    </row>
    <row r="66" spans="1:52" x14ac:dyDescent="0.25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236"/>
      <c r="AF66" s="236"/>
      <c r="AG66" s="236"/>
      <c r="AH66" s="114"/>
      <c r="AI66" s="59"/>
      <c r="AJ66" s="59"/>
      <c r="AK66" s="59"/>
      <c r="AL66" s="59"/>
      <c r="AM66" s="59"/>
      <c r="AN66" s="59"/>
      <c r="AO66" s="59"/>
      <c r="AP66" s="59"/>
      <c r="AQ66" s="95"/>
      <c r="AR66" s="59"/>
      <c r="AS66" s="59"/>
      <c r="AT66" s="59"/>
      <c r="AU66" s="59"/>
      <c r="AV66" s="59"/>
      <c r="AW66" s="59"/>
      <c r="AX66" s="59"/>
      <c r="AY66" s="75"/>
      <c r="AZ66" s="81"/>
    </row>
    <row r="67" spans="1:52" x14ac:dyDescent="0.25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91">E46+E53+E60</f>
        <v>23960724.149999999</v>
      </c>
      <c r="F67" s="59">
        <f t="shared" si="91"/>
        <v>22403727.240000002</v>
      </c>
      <c r="G67" s="59">
        <f t="shared" si="91"/>
        <v>18493534.689999998</v>
      </c>
      <c r="H67" s="59">
        <f t="shared" si="91"/>
        <v>15416810.23</v>
      </c>
      <c r="I67" s="59">
        <f t="shared" si="91"/>
        <v>13148498.119999999</v>
      </c>
      <c r="J67" s="59">
        <f t="shared" si="91"/>
        <v>11649734.469999999</v>
      </c>
      <c r="K67" s="59">
        <f t="shared" si="91"/>
        <v>11607209.91</v>
      </c>
      <c r="L67" s="75">
        <f t="shared" si="91"/>
        <v>13166773.809999999</v>
      </c>
      <c r="M67" s="114">
        <f t="shared" si="91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92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236">
        <v>32616874.039999999</v>
      </c>
      <c r="AF67" s="236">
        <v>30956160.149999999</v>
      </c>
      <c r="AG67" s="236">
        <v>28944740.920000002</v>
      </c>
      <c r="AH67" s="114">
        <f t="shared" ref="AH67:AQ71" si="93">O67-C67</f>
        <v>974173.41000000387</v>
      </c>
      <c r="AI67" s="59">
        <f t="shared" si="93"/>
        <v>-1063367.799999997</v>
      </c>
      <c r="AJ67" s="59">
        <f t="shared" si="93"/>
        <v>1616882.1000000015</v>
      </c>
      <c r="AK67" s="59">
        <f t="shared" si="93"/>
        <v>3816903.6999999993</v>
      </c>
      <c r="AL67" s="59">
        <f t="shared" si="93"/>
        <v>4689460.9400000013</v>
      </c>
      <c r="AM67" s="59">
        <f t="shared" si="93"/>
        <v>6667600.9699999988</v>
      </c>
      <c r="AN67" s="59">
        <f t="shared" si="93"/>
        <v>8054729.3499999996</v>
      </c>
      <c r="AO67" s="59">
        <f t="shared" si="93"/>
        <v>8522891.5</v>
      </c>
      <c r="AP67" s="59">
        <f t="shared" si="93"/>
        <v>8422401.879999999</v>
      </c>
      <c r="AQ67" s="95">
        <f t="shared" si="93"/>
        <v>9944127.200000003</v>
      </c>
      <c r="AR67" s="59">
        <f t="shared" ref="AR67:AZ71" si="94">Y67-M67</f>
        <v>7820733.9699999988</v>
      </c>
      <c r="AS67" s="59">
        <f t="shared" si="94"/>
        <v>10768495.27</v>
      </c>
      <c r="AT67" s="59">
        <f t="shared" si="94"/>
        <v>9863646.1199999973</v>
      </c>
      <c r="AU67" s="59">
        <f t="shared" si="94"/>
        <v>9638167.5300000012</v>
      </c>
      <c r="AV67" s="59">
        <f t="shared" si="94"/>
        <v>11306007.359999999</v>
      </c>
      <c r="AW67" s="59">
        <f t="shared" si="94"/>
        <v>9225192.629999999</v>
      </c>
      <c r="AX67" s="59">
        <f t="shared" si="94"/>
        <v>9433878.4100000001</v>
      </c>
      <c r="AY67" s="75">
        <f t="shared" si="94"/>
        <v>8871748.9499999993</v>
      </c>
      <c r="AZ67" s="81">
        <f t="shared" si="94"/>
        <v>7741513.450000003</v>
      </c>
    </row>
    <row r="68" spans="1:52" x14ac:dyDescent="0.25">
      <c r="A68" s="275"/>
      <c r="B68" s="87" t="str">
        <f>$B$12</f>
        <v>Low Income Residential [2]</v>
      </c>
      <c r="C68" s="62">
        <f t="shared" ref="C68:D71" si="95">C47+C54+C61</f>
        <v>16801822.649999999</v>
      </c>
      <c r="D68" s="59">
        <f t="shared" si="95"/>
        <v>16702234.399999999</v>
      </c>
      <c r="E68" s="59">
        <f t="shared" si="91"/>
        <v>14154979.93</v>
      </c>
      <c r="F68" s="59">
        <f t="shared" si="91"/>
        <v>12662679.59</v>
      </c>
      <c r="G68" s="59">
        <f t="shared" si="91"/>
        <v>12244305.189999999</v>
      </c>
      <c r="H68" s="59">
        <f t="shared" si="91"/>
        <v>11621196.52</v>
      </c>
      <c r="I68" s="59">
        <f t="shared" si="91"/>
        <v>10631743.869999999</v>
      </c>
      <c r="J68" s="59">
        <f t="shared" si="91"/>
        <v>10809743.73</v>
      </c>
      <c r="K68" s="59">
        <f t="shared" si="91"/>
        <v>11140527.119999999</v>
      </c>
      <c r="L68" s="75">
        <f t="shared" si="91"/>
        <v>12319611.280000001</v>
      </c>
      <c r="M68" s="114">
        <f t="shared" si="91"/>
        <v>14053662.709999999</v>
      </c>
      <c r="N68" s="75">
        <f t="shared" si="91"/>
        <v>14288767.57</v>
      </c>
      <c r="O68" s="211">
        <f t="shared" si="91"/>
        <v>14388120.49</v>
      </c>
      <c r="P68" s="211">
        <f t="shared" si="92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236">
        <v>9328104.2100000009</v>
      </c>
      <c r="AF68" s="236">
        <v>10090332.07</v>
      </c>
      <c r="AG68" s="236">
        <v>10465322.16</v>
      </c>
      <c r="AH68" s="114">
        <f t="shared" si="93"/>
        <v>-2413702.1599999983</v>
      </c>
      <c r="AI68" s="59">
        <f t="shared" si="93"/>
        <v>-2180923.1499999985</v>
      </c>
      <c r="AJ68" s="59">
        <f t="shared" si="93"/>
        <v>-239078.36999999918</v>
      </c>
      <c r="AK68" s="59">
        <f t="shared" si="93"/>
        <v>156995.1799999997</v>
      </c>
      <c r="AL68" s="59">
        <f t="shared" si="93"/>
        <v>2640376.6500000004</v>
      </c>
      <c r="AM68" s="59">
        <f t="shared" si="93"/>
        <v>3008406</v>
      </c>
      <c r="AN68" s="59">
        <f t="shared" si="93"/>
        <v>4226125.4300000016</v>
      </c>
      <c r="AO68" s="59">
        <f t="shared" si="93"/>
        <v>4298961</v>
      </c>
      <c r="AP68" s="59">
        <f t="shared" si="93"/>
        <v>-10116299.35</v>
      </c>
      <c r="AQ68" s="95">
        <f t="shared" si="93"/>
        <v>-8897784.8200000003</v>
      </c>
      <c r="AR68" s="59">
        <f t="shared" si="94"/>
        <v>-8714385.5700000003</v>
      </c>
      <c r="AS68" s="59">
        <f t="shared" si="94"/>
        <v>-5564308.25</v>
      </c>
      <c r="AT68" s="59">
        <f t="shared" si="94"/>
        <v>-3875808.9299999997</v>
      </c>
      <c r="AU68" s="59">
        <f t="shared" si="94"/>
        <v>-4493019.8699999992</v>
      </c>
      <c r="AV68" s="59">
        <f t="shared" si="94"/>
        <v>-3818944.2300000004</v>
      </c>
      <c r="AW68" s="59">
        <f t="shared" si="94"/>
        <v>-2606916.33</v>
      </c>
      <c r="AX68" s="59">
        <f t="shared" si="94"/>
        <v>-5556577.629999999</v>
      </c>
      <c r="AY68" s="75">
        <f t="shared" si="94"/>
        <v>-4539270.4499999993</v>
      </c>
      <c r="AZ68" s="81">
        <f t="shared" si="94"/>
        <v>-4392547.1400000006</v>
      </c>
    </row>
    <row r="69" spans="1:52" x14ac:dyDescent="0.25">
      <c r="A69" s="275"/>
      <c r="B69" s="87" t="str">
        <f>$B$13</f>
        <v>Small C&amp;I [3]</v>
      </c>
      <c r="C69" s="62">
        <f t="shared" si="95"/>
        <v>1487682.48</v>
      </c>
      <c r="D69" s="59">
        <f t="shared" si="95"/>
        <v>1640907.89</v>
      </c>
      <c r="E69" s="59">
        <f t="shared" si="91"/>
        <v>1136741.6299999999</v>
      </c>
      <c r="F69" s="59">
        <f t="shared" si="91"/>
        <v>774513.84000000008</v>
      </c>
      <c r="G69" s="59">
        <f t="shared" si="91"/>
        <v>407111.29000000004</v>
      </c>
      <c r="H69" s="59">
        <f t="shared" si="91"/>
        <v>199762.97</v>
      </c>
      <c r="I69" s="59">
        <f t="shared" si="91"/>
        <v>120316.21</v>
      </c>
      <c r="J69" s="59">
        <f t="shared" si="91"/>
        <v>67447.81</v>
      </c>
      <c r="K69" s="59">
        <f t="shared" si="91"/>
        <v>169633.92000000001</v>
      </c>
      <c r="L69" s="75">
        <f t="shared" si="91"/>
        <v>325586.32999999996</v>
      </c>
      <c r="M69" s="114">
        <f t="shared" si="91"/>
        <v>757495.36</v>
      </c>
      <c r="N69" s="75">
        <f t="shared" si="91"/>
        <v>1239011.28</v>
      </c>
      <c r="O69" s="211">
        <f t="shared" si="91"/>
        <v>1533195.32</v>
      </c>
      <c r="P69" s="211">
        <f t="shared" si="92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236">
        <v>1454944.97</v>
      </c>
      <c r="AF69" s="236">
        <v>820595.56</v>
      </c>
      <c r="AG69" s="236">
        <v>546886.88</v>
      </c>
      <c r="AH69" s="114">
        <f t="shared" si="93"/>
        <v>45512.840000000084</v>
      </c>
      <c r="AI69" s="59">
        <f t="shared" si="93"/>
        <v>225393.49000000022</v>
      </c>
      <c r="AJ69" s="59">
        <f t="shared" si="93"/>
        <v>683105.41000000015</v>
      </c>
      <c r="AK69" s="59">
        <f t="shared" si="93"/>
        <v>707221.79999999981</v>
      </c>
      <c r="AL69" s="59">
        <f t="shared" si="93"/>
        <v>835053.05</v>
      </c>
      <c r="AM69" s="59">
        <f t="shared" si="93"/>
        <v>954038.27</v>
      </c>
      <c r="AN69" s="59">
        <f t="shared" si="93"/>
        <v>900391.99</v>
      </c>
      <c r="AO69" s="59">
        <f t="shared" si="93"/>
        <v>729066.91999999993</v>
      </c>
      <c r="AP69" s="59">
        <f t="shared" si="93"/>
        <v>696327.26</v>
      </c>
      <c r="AQ69" s="95">
        <f t="shared" si="93"/>
        <v>804902.70000000007</v>
      </c>
      <c r="AR69" s="59">
        <f t="shared" si="94"/>
        <v>712696.46000000008</v>
      </c>
      <c r="AS69" s="59">
        <f t="shared" si="94"/>
        <v>849864.78</v>
      </c>
      <c r="AT69" s="59">
        <f t="shared" si="94"/>
        <v>1184763.4999999998</v>
      </c>
      <c r="AU69" s="59">
        <f t="shared" si="94"/>
        <v>583374.3899999999</v>
      </c>
      <c r="AV69" s="59">
        <f t="shared" si="94"/>
        <v>369793.41999999993</v>
      </c>
      <c r="AW69" s="59">
        <f t="shared" si="94"/>
        <v>496762.06000000006</v>
      </c>
      <c r="AX69" s="59">
        <f t="shared" si="94"/>
        <v>212780.62999999989</v>
      </c>
      <c r="AY69" s="75">
        <f t="shared" si="94"/>
        <v>-333205.67999999993</v>
      </c>
      <c r="AZ69" s="81">
        <f t="shared" si="94"/>
        <v>-473821.31999999995</v>
      </c>
    </row>
    <row r="70" spans="1:52" x14ac:dyDescent="0.25">
      <c r="A70" s="275"/>
      <c r="B70" s="87" t="str">
        <f>$B$14</f>
        <v>Medium C&amp;I [4]</v>
      </c>
      <c r="C70" s="62">
        <f t="shared" si="95"/>
        <v>1306422.1499999999</v>
      </c>
      <c r="D70" s="59">
        <f t="shared" si="95"/>
        <v>1489994.07</v>
      </c>
      <c r="E70" s="59">
        <f t="shared" si="91"/>
        <v>1043437.5800000001</v>
      </c>
      <c r="F70" s="59">
        <f t="shared" si="91"/>
        <v>786305.63000000012</v>
      </c>
      <c r="G70" s="59">
        <f t="shared" si="91"/>
        <v>470516.42</v>
      </c>
      <c r="H70" s="59">
        <f t="shared" si="91"/>
        <v>302145.55000000005</v>
      </c>
      <c r="I70" s="59">
        <f t="shared" si="91"/>
        <v>217817.12</v>
      </c>
      <c r="J70" s="59">
        <f t="shared" si="91"/>
        <v>140188.18999999997</v>
      </c>
      <c r="K70" s="59">
        <f t="shared" si="91"/>
        <v>234176.16999999998</v>
      </c>
      <c r="L70" s="75">
        <f t="shared" si="91"/>
        <v>422618.18000000005</v>
      </c>
      <c r="M70" s="114">
        <f t="shared" si="91"/>
        <v>769338.75</v>
      </c>
      <c r="N70" s="75">
        <f t="shared" si="91"/>
        <v>1393884.6400000001</v>
      </c>
      <c r="O70" s="211">
        <f t="shared" si="91"/>
        <v>1416072.6400000001</v>
      </c>
      <c r="P70" s="211">
        <f t="shared" si="92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236">
        <v>824451.29</v>
      </c>
      <c r="AF70" s="236">
        <v>553276.97</v>
      </c>
      <c r="AG70" s="236">
        <v>454640.89</v>
      </c>
      <c r="AH70" s="114">
        <f t="shared" si="93"/>
        <v>109650.49000000022</v>
      </c>
      <c r="AI70" s="59">
        <f t="shared" si="93"/>
        <v>310930.08000000007</v>
      </c>
      <c r="AJ70" s="59">
        <f t="shared" si="93"/>
        <v>323310.44999999995</v>
      </c>
      <c r="AK70" s="59">
        <f t="shared" si="93"/>
        <v>418323.04999999981</v>
      </c>
      <c r="AL70" s="59">
        <f t="shared" si="93"/>
        <v>468708.05</v>
      </c>
      <c r="AM70" s="59">
        <f t="shared" si="93"/>
        <v>514449.17999999993</v>
      </c>
      <c r="AN70" s="59">
        <f t="shared" si="93"/>
        <v>432228.75</v>
      </c>
      <c r="AO70" s="59">
        <f t="shared" si="93"/>
        <v>349440.63</v>
      </c>
      <c r="AP70" s="59">
        <f t="shared" si="93"/>
        <v>337240.04</v>
      </c>
      <c r="AQ70" s="95">
        <f t="shared" si="93"/>
        <v>569593.56999999995</v>
      </c>
      <c r="AR70" s="59">
        <f t="shared" si="94"/>
        <v>484021.82000000007</v>
      </c>
      <c r="AS70" s="59">
        <f t="shared" si="94"/>
        <v>395520.79999999981</v>
      </c>
      <c r="AT70" s="59">
        <f t="shared" si="94"/>
        <v>828050.89999999991</v>
      </c>
      <c r="AU70" s="59">
        <f t="shared" si="94"/>
        <v>-89820.180000000168</v>
      </c>
      <c r="AV70" s="59">
        <f t="shared" si="94"/>
        <v>68159.050000000047</v>
      </c>
      <c r="AW70" s="59">
        <f t="shared" si="94"/>
        <v>62129.550000000047</v>
      </c>
      <c r="AX70" s="59">
        <f t="shared" si="94"/>
        <v>-114773.17999999993</v>
      </c>
      <c r="AY70" s="75">
        <f t="shared" si="94"/>
        <v>-263317.76000000001</v>
      </c>
      <c r="AZ70" s="81">
        <f t="shared" si="94"/>
        <v>-195404.97999999998</v>
      </c>
    </row>
    <row r="71" spans="1:52" x14ac:dyDescent="0.25">
      <c r="A71" s="275"/>
      <c r="B71" s="87" t="str">
        <f>$B$15</f>
        <v>Large C&amp;I [5]</v>
      </c>
      <c r="C71" s="127">
        <f t="shared" si="95"/>
        <v>722557.35</v>
      </c>
      <c r="D71" s="60">
        <f t="shared" si="95"/>
        <v>1234243.2</v>
      </c>
      <c r="E71" s="60">
        <f t="shared" si="91"/>
        <v>1220435.67</v>
      </c>
      <c r="F71" s="60">
        <f t="shared" si="91"/>
        <v>650265.26</v>
      </c>
      <c r="G71" s="60">
        <f t="shared" si="91"/>
        <v>631456.27</v>
      </c>
      <c r="H71" s="60">
        <f t="shared" si="91"/>
        <v>530646.81000000006</v>
      </c>
      <c r="I71" s="60">
        <f t="shared" si="91"/>
        <v>414317.9</v>
      </c>
      <c r="J71" s="60">
        <f t="shared" si="91"/>
        <v>528833.59000000008</v>
      </c>
      <c r="K71" s="60">
        <f t="shared" si="91"/>
        <v>477743.44999999995</v>
      </c>
      <c r="L71" s="318">
        <f t="shared" si="91"/>
        <v>703507.59</v>
      </c>
      <c r="M71" s="115">
        <f t="shared" si="91"/>
        <v>820192.94</v>
      </c>
      <c r="N71" s="318">
        <f t="shared" si="91"/>
        <v>1374045.6800000002</v>
      </c>
      <c r="O71" s="213">
        <f t="shared" si="91"/>
        <v>1662205.45</v>
      </c>
      <c r="P71" s="213">
        <f t="shared" si="92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237">
        <v>711774.34</v>
      </c>
      <c r="AF71" s="237">
        <v>1008137.01</v>
      </c>
      <c r="AG71" s="237">
        <v>893184.77</v>
      </c>
      <c r="AH71" s="115">
        <f t="shared" si="93"/>
        <v>939648.1</v>
      </c>
      <c r="AI71" s="60">
        <f t="shared" si="93"/>
        <v>348608.13000000012</v>
      </c>
      <c r="AJ71" s="60">
        <f t="shared" si="93"/>
        <v>365484.15000000014</v>
      </c>
      <c r="AK71" s="60">
        <f t="shared" si="93"/>
        <v>883494.59000000008</v>
      </c>
      <c r="AL71" s="60">
        <f t="shared" si="93"/>
        <v>649159.98</v>
      </c>
      <c r="AM71" s="60">
        <f t="shared" si="93"/>
        <v>654134.85999999987</v>
      </c>
      <c r="AN71" s="60">
        <f t="shared" si="93"/>
        <v>680656.9</v>
      </c>
      <c r="AO71" s="60">
        <f t="shared" si="93"/>
        <v>414838.60999999987</v>
      </c>
      <c r="AP71" s="60">
        <f t="shared" si="93"/>
        <v>469375.96000000008</v>
      </c>
      <c r="AQ71" s="96">
        <f t="shared" si="93"/>
        <v>1464750.8900000001</v>
      </c>
      <c r="AR71" s="60">
        <f t="shared" si="94"/>
        <v>567016.53</v>
      </c>
      <c r="AS71" s="60">
        <f t="shared" si="94"/>
        <v>389027.41999999993</v>
      </c>
      <c r="AT71" s="60">
        <f t="shared" si="94"/>
        <v>667104.48000000021</v>
      </c>
      <c r="AU71" s="60">
        <f t="shared" si="94"/>
        <v>-713733.46000000008</v>
      </c>
      <c r="AV71" s="60">
        <f t="shared" si="94"/>
        <v>-315721.1100000001</v>
      </c>
      <c r="AW71" s="60">
        <f t="shared" si="94"/>
        <v>-300826.02</v>
      </c>
      <c r="AX71" s="60">
        <f t="shared" si="94"/>
        <v>-568841.91</v>
      </c>
      <c r="AY71" s="318">
        <f t="shared" si="94"/>
        <v>-176644.65999999992</v>
      </c>
      <c r="AZ71" s="439">
        <f t="shared" si="94"/>
        <v>-201790.03000000003</v>
      </c>
    </row>
    <row r="72" spans="1:52" ht="15.75" thickBot="1" x14ac:dyDescent="0.3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96">SUM(E67:E71)</f>
        <v>41516318.960000001</v>
      </c>
      <c r="F72" s="61">
        <f t="shared" si="96"/>
        <v>37277491.560000002</v>
      </c>
      <c r="G72" s="61">
        <f t="shared" si="96"/>
        <v>32246923.859999996</v>
      </c>
      <c r="H72" s="61">
        <f t="shared" si="96"/>
        <v>28070562.079999998</v>
      </c>
      <c r="I72" s="61">
        <f t="shared" si="96"/>
        <v>24532693.219999999</v>
      </c>
      <c r="J72" s="61">
        <f t="shared" si="96"/>
        <v>23195947.789999999</v>
      </c>
      <c r="K72" s="61">
        <f t="shared" si="96"/>
        <v>23629290.570000004</v>
      </c>
      <c r="L72" s="319">
        <f t="shared" si="96"/>
        <v>26938097.189999998</v>
      </c>
      <c r="M72" s="116">
        <f t="shared" si="96"/>
        <v>33499599.669999998</v>
      </c>
      <c r="N72" s="319">
        <f t="shared" si="96"/>
        <v>38181056.780000001</v>
      </c>
      <c r="O72" s="214">
        <f>SUM(O67:O71)</f>
        <v>45350239.030000009</v>
      </c>
      <c r="P72" s="214">
        <f t="shared" ref="P72:AP72" si="97">SUM(P67:P71)</f>
        <v>46835988.539999999</v>
      </c>
      <c r="Q72" s="214">
        <f t="shared" si="97"/>
        <v>44266022.700000003</v>
      </c>
      <c r="R72" s="214">
        <f t="shared" si="97"/>
        <v>43260429.880000003</v>
      </c>
      <c r="S72" s="238">
        <f t="shared" si="97"/>
        <v>41529682.530000001</v>
      </c>
      <c r="T72" s="238">
        <f t="shared" si="97"/>
        <v>39869191.359999999</v>
      </c>
      <c r="U72" s="238">
        <f t="shared" si="97"/>
        <v>38826825.639999993</v>
      </c>
      <c r="V72" s="238">
        <f t="shared" si="97"/>
        <v>37511146.450000003</v>
      </c>
      <c r="W72" s="238">
        <f t="shared" si="97"/>
        <v>23438336.359999999</v>
      </c>
      <c r="X72" s="288">
        <f t="shared" ref="X72" si="98">SUM(X67:X71)</f>
        <v>30823686.730000004</v>
      </c>
      <c r="Y72" s="379">
        <f t="shared" ref="Y72:AE72" si="99">SUM(Y67:Y71)</f>
        <v>34369682.880000003</v>
      </c>
      <c r="Z72" s="238">
        <f t="shared" si="99"/>
        <v>45019656.800000004</v>
      </c>
      <c r="AA72" s="238">
        <f t="shared" si="99"/>
        <v>54017995.100000001</v>
      </c>
      <c r="AB72" s="238">
        <f t="shared" si="99"/>
        <v>51760956.950000003</v>
      </c>
      <c r="AC72" s="238">
        <f t="shared" si="99"/>
        <v>51875317.189999998</v>
      </c>
      <c r="AD72" s="238">
        <f t="shared" si="99"/>
        <v>50136771.769999996</v>
      </c>
      <c r="AE72" s="238">
        <f t="shared" si="99"/>
        <v>44936148.850000001</v>
      </c>
      <c r="AF72" s="238">
        <f t="shared" ref="AF72" si="100">SUM(AF67:AF71)</f>
        <v>43428501.759999998</v>
      </c>
      <c r="AG72" s="238">
        <v>41304775.619999997</v>
      </c>
      <c r="AH72" s="116">
        <f t="shared" si="97"/>
        <v>-344717.31999999413</v>
      </c>
      <c r="AI72" s="61">
        <f t="shared" si="97"/>
        <v>-2359359.2499999953</v>
      </c>
      <c r="AJ72" s="61">
        <f t="shared" si="97"/>
        <v>2749703.740000003</v>
      </c>
      <c r="AK72" s="61">
        <f t="shared" si="97"/>
        <v>5982938.3199999984</v>
      </c>
      <c r="AL72" s="61">
        <f t="shared" si="97"/>
        <v>9282758.6700000018</v>
      </c>
      <c r="AM72" s="61">
        <f t="shared" si="97"/>
        <v>11798629.279999997</v>
      </c>
      <c r="AN72" s="61">
        <f t="shared" si="97"/>
        <v>14294132.420000002</v>
      </c>
      <c r="AO72" s="61">
        <f t="shared" si="97"/>
        <v>14315198.66</v>
      </c>
      <c r="AP72" s="61">
        <f t="shared" si="97"/>
        <v>-190954.21000000054</v>
      </c>
      <c r="AQ72" s="254">
        <f t="shared" ref="AQ72:AR72" si="101">SUM(AQ67:AQ71)</f>
        <v>3885589.5400000028</v>
      </c>
      <c r="AR72" s="61">
        <f t="shared" si="101"/>
        <v>870083.20999999868</v>
      </c>
      <c r="AS72" s="61">
        <f t="shared" ref="AS72:AT72" si="102">SUM(AS67:AS71)</f>
        <v>6838600.0199999996</v>
      </c>
      <c r="AT72" s="61">
        <f t="shared" si="102"/>
        <v>8667756.0699999984</v>
      </c>
      <c r="AU72" s="61">
        <f t="shared" ref="AU72:AV72" si="103">SUM(AU67:AU71)</f>
        <v>4924968.4100000011</v>
      </c>
      <c r="AV72" s="61">
        <f t="shared" si="103"/>
        <v>7609294.4899999984</v>
      </c>
      <c r="AW72" s="61">
        <f t="shared" ref="AW72:AX72" si="104">SUM(AW67:AW71)</f>
        <v>6876341.8899999987</v>
      </c>
      <c r="AX72" s="61">
        <f t="shared" si="104"/>
        <v>3406466.3200000012</v>
      </c>
      <c r="AY72" s="319">
        <f t="shared" ref="AY72:AZ72" si="105">SUM(AY67:AY71)</f>
        <v>3559310.4000000004</v>
      </c>
      <c r="AZ72" s="440">
        <f t="shared" si="105"/>
        <v>2477949.9800000023</v>
      </c>
    </row>
    <row r="73" spans="1:52" x14ac:dyDescent="0.25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215"/>
      <c r="AF73" s="215"/>
      <c r="AG73" s="215"/>
      <c r="AH73" s="117"/>
      <c r="AI73" s="22"/>
      <c r="AJ73" s="22"/>
      <c r="AK73" s="22"/>
      <c r="AL73" s="22"/>
      <c r="AM73" s="22"/>
      <c r="AN73" s="22"/>
      <c r="AO73" s="22"/>
      <c r="AP73" s="22"/>
      <c r="AQ73" s="255"/>
      <c r="AR73" s="22"/>
      <c r="AS73" s="22"/>
      <c r="AT73" s="22"/>
      <c r="AU73" s="22"/>
      <c r="AV73" s="22"/>
      <c r="AW73" s="22"/>
      <c r="AX73" s="22"/>
      <c r="AY73" s="320"/>
      <c r="AZ73" s="441"/>
    </row>
    <row r="74" spans="1:52" x14ac:dyDescent="0.25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248">
        <v>4444131</v>
      </c>
      <c r="AF74" s="248">
        <v>3988888</v>
      </c>
      <c r="AG74" s="248">
        <v>4208152</v>
      </c>
      <c r="AH74" s="109">
        <f t="shared" ref="AH74:AQ78" si="106">O74-C74</f>
        <v>-8197240</v>
      </c>
      <c r="AI74" s="52">
        <f t="shared" si="106"/>
        <v>1276654</v>
      </c>
      <c r="AJ74" s="52">
        <f t="shared" si="106"/>
        <v>3538196</v>
      </c>
      <c r="AK74" s="52">
        <f t="shared" si="106"/>
        <v>187617</v>
      </c>
      <c r="AL74" s="52">
        <f t="shared" si="106"/>
        <v>238763</v>
      </c>
      <c r="AM74" s="52">
        <f t="shared" si="106"/>
        <v>109731</v>
      </c>
      <c r="AN74" s="52">
        <f t="shared" si="106"/>
        <v>142647</v>
      </c>
      <c r="AO74" s="52">
        <f t="shared" si="106"/>
        <v>-55939</v>
      </c>
      <c r="AP74" s="52">
        <f t="shared" si="106"/>
        <v>-1522504</v>
      </c>
      <c r="AQ74" s="88">
        <f t="shared" si="106"/>
        <v>-7660842</v>
      </c>
      <c r="AR74" s="52">
        <f t="shared" ref="AR74:AZ78" si="107">Y74-M74</f>
        <v>2037101</v>
      </c>
      <c r="AS74" s="52">
        <f t="shared" si="107"/>
        <v>645347</v>
      </c>
      <c r="AT74" s="52">
        <f t="shared" si="107"/>
        <v>5871436</v>
      </c>
      <c r="AU74" s="52">
        <f t="shared" si="107"/>
        <v>-1610126</v>
      </c>
      <c r="AV74" s="52">
        <f t="shared" si="107"/>
        <v>-5372064</v>
      </c>
      <c r="AW74" s="52">
        <f t="shared" si="107"/>
        <v>-661739</v>
      </c>
      <c r="AX74" s="52">
        <f t="shared" si="107"/>
        <v>-322267</v>
      </c>
      <c r="AY74" s="416">
        <f t="shared" si="107"/>
        <v>-52490</v>
      </c>
      <c r="AZ74" s="434">
        <f t="shared" si="107"/>
        <v>-377151</v>
      </c>
    </row>
    <row r="75" spans="1:52" x14ac:dyDescent="0.25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248">
        <v>1059744</v>
      </c>
      <c r="AF75" s="248">
        <v>771494</v>
      </c>
      <c r="AG75" s="248">
        <v>781244</v>
      </c>
      <c r="AH75" s="109">
        <f t="shared" si="106"/>
        <v>-1401934</v>
      </c>
      <c r="AI75" s="52">
        <f t="shared" si="106"/>
        <v>-112682</v>
      </c>
      <c r="AJ75" s="52">
        <f t="shared" si="106"/>
        <v>222955</v>
      </c>
      <c r="AK75" s="52">
        <f t="shared" si="106"/>
        <v>-218665</v>
      </c>
      <c r="AL75" s="52">
        <f t="shared" si="106"/>
        <v>66699</v>
      </c>
      <c r="AM75" s="52">
        <f t="shared" si="106"/>
        <v>2130</v>
      </c>
      <c r="AN75" s="52">
        <f t="shared" si="106"/>
        <v>58357</v>
      </c>
      <c r="AO75" s="52">
        <f t="shared" si="106"/>
        <v>117642</v>
      </c>
      <c r="AP75" s="52">
        <f t="shared" si="106"/>
        <v>-54072</v>
      </c>
      <c r="AQ75" s="88">
        <f t="shared" si="106"/>
        <v>-597175</v>
      </c>
      <c r="AR75" s="52">
        <f t="shared" si="107"/>
        <v>908743</v>
      </c>
      <c r="AS75" s="52">
        <f t="shared" si="107"/>
        <v>657351</v>
      </c>
      <c r="AT75" s="52">
        <f t="shared" si="107"/>
        <v>1424240</v>
      </c>
      <c r="AU75" s="52">
        <f t="shared" si="107"/>
        <v>161590</v>
      </c>
      <c r="AV75" s="52">
        <f t="shared" si="107"/>
        <v>-484536</v>
      </c>
      <c r="AW75" s="52">
        <f t="shared" si="107"/>
        <v>85631</v>
      </c>
      <c r="AX75" s="52">
        <f t="shared" si="107"/>
        <v>195615</v>
      </c>
      <c r="AY75" s="416">
        <f t="shared" si="107"/>
        <v>73581</v>
      </c>
      <c r="AZ75" s="434">
        <f t="shared" si="107"/>
        <v>20161</v>
      </c>
    </row>
    <row r="76" spans="1:52" x14ac:dyDescent="0.25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248">
        <v>529997</v>
      </c>
      <c r="AF76" s="248">
        <v>481534</v>
      </c>
      <c r="AG76" s="248">
        <v>510048</v>
      </c>
      <c r="AH76" s="109">
        <f t="shared" si="106"/>
        <v>-1823446</v>
      </c>
      <c r="AI76" s="52">
        <f t="shared" si="106"/>
        <v>-316797</v>
      </c>
      <c r="AJ76" s="52">
        <f t="shared" si="106"/>
        <v>210882</v>
      </c>
      <c r="AK76" s="52">
        <f t="shared" si="106"/>
        <v>-134885</v>
      </c>
      <c r="AL76" s="52">
        <f t="shared" si="106"/>
        <v>-79536</v>
      </c>
      <c r="AM76" s="52">
        <f t="shared" si="106"/>
        <v>-61733</v>
      </c>
      <c r="AN76" s="52">
        <f t="shared" si="106"/>
        <v>-67942</v>
      </c>
      <c r="AO76" s="52">
        <f t="shared" si="106"/>
        <v>-118379</v>
      </c>
      <c r="AP76" s="52">
        <f t="shared" si="106"/>
        <v>-162133</v>
      </c>
      <c r="AQ76" s="88">
        <f t="shared" si="106"/>
        <v>-896596</v>
      </c>
      <c r="AR76" s="52">
        <f t="shared" si="107"/>
        <v>255385</v>
      </c>
      <c r="AS76" s="52">
        <f t="shared" si="107"/>
        <v>919337</v>
      </c>
      <c r="AT76" s="52">
        <f t="shared" si="107"/>
        <v>1656839</v>
      </c>
      <c r="AU76" s="52">
        <f t="shared" si="107"/>
        <v>23252</v>
      </c>
      <c r="AV76" s="52">
        <f t="shared" si="107"/>
        <v>-402855</v>
      </c>
      <c r="AW76" s="52">
        <f t="shared" si="107"/>
        <v>75281</v>
      </c>
      <c r="AX76" s="52">
        <f t="shared" si="107"/>
        <v>78562</v>
      </c>
      <c r="AY76" s="416">
        <f t="shared" si="107"/>
        <v>60886</v>
      </c>
      <c r="AZ76" s="434">
        <f t="shared" si="107"/>
        <v>37717</v>
      </c>
    </row>
    <row r="77" spans="1:52" x14ac:dyDescent="0.25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248">
        <v>2110688</v>
      </c>
      <c r="AF77" s="248">
        <v>1912882</v>
      </c>
      <c r="AG77" s="248">
        <v>1984162</v>
      </c>
      <c r="AH77" s="109">
        <f t="shared" si="106"/>
        <v>-3237485</v>
      </c>
      <c r="AI77" s="52">
        <f t="shared" si="106"/>
        <v>-956171</v>
      </c>
      <c r="AJ77" s="52">
        <f t="shared" si="106"/>
        <v>-40339</v>
      </c>
      <c r="AK77" s="52">
        <f t="shared" si="106"/>
        <v>-689120</v>
      </c>
      <c r="AL77" s="52">
        <f t="shared" si="106"/>
        <v>-302796</v>
      </c>
      <c r="AM77" s="52">
        <f t="shared" si="106"/>
        <v>-219423</v>
      </c>
      <c r="AN77" s="52">
        <f t="shared" si="106"/>
        <v>-274422</v>
      </c>
      <c r="AO77" s="52">
        <f t="shared" si="106"/>
        <v>-274973</v>
      </c>
      <c r="AP77" s="52">
        <f t="shared" si="106"/>
        <v>-476483</v>
      </c>
      <c r="AQ77" s="88">
        <f t="shared" si="106"/>
        <v>-2201342</v>
      </c>
      <c r="AR77" s="52">
        <f t="shared" si="107"/>
        <v>502590</v>
      </c>
      <c r="AS77" s="52">
        <f t="shared" si="107"/>
        <v>473991</v>
      </c>
      <c r="AT77" s="52">
        <f t="shared" si="107"/>
        <v>2379983</v>
      </c>
      <c r="AU77" s="52">
        <f t="shared" si="107"/>
        <v>555298</v>
      </c>
      <c r="AV77" s="52">
        <f t="shared" si="107"/>
        <v>-565254</v>
      </c>
      <c r="AW77" s="52">
        <f t="shared" si="107"/>
        <v>274120</v>
      </c>
      <c r="AX77" s="52">
        <f t="shared" si="107"/>
        <v>303535</v>
      </c>
      <c r="AY77" s="416">
        <f t="shared" si="107"/>
        <v>154538</v>
      </c>
      <c r="AZ77" s="434">
        <f t="shared" si="107"/>
        <v>71537</v>
      </c>
    </row>
    <row r="78" spans="1:52" x14ac:dyDescent="0.25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249">
        <v>13670956</v>
      </c>
      <c r="AF78" s="249">
        <v>9935904</v>
      </c>
      <c r="AG78" s="249">
        <v>16926552</v>
      </c>
      <c r="AH78" s="110">
        <f t="shared" si="106"/>
        <v>-2890399</v>
      </c>
      <c r="AI78" s="56">
        <f t="shared" si="106"/>
        <v>-1655044</v>
      </c>
      <c r="AJ78" s="56">
        <f t="shared" si="106"/>
        <v>-1722788</v>
      </c>
      <c r="AK78" s="56">
        <f t="shared" si="106"/>
        <v>-1159108.1999999993</v>
      </c>
      <c r="AL78" s="56">
        <f t="shared" si="106"/>
        <v>3565110</v>
      </c>
      <c r="AM78" s="56">
        <f t="shared" si="106"/>
        <v>-78189</v>
      </c>
      <c r="AN78" s="56">
        <f t="shared" si="106"/>
        <v>8370909</v>
      </c>
      <c r="AO78" s="56">
        <f t="shared" si="106"/>
        <v>2818404</v>
      </c>
      <c r="AP78" s="56">
        <f t="shared" si="106"/>
        <v>1832296</v>
      </c>
      <c r="AQ78" s="89">
        <f t="shared" si="106"/>
        <v>-2532565</v>
      </c>
      <c r="AR78" s="56">
        <f t="shared" si="107"/>
        <v>-1674035</v>
      </c>
      <c r="AS78" s="56">
        <f t="shared" si="107"/>
        <v>-174293</v>
      </c>
      <c r="AT78" s="56">
        <f t="shared" si="107"/>
        <v>1270179</v>
      </c>
      <c r="AU78" s="56">
        <f t="shared" si="107"/>
        <v>692605</v>
      </c>
      <c r="AV78" s="56">
        <f t="shared" si="107"/>
        <v>435220</v>
      </c>
      <c r="AW78" s="56">
        <f t="shared" si="107"/>
        <v>521690.19999999925</v>
      </c>
      <c r="AX78" s="56">
        <f t="shared" si="107"/>
        <v>1544650</v>
      </c>
      <c r="AY78" s="417">
        <f t="shared" si="107"/>
        <v>-8924120</v>
      </c>
      <c r="AZ78" s="435">
        <f t="shared" si="107"/>
        <v>160314</v>
      </c>
    </row>
    <row r="79" spans="1:52" x14ac:dyDescent="0.25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P79" si="108">SUM(E74:E78)</f>
        <v>38202243</v>
      </c>
      <c r="F79" s="40">
        <f t="shared" si="108"/>
        <v>22148400</v>
      </c>
      <c r="G79" s="40">
        <f t="shared" si="108"/>
        <v>16527181</v>
      </c>
      <c r="H79" s="40">
        <f t="shared" si="108"/>
        <v>26025791</v>
      </c>
      <c r="I79" s="40">
        <f t="shared" si="108"/>
        <v>16268031</v>
      </c>
      <c r="J79" s="40">
        <f t="shared" si="108"/>
        <v>20897103</v>
      </c>
      <c r="K79" s="40">
        <f t="shared" si="108"/>
        <v>44402489</v>
      </c>
      <c r="L79" s="314">
        <f t="shared" si="108"/>
        <v>74802349</v>
      </c>
      <c r="M79" s="112">
        <f t="shared" si="108"/>
        <v>82893100</v>
      </c>
      <c r="N79" s="314">
        <f t="shared" si="108"/>
        <v>82772557</v>
      </c>
      <c r="O79" s="209">
        <f t="shared" si="108"/>
        <v>64839389</v>
      </c>
      <c r="P79" s="209">
        <f t="shared" si="108"/>
        <v>53561949</v>
      </c>
      <c r="Q79" s="209">
        <f t="shared" si="108"/>
        <v>40411149</v>
      </c>
      <c r="R79" s="209">
        <f t="shared" si="108"/>
        <v>20134238.800000001</v>
      </c>
      <c r="S79" s="209">
        <f t="shared" si="108"/>
        <v>20015421</v>
      </c>
      <c r="T79" s="209">
        <f t="shared" si="108"/>
        <v>25778307</v>
      </c>
      <c r="U79" s="209">
        <f t="shared" si="108"/>
        <v>24497580</v>
      </c>
      <c r="V79" s="209">
        <f t="shared" si="108"/>
        <v>23383858</v>
      </c>
      <c r="W79" s="209">
        <f t="shared" si="108"/>
        <v>44019593</v>
      </c>
      <c r="X79" s="284">
        <f t="shared" ref="X79" si="109">SUM(X74:X78)</f>
        <v>60913829</v>
      </c>
      <c r="Y79" s="372">
        <f t="shared" ref="Y79:AE79" si="110">SUM(Y74:Y78)</f>
        <v>84922884</v>
      </c>
      <c r="Z79" s="248">
        <f t="shared" si="110"/>
        <v>85294290</v>
      </c>
      <c r="AA79" s="209">
        <f t="shared" si="110"/>
        <v>77442066</v>
      </c>
      <c r="AB79" s="209">
        <f t="shared" si="110"/>
        <v>53384568</v>
      </c>
      <c r="AC79" s="209">
        <f t="shared" si="110"/>
        <v>34021660</v>
      </c>
      <c r="AD79" s="209">
        <f t="shared" si="110"/>
        <v>20429222</v>
      </c>
      <c r="AE79" s="209">
        <f t="shared" si="110"/>
        <v>21815516</v>
      </c>
      <c r="AF79" s="209">
        <f t="shared" ref="AF79" si="111">SUM(AF74:AF78)</f>
        <v>17090702</v>
      </c>
      <c r="AG79" s="209">
        <v>24410158</v>
      </c>
      <c r="AH79" s="109">
        <f t="shared" si="108"/>
        <v>-17550504</v>
      </c>
      <c r="AI79" s="52">
        <f t="shared" si="108"/>
        <v>-1764040</v>
      </c>
      <c r="AJ79" s="52">
        <f t="shared" si="108"/>
        <v>2208906</v>
      </c>
      <c r="AK79" s="52">
        <f t="shared" si="108"/>
        <v>-2014161.1999999993</v>
      </c>
      <c r="AL79" s="52">
        <f t="shared" si="108"/>
        <v>3488240</v>
      </c>
      <c r="AM79" s="52">
        <f t="shared" si="108"/>
        <v>-247484</v>
      </c>
      <c r="AN79" s="52">
        <f t="shared" si="108"/>
        <v>8229549</v>
      </c>
      <c r="AO79" s="52">
        <f t="shared" si="108"/>
        <v>2486755</v>
      </c>
      <c r="AP79" s="52">
        <f t="shared" si="108"/>
        <v>-382896</v>
      </c>
      <c r="AQ79" s="88">
        <f t="shared" ref="AQ79:AR79" si="112">SUM(AQ74:AQ78)</f>
        <v>-13888520</v>
      </c>
      <c r="AR79" s="52">
        <f t="shared" si="112"/>
        <v>2029784</v>
      </c>
      <c r="AS79" s="52">
        <f t="shared" ref="AS79:AT79" si="113">SUM(AS74:AS78)</f>
        <v>2521733</v>
      </c>
      <c r="AT79" s="52">
        <f t="shared" si="113"/>
        <v>12602677</v>
      </c>
      <c r="AU79" s="52">
        <f t="shared" ref="AU79:AV79" si="114">SUM(AU74:AU78)</f>
        <v>-177381</v>
      </c>
      <c r="AV79" s="52">
        <f t="shared" si="114"/>
        <v>-6389489</v>
      </c>
      <c r="AW79" s="52">
        <f t="shared" ref="AW79:AX79" si="115">SUM(AW74:AW78)</f>
        <v>294983.19999999925</v>
      </c>
      <c r="AX79" s="52">
        <f t="shared" si="115"/>
        <v>1800095</v>
      </c>
      <c r="AY79" s="416">
        <f t="shared" ref="AY79:AZ79" si="116">SUM(AY74:AY78)</f>
        <v>-8687605</v>
      </c>
      <c r="AZ79" s="434">
        <f t="shared" si="116"/>
        <v>-87422</v>
      </c>
    </row>
    <row r="80" spans="1:52" x14ac:dyDescent="0.25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239"/>
      <c r="AF80" s="239"/>
      <c r="AG80" s="239"/>
      <c r="AH80" s="118"/>
      <c r="AI80" s="84"/>
      <c r="AJ80" s="84"/>
      <c r="AK80" s="84"/>
      <c r="AL80" s="84"/>
      <c r="AM80" s="84"/>
      <c r="AN80" s="84"/>
      <c r="AO80" s="84"/>
      <c r="AP80" s="84"/>
      <c r="AQ80" s="256"/>
      <c r="AR80" s="84"/>
      <c r="AS80" s="84"/>
      <c r="AT80" s="84"/>
      <c r="AU80" s="84"/>
      <c r="AV80" s="84"/>
      <c r="AW80" s="84"/>
      <c r="AX80" s="84"/>
      <c r="AY80" s="421"/>
      <c r="AZ80" s="442"/>
    </row>
    <row r="81" spans="1:52" x14ac:dyDescent="0.25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240">
        <v>8906499.3200000003</v>
      </c>
      <c r="AF81" s="240">
        <v>8502215.1199999992</v>
      </c>
      <c r="AG81" s="452">
        <v>8972660</v>
      </c>
      <c r="AH81" s="114">
        <f t="shared" ref="AH81:AQ85" si="117">O81-C81</f>
        <v>-12361340.380000003</v>
      </c>
      <c r="AI81" s="59">
        <f t="shared" si="117"/>
        <v>513029.80000000075</v>
      </c>
      <c r="AJ81" s="59">
        <f t="shared" si="117"/>
        <v>3536534.7399999984</v>
      </c>
      <c r="AK81" s="59">
        <f t="shared" si="117"/>
        <v>-352318.68999999948</v>
      </c>
      <c r="AL81" s="59">
        <f t="shared" si="117"/>
        <v>-94147.529999999329</v>
      </c>
      <c r="AM81" s="59">
        <f t="shared" si="117"/>
        <v>-103692.77000000048</v>
      </c>
      <c r="AN81" s="59">
        <f t="shared" si="117"/>
        <v>-161075.0700000003</v>
      </c>
      <c r="AO81" s="59">
        <f t="shared" si="117"/>
        <v>-577107.81000000052</v>
      </c>
      <c r="AP81" s="59">
        <f t="shared" si="117"/>
        <v>-1626391.8300000019</v>
      </c>
      <c r="AQ81" s="95">
        <f t="shared" si="117"/>
        <v>-6574378.6099999994</v>
      </c>
      <c r="AR81" s="59">
        <f t="shared" ref="AR81:AZ85" si="118">Y81-M81</f>
        <v>7619574.299999997</v>
      </c>
      <c r="AS81" s="59">
        <f t="shared" si="118"/>
        <v>4167207.3599999994</v>
      </c>
      <c r="AT81" s="59">
        <f t="shared" si="118"/>
        <v>8872960.200000003</v>
      </c>
      <c r="AU81" s="59">
        <f t="shared" si="118"/>
        <v>-1193477.2099999972</v>
      </c>
      <c r="AV81" s="59">
        <f t="shared" si="118"/>
        <v>-5383291.0299999975</v>
      </c>
      <c r="AW81" s="59">
        <f t="shared" si="118"/>
        <v>487423.11999999918</v>
      </c>
      <c r="AX81" s="59">
        <f t="shared" si="118"/>
        <v>568074.81000000052</v>
      </c>
      <c r="AY81" s="75">
        <f t="shared" si="118"/>
        <v>1087052.1899999995</v>
      </c>
      <c r="AZ81" s="81">
        <f t="shared" si="118"/>
        <v>979381.46</v>
      </c>
    </row>
    <row r="82" spans="1:52" x14ac:dyDescent="0.25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240">
        <v>1500377.56</v>
      </c>
      <c r="AF82" s="240">
        <v>1195317.44</v>
      </c>
      <c r="AG82" s="452">
        <v>1243344.3600000001</v>
      </c>
      <c r="AH82" s="114">
        <f t="shared" si="117"/>
        <v>-1618921.79</v>
      </c>
      <c r="AI82" s="59">
        <f t="shared" si="117"/>
        <v>-287400.95000000019</v>
      </c>
      <c r="AJ82" s="59">
        <f t="shared" si="117"/>
        <v>21596.839999999851</v>
      </c>
      <c r="AK82" s="59">
        <f t="shared" si="117"/>
        <v>-335577.57000000007</v>
      </c>
      <c r="AL82" s="59">
        <f t="shared" si="117"/>
        <v>16111.110000000102</v>
      </c>
      <c r="AM82" s="59">
        <f t="shared" si="117"/>
        <v>-18682.900000000023</v>
      </c>
      <c r="AN82" s="59">
        <f t="shared" si="117"/>
        <v>41431.079999999958</v>
      </c>
      <c r="AO82" s="59">
        <f t="shared" si="117"/>
        <v>72706.139999999898</v>
      </c>
      <c r="AP82" s="59">
        <f t="shared" si="117"/>
        <v>12479.080000000075</v>
      </c>
      <c r="AQ82" s="95">
        <f t="shared" si="117"/>
        <v>-116794.91999999993</v>
      </c>
      <c r="AR82" s="59">
        <f t="shared" si="118"/>
        <v>1547101.1799999997</v>
      </c>
      <c r="AS82" s="59">
        <f t="shared" si="118"/>
        <v>1107828.46</v>
      </c>
      <c r="AT82" s="59">
        <f t="shared" si="118"/>
        <v>1595467.2400000002</v>
      </c>
      <c r="AU82" s="59">
        <f t="shared" si="118"/>
        <v>319831.81999999983</v>
      </c>
      <c r="AV82" s="59">
        <f t="shared" si="118"/>
        <v>-215433.31000000006</v>
      </c>
      <c r="AW82" s="59">
        <f t="shared" si="118"/>
        <v>319664.29000000004</v>
      </c>
      <c r="AX82" s="59">
        <f t="shared" si="118"/>
        <v>402698.27</v>
      </c>
      <c r="AY82" s="75">
        <f t="shared" si="118"/>
        <v>245033.90999999992</v>
      </c>
      <c r="AZ82" s="81">
        <f t="shared" si="118"/>
        <v>246971.87000000011</v>
      </c>
    </row>
    <row r="83" spans="1:52" x14ac:dyDescent="0.25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240">
        <v>1060782.1000000001</v>
      </c>
      <c r="AF83" s="240">
        <v>1024295.8</v>
      </c>
      <c r="AG83" s="452">
        <v>1064136.1399999999</v>
      </c>
      <c r="AH83" s="114">
        <f t="shared" si="117"/>
        <v>-2338352.4800000004</v>
      </c>
      <c r="AI83" s="59">
        <f t="shared" si="117"/>
        <v>-478125.25</v>
      </c>
      <c r="AJ83" s="59">
        <f t="shared" si="117"/>
        <v>208430.70000000019</v>
      </c>
      <c r="AK83" s="59">
        <f t="shared" si="117"/>
        <v>-162012.58999999985</v>
      </c>
      <c r="AL83" s="59">
        <f t="shared" si="117"/>
        <v>-93640.930000000051</v>
      </c>
      <c r="AM83" s="59">
        <f t="shared" si="117"/>
        <v>-73113.910000000033</v>
      </c>
      <c r="AN83" s="59">
        <f t="shared" si="117"/>
        <v>-76622.85999999987</v>
      </c>
      <c r="AO83" s="59">
        <f t="shared" si="117"/>
        <v>-146914.5299999998</v>
      </c>
      <c r="AP83" s="59">
        <f t="shared" si="117"/>
        <v>-168038.33000000007</v>
      </c>
      <c r="AQ83" s="95">
        <f t="shared" si="117"/>
        <v>-663049.64999999944</v>
      </c>
      <c r="AR83" s="59">
        <f t="shared" si="118"/>
        <v>812544.40000000037</v>
      </c>
      <c r="AS83" s="59">
        <f t="shared" si="118"/>
        <v>1451857.959999999</v>
      </c>
      <c r="AT83" s="59">
        <f t="shared" si="118"/>
        <v>1988500.2400000002</v>
      </c>
      <c r="AU83" s="59">
        <f t="shared" si="118"/>
        <v>40383.680000000168</v>
      </c>
      <c r="AV83" s="59">
        <f t="shared" si="118"/>
        <v>-332314.4700000002</v>
      </c>
      <c r="AW83" s="59">
        <f t="shared" si="118"/>
        <v>203428.45999999973</v>
      </c>
      <c r="AX83" s="59">
        <f t="shared" si="118"/>
        <v>174575.38000000012</v>
      </c>
      <c r="AY83" s="75">
        <f t="shared" si="118"/>
        <v>183700.63</v>
      </c>
      <c r="AZ83" s="81">
        <f t="shared" si="118"/>
        <v>178890.34999999986</v>
      </c>
    </row>
    <row r="84" spans="1:52" x14ac:dyDescent="0.25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240">
        <v>1852485.01</v>
      </c>
      <c r="AF84" s="240">
        <v>1783335.87</v>
      </c>
      <c r="AG84" s="452">
        <v>1872801.93</v>
      </c>
      <c r="AH84" s="114">
        <f t="shared" si="117"/>
        <v>-2771957.6400000006</v>
      </c>
      <c r="AI84" s="59">
        <f t="shared" si="117"/>
        <v>-888994</v>
      </c>
      <c r="AJ84" s="59">
        <f t="shared" si="117"/>
        <v>-94694.5</v>
      </c>
      <c r="AK84" s="59">
        <f t="shared" si="117"/>
        <v>-496569.29999999981</v>
      </c>
      <c r="AL84" s="59">
        <f t="shared" si="117"/>
        <v>-252446.87000000011</v>
      </c>
      <c r="AM84" s="59">
        <f t="shared" si="117"/>
        <v>-181108.16999999993</v>
      </c>
      <c r="AN84" s="59">
        <f t="shared" si="117"/>
        <v>-221395.61999999988</v>
      </c>
      <c r="AO84" s="59">
        <f t="shared" si="117"/>
        <v>-258161.12000000034</v>
      </c>
      <c r="AP84" s="59">
        <f t="shared" si="117"/>
        <v>-423395.20999999903</v>
      </c>
      <c r="AQ84" s="95">
        <f t="shared" si="117"/>
        <v>-1327999.3900000006</v>
      </c>
      <c r="AR84" s="59">
        <f t="shared" si="118"/>
        <v>937586.44000000134</v>
      </c>
      <c r="AS84" s="59">
        <f t="shared" si="118"/>
        <v>509754.82000000216</v>
      </c>
      <c r="AT84" s="59">
        <f t="shared" si="118"/>
        <v>1672617.0999999996</v>
      </c>
      <c r="AU84" s="59">
        <f t="shared" si="118"/>
        <v>227085.8200000003</v>
      </c>
      <c r="AV84" s="59">
        <f t="shared" si="118"/>
        <v>-355374.35000000009</v>
      </c>
      <c r="AW84" s="59">
        <f t="shared" si="118"/>
        <v>361976.89000000013</v>
      </c>
      <c r="AX84" s="59">
        <f t="shared" si="118"/>
        <v>367794.99</v>
      </c>
      <c r="AY84" s="75">
        <f t="shared" si="118"/>
        <v>367452.33000000007</v>
      </c>
      <c r="AZ84" s="81">
        <f t="shared" si="118"/>
        <v>385685.64999999991</v>
      </c>
    </row>
    <row r="85" spans="1:52" ht="17.25" x14ac:dyDescent="0.4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241">
        <v>2687025.8400000003</v>
      </c>
      <c r="AF85" s="241">
        <v>2754852.04</v>
      </c>
      <c r="AG85" s="453">
        <v>3555291.35</v>
      </c>
      <c r="AH85" s="115">
        <f t="shared" si="117"/>
        <v>-1255420.9000000004</v>
      </c>
      <c r="AI85" s="60">
        <f t="shared" si="117"/>
        <v>236637.16999999993</v>
      </c>
      <c r="AJ85" s="60">
        <f t="shared" si="117"/>
        <v>-432634.34999999963</v>
      </c>
      <c r="AK85" s="60">
        <f t="shared" si="117"/>
        <v>-316336.0700000003</v>
      </c>
      <c r="AL85" s="60">
        <f t="shared" si="117"/>
        <v>-117229.35000000009</v>
      </c>
      <c r="AM85" s="60">
        <f t="shared" si="117"/>
        <v>-264987.5299999998</v>
      </c>
      <c r="AN85" s="60">
        <f t="shared" si="117"/>
        <v>-114341.97999999952</v>
      </c>
      <c r="AO85" s="60">
        <f t="shared" si="117"/>
        <v>204076.40999999922</v>
      </c>
      <c r="AP85" s="60">
        <f t="shared" si="117"/>
        <v>-566161.04</v>
      </c>
      <c r="AQ85" s="96">
        <f t="shared" si="117"/>
        <v>-466069.36000000034</v>
      </c>
      <c r="AR85" s="60">
        <f t="shared" si="118"/>
        <v>346632.45999999903</v>
      </c>
      <c r="AS85" s="60">
        <f t="shared" si="118"/>
        <v>357094.48000000045</v>
      </c>
      <c r="AT85" s="60">
        <f t="shared" si="118"/>
        <v>936293.76000000071</v>
      </c>
      <c r="AU85" s="60">
        <f t="shared" si="118"/>
        <v>220399.00999999978</v>
      </c>
      <c r="AV85" s="60">
        <f t="shared" si="118"/>
        <v>109817.95999999903</v>
      </c>
      <c r="AW85" s="60">
        <f t="shared" si="118"/>
        <v>390061.81000000052</v>
      </c>
      <c r="AX85" s="60">
        <f t="shared" si="118"/>
        <v>430281.75000000047</v>
      </c>
      <c r="AY85" s="318">
        <f t="shared" si="118"/>
        <v>550282.71</v>
      </c>
      <c r="AZ85" s="439">
        <f t="shared" si="118"/>
        <v>1207370.7999999998</v>
      </c>
    </row>
    <row r="86" spans="1:52" x14ac:dyDescent="0.25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P86" si="119">SUM(E81:E85)</f>
        <v>36370230.269999996</v>
      </c>
      <c r="F86" s="218">
        <f t="shared" si="119"/>
        <v>19910856.09</v>
      </c>
      <c r="G86" s="218">
        <f t="shared" si="119"/>
        <v>14605098.199999999</v>
      </c>
      <c r="H86" s="218">
        <f t="shared" si="119"/>
        <v>13468079.780000001</v>
      </c>
      <c r="I86" s="218">
        <f t="shared" si="119"/>
        <v>14241938.1</v>
      </c>
      <c r="J86" s="218">
        <f t="shared" si="119"/>
        <v>18653783.289999999</v>
      </c>
      <c r="K86" s="218">
        <f t="shared" si="119"/>
        <v>39396589.810000002</v>
      </c>
      <c r="L86" s="323">
        <f t="shared" si="119"/>
        <v>73275216.75999999</v>
      </c>
      <c r="M86" s="356">
        <f t="shared" si="119"/>
        <v>81988063.599999994</v>
      </c>
      <c r="N86" s="323">
        <f t="shared" si="119"/>
        <v>83044078.999999985</v>
      </c>
      <c r="O86" s="218">
        <f t="shared" si="119"/>
        <v>64762729.619999997</v>
      </c>
      <c r="P86" s="218">
        <f t="shared" si="119"/>
        <v>54104253.709999993</v>
      </c>
      <c r="Q86" s="218">
        <f t="shared" si="119"/>
        <v>39609463.699999996</v>
      </c>
      <c r="R86" s="218">
        <f t="shared" si="119"/>
        <v>18248041.870000001</v>
      </c>
      <c r="S86" s="240">
        <f t="shared" si="119"/>
        <v>14063744.630000001</v>
      </c>
      <c r="T86" s="240">
        <f t="shared" si="119"/>
        <v>12826494.500000002</v>
      </c>
      <c r="U86" s="240">
        <f t="shared" si="119"/>
        <v>13709933.65</v>
      </c>
      <c r="V86" s="240">
        <f t="shared" si="119"/>
        <v>17948382.379999999</v>
      </c>
      <c r="W86" s="240">
        <f t="shared" si="119"/>
        <v>36625082.479999997</v>
      </c>
      <c r="X86" s="291">
        <f t="shared" ref="X86" si="120">SUM(X81:X85)</f>
        <v>64126924.829999998</v>
      </c>
      <c r="Y86" s="377">
        <f t="shared" ref="Y86:AE86" si="121">SUM(Y81:Y85)</f>
        <v>93251502.379999995</v>
      </c>
      <c r="Z86" s="240">
        <f t="shared" si="121"/>
        <v>90637822.079999998</v>
      </c>
      <c r="AA86" s="240">
        <f t="shared" si="121"/>
        <v>79828568.160000011</v>
      </c>
      <c r="AB86" s="240">
        <f t="shared" si="121"/>
        <v>53718476.829999998</v>
      </c>
      <c r="AC86" s="240">
        <f t="shared" si="121"/>
        <v>33432868.5</v>
      </c>
      <c r="AD86" s="240">
        <f t="shared" si="121"/>
        <v>20010596.440000001</v>
      </c>
      <c r="AE86" s="240">
        <f t="shared" si="121"/>
        <v>16007169.83</v>
      </c>
      <c r="AF86" s="240">
        <f t="shared" ref="AF86" si="122">SUM(AF81:AF85)</f>
        <v>15260016.27</v>
      </c>
      <c r="AG86" s="452">
        <v>16708233</v>
      </c>
      <c r="AH86" s="119">
        <f t="shared" si="119"/>
        <v>-20345993.190000005</v>
      </c>
      <c r="AI86" s="70">
        <f t="shared" si="119"/>
        <v>-904853.22999999952</v>
      </c>
      <c r="AJ86" s="70">
        <f t="shared" si="119"/>
        <v>3239233.4299999988</v>
      </c>
      <c r="AK86" s="70">
        <f t="shared" si="119"/>
        <v>-1662814.2199999995</v>
      </c>
      <c r="AL86" s="70">
        <f t="shared" si="119"/>
        <v>-541353.56999999948</v>
      </c>
      <c r="AM86" s="70">
        <f t="shared" si="119"/>
        <v>-641585.28000000026</v>
      </c>
      <c r="AN86" s="70">
        <f t="shared" si="119"/>
        <v>-532004.4499999996</v>
      </c>
      <c r="AO86" s="70">
        <f t="shared" si="119"/>
        <v>-705400.91000000155</v>
      </c>
      <c r="AP86" s="70">
        <f t="shared" si="119"/>
        <v>-2771507.330000001</v>
      </c>
      <c r="AQ86" s="257">
        <f t="shared" ref="AQ86:AR86" si="123">SUM(AQ81:AQ85)</f>
        <v>-9148291.9299999997</v>
      </c>
      <c r="AR86" s="70">
        <f t="shared" si="123"/>
        <v>11263438.779999997</v>
      </c>
      <c r="AS86" s="70">
        <f t="shared" ref="AS86:AT86" si="124">SUM(AS81:AS85)</f>
        <v>7593743.080000001</v>
      </c>
      <c r="AT86" s="70">
        <f t="shared" si="124"/>
        <v>15065838.540000003</v>
      </c>
      <c r="AU86" s="70">
        <f t="shared" ref="AU86:AV86" si="125">SUM(AU81:AU85)</f>
        <v>-385776.87999999709</v>
      </c>
      <c r="AV86" s="70">
        <f t="shared" si="125"/>
        <v>-6176595.1999999993</v>
      </c>
      <c r="AW86" s="70">
        <f t="shared" ref="AW86:AX86" si="126">SUM(AW81:AW85)</f>
        <v>1762554.5699999996</v>
      </c>
      <c r="AX86" s="70">
        <f t="shared" si="126"/>
        <v>1943425.2000000011</v>
      </c>
      <c r="AY86" s="422">
        <f t="shared" ref="AY86:AZ86" si="127">SUM(AY81:AY85)</f>
        <v>2433521.7699999996</v>
      </c>
      <c r="AZ86" s="443">
        <f t="shared" si="127"/>
        <v>2998300.13</v>
      </c>
    </row>
    <row r="87" spans="1:52" x14ac:dyDescent="0.25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221"/>
      <c r="AF87" s="221"/>
      <c r="AG87" s="221"/>
      <c r="AH87" s="136"/>
      <c r="AI87" s="135"/>
      <c r="AJ87" s="24"/>
      <c r="AK87" s="24"/>
      <c r="AL87" s="24"/>
      <c r="AM87" s="24"/>
      <c r="AN87" s="24"/>
      <c r="AO87" s="24"/>
      <c r="AP87" s="24"/>
      <c r="AQ87" s="258"/>
      <c r="AR87" s="135"/>
      <c r="AS87" s="135"/>
      <c r="AT87" s="24"/>
      <c r="AU87" s="24"/>
      <c r="AV87" s="24"/>
      <c r="AW87" s="24"/>
      <c r="AX87" s="24"/>
      <c r="AY87" s="423"/>
      <c r="AZ87" s="444"/>
    </row>
    <row r="88" spans="1:52" x14ac:dyDescent="0.25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221" t="s">
        <v>30</v>
      </c>
      <c r="AF88" s="221" t="s">
        <v>30</v>
      </c>
      <c r="AG88" s="221" t="s">
        <v>30</v>
      </c>
      <c r="AH88" s="138" t="s">
        <v>30</v>
      </c>
      <c r="AI88" s="135" t="s">
        <v>30</v>
      </c>
      <c r="AJ88" s="30" t="s">
        <v>30</v>
      </c>
      <c r="AK88" s="30" t="s">
        <v>30</v>
      </c>
      <c r="AL88" s="30" t="s">
        <v>30</v>
      </c>
      <c r="AM88" s="30" t="s">
        <v>30</v>
      </c>
      <c r="AN88" s="30" t="s">
        <v>30</v>
      </c>
      <c r="AO88" s="30" t="s">
        <v>30</v>
      </c>
      <c r="AP88" s="30" t="s">
        <v>30</v>
      </c>
      <c r="AQ88" s="97" t="s">
        <v>30</v>
      </c>
      <c r="AR88" s="135" t="s">
        <v>30</v>
      </c>
      <c r="AS88" s="135" t="s">
        <v>30</v>
      </c>
      <c r="AT88" s="30" t="s">
        <v>30</v>
      </c>
      <c r="AU88" s="30" t="s">
        <v>30</v>
      </c>
      <c r="AV88" s="30" t="s">
        <v>30</v>
      </c>
      <c r="AW88" s="30" t="s">
        <v>30</v>
      </c>
      <c r="AX88" s="30" t="s">
        <v>30</v>
      </c>
      <c r="AY88" s="424" t="s">
        <v>30</v>
      </c>
      <c r="AZ88" s="445" t="s">
        <v>30</v>
      </c>
    </row>
    <row r="89" spans="1:52" x14ac:dyDescent="0.25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221" t="s">
        <v>30</v>
      </c>
      <c r="AF89" s="221" t="s">
        <v>30</v>
      </c>
      <c r="AG89" s="221" t="s">
        <v>30</v>
      </c>
      <c r="AH89" s="138" t="s">
        <v>30</v>
      </c>
      <c r="AI89" s="135" t="s">
        <v>30</v>
      </c>
      <c r="AJ89" s="30" t="s">
        <v>30</v>
      </c>
      <c r="AK89" s="30" t="s">
        <v>30</v>
      </c>
      <c r="AL89" s="30" t="s">
        <v>30</v>
      </c>
      <c r="AM89" s="30" t="s">
        <v>30</v>
      </c>
      <c r="AN89" s="30" t="s">
        <v>30</v>
      </c>
      <c r="AO89" s="30" t="s">
        <v>30</v>
      </c>
      <c r="AP89" s="30" t="s">
        <v>30</v>
      </c>
      <c r="AQ89" s="97" t="s">
        <v>30</v>
      </c>
      <c r="AR89" s="135" t="s">
        <v>30</v>
      </c>
      <c r="AS89" s="135" t="s">
        <v>30</v>
      </c>
      <c r="AT89" s="30" t="s">
        <v>30</v>
      </c>
      <c r="AU89" s="30" t="s">
        <v>30</v>
      </c>
      <c r="AV89" s="30" t="s">
        <v>30</v>
      </c>
      <c r="AW89" s="30" t="s">
        <v>30</v>
      </c>
      <c r="AX89" s="30" t="s">
        <v>30</v>
      </c>
      <c r="AY89" s="424" t="s">
        <v>30</v>
      </c>
      <c r="AZ89" s="445" t="s">
        <v>30</v>
      </c>
    </row>
    <row r="90" spans="1:52" x14ac:dyDescent="0.25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221" t="s">
        <v>30</v>
      </c>
      <c r="AF90" s="221" t="s">
        <v>30</v>
      </c>
      <c r="AG90" s="221" t="s">
        <v>30</v>
      </c>
      <c r="AH90" s="138" t="s">
        <v>30</v>
      </c>
      <c r="AI90" s="135" t="s">
        <v>30</v>
      </c>
      <c r="AJ90" s="30" t="s">
        <v>30</v>
      </c>
      <c r="AK90" s="30" t="s">
        <v>30</v>
      </c>
      <c r="AL90" s="30" t="s">
        <v>30</v>
      </c>
      <c r="AM90" s="30" t="s">
        <v>30</v>
      </c>
      <c r="AN90" s="30" t="s">
        <v>30</v>
      </c>
      <c r="AO90" s="30" t="s">
        <v>30</v>
      </c>
      <c r="AP90" s="30" t="s">
        <v>30</v>
      </c>
      <c r="AQ90" s="97" t="s">
        <v>30</v>
      </c>
      <c r="AR90" s="135" t="s">
        <v>30</v>
      </c>
      <c r="AS90" s="135" t="s">
        <v>30</v>
      </c>
      <c r="AT90" s="30" t="s">
        <v>30</v>
      </c>
      <c r="AU90" s="30" t="s">
        <v>30</v>
      </c>
      <c r="AV90" s="30" t="s">
        <v>30</v>
      </c>
      <c r="AW90" s="30" t="s">
        <v>30</v>
      </c>
      <c r="AX90" s="30" t="s">
        <v>30</v>
      </c>
      <c r="AY90" s="424" t="s">
        <v>30</v>
      </c>
      <c r="AZ90" s="445" t="s">
        <v>30</v>
      </c>
    </row>
    <row r="91" spans="1:52" x14ac:dyDescent="0.25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221" t="s">
        <v>30</v>
      </c>
      <c r="AF91" s="221" t="s">
        <v>30</v>
      </c>
      <c r="AG91" s="221" t="s">
        <v>30</v>
      </c>
      <c r="AH91" s="138" t="s">
        <v>30</v>
      </c>
      <c r="AI91" s="135" t="s">
        <v>30</v>
      </c>
      <c r="AJ91" s="30" t="s">
        <v>30</v>
      </c>
      <c r="AK91" s="30" t="s">
        <v>30</v>
      </c>
      <c r="AL91" s="30" t="s">
        <v>30</v>
      </c>
      <c r="AM91" s="30" t="s">
        <v>30</v>
      </c>
      <c r="AN91" s="30" t="s">
        <v>30</v>
      </c>
      <c r="AO91" s="30" t="s">
        <v>30</v>
      </c>
      <c r="AP91" s="30" t="s">
        <v>30</v>
      </c>
      <c r="AQ91" s="97" t="s">
        <v>30</v>
      </c>
      <c r="AR91" s="135" t="s">
        <v>30</v>
      </c>
      <c r="AS91" s="135" t="s">
        <v>30</v>
      </c>
      <c r="AT91" s="30" t="s">
        <v>30</v>
      </c>
      <c r="AU91" s="30" t="s">
        <v>30</v>
      </c>
      <c r="AV91" s="30" t="s">
        <v>30</v>
      </c>
      <c r="AW91" s="30" t="s">
        <v>30</v>
      </c>
      <c r="AX91" s="30" t="s">
        <v>30</v>
      </c>
      <c r="AY91" s="424" t="s">
        <v>30</v>
      </c>
      <c r="AZ91" s="445" t="s">
        <v>30</v>
      </c>
    </row>
    <row r="92" spans="1:52" x14ac:dyDescent="0.25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221" t="s">
        <v>30</v>
      </c>
      <c r="AF92" s="221" t="s">
        <v>30</v>
      </c>
      <c r="AG92" s="221" t="s">
        <v>30</v>
      </c>
      <c r="AH92" s="138" t="s">
        <v>30</v>
      </c>
      <c r="AI92" s="135" t="s">
        <v>30</v>
      </c>
      <c r="AJ92" s="30" t="s">
        <v>30</v>
      </c>
      <c r="AK92" s="30" t="s">
        <v>30</v>
      </c>
      <c r="AL92" s="30" t="s">
        <v>30</v>
      </c>
      <c r="AM92" s="30" t="s">
        <v>30</v>
      </c>
      <c r="AN92" s="30" t="s">
        <v>30</v>
      </c>
      <c r="AO92" s="30" t="s">
        <v>30</v>
      </c>
      <c r="AP92" s="30" t="s">
        <v>30</v>
      </c>
      <c r="AQ92" s="97" t="s">
        <v>30</v>
      </c>
      <c r="AR92" s="135" t="s">
        <v>30</v>
      </c>
      <c r="AS92" s="135" t="s">
        <v>30</v>
      </c>
      <c r="AT92" s="30" t="s">
        <v>30</v>
      </c>
      <c r="AU92" s="30" t="s">
        <v>30</v>
      </c>
      <c r="AV92" s="30" t="s">
        <v>30</v>
      </c>
      <c r="AW92" s="30" t="s">
        <v>30</v>
      </c>
      <c r="AX92" s="30" t="s">
        <v>30</v>
      </c>
      <c r="AY92" s="424" t="s">
        <v>30</v>
      </c>
      <c r="AZ92" s="445" t="s">
        <v>30</v>
      </c>
    </row>
    <row r="93" spans="1:52" x14ac:dyDescent="0.25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221" t="s">
        <v>30</v>
      </c>
      <c r="AF93" s="221" t="s">
        <v>30</v>
      </c>
      <c r="AG93" s="221" t="s">
        <v>30</v>
      </c>
      <c r="AH93" s="138" t="s">
        <v>30</v>
      </c>
      <c r="AI93" s="135" t="s">
        <v>30</v>
      </c>
      <c r="AJ93" s="30" t="s">
        <v>30</v>
      </c>
      <c r="AK93" s="30" t="s">
        <v>30</v>
      </c>
      <c r="AL93" s="30" t="s">
        <v>30</v>
      </c>
      <c r="AM93" s="30" t="s">
        <v>30</v>
      </c>
      <c r="AN93" s="30" t="s">
        <v>30</v>
      </c>
      <c r="AO93" s="30" t="s">
        <v>30</v>
      </c>
      <c r="AP93" s="30" t="s">
        <v>30</v>
      </c>
      <c r="AQ93" s="97" t="s">
        <v>30</v>
      </c>
      <c r="AR93" s="135" t="s">
        <v>30</v>
      </c>
      <c r="AS93" s="135" t="s">
        <v>30</v>
      </c>
      <c r="AT93" s="30" t="s">
        <v>30</v>
      </c>
      <c r="AU93" s="30" t="s">
        <v>30</v>
      </c>
      <c r="AV93" s="30" t="s">
        <v>30</v>
      </c>
      <c r="AW93" s="30" t="s">
        <v>30</v>
      </c>
      <c r="AX93" s="30" t="s">
        <v>30</v>
      </c>
      <c r="AY93" s="424" t="s">
        <v>30</v>
      </c>
      <c r="AZ93" s="445" t="s">
        <v>30</v>
      </c>
    </row>
    <row r="94" spans="1:52" x14ac:dyDescent="0.25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221"/>
      <c r="AF94" s="221"/>
      <c r="AG94" s="221"/>
      <c r="AH94" s="141"/>
      <c r="AI94" s="142"/>
      <c r="AJ94" s="25"/>
      <c r="AK94" s="25"/>
      <c r="AL94" s="25"/>
      <c r="AM94" s="25"/>
      <c r="AN94" s="25"/>
      <c r="AO94" s="25"/>
      <c r="AP94" s="25"/>
      <c r="AQ94" s="99"/>
      <c r="AR94" s="142"/>
      <c r="AS94" s="142"/>
      <c r="AT94" s="25"/>
      <c r="AU94" s="25"/>
      <c r="AV94" s="25"/>
      <c r="AW94" s="25"/>
      <c r="AX94" s="25"/>
      <c r="AY94" s="425"/>
      <c r="AZ94" s="99"/>
    </row>
    <row r="95" spans="1:52" x14ac:dyDescent="0.25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128">IF(D88="n/a", D81,D81+D88)</f>
        <v>32757777.579999998</v>
      </c>
      <c r="E95" s="67">
        <f t="shared" si="128"/>
        <v>21115009.800000001</v>
      </c>
      <c r="F95" s="67">
        <f t="shared" si="128"/>
        <v>11451333.68</v>
      </c>
      <c r="G95" s="67">
        <f t="shared" si="128"/>
        <v>8432572.0399999991</v>
      </c>
      <c r="H95" s="67">
        <f t="shared" si="128"/>
        <v>7518855.7000000002</v>
      </c>
      <c r="I95" s="67">
        <f t="shared" si="128"/>
        <v>8154353.6100000003</v>
      </c>
      <c r="J95" s="67">
        <f t="shared" si="128"/>
        <v>11226977.550000001</v>
      </c>
      <c r="K95" s="67">
        <f t="shared" si="128"/>
        <v>24325777.57</v>
      </c>
      <c r="L95" s="334">
        <f t="shared" si="128"/>
        <v>45040653.689999998</v>
      </c>
      <c r="M95" s="359">
        <f t="shared" si="128"/>
        <v>50252174.060000002</v>
      </c>
      <c r="N95" s="328">
        <f t="shared" si="128"/>
        <v>50746854.119999997</v>
      </c>
      <c r="O95" s="192">
        <f>IF(O88="n/a", O81,O81+O88)</f>
        <v>39158946.759999998</v>
      </c>
      <c r="P95" s="192">
        <f t="shared" ref="P95:W100" si="129">IF(P88="n/a", P81,P81+P88)</f>
        <v>33270807.379999999</v>
      </c>
      <c r="Q95" s="192">
        <f t="shared" si="129"/>
        <v>24651544.539999999</v>
      </c>
      <c r="R95" s="192">
        <f t="shared" si="129"/>
        <v>11099014.99</v>
      </c>
      <c r="S95" s="192">
        <f t="shared" si="129"/>
        <v>8338424.5099999998</v>
      </c>
      <c r="T95" s="192">
        <f t="shared" si="129"/>
        <v>7415162.9299999997</v>
      </c>
      <c r="U95" s="192">
        <f t="shared" si="129"/>
        <v>7993278.54</v>
      </c>
      <c r="V95" s="192">
        <f t="shared" si="129"/>
        <v>10649869.74</v>
      </c>
      <c r="W95" s="192">
        <f t="shared" si="129"/>
        <v>22699385.739999998</v>
      </c>
      <c r="X95" s="295">
        <f t="shared" ref="X95:AA100" si="130">IF(X88="n/a", X81,X81+X88)</f>
        <v>38466275.079999998</v>
      </c>
      <c r="Y95" s="225">
        <f t="shared" si="130"/>
        <v>57871748.359999999</v>
      </c>
      <c r="Z95" s="59">
        <f t="shared" si="130"/>
        <v>54914061.479999997</v>
      </c>
      <c r="AA95" s="192">
        <f t="shared" si="130"/>
        <v>48031906.960000001</v>
      </c>
      <c r="AB95" s="192">
        <f t="shared" ref="AB95:AC95" si="131">IF(AB88="n/a", AB81,AB81+AB88)</f>
        <v>32077330.170000002</v>
      </c>
      <c r="AC95" s="192">
        <f t="shared" si="131"/>
        <v>19268253.510000002</v>
      </c>
      <c r="AD95" s="192">
        <f t="shared" ref="AD95:AE95" si="132">IF(AD88="n/a", AD81,AD81+AD88)</f>
        <v>11586438.109999999</v>
      </c>
      <c r="AE95" s="192">
        <f t="shared" si="132"/>
        <v>8906499.3200000003</v>
      </c>
      <c r="AF95" s="192">
        <f t="shared" ref="AF95" si="133">IF(AF88="n/a", AF81,AF81+AF88)</f>
        <v>8502215.1199999992</v>
      </c>
      <c r="AG95" s="326">
        <v>8972660</v>
      </c>
      <c r="AH95" s="114">
        <f t="shared" ref="AH95:AQ99" si="134">O95-C95</f>
        <v>-12361340.380000003</v>
      </c>
      <c r="AI95" s="59">
        <f t="shared" si="134"/>
        <v>513029.80000000075</v>
      </c>
      <c r="AJ95" s="59">
        <f t="shared" si="134"/>
        <v>3536534.7399999984</v>
      </c>
      <c r="AK95" s="59">
        <f t="shared" si="134"/>
        <v>-352318.68999999948</v>
      </c>
      <c r="AL95" s="59">
        <f t="shared" si="134"/>
        <v>-94147.529999999329</v>
      </c>
      <c r="AM95" s="59">
        <f t="shared" si="134"/>
        <v>-103692.77000000048</v>
      </c>
      <c r="AN95" s="59">
        <f t="shared" si="134"/>
        <v>-161075.0700000003</v>
      </c>
      <c r="AO95" s="59">
        <f t="shared" si="134"/>
        <v>-577107.81000000052</v>
      </c>
      <c r="AP95" s="59">
        <f t="shared" si="134"/>
        <v>-1626391.8300000019</v>
      </c>
      <c r="AQ95" s="95">
        <f t="shared" si="134"/>
        <v>-6574378.6099999994</v>
      </c>
      <c r="AR95" s="59">
        <f t="shared" ref="AR95:AZ99" si="135">Y95-M95</f>
        <v>7619574.299999997</v>
      </c>
      <c r="AS95" s="59">
        <f t="shared" si="135"/>
        <v>4167207.3599999994</v>
      </c>
      <c r="AT95" s="59">
        <f t="shared" si="135"/>
        <v>8872960.200000003</v>
      </c>
      <c r="AU95" s="59">
        <f t="shared" si="135"/>
        <v>-1193477.2099999972</v>
      </c>
      <c r="AV95" s="59">
        <f t="shared" si="135"/>
        <v>-5383291.0299999975</v>
      </c>
      <c r="AW95" s="59">
        <f t="shared" si="135"/>
        <v>487423.11999999918</v>
      </c>
      <c r="AX95" s="59">
        <f t="shared" si="135"/>
        <v>568074.81000000052</v>
      </c>
      <c r="AY95" s="75">
        <f t="shared" si="135"/>
        <v>1087052.1899999995</v>
      </c>
      <c r="AZ95" s="81">
        <f t="shared" si="135"/>
        <v>979381.46</v>
      </c>
    </row>
    <row r="96" spans="1:52" x14ac:dyDescent="0.25">
      <c r="A96" s="275"/>
      <c r="B96" s="87" t="str">
        <f>$B$12</f>
        <v>Low Income Residential [2]</v>
      </c>
      <c r="C96" s="66">
        <f t="shared" ref="C96:O100" si="136">IF(C89="n/a", C82,C82+C89)</f>
        <v>6560695.3499999996</v>
      </c>
      <c r="D96" s="67">
        <f t="shared" si="136"/>
        <v>4148788.41</v>
      </c>
      <c r="E96" s="67">
        <f t="shared" si="136"/>
        <v>3005372.2</v>
      </c>
      <c r="F96" s="67">
        <f t="shared" si="136"/>
        <v>1764842.61</v>
      </c>
      <c r="G96" s="67">
        <f t="shared" si="136"/>
        <v>1081568.18</v>
      </c>
      <c r="H96" s="67">
        <f t="shared" si="136"/>
        <v>968966.43</v>
      </c>
      <c r="I96" s="67">
        <f t="shared" si="136"/>
        <v>954941.41</v>
      </c>
      <c r="J96" s="67">
        <f t="shared" si="136"/>
        <v>1285463.08</v>
      </c>
      <c r="K96" s="67">
        <f t="shared" si="136"/>
        <v>2841274.85</v>
      </c>
      <c r="L96" s="334">
        <f t="shared" si="136"/>
        <v>5064209.62</v>
      </c>
      <c r="M96" s="359">
        <f t="shared" si="136"/>
        <v>5867187.46</v>
      </c>
      <c r="N96" s="328">
        <f t="shared" si="136"/>
        <v>6126647.3399999999</v>
      </c>
      <c r="O96" s="192">
        <f t="shared" si="136"/>
        <v>4941773.5599999996</v>
      </c>
      <c r="P96" s="192">
        <f t="shared" si="129"/>
        <v>3861387.46</v>
      </c>
      <c r="Q96" s="192">
        <f t="shared" si="129"/>
        <v>3026969.04</v>
      </c>
      <c r="R96" s="192">
        <f t="shared" si="129"/>
        <v>1429265.04</v>
      </c>
      <c r="S96" s="192">
        <f t="shared" si="129"/>
        <v>1097679.29</v>
      </c>
      <c r="T96" s="192">
        <f t="shared" si="129"/>
        <v>950283.53</v>
      </c>
      <c r="U96" s="192">
        <f t="shared" si="129"/>
        <v>996372.49</v>
      </c>
      <c r="V96" s="192">
        <f t="shared" si="129"/>
        <v>1358169.22</v>
      </c>
      <c r="W96" s="192">
        <f t="shared" si="129"/>
        <v>2853753.93</v>
      </c>
      <c r="X96" s="295">
        <f t="shared" ref="X96" si="137">IF(X89="n/a", X82,X82+X89)</f>
        <v>4947414.7</v>
      </c>
      <c r="Y96" s="225">
        <f t="shared" si="130"/>
        <v>7414288.6399999997</v>
      </c>
      <c r="Z96" s="59">
        <f t="shared" si="130"/>
        <v>7234475.7999999998</v>
      </c>
      <c r="AA96" s="192">
        <f t="shared" si="130"/>
        <v>6537240.7999999998</v>
      </c>
      <c r="AB96" s="192">
        <f t="shared" ref="AB96:AC96" si="138">IF(AB89="n/a", AB82,AB82+AB89)</f>
        <v>4181219.28</v>
      </c>
      <c r="AC96" s="192">
        <f t="shared" si="138"/>
        <v>2811535.73</v>
      </c>
      <c r="AD96" s="192">
        <f t="shared" ref="AD96:AE96" si="139">IF(AD89="n/a", AD82,AD82+AD89)</f>
        <v>1748929.33</v>
      </c>
      <c r="AE96" s="192">
        <f t="shared" si="139"/>
        <v>1500377.56</v>
      </c>
      <c r="AF96" s="192">
        <f t="shared" ref="AF96" si="140">IF(AF89="n/a", AF82,AF82+AF89)</f>
        <v>1195317.44</v>
      </c>
      <c r="AG96" s="408">
        <v>1243344.3600000001</v>
      </c>
      <c r="AH96" s="114">
        <f t="shared" si="134"/>
        <v>-1618921.79</v>
      </c>
      <c r="AI96" s="59">
        <f t="shared" si="134"/>
        <v>-287400.95000000019</v>
      </c>
      <c r="AJ96" s="59">
        <f t="shared" si="134"/>
        <v>21596.839999999851</v>
      </c>
      <c r="AK96" s="59">
        <f t="shared" si="134"/>
        <v>-335577.57000000007</v>
      </c>
      <c r="AL96" s="59">
        <f t="shared" si="134"/>
        <v>16111.110000000102</v>
      </c>
      <c r="AM96" s="59">
        <f t="shared" si="134"/>
        <v>-18682.900000000023</v>
      </c>
      <c r="AN96" s="59">
        <f t="shared" si="134"/>
        <v>41431.079999999958</v>
      </c>
      <c r="AO96" s="59">
        <f t="shared" si="134"/>
        <v>72706.139999999898</v>
      </c>
      <c r="AP96" s="59">
        <f t="shared" si="134"/>
        <v>12479.080000000075</v>
      </c>
      <c r="AQ96" s="95">
        <f t="shared" si="134"/>
        <v>-116794.91999999993</v>
      </c>
      <c r="AR96" s="59">
        <f t="shared" si="135"/>
        <v>1547101.1799999997</v>
      </c>
      <c r="AS96" s="59">
        <f t="shared" si="135"/>
        <v>1107828.46</v>
      </c>
      <c r="AT96" s="59">
        <f t="shared" si="135"/>
        <v>1595467.2400000002</v>
      </c>
      <c r="AU96" s="59">
        <f t="shared" si="135"/>
        <v>319831.81999999983</v>
      </c>
      <c r="AV96" s="59">
        <f t="shared" si="135"/>
        <v>-215433.31000000006</v>
      </c>
      <c r="AW96" s="59">
        <f t="shared" si="135"/>
        <v>319664.29000000004</v>
      </c>
      <c r="AX96" s="59">
        <f t="shared" si="135"/>
        <v>402698.27</v>
      </c>
      <c r="AY96" s="75">
        <f t="shared" si="135"/>
        <v>245033.90999999992</v>
      </c>
      <c r="AZ96" s="81">
        <f t="shared" si="135"/>
        <v>246971.87000000011</v>
      </c>
    </row>
    <row r="97" spans="1:52" x14ac:dyDescent="0.25">
      <c r="A97" s="275"/>
      <c r="B97" s="87" t="str">
        <f>$B$13</f>
        <v>Small C&amp;I [3]</v>
      </c>
      <c r="C97" s="66">
        <f t="shared" si="136"/>
        <v>7715647.4900000002</v>
      </c>
      <c r="D97" s="67">
        <f t="shared" si="136"/>
        <v>4597306.25</v>
      </c>
      <c r="E97" s="67">
        <f t="shared" si="136"/>
        <v>2523250.02</v>
      </c>
      <c r="F97" s="67">
        <f t="shared" si="136"/>
        <v>1300518.48</v>
      </c>
      <c r="G97" s="67">
        <f t="shared" si="136"/>
        <v>979847.65</v>
      </c>
      <c r="H97" s="67">
        <f t="shared" si="136"/>
        <v>913709.08000000007</v>
      </c>
      <c r="I97" s="67">
        <f t="shared" si="136"/>
        <v>961868.64999999991</v>
      </c>
      <c r="J97" s="67">
        <f t="shared" si="136"/>
        <v>1271723.3599999999</v>
      </c>
      <c r="K97" s="67">
        <f t="shared" si="136"/>
        <v>2850415.4899999998</v>
      </c>
      <c r="L97" s="334">
        <f t="shared" si="136"/>
        <v>6144795.9399999995</v>
      </c>
      <c r="M97" s="359">
        <f t="shared" si="136"/>
        <v>7155611.1200000001</v>
      </c>
      <c r="N97" s="328">
        <f t="shared" si="136"/>
        <v>7251721.6699999999</v>
      </c>
      <c r="O97" s="192">
        <f t="shared" si="136"/>
        <v>5377295.0099999998</v>
      </c>
      <c r="P97" s="192">
        <f t="shared" si="129"/>
        <v>4119181</v>
      </c>
      <c r="Q97" s="192">
        <f t="shared" si="129"/>
        <v>2731680.72</v>
      </c>
      <c r="R97" s="192">
        <f t="shared" si="129"/>
        <v>1138505.8900000001</v>
      </c>
      <c r="S97" s="192">
        <f t="shared" si="129"/>
        <v>886206.72</v>
      </c>
      <c r="T97" s="192">
        <f t="shared" si="129"/>
        <v>840595.17</v>
      </c>
      <c r="U97" s="192">
        <f t="shared" si="129"/>
        <v>885245.79</v>
      </c>
      <c r="V97" s="192">
        <f t="shared" si="129"/>
        <v>1124808.83</v>
      </c>
      <c r="W97" s="192">
        <f t="shared" si="129"/>
        <v>2682377.1599999997</v>
      </c>
      <c r="X97" s="295">
        <f t="shared" ref="X97" si="141">IF(X90="n/a", X83,X83+X90)</f>
        <v>5481746.29</v>
      </c>
      <c r="Y97" s="225">
        <f t="shared" si="130"/>
        <v>7968155.5200000005</v>
      </c>
      <c r="Z97" s="59">
        <f t="shared" si="130"/>
        <v>8703579.629999999</v>
      </c>
      <c r="AA97" s="192">
        <f t="shared" si="130"/>
        <v>7365795.25</v>
      </c>
      <c r="AB97" s="192">
        <f t="shared" ref="AB97:AC97" si="142">IF(AB90="n/a", AB83,AB83+AB90)</f>
        <v>4159564.68</v>
      </c>
      <c r="AC97" s="192">
        <f t="shared" si="142"/>
        <v>2399366.25</v>
      </c>
      <c r="AD97" s="192">
        <f t="shared" ref="AD97:AE97" si="143">IF(AD90="n/a", AD83,AD83+AD90)</f>
        <v>1341934.3499999999</v>
      </c>
      <c r="AE97" s="192">
        <f t="shared" si="143"/>
        <v>1060782.1000000001</v>
      </c>
      <c r="AF97" s="192">
        <f t="shared" ref="AF97" si="144">IF(AF90="n/a", AF83,AF83+AF90)</f>
        <v>1024295.8</v>
      </c>
      <c r="AG97" s="408">
        <v>1064136.1399999999</v>
      </c>
      <c r="AH97" s="114">
        <f t="shared" si="134"/>
        <v>-2338352.4800000004</v>
      </c>
      <c r="AI97" s="59">
        <f t="shared" si="134"/>
        <v>-478125.25</v>
      </c>
      <c r="AJ97" s="59">
        <f t="shared" si="134"/>
        <v>208430.70000000019</v>
      </c>
      <c r="AK97" s="59">
        <f t="shared" si="134"/>
        <v>-162012.58999999985</v>
      </c>
      <c r="AL97" s="59">
        <f t="shared" si="134"/>
        <v>-93640.930000000051</v>
      </c>
      <c r="AM97" s="59">
        <f t="shared" si="134"/>
        <v>-73113.910000000033</v>
      </c>
      <c r="AN97" s="59">
        <f t="shared" si="134"/>
        <v>-76622.85999999987</v>
      </c>
      <c r="AO97" s="59">
        <f t="shared" si="134"/>
        <v>-146914.5299999998</v>
      </c>
      <c r="AP97" s="59">
        <f t="shared" si="134"/>
        <v>-168038.33000000007</v>
      </c>
      <c r="AQ97" s="95">
        <f t="shared" si="134"/>
        <v>-663049.64999999944</v>
      </c>
      <c r="AR97" s="59">
        <f t="shared" si="135"/>
        <v>812544.40000000037</v>
      </c>
      <c r="AS97" s="59">
        <f t="shared" si="135"/>
        <v>1451857.959999999</v>
      </c>
      <c r="AT97" s="59">
        <f t="shared" si="135"/>
        <v>1988500.2400000002</v>
      </c>
      <c r="AU97" s="59">
        <f t="shared" si="135"/>
        <v>40383.680000000168</v>
      </c>
      <c r="AV97" s="59">
        <f t="shared" si="135"/>
        <v>-332314.4700000002</v>
      </c>
      <c r="AW97" s="59">
        <f t="shared" si="135"/>
        <v>203428.45999999973</v>
      </c>
      <c r="AX97" s="59">
        <f t="shared" si="135"/>
        <v>174575.38000000012</v>
      </c>
      <c r="AY97" s="75">
        <f t="shared" si="135"/>
        <v>183700.63</v>
      </c>
      <c r="AZ97" s="81">
        <f t="shared" si="135"/>
        <v>178890.34999999986</v>
      </c>
    </row>
    <row r="98" spans="1:52" x14ac:dyDescent="0.25">
      <c r="A98" s="275"/>
      <c r="B98" s="87" t="str">
        <f>$B$14</f>
        <v>Medium C&amp;I [4]</v>
      </c>
      <c r="C98" s="66">
        <f t="shared" si="136"/>
        <v>10803327.15</v>
      </c>
      <c r="D98" s="67">
        <f t="shared" si="136"/>
        <v>6923117.1200000001</v>
      </c>
      <c r="E98" s="67">
        <f t="shared" si="136"/>
        <v>4310939.66</v>
      </c>
      <c r="F98" s="67">
        <f t="shared" si="136"/>
        <v>2386999.7599999998</v>
      </c>
      <c r="G98" s="67">
        <f t="shared" si="136"/>
        <v>1737136.8900000001</v>
      </c>
      <c r="H98" s="67">
        <f t="shared" si="136"/>
        <v>1596991.71</v>
      </c>
      <c r="I98" s="67">
        <f t="shared" si="136"/>
        <v>1708511.9</v>
      </c>
      <c r="J98" s="67">
        <f t="shared" si="136"/>
        <v>2231477.8200000003</v>
      </c>
      <c r="K98" s="67">
        <f t="shared" si="136"/>
        <v>4640643.4799999995</v>
      </c>
      <c r="L98" s="334">
        <f t="shared" si="136"/>
        <v>8869193.2200000007</v>
      </c>
      <c r="M98" s="359">
        <f t="shared" si="136"/>
        <v>10198115.959999999</v>
      </c>
      <c r="N98" s="328">
        <f t="shared" si="136"/>
        <v>10288749.379999999</v>
      </c>
      <c r="O98" s="192">
        <f t="shared" si="136"/>
        <v>8031369.5099999998</v>
      </c>
      <c r="P98" s="192">
        <f t="shared" si="129"/>
        <v>6034123.1200000001</v>
      </c>
      <c r="Q98" s="192">
        <f t="shared" si="129"/>
        <v>4216245.16</v>
      </c>
      <c r="R98" s="192">
        <f t="shared" si="129"/>
        <v>1890430.46</v>
      </c>
      <c r="S98" s="192">
        <f t="shared" si="129"/>
        <v>1484690.02</v>
      </c>
      <c r="T98" s="192">
        <f t="shared" si="129"/>
        <v>1415883.54</v>
      </c>
      <c r="U98" s="192">
        <f t="shared" si="129"/>
        <v>1487116.28</v>
      </c>
      <c r="V98" s="192">
        <f t="shared" si="129"/>
        <v>1973316.7</v>
      </c>
      <c r="W98" s="192">
        <f t="shared" si="129"/>
        <v>4217248.2700000005</v>
      </c>
      <c r="X98" s="295">
        <f t="shared" ref="X98" si="145">IF(X91="n/a", X84,X84+X91)</f>
        <v>7541193.8300000001</v>
      </c>
      <c r="Y98" s="225">
        <f t="shared" si="130"/>
        <v>11135702.4</v>
      </c>
      <c r="Z98" s="59">
        <f t="shared" si="130"/>
        <v>10798504.200000001</v>
      </c>
      <c r="AA98" s="192">
        <f t="shared" si="130"/>
        <v>9703986.6099999994</v>
      </c>
      <c r="AB98" s="192">
        <f t="shared" ref="AB98:AC98" si="146">IF(AB91="n/a", AB84,AB84+AB91)</f>
        <v>6261208.9400000004</v>
      </c>
      <c r="AC98" s="192">
        <f t="shared" si="146"/>
        <v>3860870.81</v>
      </c>
      <c r="AD98" s="192">
        <f t="shared" ref="AD98:AE98" si="147">IF(AD91="n/a", AD84,AD84+AD91)</f>
        <v>2252407.35</v>
      </c>
      <c r="AE98" s="192">
        <f t="shared" si="147"/>
        <v>1852485.01</v>
      </c>
      <c r="AF98" s="192">
        <f t="shared" ref="AF98" si="148">IF(AF91="n/a", AF84,AF84+AF91)</f>
        <v>1783335.87</v>
      </c>
      <c r="AG98" s="408">
        <v>1872801.93</v>
      </c>
      <c r="AH98" s="114">
        <f t="shared" si="134"/>
        <v>-2771957.6400000006</v>
      </c>
      <c r="AI98" s="59">
        <f t="shared" si="134"/>
        <v>-888994</v>
      </c>
      <c r="AJ98" s="59">
        <f t="shared" si="134"/>
        <v>-94694.5</v>
      </c>
      <c r="AK98" s="59">
        <f t="shared" si="134"/>
        <v>-496569.29999999981</v>
      </c>
      <c r="AL98" s="59">
        <f t="shared" si="134"/>
        <v>-252446.87000000011</v>
      </c>
      <c r="AM98" s="59">
        <f t="shared" si="134"/>
        <v>-181108.16999999993</v>
      </c>
      <c r="AN98" s="59">
        <f t="shared" si="134"/>
        <v>-221395.61999999988</v>
      </c>
      <c r="AO98" s="59">
        <f t="shared" si="134"/>
        <v>-258161.12000000034</v>
      </c>
      <c r="AP98" s="59">
        <f t="shared" si="134"/>
        <v>-423395.20999999903</v>
      </c>
      <c r="AQ98" s="95">
        <f t="shared" si="134"/>
        <v>-1327999.3900000006</v>
      </c>
      <c r="AR98" s="59">
        <f t="shared" si="135"/>
        <v>937586.44000000134</v>
      </c>
      <c r="AS98" s="59">
        <f t="shared" si="135"/>
        <v>509754.82000000216</v>
      </c>
      <c r="AT98" s="59">
        <f t="shared" si="135"/>
        <v>1672617.0999999996</v>
      </c>
      <c r="AU98" s="59">
        <f t="shared" si="135"/>
        <v>227085.8200000003</v>
      </c>
      <c r="AV98" s="59">
        <f t="shared" si="135"/>
        <v>-355374.35000000009</v>
      </c>
      <c r="AW98" s="59">
        <f t="shared" si="135"/>
        <v>361976.89000000013</v>
      </c>
      <c r="AX98" s="59">
        <f t="shared" si="135"/>
        <v>367794.99</v>
      </c>
      <c r="AY98" s="75">
        <f t="shared" si="135"/>
        <v>367452.33000000007</v>
      </c>
      <c r="AZ98" s="81">
        <f t="shared" si="135"/>
        <v>385685.64999999991</v>
      </c>
    </row>
    <row r="99" spans="1:52" ht="17.25" x14ac:dyDescent="0.4">
      <c r="A99" s="275"/>
      <c r="B99" s="87" t="str">
        <f>$B$15</f>
        <v>Large C&amp;I [5]</v>
      </c>
      <c r="C99" s="82">
        <f t="shared" si="136"/>
        <v>8508765.6799999997</v>
      </c>
      <c r="D99" s="69">
        <f t="shared" si="136"/>
        <v>6582117.5800000001</v>
      </c>
      <c r="E99" s="69">
        <f t="shared" si="136"/>
        <v>5415658.5899999999</v>
      </c>
      <c r="F99" s="69">
        <f t="shared" si="136"/>
        <v>3007161.56</v>
      </c>
      <c r="G99" s="69">
        <f t="shared" si="136"/>
        <v>2373973.44</v>
      </c>
      <c r="H99" s="69">
        <f t="shared" si="136"/>
        <v>2469556.86</v>
      </c>
      <c r="I99" s="69">
        <f t="shared" si="136"/>
        <v>2462262.5299999998</v>
      </c>
      <c r="J99" s="69">
        <f t="shared" si="136"/>
        <v>2638141.4800000004</v>
      </c>
      <c r="K99" s="69">
        <f t="shared" si="136"/>
        <v>4738478.42</v>
      </c>
      <c r="L99" s="348">
        <f t="shared" si="136"/>
        <v>8156364.29</v>
      </c>
      <c r="M99" s="360">
        <f t="shared" si="136"/>
        <v>8514975</v>
      </c>
      <c r="N99" s="329">
        <f t="shared" si="136"/>
        <v>8630106.4900000002</v>
      </c>
      <c r="O99" s="223">
        <f t="shared" si="136"/>
        <v>7253344.7799999993</v>
      </c>
      <c r="P99" s="223">
        <f t="shared" si="129"/>
        <v>6818754.75</v>
      </c>
      <c r="Q99" s="223">
        <f t="shared" si="129"/>
        <v>4983024.24</v>
      </c>
      <c r="R99" s="223">
        <f t="shared" si="129"/>
        <v>2690825.4899999998</v>
      </c>
      <c r="S99" s="223">
        <f t="shared" si="129"/>
        <v>2256744.09</v>
      </c>
      <c r="T99" s="223">
        <f t="shared" si="129"/>
        <v>2204569.33</v>
      </c>
      <c r="U99" s="223">
        <f t="shared" si="129"/>
        <v>2347920.5500000003</v>
      </c>
      <c r="V99" s="223">
        <f t="shared" si="129"/>
        <v>2842217.8899999997</v>
      </c>
      <c r="W99" s="223">
        <f t="shared" si="129"/>
        <v>4172317.38</v>
      </c>
      <c r="X99" s="296">
        <f t="shared" ref="X99" si="149">IF(X92="n/a", X85,X85+X92)</f>
        <v>7690294.9299999997</v>
      </c>
      <c r="Y99" s="398">
        <f t="shared" si="130"/>
        <v>8861607.459999999</v>
      </c>
      <c r="Z99" s="60">
        <f t="shared" si="130"/>
        <v>8987200.9700000007</v>
      </c>
      <c r="AA99" s="223">
        <f t="shared" si="130"/>
        <v>8189638.54</v>
      </c>
      <c r="AB99" s="223">
        <f t="shared" ref="AB99:AC99" si="150">IF(AB92="n/a", AB85,AB85+AB92)</f>
        <v>7039153.7599999998</v>
      </c>
      <c r="AC99" s="223">
        <f t="shared" si="150"/>
        <v>5092842.1999999993</v>
      </c>
      <c r="AD99" s="223">
        <f t="shared" ref="AD99:AE99" si="151">IF(AD92="n/a", AD85,AD85+AD92)</f>
        <v>3080887.3000000003</v>
      </c>
      <c r="AE99" s="223">
        <f t="shared" si="151"/>
        <v>2687025.8400000003</v>
      </c>
      <c r="AF99" s="223">
        <f t="shared" ref="AF99" si="152">IF(AF92="n/a", AF85,AF85+AF92)</f>
        <v>2754852.04</v>
      </c>
      <c r="AG99" s="408">
        <v>3555291.35</v>
      </c>
      <c r="AH99" s="115">
        <f t="shared" si="134"/>
        <v>-1255420.9000000004</v>
      </c>
      <c r="AI99" s="60">
        <f t="shared" si="134"/>
        <v>236637.16999999993</v>
      </c>
      <c r="AJ99" s="60">
        <f t="shared" si="134"/>
        <v>-432634.34999999963</v>
      </c>
      <c r="AK99" s="60">
        <f t="shared" si="134"/>
        <v>-316336.0700000003</v>
      </c>
      <c r="AL99" s="60">
        <f t="shared" si="134"/>
        <v>-117229.35000000009</v>
      </c>
      <c r="AM99" s="60">
        <f t="shared" si="134"/>
        <v>-264987.5299999998</v>
      </c>
      <c r="AN99" s="60">
        <f t="shared" si="134"/>
        <v>-114341.97999999952</v>
      </c>
      <c r="AO99" s="60">
        <f t="shared" si="134"/>
        <v>204076.40999999922</v>
      </c>
      <c r="AP99" s="60">
        <f t="shared" si="134"/>
        <v>-566161.04</v>
      </c>
      <c r="AQ99" s="96">
        <f t="shared" si="134"/>
        <v>-466069.36000000034</v>
      </c>
      <c r="AR99" s="60">
        <f t="shared" si="135"/>
        <v>346632.45999999903</v>
      </c>
      <c r="AS99" s="60">
        <f t="shared" si="135"/>
        <v>357094.48000000045</v>
      </c>
      <c r="AT99" s="60">
        <f t="shared" si="135"/>
        <v>936293.76000000071</v>
      </c>
      <c r="AU99" s="60">
        <f t="shared" si="135"/>
        <v>220399.00999999978</v>
      </c>
      <c r="AV99" s="60">
        <f t="shared" si="135"/>
        <v>109817.95999999903</v>
      </c>
      <c r="AW99" s="60">
        <f t="shared" si="135"/>
        <v>390061.81000000052</v>
      </c>
      <c r="AX99" s="60">
        <f t="shared" si="135"/>
        <v>430281.75000000047</v>
      </c>
      <c r="AY99" s="318">
        <f t="shared" si="135"/>
        <v>550282.71</v>
      </c>
      <c r="AZ99" s="439">
        <f t="shared" si="135"/>
        <v>1207370.7999999998</v>
      </c>
    </row>
    <row r="100" spans="1:52" ht="15.75" thickBot="1" x14ac:dyDescent="0.3">
      <c r="A100" s="275"/>
      <c r="B100" s="90" t="str">
        <f>$B$16</f>
        <v>Total</v>
      </c>
      <c r="C100" s="65">
        <f t="shared" si="136"/>
        <v>85108722.810000002</v>
      </c>
      <c r="D100" s="61">
        <f t="shared" si="136"/>
        <v>55009106.93999999</v>
      </c>
      <c r="E100" s="61">
        <f t="shared" si="136"/>
        <v>36370230.269999996</v>
      </c>
      <c r="F100" s="61">
        <f t="shared" si="136"/>
        <v>19910856.09</v>
      </c>
      <c r="G100" s="61">
        <f t="shared" si="136"/>
        <v>14605098.199999999</v>
      </c>
      <c r="H100" s="61">
        <f t="shared" si="136"/>
        <v>13468079.780000001</v>
      </c>
      <c r="I100" s="61">
        <f t="shared" si="136"/>
        <v>14241938.1</v>
      </c>
      <c r="J100" s="61">
        <f t="shared" si="136"/>
        <v>18653783.289999999</v>
      </c>
      <c r="K100" s="61">
        <f t="shared" si="136"/>
        <v>39396589.810000002</v>
      </c>
      <c r="L100" s="319">
        <f t="shared" si="136"/>
        <v>73275216.75999999</v>
      </c>
      <c r="M100" s="116">
        <f t="shared" si="136"/>
        <v>81988063.599999994</v>
      </c>
      <c r="N100" s="330">
        <f t="shared" si="136"/>
        <v>83044078.999999985</v>
      </c>
      <c r="O100" s="214">
        <f t="shared" si="136"/>
        <v>64762729.619999997</v>
      </c>
      <c r="P100" s="214">
        <f t="shared" si="129"/>
        <v>54104253.709999993</v>
      </c>
      <c r="Q100" s="214">
        <f t="shared" si="129"/>
        <v>39609463.699999996</v>
      </c>
      <c r="R100" s="214">
        <f t="shared" si="129"/>
        <v>18248041.870000001</v>
      </c>
      <c r="S100" s="214">
        <f t="shared" si="129"/>
        <v>14063744.630000001</v>
      </c>
      <c r="T100" s="214">
        <f t="shared" si="129"/>
        <v>12826494.500000002</v>
      </c>
      <c r="U100" s="214">
        <f t="shared" si="129"/>
        <v>13709933.65</v>
      </c>
      <c r="V100" s="214">
        <f t="shared" si="129"/>
        <v>17948382.379999999</v>
      </c>
      <c r="W100" s="214">
        <f t="shared" si="129"/>
        <v>36625082.479999997</v>
      </c>
      <c r="X100" s="297">
        <f t="shared" ref="X100" si="153">IF(X93="n/a", X86,X86+X93)</f>
        <v>64126924.829999998</v>
      </c>
      <c r="Y100" s="386">
        <f>SUM(Y95:Y99)</f>
        <v>93251502.379999995</v>
      </c>
      <c r="Z100" s="61">
        <f t="shared" si="130"/>
        <v>90637822.079999998</v>
      </c>
      <c r="AA100" s="214">
        <f t="shared" si="130"/>
        <v>79828568.160000011</v>
      </c>
      <c r="AB100" s="214">
        <f t="shared" ref="AB100:AC100" si="154">IF(AB93="n/a", AB86,AB86+AB93)</f>
        <v>53718476.829999998</v>
      </c>
      <c r="AC100" s="214">
        <f t="shared" si="154"/>
        <v>33432868.5</v>
      </c>
      <c r="AD100" s="214">
        <f t="shared" ref="AD100:AE100" si="155">IF(AD93="n/a", AD86,AD86+AD93)</f>
        <v>20010596.440000001</v>
      </c>
      <c r="AE100" s="214">
        <f t="shared" si="155"/>
        <v>16007169.83</v>
      </c>
      <c r="AF100" s="214">
        <f t="shared" ref="AF100" si="156">IF(AF93="n/a", AF86,AF86+AF93)</f>
        <v>15260016.27</v>
      </c>
      <c r="AG100" s="409">
        <v>16708233</v>
      </c>
      <c r="AH100" s="116">
        <f>SUM(AH95:AH99)</f>
        <v>-20345993.190000005</v>
      </c>
      <c r="AI100" s="61">
        <f>SUM(AI95:AI99)</f>
        <v>-904853.22999999952</v>
      </c>
      <c r="AJ100" s="61">
        <f t="shared" ref="AJ100:AP100" si="157">SUM(AJ95:AJ99)</f>
        <v>3239233.4299999988</v>
      </c>
      <c r="AK100" s="61">
        <f t="shared" si="157"/>
        <v>-1662814.2199999995</v>
      </c>
      <c r="AL100" s="61">
        <f t="shared" si="157"/>
        <v>-541353.56999999948</v>
      </c>
      <c r="AM100" s="61">
        <f t="shared" si="157"/>
        <v>-641585.28000000026</v>
      </c>
      <c r="AN100" s="61">
        <f t="shared" si="157"/>
        <v>-532004.4499999996</v>
      </c>
      <c r="AO100" s="61">
        <f t="shared" si="157"/>
        <v>-705400.91000000155</v>
      </c>
      <c r="AP100" s="61">
        <f t="shared" si="157"/>
        <v>-2771507.330000001</v>
      </c>
      <c r="AQ100" s="254">
        <f t="shared" ref="AQ100:AR100" si="158">SUM(AQ95:AQ99)</f>
        <v>-9148291.9299999997</v>
      </c>
      <c r="AR100" s="61">
        <f t="shared" si="158"/>
        <v>11263438.779999997</v>
      </c>
      <c r="AS100" s="61">
        <f t="shared" ref="AS100:AT100" si="159">SUM(AS95:AS99)</f>
        <v>7593743.080000001</v>
      </c>
      <c r="AT100" s="61">
        <f t="shared" si="159"/>
        <v>15065838.540000003</v>
      </c>
      <c r="AU100" s="61">
        <f t="shared" ref="AU100:AV100" si="160">SUM(AU95:AU99)</f>
        <v>-385776.87999999709</v>
      </c>
      <c r="AV100" s="61">
        <f t="shared" si="160"/>
        <v>-6176595.1999999993</v>
      </c>
      <c r="AW100" s="61">
        <f t="shared" ref="AW100:AX100" si="161">SUM(AW95:AW99)</f>
        <v>1762554.5699999996</v>
      </c>
      <c r="AX100" s="61">
        <f t="shared" si="161"/>
        <v>1943425.2000000011</v>
      </c>
      <c r="AY100" s="319">
        <f t="shared" ref="AY100" si="162">SUM(AY95:AY99)</f>
        <v>2433521.7699999996</v>
      </c>
      <c r="AZ100" s="440">
        <f t="shared" ref="AZ100" si="163">SUM(AZ95:AZ99)</f>
        <v>2998300.13</v>
      </c>
    </row>
    <row r="101" spans="1:52" x14ac:dyDescent="0.25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266"/>
      <c r="AF101" s="266"/>
      <c r="AG101" s="266"/>
      <c r="AH101" s="120"/>
      <c r="AI101" s="73"/>
      <c r="AJ101" s="74"/>
      <c r="AK101" s="74"/>
      <c r="AL101" s="74"/>
      <c r="AM101" s="74"/>
      <c r="AN101" s="74"/>
      <c r="AO101" s="74"/>
      <c r="AP101" s="74"/>
      <c r="AQ101" s="101"/>
      <c r="AR101" s="73"/>
      <c r="AS101" s="73"/>
      <c r="AT101" s="74"/>
      <c r="AU101" s="74"/>
      <c r="AV101" s="74"/>
      <c r="AW101" s="74"/>
      <c r="AX101" s="74"/>
      <c r="AY101" s="426"/>
      <c r="AZ101" s="101"/>
    </row>
    <row r="102" spans="1:52" x14ac:dyDescent="0.25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92">
        <v>15566857.050000001</v>
      </c>
      <c r="AF102" s="192">
        <v>15724274.880000001</v>
      </c>
      <c r="AG102" s="192">
        <v>14227364.289999999</v>
      </c>
      <c r="AH102" s="114">
        <f t="shared" ref="AH102:AQ106" si="164">O102-C102</f>
        <v>-7806756.25</v>
      </c>
      <c r="AI102" s="59">
        <f t="shared" si="164"/>
        <v>-14250973.940000001</v>
      </c>
      <c r="AJ102" s="59">
        <f t="shared" si="164"/>
        <v>-2992663.2300000004</v>
      </c>
      <c r="AK102" s="59">
        <f t="shared" si="164"/>
        <v>1950449.0199999996</v>
      </c>
      <c r="AL102" s="59">
        <f t="shared" si="164"/>
        <v>-3813694.4399999976</v>
      </c>
      <c r="AM102" s="59">
        <f t="shared" si="164"/>
        <v>-2880089.7300000004</v>
      </c>
      <c r="AN102" s="59">
        <f t="shared" si="164"/>
        <v>-1484149.9399999995</v>
      </c>
      <c r="AO102" s="59">
        <f t="shared" si="164"/>
        <v>-1923095.4699999988</v>
      </c>
      <c r="AP102" s="59">
        <f t="shared" si="164"/>
        <v>717715.41000000015</v>
      </c>
      <c r="AQ102" s="95">
        <f t="shared" si="164"/>
        <v>-5750236.3599999994</v>
      </c>
      <c r="AR102" s="59">
        <f t="shared" ref="AR102:AZ106" si="165">Y102-M102</f>
        <v>-5070307.1400000006</v>
      </c>
      <c r="AS102" s="59">
        <f t="shared" si="165"/>
        <v>6640828.6099999994</v>
      </c>
      <c r="AT102" s="59">
        <f t="shared" si="165"/>
        <v>5523228.1200000048</v>
      </c>
      <c r="AU102" s="59">
        <f t="shared" si="165"/>
        <v>3670209.5699999966</v>
      </c>
      <c r="AV102" s="59">
        <f t="shared" si="165"/>
        <v>-1967154.4700000025</v>
      </c>
      <c r="AW102" s="59">
        <f t="shared" si="165"/>
        <v>-2659948.6000000015</v>
      </c>
      <c r="AX102" s="59">
        <f t="shared" si="165"/>
        <v>76869.25</v>
      </c>
      <c r="AY102" s="75">
        <f t="shared" si="165"/>
        <v>2813999.2000000011</v>
      </c>
      <c r="AZ102" s="81">
        <f t="shared" si="165"/>
        <v>1491342.5499999989</v>
      </c>
    </row>
    <row r="103" spans="1:52" x14ac:dyDescent="0.25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92">
        <v>1187975.3400000001</v>
      </c>
      <c r="AF103" s="192">
        <v>1148736.1399999999</v>
      </c>
      <c r="AG103" s="192">
        <v>1054155.1599999999</v>
      </c>
      <c r="AH103" s="114">
        <f t="shared" si="164"/>
        <v>-566114.4700000002</v>
      </c>
      <c r="AI103" s="59">
        <f t="shared" si="164"/>
        <v>-429451.10999999987</v>
      </c>
      <c r="AJ103" s="59">
        <f t="shared" si="164"/>
        <v>-428184.9700000002</v>
      </c>
      <c r="AK103" s="59">
        <f t="shared" si="164"/>
        <v>-40151.15000000014</v>
      </c>
      <c r="AL103" s="59">
        <f t="shared" si="164"/>
        <v>-539790.55000000005</v>
      </c>
      <c r="AM103" s="59">
        <f t="shared" si="164"/>
        <v>-506651.6399999999</v>
      </c>
      <c r="AN103" s="59">
        <f t="shared" si="164"/>
        <v>-388149.29000000004</v>
      </c>
      <c r="AO103" s="59">
        <f t="shared" si="164"/>
        <v>-368161.42999999993</v>
      </c>
      <c r="AP103" s="59">
        <f t="shared" si="164"/>
        <v>-70890.440000000061</v>
      </c>
      <c r="AQ103" s="95">
        <f t="shared" si="164"/>
        <v>-163053.66000000015</v>
      </c>
      <c r="AR103" s="59">
        <f t="shared" si="165"/>
        <v>246569.65999999992</v>
      </c>
      <c r="AS103" s="59">
        <f t="shared" si="165"/>
        <v>622158.05000000028</v>
      </c>
      <c r="AT103" s="59">
        <f t="shared" si="165"/>
        <v>1335830.19</v>
      </c>
      <c r="AU103" s="59">
        <f t="shared" si="165"/>
        <v>564493.27</v>
      </c>
      <c r="AV103" s="59">
        <f t="shared" si="165"/>
        <v>-50901.25</v>
      </c>
      <c r="AW103" s="59">
        <f t="shared" si="165"/>
        <v>-31307.339999999851</v>
      </c>
      <c r="AX103" s="59">
        <f t="shared" si="165"/>
        <v>79920.39000000013</v>
      </c>
      <c r="AY103" s="75">
        <f t="shared" si="165"/>
        <v>224868.64999999991</v>
      </c>
      <c r="AZ103" s="81">
        <f t="shared" si="165"/>
        <v>90366.159999999916</v>
      </c>
    </row>
    <row r="104" spans="1:52" x14ac:dyDescent="0.25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92">
        <v>1580458.97</v>
      </c>
      <c r="AF104" s="192">
        <v>1608003.72</v>
      </c>
      <c r="AG104" s="192">
        <v>1286291.68</v>
      </c>
      <c r="AH104" s="114">
        <f t="shared" si="164"/>
        <v>-1643056.5899999999</v>
      </c>
      <c r="AI104" s="59">
        <f t="shared" si="164"/>
        <v>-3176239.59</v>
      </c>
      <c r="AJ104" s="59">
        <f t="shared" si="164"/>
        <v>-444726.12000000011</v>
      </c>
      <c r="AK104" s="59">
        <f t="shared" si="164"/>
        <v>411698.73999999976</v>
      </c>
      <c r="AL104" s="59">
        <f t="shared" si="164"/>
        <v>-318497.4600000002</v>
      </c>
      <c r="AM104" s="59">
        <f t="shared" si="164"/>
        <v>-212588.26999999979</v>
      </c>
      <c r="AN104" s="59">
        <f t="shared" si="164"/>
        <v>-46294.25</v>
      </c>
      <c r="AO104" s="59">
        <f t="shared" si="164"/>
        <v>-170339.75</v>
      </c>
      <c r="AP104" s="59">
        <f t="shared" si="164"/>
        <v>2905.4899999999907</v>
      </c>
      <c r="AQ104" s="95">
        <f t="shared" si="164"/>
        <v>-925213.81999999983</v>
      </c>
      <c r="AR104" s="59">
        <f t="shared" si="165"/>
        <v>-940102.46000000089</v>
      </c>
      <c r="AS104" s="59">
        <f t="shared" si="165"/>
        <v>1669189.7000000002</v>
      </c>
      <c r="AT104" s="59">
        <f t="shared" si="165"/>
        <v>1458546.4499999993</v>
      </c>
      <c r="AU104" s="59">
        <f t="shared" si="165"/>
        <v>1928399.3600000003</v>
      </c>
      <c r="AV104" s="59">
        <f t="shared" si="165"/>
        <v>52725.899999999907</v>
      </c>
      <c r="AW104" s="59">
        <f t="shared" si="165"/>
        <v>-529879.52</v>
      </c>
      <c r="AX104" s="59">
        <f t="shared" si="165"/>
        <v>182267.56000000006</v>
      </c>
      <c r="AY104" s="75">
        <f t="shared" si="165"/>
        <v>544154.34999999986</v>
      </c>
      <c r="AZ104" s="81">
        <f t="shared" si="165"/>
        <v>208740.30000000005</v>
      </c>
    </row>
    <row r="105" spans="1:52" x14ac:dyDescent="0.25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92">
        <v>2470160.4500000002</v>
      </c>
      <c r="AF105" s="192">
        <v>2438589.27</v>
      </c>
      <c r="AG105" s="192">
        <v>1945182.27</v>
      </c>
      <c r="AH105" s="114">
        <f t="shared" si="164"/>
        <v>-1464179.1099999994</v>
      </c>
      <c r="AI105" s="59">
        <f t="shared" si="164"/>
        <v>-4247225.71</v>
      </c>
      <c r="AJ105" s="59">
        <f t="shared" si="164"/>
        <v>-461390.9299999997</v>
      </c>
      <c r="AK105" s="59">
        <f t="shared" si="164"/>
        <v>297724.89999999991</v>
      </c>
      <c r="AL105" s="59">
        <f t="shared" si="164"/>
        <v>-579395.52</v>
      </c>
      <c r="AM105" s="59">
        <f t="shared" si="164"/>
        <v>-402000.42999999993</v>
      </c>
      <c r="AN105" s="59">
        <f t="shared" si="164"/>
        <v>-94587.830000000075</v>
      </c>
      <c r="AO105" s="59">
        <f t="shared" si="164"/>
        <v>-344801.09000000008</v>
      </c>
      <c r="AP105" s="59">
        <f t="shared" si="164"/>
        <v>281033.80999999982</v>
      </c>
      <c r="AQ105" s="95">
        <f t="shared" si="164"/>
        <v>-1752092.92</v>
      </c>
      <c r="AR105" s="59">
        <f t="shared" si="165"/>
        <v>-1751485.4000000004</v>
      </c>
      <c r="AS105" s="59">
        <f t="shared" si="165"/>
        <v>2199733.4800000004</v>
      </c>
      <c r="AT105" s="59">
        <f t="shared" si="165"/>
        <v>369627.93999999948</v>
      </c>
      <c r="AU105" s="59">
        <f t="shared" si="165"/>
        <v>2486315.4300000006</v>
      </c>
      <c r="AV105" s="59">
        <f t="shared" si="165"/>
        <v>-194048.08000000007</v>
      </c>
      <c r="AW105" s="59">
        <f t="shared" si="165"/>
        <v>-226114.74000000022</v>
      </c>
      <c r="AX105" s="59">
        <f t="shared" si="165"/>
        <v>264802.77</v>
      </c>
      <c r="AY105" s="75">
        <f t="shared" si="165"/>
        <v>734267.99</v>
      </c>
      <c r="AZ105" s="81">
        <f t="shared" si="165"/>
        <v>222735.97999999998</v>
      </c>
    </row>
    <row r="106" spans="1:52" ht="17.25" x14ac:dyDescent="0.4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94">
        <v>3047191.52</v>
      </c>
      <c r="AF106" s="194">
        <v>2502667.71</v>
      </c>
      <c r="AG106" s="194">
        <v>2646987.56</v>
      </c>
      <c r="AH106" s="115">
        <f t="shared" si="164"/>
        <v>-490630.08000000007</v>
      </c>
      <c r="AI106" s="60">
        <f t="shared" si="164"/>
        <v>-2279940.41</v>
      </c>
      <c r="AJ106" s="60">
        <f t="shared" si="164"/>
        <v>416375.20000000019</v>
      </c>
      <c r="AK106" s="60">
        <f t="shared" si="164"/>
        <v>193710.66000000015</v>
      </c>
      <c r="AL106" s="60">
        <f t="shared" si="164"/>
        <v>-751801.5299999998</v>
      </c>
      <c r="AM106" s="60">
        <f t="shared" si="164"/>
        <v>-11188.790000000037</v>
      </c>
      <c r="AN106" s="60">
        <f t="shared" si="164"/>
        <v>199829.79000000004</v>
      </c>
      <c r="AO106" s="60">
        <f t="shared" si="164"/>
        <v>-259234.23999999976</v>
      </c>
      <c r="AP106" s="60">
        <f t="shared" si="164"/>
        <v>394358.37999999989</v>
      </c>
      <c r="AQ106" s="96">
        <f t="shared" si="164"/>
        <v>-1756290.88</v>
      </c>
      <c r="AR106" s="60">
        <f t="shared" si="165"/>
        <v>-965721.91999999993</v>
      </c>
      <c r="AS106" s="60">
        <f t="shared" si="165"/>
        <v>2017715.13</v>
      </c>
      <c r="AT106" s="60">
        <f t="shared" si="165"/>
        <v>558099.93999999948</v>
      </c>
      <c r="AU106" s="60">
        <f t="shared" si="165"/>
        <v>2148351.0700000003</v>
      </c>
      <c r="AV106" s="60">
        <f t="shared" si="165"/>
        <v>435114.84999999963</v>
      </c>
      <c r="AW106" s="60">
        <f t="shared" si="165"/>
        <v>-50572.810000000522</v>
      </c>
      <c r="AX106" s="60">
        <f t="shared" si="165"/>
        <v>507957.16999999993</v>
      </c>
      <c r="AY106" s="318">
        <f t="shared" si="165"/>
        <v>109920.91999999993</v>
      </c>
      <c r="AZ106" s="439">
        <f t="shared" si="165"/>
        <v>-138236.41999999993</v>
      </c>
    </row>
    <row r="107" spans="1:52" x14ac:dyDescent="0.25">
      <c r="A107" s="275"/>
      <c r="B107" s="87" t="str">
        <f>$B$16</f>
        <v>Total</v>
      </c>
      <c r="C107" s="66">
        <f>SUM(C102:C106)</f>
        <v>85311915.650000006</v>
      </c>
      <c r="D107" s="59">
        <f t="shared" ref="D107:AP107" si="166">SUM(D102:D106)</f>
        <v>74629389.950000003</v>
      </c>
      <c r="E107" s="75">
        <f t="shared" si="166"/>
        <v>47844788.629999995</v>
      </c>
      <c r="F107" s="75">
        <f t="shared" si="166"/>
        <v>34630138.549999997</v>
      </c>
      <c r="G107" s="59">
        <f t="shared" si="166"/>
        <v>28744005.689999998</v>
      </c>
      <c r="H107" s="75">
        <f t="shared" si="166"/>
        <v>23007579.469999999</v>
      </c>
      <c r="I107" s="75">
        <f t="shared" si="166"/>
        <v>21098383.91</v>
      </c>
      <c r="J107" s="75">
        <f t="shared" si="166"/>
        <v>22848904.84</v>
      </c>
      <c r="K107" s="75">
        <f t="shared" si="166"/>
        <v>21992436.830000006</v>
      </c>
      <c r="L107" s="75">
        <f t="shared" si="166"/>
        <v>51295495.840000004</v>
      </c>
      <c r="M107" s="114">
        <f t="shared" si="166"/>
        <v>62713759.940000005</v>
      </c>
      <c r="N107" s="334">
        <f t="shared" si="166"/>
        <v>58052472.759999998</v>
      </c>
      <c r="O107" s="225">
        <f t="shared" si="166"/>
        <v>73341179.149999991</v>
      </c>
      <c r="P107" s="225">
        <f t="shared" si="166"/>
        <v>50245559.190000005</v>
      </c>
      <c r="Q107" s="225">
        <f t="shared" si="166"/>
        <v>43934198.579999998</v>
      </c>
      <c r="R107" s="225">
        <f t="shared" si="166"/>
        <v>37443570.719999999</v>
      </c>
      <c r="S107" s="242">
        <f t="shared" si="166"/>
        <v>22740826.190000001</v>
      </c>
      <c r="T107" s="242">
        <f t="shared" si="166"/>
        <v>18995060.609999999</v>
      </c>
      <c r="U107" s="242">
        <f t="shared" si="166"/>
        <v>19285032.390000001</v>
      </c>
      <c r="V107" s="242">
        <f t="shared" si="166"/>
        <v>19783272.859999999</v>
      </c>
      <c r="W107" s="242">
        <f t="shared" si="166"/>
        <v>23317559.480000004</v>
      </c>
      <c r="X107" s="301">
        <f t="shared" ref="X107" si="167">SUM(X102:X106)</f>
        <v>40948608.199999996</v>
      </c>
      <c r="Y107" s="388">
        <f t="shared" ref="Y107:AE107" si="168">SUM(Y102:Y106)</f>
        <v>54232712.679999992</v>
      </c>
      <c r="Z107" s="242">
        <f t="shared" si="168"/>
        <v>71202097.730000004</v>
      </c>
      <c r="AA107" s="242">
        <f t="shared" si="168"/>
        <v>82586511.790000007</v>
      </c>
      <c r="AB107" s="242">
        <f t="shared" si="168"/>
        <v>61043327.890000008</v>
      </c>
      <c r="AC107" s="242">
        <f t="shared" si="168"/>
        <v>42209935.530000001</v>
      </c>
      <c r="AD107" s="242">
        <f t="shared" si="168"/>
        <v>33945747.710000001</v>
      </c>
      <c r="AE107" s="242">
        <f t="shared" si="168"/>
        <v>23852643.329999998</v>
      </c>
      <c r="AF107" s="242">
        <f t="shared" ref="AF107" si="169">SUM(AF102:AF106)</f>
        <v>23422271.719999999</v>
      </c>
      <c r="AG107" s="407">
        <v>21159980.960000001</v>
      </c>
      <c r="AH107" s="121">
        <f t="shared" si="166"/>
        <v>-11970736.5</v>
      </c>
      <c r="AI107" s="59">
        <f t="shared" si="166"/>
        <v>-24383830.760000002</v>
      </c>
      <c r="AJ107" s="76">
        <f t="shared" si="166"/>
        <v>-3910590.05</v>
      </c>
      <c r="AK107" s="76">
        <f t="shared" si="166"/>
        <v>2813432.1699999995</v>
      </c>
      <c r="AL107" s="76">
        <f t="shared" si="166"/>
        <v>-6003179.4999999963</v>
      </c>
      <c r="AM107" s="76">
        <f t="shared" si="166"/>
        <v>-4012518.8599999994</v>
      </c>
      <c r="AN107" s="76">
        <f t="shared" si="166"/>
        <v>-1813351.5199999996</v>
      </c>
      <c r="AO107" s="76">
        <f t="shared" si="166"/>
        <v>-3065631.9799999981</v>
      </c>
      <c r="AP107" s="76">
        <f t="shared" si="166"/>
        <v>1325122.6499999999</v>
      </c>
      <c r="AQ107" s="81">
        <f t="shared" ref="AQ107:AR107" si="170">SUM(AQ102:AQ106)</f>
        <v>-10346887.640000001</v>
      </c>
      <c r="AR107" s="59">
        <f t="shared" si="170"/>
        <v>-8481047.2600000016</v>
      </c>
      <c r="AS107" s="59">
        <f t="shared" ref="AS107:AT107" si="171">SUM(AS102:AS106)</f>
        <v>13149624.969999999</v>
      </c>
      <c r="AT107" s="76">
        <f t="shared" si="171"/>
        <v>9245332.6400000025</v>
      </c>
      <c r="AU107" s="76">
        <f t="shared" ref="AU107:AV107" si="172">SUM(AU102:AU106)</f>
        <v>10797768.699999997</v>
      </c>
      <c r="AV107" s="76">
        <f t="shared" si="172"/>
        <v>-1724263.0500000031</v>
      </c>
      <c r="AW107" s="76">
        <f t="shared" ref="AW107:AX107" si="173">SUM(AW102:AW106)</f>
        <v>-3497823.0100000021</v>
      </c>
      <c r="AX107" s="76">
        <f t="shared" si="173"/>
        <v>1111817.1400000001</v>
      </c>
      <c r="AY107" s="427">
        <f t="shared" ref="AY107" si="174">SUM(AY102:AY106)</f>
        <v>4427211.1100000013</v>
      </c>
      <c r="AZ107" s="81">
        <f t="shared" ref="AZ107" si="175">SUM(AZ102:AZ106)</f>
        <v>1874948.5699999989</v>
      </c>
    </row>
    <row r="108" spans="1:52" x14ac:dyDescent="0.25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267"/>
      <c r="AF108" s="267"/>
      <c r="AG108" s="410"/>
      <c r="AH108" s="122"/>
      <c r="AI108" s="27"/>
      <c r="AJ108" s="28"/>
      <c r="AK108" s="28"/>
      <c r="AL108" s="28"/>
      <c r="AM108" s="28"/>
      <c r="AN108" s="28"/>
      <c r="AO108" s="28"/>
      <c r="AP108" s="28"/>
      <c r="AQ108" s="102"/>
      <c r="AR108" s="27"/>
      <c r="AS108" s="27"/>
      <c r="AT108" s="28"/>
      <c r="AU108" s="28"/>
      <c r="AV108" s="28"/>
      <c r="AW108" s="28"/>
      <c r="AX108" s="28"/>
      <c r="AY108" s="428"/>
      <c r="AZ108" s="102"/>
    </row>
    <row r="109" spans="1:52" x14ac:dyDescent="0.25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69">
        <v>199271</v>
      </c>
      <c r="AF109" s="169">
        <v>222500</v>
      </c>
      <c r="AG109" s="169">
        <v>207168</v>
      </c>
      <c r="AH109" s="143">
        <f t="shared" ref="AH109:AQ113" si="176">O109-C109</f>
        <v>13439</v>
      </c>
      <c r="AI109" s="144">
        <f t="shared" si="176"/>
        <v>-28612</v>
      </c>
      <c r="AJ109" s="144">
        <f t="shared" si="176"/>
        <v>-9870</v>
      </c>
      <c r="AK109" s="144">
        <f t="shared" si="176"/>
        <v>31580</v>
      </c>
      <c r="AL109" s="144">
        <f t="shared" si="176"/>
        <v>-16143</v>
      </c>
      <c r="AM109" s="144">
        <f t="shared" si="176"/>
        <v>-12780</v>
      </c>
      <c r="AN109" s="144">
        <f t="shared" si="176"/>
        <v>4403</v>
      </c>
      <c r="AO109" s="144">
        <f t="shared" si="176"/>
        <v>-10633</v>
      </c>
      <c r="AP109" s="144">
        <f t="shared" si="176"/>
        <v>1099367.72</v>
      </c>
      <c r="AQ109" s="259">
        <f t="shared" si="176"/>
        <v>-28984</v>
      </c>
      <c r="AR109" s="144">
        <f t="shared" ref="AR109:AZ113" si="177">Y109-M109</f>
        <v>-30075</v>
      </c>
      <c r="AS109" s="144">
        <f t="shared" si="177"/>
        <v>12125</v>
      </c>
      <c r="AT109" s="144">
        <f t="shared" si="177"/>
        <v>1479</v>
      </c>
      <c r="AU109" s="144">
        <f t="shared" si="177"/>
        <v>-2465</v>
      </c>
      <c r="AV109" s="144">
        <f t="shared" si="177"/>
        <v>-1663</v>
      </c>
      <c r="AW109" s="144">
        <f t="shared" si="177"/>
        <v>-16056</v>
      </c>
      <c r="AX109" s="144">
        <f t="shared" si="177"/>
        <v>-15861</v>
      </c>
      <c r="AY109" s="341">
        <f t="shared" si="177"/>
        <v>19205</v>
      </c>
      <c r="AZ109" s="446">
        <f t="shared" si="177"/>
        <v>-1271</v>
      </c>
    </row>
    <row r="110" spans="1:52" x14ac:dyDescent="0.25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69">
        <v>16556</v>
      </c>
      <c r="AF110" s="169">
        <v>17778</v>
      </c>
      <c r="AG110" s="169">
        <v>17169</v>
      </c>
      <c r="AH110" s="143">
        <f t="shared" si="176"/>
        <v>-1618</v>
      </c>
      <c r="AI110" s="144">
        <f t="shared" si="176"/>
        <v>-2018</v>
      </c>
      <c r="AJ110" s="144">
        <f t="shared" si="176"/>
        <v>-2660</v>
      </c>
      <c r="AK110" s="144">
        <f t="shared" si="176"/>
        <v>-202</v>
      </c>
      <c r="AL110" s="144">
        <f t="shared" si="176"/>
        <v>-3775</v>
      </c>
      <c r="AM110" s="144">
        <f t="shared" si="176"/>
        <v>-3147</v>
      </c>
      <c r="AN110" s="144">
        <f t="shared" si="176"/>
        <v>-1894</v>
      </c>
      <c r="AO110" s="144">
        <f t="shared" si="176"/>
        <v>-2497</v>
      </c>
      <c r="AP110" s="144">
        <f t="shared" si="176"/>
        <v>52093.259999999995</v>
      </c>
      <c r="AQ110" s="259">
        <f t="shared" si="176"/>
        <v>-700</v>
      </c>
      <c r="AR110" s="144">
        <f t="shared" si="177"/>
        <v>1433</v>
      </c>
      <c r="AS110" s="144">
        <f t="shared" si="177"/>
        <v>3644</v>
      </c>
      <c r="AT110" s="144">
        <f t="shared" si="177"/>
        <v>7141</v>
      </c>
      <c r="AU110" s="144">
        <f t="shared" si="177"/>
        <v>3553</v>
      </c>
      <c r="AV110" s="144">
        <f t="shared" si="177"/>
        <v>1063</v>
      </c>
      <c r="AW110" s="144">
        <f t="shared" si="177"/>
        <v>1134</v>
      </c>
      <c r="AX110" s="144">
        <f t="shared" si="177"/>
        <v>1319</v>
      </c>
      <c r="AY110" s="341">
        <f t="shared" si="177"/>
        <v>2506</v>
      </c>
      <c r="AZ110" s="446">
        <f t="shared" si="177"/>
        <v>569</v>
      </c>
    </row>
    <row r="111" spans="1:52" x14ac:dyDescent="0.25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69">
        <v>18914</v>
      </c>
      <c r="AF111" s="169">
        <v>21237</v>
      </c>
      <c r="AG111" s="169">
        <v>19291</v>
      </c>
      <c r="AH111" s="143">
        <f t="shared" si="176"/>
        <v>1313</v>
      </c>
      <c r="AI111" s="144">
        <f t="shared" si="176"/>
        <v>-5347</v>
      </c>
      <c r="AJ111" s="144">
        <f t="shared" si="176"/>
        <v>-2269</v>
      </c>
      <c r="AK111" s="144">
        <f t="shared" si="176"/>
        <v>2461</v>
      </c>
      <c r="AL111" s="144">
        <f t="shared" si="176"/>
        <v>-2201</v>
      </c>
      <c r="AM111" s="144">
        <f t="shared" si="176"/>
        <v>-1938</v>
      </c>
      <c r="AN111" s="144">
        <f t="shared" si="176"/>
        <v>-432</v>
      </c>
      <c r="AO111" s="144">
        <f t="shared" si="176"/>
        <v>-1864</v>
      </c>
      <c r="AP111" s="144">
        <f t="shared" si="176"/>
        <v>88920.04</v>
      </c>
      <c r="AQ111" s="259">
        <f t="shared" si="176"/>
        <v>-4244</v>
      </c>
      <c r="AR111" s="144">
        <f t="shared" si="177"/>
        <v>-2378</v>
      </c>
      <c r="AS111" s="144">
        <f t="shared" si="177"/>
        <v>2787</v>
      </c>
      <c r="AT111" s="144">
        <f t="shared" si="177"/>
        <v>541</v>
      </c>
      <c r="AU111" s="144">
        <f t="shared" si="177"/>
        <v>3064</v>
      </c>
      <c r="AV111" s="144">
        <f t="shared" si="177"/>
        <v>1230</v>
      </c>
      <c r="AW111" s="144">
        <f t="shared" si="177"/>
        <v>-610</v>
      </c>
      <c r="AX111" s="144">
        <f t="shared" si="177"/>
        <v>-160</v>
      </c>
      <c r="AY111" s="341">
        <f t="shared" si="177"/>
        <v>2910</v>
      </c>
      <c r="AZ111" s="446">
        <f t="shared" si="177"/>
        <v>605</v>
      </c>
    </row>
    <row r="112" spans="1:52" x14ac:dyDescent="0.25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69">
        <v>5805</v>
      </c>
      <c r="AF112" s="169">
        <v>6620</v>
      </c>
      <c r="AG112" s="169">
        <v>5891</v>
      </c>
      <c r="AH112" s="143">
        <f t="shared" si="176"/>
        <v>930</v>
      </c>
      <c r="AI112" s="144">
        <f t="shared" si="176"/>
        <v>-1644</v>
      </c>
      <c r="AJ112" s="144">
        <f t="shared" si="176"/>
        <v>-445</v>
      </c>
      <c r="AK112" s="144">
        <f t="shared" si="176"/>
        <v>903</v>
      </c>
      <c r="AL112" s="144">
        <f t="shared" si="176"/>
        <v>-522</v>
      </c>
      <c r="AM112" s="144">
        <f t="shared" si="176"/>
        <v>-553</v>
      </c>
      <c r="AN112" s="144">
        <f t="shared" si="176"/>
        <v>55</v>
      </c>
      <c r="AO112" s="144">
        <f t="shared" si="176"/>
        <v>-494</v>
      </c>
      <c r="AP112" s="144">
        <f t="shared" si="176"/>
        <v>152874.25</v>
      </c>
      <c r="AQ112" s="259">
        <f t="shared" si="176"/>
        <v>-1848</v>
      </c>
      <c r="AR112" s="144">
        <f t="shared" si="177"/>
        <v>-1081</v>
      </c>
      <c r="AS112" s="144">
        <f t="shared" si="177"/>
        <v>551</v>
      </c>
      <c r="AT112" s="144">
        <f t="shared" si="177"/>
        <v>-763</v>
      </c>
      <c r="AU112" s="144">
        <f t="shared" si="177"/>
        <v>784</v>
      </c>
      <c r="AV112" s="144">
        <f t="shared" si="177"/>
        <v>-72</v>
      </c>
      <c r="AW112" s="144">
        <f t="shared" si="177"/>
        <v>-375</v>
      </c>
      <c r="AX112" s="144">
        <f t="shared" si="177"/>
        <v>-657</v>
      </c>
      <c r="AY112" s="341">
        <f t="shared" si="177"/>
        <v>532</v>
      </c>
      <c r="AZ112" s="446">
        <f t="shared" si="177"/>
        <v>-404</v>
      </c>
    </row>
    <row r="113" spans="1:52" ht="17.25" x14ac:dyDescent="0.4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72">
        <v>868</v>
      </c>
      <c r="AF113" s="172">
        <v>948</v>
      </c>
      <c r="AG113" s="172">
        <v>830</v>
      </c>
      <c r="AH113" s="145">
        <f t="shared" si="176"/>
        <v>217</v>
      </c>
      <c r="AI113" s="146">
        <f t="shared" si="176"/>
        <v>-231</v>
      </c>
      <c r="AJ113" s="146">
        <f t="shared" si="176"/>
        <v>-54</v>
      </c>
      <c r="AK113" s="146">
        <f t="shared" si="176"/>
        <v>192</v>
      </c>
      <c r="AL113" s="146">
        <f t="shared" si="176"/>
        <v>-115</v>
      </c>
      <c r="AM113" s="146">
        <f t="shared" si="176"/>
        <v>-41</v>
      </c>
      <c r="AN113" s="146">
        <f t="shared" si="176"/>
        <v>34</v>
      </c>
      <c r="AO113" s="146">
        <f t="shared" si="176"/>
        <v>-57</v>
      </c>
      <c r="AP113" s="146">
        <f t="shared" si="176"/>
        <v>324122.8</v>
      </c>
      <c r="AQ113" s="260">
        <f t="shared" si="176"/>
        <v>-319</v>
      </c>
      <c r="AR113" s="146">
        <f t="shared" si="177"/>
        <v>-225</v>
      </c>
      <c r="AS113" s="146">
        <f t="shared" si="177"/>
        <v>83</v>
      </c>
      <c r="AT113" s="146">
        <f t="shared" si="177"/>
        <v>-229</v>
      </c>
      <c r="AU113" s="146">
        <f t="shared" si="177"/>
        <v>106</v>
      </c>
      <c r="AV113" s="146">
        <f t="shared" si="177"/>
        <v>-13</v>
      </c>
      <c r="AW113" s="146">
        <f t="shared" si="177"/>
        <v>-130</v>
      </c>
      <c r="AX113" s="146">
        <f t="shared" si="177"/>
        <v>-88</v>
      </c>
      <c r="AY113" s="429">
        <f t="shared" si="177"/>
        <v>10</v>
      </c>
      <c r="AZ113" s="447">
        <f t="shared" si="177"/>
        <v>-158</v>
      </c>
    </row>
    <row r="114" spans="1:52" ht="15.75" thickBot="1" x14ac:dyDescent="0.3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P114" si="178">SUM(E109:E113)</f>
        <v>259929</v>
      </c>
      <c r="F114" s="154">
        <f t="shared" si="178"/>
        <v>251147</v>
      </c>
      <c r="G114" s="154">
        <f t="shared" si="178"/>
        <v>279617</v>
      </c>
      <c r="H114" s="154">
        <f t="shared" si="178"/>
        <v>262379</v>
      </c>
      <c r="I114" s="154">
        <f t="shared" si="178"/>
        <v>248842</v>
      </c>
      <c r="J114" s="154">
        <f t="shared" si="178"/>
        <v>270436</v>
      </c>
      <c r="K114" s="154">
        <f t="shared" si="178"/>
        <v>218178</v>
      </c>
      <c r="L114" s="338">
        <f t="shared" si="178"/>
        <v>309578</v>
      </c>
      <c r="M114" s="155">
        <f t="shared" si="178"/>
        <v>271808</v>
      </c>
      <c r="N114" s="338">
        <f t="shared" si="178"/>
        <v>243780</v>
      </c>
      <c r="O114" s="176">
        <f t="shared" si="178"/>
        <v>294660</v>
      </c>
      <c r="P114" s="176">
        <f t="shared" si="178"/>
        <v>257018</v>
      </c>
      <c r="Q114" s="176">
        <f t="shared" si="178"/>
        <v>244631</v>
      </c>
      <c r="R114" s="176">
        <f t="shared" si="178"/>
        <v>286081</v>
      </c>
      <c r="S114" s="176">
        <f t="shared" si="178"/>
        <v>256861</v>
      </c>
      <c r="T114" s="176">
        <f t="shared" si="178"/>
        <v>243920</v>
      </c>
      <c r="U114" s="176">
        <f t="shared" si="178"/>
        <v>251008</v>
      </c>
      <c r="V114" s="176">
        <f t="shared" si="178"/>
        <v>254891</v>
      </c>
      <c r="W114" s="176">
        <f t="shared" si="178"/>
        <v>1935556.07</v>
      </c>
      <c r="X114" s="303">
        <f t="shared" ref="X114" si="179">SUM(X109:X113)</f>
        <v>273483</v>
      </c>
      <c r="Y114" s="154">
        <f t="shared" ref="Y114:AE114" si="180">SUM(Y109:Y113)</f>
        <v>239482</v>
      </c>
      <c r="Z114" s="176">
        <f t="shared" si="180"/>
        <v>262970</v>
      </c>
      <c r="AA114" s="176">
        <f t="shared" si="180"/>
        <v>302829</v>
      </c>
      <c r="AB114" s="176">
        <f t="shared" si="180"/>
        <v>262060</v>
      </c>
      <c r="AC114" s="176">
        <f t="shared" si="180"/>
        <v>245176</v>
      </c>
      <c r="AD114" s="176">
        <f t="shared" si="180"/>
        <v>270044</v>
      </c>
      <c r="AE114" s="176">
        <f t="shared" si="180"/>
        <v>241414</v>
      </c>
      <c r="AF114" s="176">
        <f t="shared" ref="AF114" si="181">SUM(AF109:AF113)</f>
        <v>269083</v>
      </c>
      <c r="AG114" s="176">
        <v>250349</v>
      </c>
      <c r="AH114" s="155">
        <f t="shared" si="178"/>
        <v>14281</v>
      </c>
      <c r="AI114" s="154">
        <f t="shared" si="178"/>
        <v>-37852</v>
      </c>
      <c r="AJ114" s="154">
        <f t="shared" si="178"/>
        <v>-15298</v>
      </c>
      <c r="AK114" s="154">
        <f t="shared" si="178"/>
        <v>34934</v>
      </c>
      <c r="AL114" s="154">
        <f t="shared" si="178"/>
        <v>-22756</v>
      </c>
      <c r="AM114" s="154">
        <f t="shared" si="178"/>
        <v>-18459</v>
      </c>
      <c r="AN114" s="154">
        <f t="shared" si="178"/>
        <v>2166</v>
      </c>
      <c r="AO114" s="154">
        <f t="shared" si="178"/>
        <v>-15545</v>
      </c>
      <c r="AP114" s="154">
        <f t="shared" si="178"/>
        <v>1717378.07</v>
      </c>
      <c r="AQ114" s="261">
        <f t="shared" ref="AQ114:AR114" si="182">SUM(AQ109:AQ113)</f>
        <v>-36095</v>
      </c>
      <c r="AR114" s="154">
        <f t="shared" si="182"/>
        <v>-32326</v>
      </c>
      <c r="AS114" s="154">
        <f t="shared" ref="AS114:AT114" si="183">SUM(AS109:AS113)</f>
        <v>19190</v>
      </c>
      <c r="AT114" s="154">
        <f t="shared" si="183"/>
        <v>8169</v>
      </c>
      <c r="AU114" s="154">
        <f t="shared" ref="AU114:AV114" si="184">SUM(AU109:AU113)</f>
        <v>5042</v>
      </c>
      <c r="AV114" s="154">
        <f t="shared" si="184"/>
        <v>545</v>
      </c>
      <c r="AW114" s="154">
        <f t="shared" ref="AW114:AX114" si="185">SUM(AW109:AW113)</f>
        <v>-16037</v>
      </c>
      <c r="AX114" s="154">
        <f t="shared" si="185"/>
        <v>-15447</v>
      </c>
      <c r="AY114" s="338">
        <f t="shared" ref="AY114" si="186">SUM(AY109:AY113)</f>
        <v>25163</v>
      </c>
      <c r="AZ114" s="448">
        <f t="shared" ref="AZ114" si="187">SUM(AZ109:AZ113)</f>
        <v>-659</v>
      </c>
    </row>
    <row r="115" spans="1:52" x14ac:dyDescent="0.25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266"/>
      <c r="AF115" s="266"/>
      <c r="AG115" s="411"/>
      <c r="AH115" s="124"/>
      <c r="AI115" s="79"/>
      <c r="AJ115" s="80"/>
      <c r="AK115" s="80"/>
      <c r="AL115" s="80"/>
      <c r="AM115" s="80"/>
      <c r="AN115" s="80"/>
      <c r="AO115" s="80"/>
      <c r="AP115" s="80"/>
      <c r="AQ115" s="262"/>
      <c r="AR115" s="79"/>
      <c r="AS115" s="79"/>
      <c r="AT115" s="80"/>
      <c r="AU115" s="80"/>
      <c r="AV115" s="80"/>
      <c r="AW115" s="80"/>
      <c r="AX115" s="80"/>
      <c r="AY115" s="430"/>
      <c r="AZ115" s="262"/>
    </row>
    <row r="116" spans="1:52" x14ac:dyDescent="0.25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188">E95-E102</f>
        <v>-8457232.3900000006</v>
      </c>
      <c r="F116" s="67">
        <f t="shared" si="188"/>
        <v>-10611698.890000001</v>
      </c>
      <c r="G116" s="67">
        <f t="shared" si="188"/>
        <v>-10871110.199999999</v>
      </c>
      <c r="H116" s="67">
        <f t="shared" si="188"/>
        <v>-8271509.71</v>
      </c>
      <c r="I116" s="67">
        <f t="shared" si="188"/>
        <v>-6065818.0699999994</v>
      </c>
      <c r="J116" s="67">
        <f t="shared" si="188"/>
        <v>-4228537.379999999</v>
      </c>
      <c r="K116" s="67">
        <f t="shared" si="188"/>
        <v>9412239.0700000003</v>
      </c>
      <c r="L116" s="334">
        <f t="shared" si="188"/>
        <v>12487686.209999997</v>
      </c>
      <c r="M116" s="359">
        <f t="shared" si="188"/>
        <v>11863950.57</v>
      </c>
      <c r="N116" s="328">
        <f t="shared" si="188"/>
        <v>14178996.169999994</v>
      </c>
      <c r="O116" s="192">
        <f t="shared" si="188"/>
        <v>-3910278.1799999997</v>
      </c>
      <c r="P116" s="192">
        <f t="shared" si="188"/>
        <v>1775085.3699999973</v>
      </c>
      <c r="Q116" s="192">
        <f t="shared" si="188"/>
        <v>-1928034.4200000018</v>
      </c>
      <c r="R116" s="192">
        <f t="shared" si="188"/>
        <v>-12914466.6</v>
      </c>
      <c r="S116" s="192">
        <f t="shared" si="188"/>
        <v>-7151563.290000001</v>
      </c>
      <c r="T116" s="192">
        <f t="shared" si="188"/>
        <v>-5495112.75</v>
      </c>
      <c r="U116" s="192">
        <f t="shared" si="188"/>
        <v>-4742743.2</v>
      </c>
      <c r="V116" s="192">
        <f t="shared" si="188"/>
        <v>-2882549.7200000007</v>
      </c>
      <c r="W116" s="192">
        <f t="shared" si="188"/>
        <v>7068131.8299999982</v>
      </c>
      <c r="X116" s="295">
        <f t="shared" ref="X116:AA120" si="189">X95-X102</f>
        <v>11663543.959999997</v>
      </c>
      <c r="Y116" s="114">
        <f t="shared" si="189"/>
        <v>24553832.009999998</v>
      </c>
      <c r="Z116" s="192">
        <f t="shared" si="189"/>
        <v>11705374.919999994</v>
      </c>
      <c r="AA116" s="192">
        <f t="shared" si="189"/>
        <v>-560546.10000000149</v>
      </c>
      <c r="AB116" s="192">
        <f t="shared" ref="AB116:AC116" si="190">AB95-AB102</f>
        <v>-3088601.4099999964</v>
      </c>
      <c r="AC116" s="192">
        <f t="shared" si="190"/>
        <v>-5344170.9799999967</v>
      </c>
      <c r="AD116" s="192">
        <f t="shared" ref="AD116:AE116" si="191">AD95-AD102</f>
        <v>-9767094.879999999</v>
      </c>
      <c r="AE116" s="192">
        <f t="shared" si="191"/>
        <v>-6660357.7300000004</v>
      </c>
      <c r="AF116" s="192">
        <f t="shared" ref="AF116" si="192">AF95-AF102</f>
        <v>-7222059.7600000016</v>
      </c>
      <c r="AG116" s="412">
        <v>-5254704.66</v>
      </c>
      <c r="AH116" s="114">
        <f t="shared" ref="AH116:AQ120" si="193">O116-C116</f>
        <v>-4554584.1300000027</v>
      </c>
      <c r="AI116" s="59">
        <f t="shared" si="193"/>
        <v>14764003.740000002</v>
      </c>
      <c r="AJ116" s="59">
        <f t="shared" si="193"/>
        <v>6529197.9699999988</v>
      </c>
      <c r="AK116" s="59">
        <f t="shared" si="193"/>
        <v>-2302767.709999999</v>
      </c>
      <c r="AL116" s="59">
        <f t="shared" si="193"/>
        <v>3719546.9099999983</v>
      </c>
      <c r="AM116" s="59">
        <f t="shared" si="193"/>
        <v>2776396.96</v>
      </c>
      <c r="AN116" s="59">
        <f t="shared" si="193"/>
        <v>1323074.8699999992</v>
      </c>
      <c r="AO116" s="59">
        <f t="shared" si="193"/>
        <v>1345987.6599999983</v>
      </c>
      <c r="AP116" s="59">
        <f t="shared" si="193"/>
        <v>-2344107.2400000021</v>
      </c>
      <c r="AQ116" s="95">
        <f t="shared" si="193"/>
        <v>-824142.25</v>
      </c>
      <c r="AR116" s="59">
        <f t="shared" ref="AR116:AZ120" si="194">Y116-M116</f>
        <v>12689881.439999998</v>
      </c>
      <c r="AS116" s="59">
        <f t="shared" si="194"/>
        <v>-2473621.25</v>
      </c>
      <c r="AT116" s="59">
        <f t="shared" si="194"/>
        <v>3349732.0799999982</v>
      </c>
      <c r="AU116" s="59">
        <f t="shared" si="194"/>
        <v>-4863686.7799999937</v>
      </c>
      <c r="AV116" s="59">
        <f t="shared" si="194"/>
        <v>-3416136.5599999949</v>
      </c>
      <c r="AW116" s="59">
        <f t="shared" si="194"/>
        <v>3147371.7200000007</v>
      </c>
      <c r="AX116" s="59">
        <f t="shared" si="194"/>
        <v>491205.56000000052</v>
      </c>
      <c r="AY116" s="75">
        <f t="shared" si="194"/>
        <v>-1726947.0100000016</v>
      </c>
      <c r="AZ116" s="81">
        <f t="shared" si="194"/>
        <v>-511961.45999999996</v>
      </c>
    </row>
    <row r="117" spans="1:52" x14ac:dyDescent="0.25">
      <c r="A117" s="275"/>
      <c r="B117" s="87" t="str">
        <f>$B$12</f>
        <v>Low Income Residential [2]</v>
      </c>
      <c r="C117" s="66">
        <f t="shared" ref="C117:D120" si="195">C96-C103</f>
        <v>4020028.1299999994</v>
      </c>
      <c r="D117" s="67">
        <f t="shared" si="195"/>
        <v>1861134.3000000003</v>
      </c>
      <c r="E117" s="67">
        <f t="shared" si="188"/>
        <v>829263</v>
      </c>
      <c r="F117" s="67">
        <f t="shared" si="188"/>
        <v>161749.06000000006</v>
      </c>
      <c r="G117" s="67">
        <f t="shared" si="188"/>
        <v>-566277.32000000007</v>
      </c>
      <c r="H117" s="67">
        <f t="shared" si="188"/>
        <v>-461552.69999999984</v>
      </c>
      <c r="I117" s="67">
        <f t="shared" si="188"/>
        <v>-396996.88</v>
      </c>
      <c r="J117" s="67">
        <f t="shared" si="188"/>
        <v>-5758.089999999851</v>
      </c>
      <c r="K117" s="67">
        <f t="shared" si="188"/>
        <v>1805928.2000000002</v>
      </c>
      <c r="L117" s="334">
        <f t="shared" si="188"/>
        <v>3545058.58</v>
      </c>
      <c r="M117" s="359">
        <f t="shared" si="188"/>
        <v>4107107.36</v>
      </c>
      <c r="N117" s="328">
        <f t="shared" si="188"/>
        <v>4361526.17</v>
      </c>
      <c r="O117" s="192">
        <f t="shared" si="188"/>
        <v>2967220.8099999996</v>
      </c>
      <c r="P117" s="192">
        <f t="shared" si="188"/>
        <v>2003184.46</v>
      </c>
      <c r="Q117" s="192">
        <f t="shared" si="188"/>
        <v>1279044.81</v>
      </c>
      <c r="R117" s="192">
        <f t="shared" si="188"/>
        <v>-133677.35999999987</v>
      </c>
      <c r="S117" s="192">
        <f t="shared" si="188"/>
        <v>-10375.659999999916</v>
      </c>
      <c r="T117" s="192">
        <f t="shared" si="188"/>
        <v>26416.040000000037</v>
      </c>
      <c r="U117" s="192">
        <f t="shared" si="188"/>
        <v>32583.489999999991</v>
      </c>
      <c r="V117" s="192">
        <f t="shared" si="188"/>
        <v>435109.48</v>
      </c>
      <c r="W117" s="192">
        <f t="shared" si="188"/>
        <v>1889297.7200000002</v>
      </c>
      <c r="X117" s="295">
        <f t="shared" ref="X117" si="196">X96-X103</f>
        <v>3591317.3200000003</v>
      </c>
      <c r="Y117" s="114">
        <f t="shared" si="189"/>
        <v>5407638.8799999999</v>
      </c>
      <c r="Z117" s="192">
        <f t="shared" si="189"/>
        <v>4847196.58</v>
      </c>
      <c r="AA117" s="192">
        <f t="shared" si="189"/>
        <v>3226857.86</v>
      </c>
      <c r="AB117" s="192">
        <f t="shared" ref="AB117:AC117" si="197">AB96-AB103</f>
        <v>1758523.0099999998</v>
      </c>
      <c r="AC117" s="192">
        <f t="shared" si="197"/>
        <v>1114512.75</v>
      </c>
      <c r="AD117" s="192">
        <f t="shared" ref="AD117:AE117" si="198">AD96-AD103</f>
        <v>217294.27000000002</v>
      </c>
      <c r="AE117" s="192">
        <f t="shared" si="198"/>
        <v>312402.21999999997</v>
      </c>
      <c r="AF117" s="192">
        <f t="shared" ref="AF117" si="199">AF96-AF103</f>
        <v>46581.300000000047</v>
      </c>
      <c r="AG117" s="412">
        <v>189189.2</v>
      </c>
      <c r="AH117" s="114">
        <f t="shared" si="193"/>
        <v>-1052807.3199999998</v>
      </c>
      <c r="AI117" s="59">
        <f t="shared" si="193"/>
        <v>142050.15999999968</v>
      </c>
      <c r="AJ117" s="59">
        <f t="shared" si="193"/>
        <v>449781.81000000006</v>
      </c>
      <c r="AK117" s="59">
        <f t="shared" si="193"/>
        <v>-295426.41999999993</v>
      </c>
      <c r="AL117" s="59">
        <f t="shared" si="193"/>
        <v>555901.66000000015</v>
      </c>
      <c r="AM117" s="59">
        <f t="shared" si="193"/>
        <v>487968.73999999987</v>
      </c>
      <c r="AN117" s="59">
        <f t="shared" si="193"/>
        <v>429580.37</v>
      </c>
      <c r="AO117" s="59">
        <f t="shared" si="193"/>
        <v>440867.56999999983</v>
      </c>
      <c r="AP117" s="59">
        <f t="shared" si="193"/>
        <v>83369.520000000019</v>
      </c>
      <c r="AQ117" s="95">
        <f t="shared" si="193"/>
        <v>46258.740000000224</v>
      </c>
      <c r="AR117" s="59">
        <f t="shared" si="194"/>
        <v>1300531.52</v>
      </c>
      <c r="AS117" s="59">
        <f t="shared" si="194"/>
        <v>485670.41000000015</v>
      </c>
      <c r="AT117" s="59">
        <f t="shared" si="194"/>
        <v>259637.05000000028</v>
      </c>
      <c r="AU117" s="59">
        <f t="shared" si="194"/>
        <v>-244661.45000000019</v>
      </c>
      <c r="AV117" s="59">
        <f t="shared" si="194"/>
        <v>-164532.06000000006</v>
      </c>
      <c r="AW117" s="59">
        <f t="shared" si="194"/>
        <v>350971.62999999989</v>
      </c>
      <c r="AX117" s="59">
        <f t="shared" si="194"/>
        <v>322777.87999999989</v>
      </c>
      <c r="AY117" s="75">
        <f t="shared" si="194"/>
        <v>20165.260000000009</v>
      </c>
      <c r="AZ117" s="81">
        <f t="shared" si="194"/>
        <v>156605.71000000002</v>
      </c>
    </row>
    <row r="118" spans="1:52" x14ac:dyDescent="0.25">
      <c r="A118" s="275"/>
      <c r="B118" s="87" t="str">
        <f>$B$13</f>
        <v>Small C&amp;I [3]</v>
      </c>
      <c r="C118" s="66">
        <f>C97-C104</f>
        <v>-1235302.8499999996</v>
      </c>
      <c r="D118" s="67">
        <f t="shared" si="195"/>
        <v>-2753739.1399999997</v>
      </c>
      <c r="E118" s="67">
        <f t="shared" si="188"/>
        <v>-1553827.08</v>
      </c>
      <c r="F118" s="67">
        <f>F97-F104</f>
        <v>-1264883.2400000002</v>
      </c>
      <c r="G118" s="67">
        <f t="shared" si="188"/>
        <v>-736841.22000000009</v>
      </c>
      <c r="H118" s="67">
        <f t="shared" si="188"/>
        <v>-362728.55999999982</v>
      </c>
      <c r="I118" s="67">
        <f t="shared" si="188"/>
        <v>-161976.97999999998</v>
      </c>
      <c r="J118" s="67">
        <f t="shared" si="188"/>
        <v>-5678.1100000001024</v>
      </c>
      <c r="K118" s="67">
        <f t="shared" si="188"/>
        <v>1410580.3999999997</v>
      </c>
      <c r="L118" s="334">
        <f t="shared" si="188"/>
        <v>2025273.5799999996</v>
      </c>
      <c r="M118" s="359">
        <f t="shared" si="188"/>
        <v>1328003.6399999997</v>
      </c>
      <c r="N118" s="328">
        <f t="shared" si="188"/>
        <v>1707854.67</v>
      </c>
      <c r="O118" s="192">
        <f t="shared" si="188"/>
        <v>-1930598.7400000002</v>
      </c>
      <c r="P118" s="192">
        <f t="shared" si="188"/>
        <v>-55624.799999999814</v>
      </c>
      <c r="Q118" s="192">
        <f t="shared" si="188"/>
        <v>-900670.25999999978</v>
      </c>
      <c r="R118" s="192">
        <f t="shared" si="188"/>
        <v>-1838594.5699999998</v>
      </c>
      <c r="S118" s="192">
        <f t="shared" si="188"/>
        <v>-511984.68999999994</v>
      </c>
      <c r="T118" s="192">
        <f t="shared" si="188"/>
        <v>-223254.20000000007</v>
      </c>
      <c r="U118" s="192">
        <f t="shared" si="188"/>
        <v>-192305.58999999985</v>
      </c>
      <c r="V118" s="192">
        <f t="shared" si="188"/>
        <v>17747.110000000102</v>
      </c>
      <c r="W118" s="192">
        <f t="shared" si="188"/>
        <v>1239636.5799999996</v>
      </c>
      <c r="X118" s="295">
        <f t="shared" ref="X118" si="200">X97-X104</f>
        <v>2287437.75</v>
      </c>
      <c r="Y118" s="114">
        <f t="shared" si="189"/>
        <v>3080650.5000000009</v>
      </c>
      <c r="Z118" s="192">
        <f t="shared" si="189"/>
        <v>1490522.9299999988</v>
      </c>
      <c r="AA118" s="192">
        <f t="shared" si="189"/>
        <v>-1400644.9499999993</v>
      </c>
      <c r="AB118" s="192">
        <f t="shared" ref="AB118:AC118" si="201">AB97-AB104</f>
        <v>-1943640.48</v>
      </c>
      <c r="AC118" s="192">
        <f t="shared" si="201"/>
        <v>-1285710.6299999999</v>
      </c>
      <c r="AD118" s="192">
        <f t="shared" ref="AD118:AE118" si="202">AD97-AD104</f>
        <v>-1105286.5900000001</v>
      </c>
      <c r="AE118" s="192">
        <f t="shared" si="202"/>
        <v>-519676.86999999988</v>
      </c>
      <c r="AF118" s="192">
        <f t="shared" ref="AF118" si="203">AF97-AF104</f>
        <v>-583707.91999999993</v>
      </c>
      <c r="AG118" s="412">
        <v>-222155.54</v>
      </c>
      <c r="AH118" s="114">
        <f t="shared" si="193"/>
        <v>-695295.8900000006</v>
      </c>
      <c r="AI118" s="59">
        <f t="shared" si="193"/>
        <v>2698114.34</v>
      </c>
      <c r="AJ118" s="59">
        <f t="shared" si="193"/>
        <v>653156.8200000003</v>
      </c>
      <c r="AK118" s="59">
        <f t="shared" si="193"/>
        <v>-573711.32999999961</v>
      </c>
      <c r="AL118" s="59">
        <f t="shared" si="193"/>
        <v>224856.53000000014</v>
      </c>
      <c r="AM118" s="59">
        <f t="shared" si="193"/>
        <v>139474.35999999975</v>
      </c>
      <c r="AN118" s="59">
        <f t="shared" si="193"/>
        <v>-30328.60999999987</v>
      </c>
      <c r="AO118" s="59">
        <f t="shared" si="193"/>
        <v>23425.220000000205</v>
      </c>
      <c r="AP118" s="59">
        <f t="shared" si="193"/>
        <v>-170943.82000000007</v>
      </c>
      <c r="AQ118" s="95">
        <f t="shared" si="193"/>
        <v>262164.17000000039</v>
      </c>
      <c r="AR118" s="59">
        <f t="shared" si="194"/>
        <v>1752646.8600000013</v>
      </c>
      <c r="AS118" s="59">
        <f t="shared" si="194"/>
        <v>-217331.74000000115</v>
      </c>
      <c r="AT118" s="59">
        <f t="shared" si="194"/>
        <v>529953.79000000097</v>
      </c>
      <c r="AU118" s="59">
        <f t="shared" si="194"/>
        <v>-1888015.6800000002</v>
      </c>
      <c r="AV118" s="59">
        <f t="shared" si="194"/>
        <v>-385040.37000000011</v>
      </c>
      <c r="AW118" s="59">
        <f t="shared" si="194"/>
        <v>733307.97999999975</v>
      </c>
      <c r="AX118" s="59">
        <f t="shared" si="194"/>
        <v>-7692.1799999999348</v>
      </c>
      <c r="AY118" s="75">
        <f t="shared" si="194"/>
        <v>-360453.71999999986</v>
      </c>
      <c r="AZ118" s="81">
        <f t="shared" si="194"/>
        <v>-29849.950000000157</v>
      </c>
    </row>
    <row r="119" spans="1:52" x14ac:dyDescent="0.25">
      <c r="A119" s="275"/>
      <c r="B119" s="87" t="str">
        <f>$B$14</f>
        <v>Medium C&amp;I [4]</v>
      </c>
      <c r="C119" s="66">
        <f t="shared" si="195"/>
        <v>-1799602.6099999994</v>
      </c>
      <c r="D119" s="67">
        <f t="shared" si="195"/>
        <v>-3777011.37</v>
      </c>
      <c r="E119" s="67">
        <f t="shared" si="188"/>
        <v>-1945740.9299999997</v>
      </c>
      <c r="F119" s="67">
        <f t="shared" si="188"/>
        <v>-1497716.1300000004</v>
      </c>
      <c r="G119" s="67">
        <f t="shared" si="188"/>
        <v>-1047616.31</v>
      </c>
      <c r="H119" s="67">
        <f t="shared" si="188"/>
        <v>-509330</v>
      </c>
      <c r="I119" s="67">
        <f t="shared" si="188"/>
        <v>-108522.2200000002</v>
      </c>
      <c r="J119" s="67">
        <f t="shared" si="188"/>
        <v>156853.74000000022</v>
      </c>
      <c r="K119" s="67">
        <f t="shared" si="188"/>
        <v>2559217.4699999997</v>
      </c>
      <c r="L119" s="334">
        <f t="shared" si="188"/>
        <v>2278419.7600000007</v>
      </c>
      <c r="M119" s="359">
        <f t="shared" si="188"/>
        <v>1399954.5599999987</v>
      </c>
      <c r="N119" s="328">
        <f t="shared" si="188"/>
        <v>2590386.3599999994</v>
      </c>
      <c r="O119" s="192">
        <f t="shared" si="188"/>
        <v>-3107381.1400000006</v>
      </c>
      <c r="P119" s="192">
        <f t="shared" si="188"/>
        <v>-418779.66000000015</v>
      </c>
      <c r="Q119" s="192">
        <f t="shared" si="188"/>
        <v>-1579044.5</v>
      </c>
      <c r="R119" s="192">
        <f t="shared" si="188"/>
        <v>-2292010.33</v>
      </c>
      <c r="S119" s="192">
        <f t="shared" si="188"/>
        <v>-720667.66000000015</v>
      </c>
      <c r="T119" s="192">
        <f t="shared" si="188"/>
        <v>-288437.74</v>
      </c>
      <c r="U119" s="192">
        <f t="shared" si="188"/>
        <v>-235330.01</v>
      </c>
      <c r="V119" s="192">
        <f t="shared" si="188"/>
        <v>243493.70999999996</v>
      </c>
      <c r="W119" s="192">
        <f t="shared" si="188"/>
        <v>1854788.4500000007</v>
      </c>
      <c r="X119" s="295">
        <f t="shared" ref="X119" si="204">X98-X105</f>
        <v>2702513.29</v>
      </c>
      <c r="Y119" s="114">
        <f t="shared" si="189"/>
        <v>4089026.4000000004</v>
      </c>
      <c r="Z119" s="192">
        <f t="shared" si="189"/>
        <v>900407.70000000112</v>
      </c>
      <c r="AA119" s="192">
        <f t="shared" si="189"/>
        <v>-1804391.9800000004</v>
      </c>
      <c r="AB119" s="192">
        <f t="shared" ref="AB119:AC119" si="205">AB98-AB105</f>
        <v>-2678009.2700000005</v>
      </c>
      <c r="AC119" s="192">
        <f t="shared" si="205"/>
        <v>-1740370.77</v>
      </c>
      <c r="AD119" s="192">
        <f t="shared" ref="AD119:AE119" si="206">AD98-AD105</f>
        <v>-1703918.6999999997</v>
      </c>
      <c r="AE119" s="192">
        <f t="shared" si="206"/>
        <v>-617675.44000000018</v>
      </c>
      <c r="AF119" s="192">
        <f t="shared" ref="AF119" si="207">AF98-AF105</f>
        <v>-655253.39999999991</v>
      </c>
      <c r="AG119" s="412">
        <v>-72380.34</v>
      </c>
      <c r="AH119" s="114">
        <f t="shared" si="193"/>
        <v>-1307778.5300000012</v>
      </c>
      <c r="AI119" s="59">
        <f t="shared" si="193"/>
        <v>3358231.71</v>
      </c>
      <c r="AJ119" s="59">
        <f t="shared" si="193"/>
        <v>366696.4299999997</v>
      </c>
      <c r="AK119" s="59">
        <f t="shared" si="193"/>
        <v>-794294.19999999972</v>
      </c>
      <c r="AL119" s="59">
        <f t="shared" si="193"/>
        <v>326948.64999999991</v>
      </c>
      <c r="AM119" s="59">
        <f t="shared" si="193"/>
        <v>220892.26</v>
      </c>
      <c r="AN119" s="59">
        <f t="shared" si="193"/>
        <v>-126807.7899999998</v>
      </c>
      <c r="AO119" s="59">
        <f t="shared" si="193"/>
        <v>86639.969999999739</v>
      </c>
      <c r="AP119" s="59">
        <f t="shared" si="193"/>
        <v>-704429.01999999909</v>
      </c>
      <c r="AQ119" s="95">
        <f t="shared" si="193"/>
        <v>424093.52999999933</v>
      </c>
      <c r="AR119" s="59">
        <f t="shared" si="194"/>
        <v>2689071.8400000017</v>
      </c>
      <c r="AS119" s="59">
        <f t="shared" si="194"/>
        <v>-1689978.6599999983</v>
      </c>
      <c r="AT119" s="59">
        <f t="shared" si="194"/>
        <v>1302989.1600000001</v>
      </c>
      <c r="AU119" s="59">
        <f t="shared" si="194"/>
        <v>-2259229.6100000003</v>
      </c>
      <c r="AV119" s="59">
        <f t="shared" si="194"/>
        <v>-161326.27000000002</v>
      </c>
      <c r="AW119" s="59">
        <f t="shared" si="194"/>
        <v>588091.63000000035</v>
      </c>
      <c r="AX119" s="59">
        <f t="shared" si="194"/>
        <v>102992.21999999997</v>
      </c>
      <c r="AY119" s="75">
        <f t="shared" si="194"/>
        <v>-366815.65999999992</v>
      </c>
      <c r="AZ119" s="81">
        <f t="shared" si="194"/>
        <v>162949.67000000001</v>
      </c>
    </row>
    <row r="120" spans="1:52" ht="17.25" x14ac:dyDescent="0.4">
      <c r="A120" s="275"/>
      <c r="B120" s="87" t="str">
        <f>$B$15</f>
        <v>Large C&amp;I [5]</v>
      </c>
      <c r="C120" s="68">
        <f t="shared" si="195"/>
        <v>-1832621.4600000009</v>
      </c>
      <c r="D120" s="69">
        <f t="shared" si="195"/>
        <v>-1961748.4299999997</v>
      </c>
      <c r="E120" s="69">
        <f t="shared" si="188"/>
        <v>-347020.95999999996</v>
      </c>
      <c r="F120" s="69">
        <f t="shared" si="188"/>
        <v>-1506733.2600000002</v>
      </c>
      <c r="G120" s="69">
        <f t="shared" si="188"/>
        <v>-917062.44</v>
      </c>
      <c r="H120" s="69">
        <f t="shared" si="188"/>
        <v>65621.279999999795</v>
      </c>
      <c r="I120" s="69">
        <f t="shared" si="188"/>
        <v>-123131.66000000015</v>
      </c>
      <c r="J120" s="69">
        <f t="shared" si="188"/>
        <v>-112001.7099999995</v>
      </c>
      <c r="K120" s="69">
        <f t="shared" si="188"/>
        <v>2216187.84</v>
      </c>
      <c r="L120" s="348">
        <f t="shared" si="188"/>
        <v>1643282.79</v>
      </c>
      <c r="M120" s="360">
        <f t="shared" si="188"/>
        <v>575287.53000000026</v>
      </c>
      <c r="N120" s="329">
        <f t="shared" si="188"/>
        <v>2152842.87</v>
      </c>
      <c r="O120" s="194">
        <f t="shared" si="188"/>
        <v>-2597412.2800000012</v>
      </c>
      <c r="P120" s="194">
        <f t="shared" si="188"/>
        <v>554829.15000000037</v>
      </c>
      <c r="Q120" s="194">
        <f t="shared" si="188"/>
        <v>-1196030.5099999998</v>
      </c>
      <c r="R120" s="194">
        <f t="shared" si="188"/>
        <v>-2016779.9900000007</v>
      </c>
      <c r="S120" s="194">
        <f t="shared" si="188"/>
        <v>-282490.26000000024</v>
      </c>
      <c r="T120" s="194">
        <f t="shared" si="188"/>
        <v>-188177.45999999996</v>
      </c>
      <c r="U120" s="194">
        <f t="shared" si="188"/>
        <v>-437303.4299999997</v>
      </c>
      <c r="V120" s="194">
        <f t="shared" si="188"/>
        <v>351308.93999999948</v>
      </c>
      <c r="W120" s="194">
        <f t="shared" si="188"/>
        <v>1255668.42</v>
      </c>
      <c r="X120" s="300">
        <f t="shared" ref="X120" si="208">X99-X106</f>
        <v>2933504.3099999996</v>
      </c>
      <c r="Y120" s="115">
        <f t="shared" si="189"/>
        <v>1887641.9099999992</v>
      </c>
      <c r="Z120" s="194">
        <f t="shared" si="189"/>
        <v>492222.22000000067</v>
      </c>
      <c r="AA120" s="194">
        <f t="shared" si="189"/>
        <v>-2219218.46</v>
      </c>
      <c r="AB120" s="194">
        <f t="shared" ref="AB120:AC120" si="209">AB99-AB106</f>
        <v>-1373122.9100000001</v>
      </c>
      <c r="AC120" s="194">
        <f t="shared" si="209"/>
        <v>-1521327.4000000004</v>
      </c>
      <c r="AD120" s="194">
        <f t="shared" ref="AD120:AE120" si="210">AD99-AD106</f>
        <v>-1576145.3699999996</v>
      </c>
      <c r="AE120" s="194">
        <f t="shared" si="210"/>
        <v>-360165.6799999997</v>
      </c>
      <c r="AF120" s="194">
        <f t="shared" ref="AF120" si="211">AF99-AF106</f>
        <v>252184.33000000007</v>
      </c>
      <c r="AG120" s="412">
        <v>908303.79</v>
      </c>
      <c r="AH120" s="115">
        <f t="shared" si="193"/>
        <v>-764790.8200000003</v>
      </c>
      <c r="AI120" s="60">
        <f t="shared" si="193"/>
        <v>2516577.58</v>
      </c>
      <c r="AJ120" s="60">
        <f t="shared" si="193"/>
        <v>-849009.54999999981</v>
      </c>
      <c r="AK120" s="60">
        <f t="shared" si="193"/>
        <v>-510046.73000000045</v>
      </c>
      <c r="AL120" s="60">
        <f t="shared" si="193"/>
        <v>634572.1799999997</v>
      </c>
      <c r="AM120" s="60">
        <f t="shared" si="193"/>
        <v>-253798.73999999976</v>
      </c>
      <c r="AN120" s="60">
        <f t="shared" si="193"/>
        <v>-314171.76999999955</v>
      </c>
      <c r="AO120" s="60">
        <f t="shared" si="193"/>
        <v>463310.64999999898</v>
      </c>
      <c r="AP120" s="60">
        <f t="shared" si="193"/>
        <v>-960519.41999999993</v>
      </c>
      <c r="AQ120" s="96">
        <f t="shared" si="193"/>
        <v>1290221.5199999996</v>
      </c>
      <c r="AR120" s="60">
        <f t="shared" si="194"/>
        <v>1312354.379999999</v>
      </c>
      <c r="AS120" s="60">
        <f t="shared" si="194"/>
        <v>-1660620.6499999994</v>
      </c>
      <c r="AT120" s="60">
        <f t="shared" si="194"/>
        <v>378193.82000000123</v>
      </c>
      <c r="AU120" s="60">
        <f t="shared" si="194"/>
        <v>-1927952.0600000005</v>
      </c>
      <c r="AV120" s="60">
        <f t="shared" si="194"/>
        <v>-325296.8900000006</v>
      </c>
      <c r="AW120" s="60">
        <f t="shared" si="194"/>
        <v>440634.62000000104</v>
      </c>
      <c r="AX120" s="60">
        <f t="shared" si="194"/>
        <v>-77675.41999999946</v>
      </c>
      <c r="AY120" s="318">
        <f t="shared" si="194"/>
        <v>440361.79000000004</v>
      </c>
      <c r="AZ120" s="439">
        <f t="shared" si="194"/>
        <v>1345607.2199999997</v>
      </c>
    </row>
    <row r="121" spans="1:52" ht="15.75" thickBot="1" x14ac:dyDescent="0.3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212">SUM(E116:E120)</f>
        <v>-11474558.359999999</v>
      </c>
      <c r="F121" s="61">
        <f t="shared" si="212"/>
        <v>-14719282.460000001</v>
      </c>
      <c r="G121" s="61">
        <f t="shared" si="212"/>
        <v>-14138907.49</v>
      </c>
      <c r="H121" s="61">
        <f t="shared" si="212"/>
        <v>-9539499.6900000013</v>
      </c>
      <c r="I121" s="61">
        <f t="shared" si="212"/>
        <v>-6856445.8100000005</v>
      </c>
      <c r="J121" s="61">
        <f t="shared" si="212"/>
        <v>-4195121.5499999989</v>
      </c>
      <c r="K121" s="61">
        <f t="shared" si="212"/>
        <v>17404152.98</v>
      </c>
      <c r="L121" s="319">
        <f t="shared" si="212"/>
        <v>21979720.919999998</v>
      </c>
      <c r="M121" s="116">
        <f t="shared" si="212"/>
        <v>19274303.66</v>
      </c>
      <c r="N121" s="330">
        <f t="shared" si="212"/>
        <v>24991606.239999998</v>
      </c>
      <c r="O121" s="214">
        <f t="shared" si="212"/>
        <v>-8578449.5300000012</v>
      </c>
      <c r="P121" s="214">
        <f t="shared" si="212"/>
        <v>3858694.5199999977</v>
      </c>
      <c r="Q121" s="214">
        <f t="shared" si="212"/>
        <v>-4324734.8800000008</v>
      </c>
      <c r="R121" s="214">
        <f t="shared" si="212"/>
        <v>-19195528.850000001</v>
      </c>
      <c r="S121" s="214">
        <f t="shared" si="212"/>
        <v>-8677081.5600000005</v>
      </c>
      <c r="T121" s="214">
        <f t="shared" si="212"/>
        <v>-6168566.1100000003</v>
      </c>
      <c r="U121" s="214">
        <f t="shared" si="212"/>
        <v>-5575098.7399999993</v>
      </c>
      <c r="V121" s="214">
        <f t="shared" si="212"/>
        <v>-1834890.4800000014</v>
      </c>
      <c r="W121" s="214">
        <f t="shared" si="212"/>
        <v>13307523</v>
      </c>
      <c r="X121" s="297">
        <f t="shared" ref="X121" si="213">SUM(X116:X120)</f>
        <v>23178316.629999995</v>
      </c>
      <c r="Y121" s="116">
        <f t="shared" ref="Y121:AH121" si="214">SUM(Y116:Y120)</f>
        <v>39018789.699999996</v>
      </c>
      <c r="Z121" s="214">
        <f t="shared" si="214"/>
        <v>19435724.349999994</v>
      </c>
      <c r="AA121" s="214">
        <f t="shared" si="214"/>
        <v>-2757943.6300000013</v>
      </c>
      <c r="AB121" s="214">
        <f t="shared" si="214"/>
        <v>-7324851.0599999968</v>
      </c>
      <c r="AC121" s="214">
        <f t="shared" si="214"/>
        <v>-8777067.0299999975</v>
      </c>
      <c r="AD121" s="214">
        <f t="shared" si="214"/>
        <v>-13935151.269999998</v>
      </c>
      <c r="AE121" s="214">
        <f t="shared" ref="AE121:AF121" si="215">SUM(AE116:AE120)</f>
        <v>-7845473.5000000009</v>
      </c>
      <c r="AF121" s="214">
        <f t="shared" si="215"/>
        <v>-8162255.4500000011</v>
      </c>
      <c r="AG121" s="413">
        <v>-4451747.55</v>
      </c>
      <c r="AH121" s="116">
        <f t="shared" si="214"/>
        <v>-8375256.6900000051</v>
      </c>
      <c r="AI121" s="61">
        <f t="shared" ref="AI121:AP121" si="216">SUM(AI116:AI120)</f>
        <v>23478977.530000001</v>
      </c>
      <c r="AJ121" s="61">
        <f t="shared" si="216"/>
        <v>7149823.4799999995</v>
      </c>
      <c r="AK121" s="61">
        <f t="shared" si="216"/>
        <v>-4476246.3899999987</v>
      </c>
      <c r="AL121" s="61">
        <f t="shared" si="216"/>
        <v>5461825.9299999978</v>
      </c>
      <c r="AM121" s="61">
        <f t="shared" si="216"/>
        <v>3370933.5799999996</v>
      </c>
      <c r="AN121" s="61">
        <f t="shared" si="216"/>
        <v>1281347.07</v>
      </c>
      <c r="AO121" s="61">
        <f t="shared" si="216"/>
        <v>2360231.069999997</v>
      </c>
      <c r="AP121" s="61">
        <f t="shared" si="216"/>
        <v>-4096629.9800000009</v>
      </c>
      <c r="AQ121" s="254">
        <f t="shared" ref="AQ121:AR121" si="217">SUM(AQ116:AQ120)</f>
        <v>1198595.7099999995</v>
      </c>
      <c r="AR121" s="61">
        <f t="shared" si="217"/>
        <v>19744486.039999999</v>
      </c>
      <c r="AS121" s="61">
        <f t="shared" ref="AS121:AT121" si="218">SUM(AS116:AS120)</f>
        <v>-5555881.8899999987</v>
      </c>
      <c r="AT121" s="61">
        <f t="shared" si="218"/>
        <v>5820505.9000000013</v>
      </c>
      <c r="AU121" s="61">
        <f t="shared" ref="AU121:AV121" si="219">SUM(AU116:AU120)</f>
        <v>-11183545.579999996</v>
      </c>
      <c r="AV121" s="61">
        <f t="shared" si="219"/>
        <v>-4452332.1499999957</v>
      </c>
      <c r="AW121" s="61">
        <f t="shared" ref="AW121:AX121" si="220">SUM(AW116:AW120)</f>
        <v>5260377.5800000019</v>
      </c>
      <c r="AX121" s="61">
        <f t="shared" si="220"/>
        <v>831608.06000000099</v>
      </c>
      <c r="AY121" s="319">
        <f t="shared" ref="AY121" si="221">SUM(AY116:AY120)</f>
        <v>-1993689.3400000017</v>
      </c>
      <c r="AZ121" s="440">
        <f t="shared" ref="AZ121" si="222">SUM(AZ116:AZ120)</f>
        <v>1123351.1899999997</v>
      </c>
    </row>
    <row r="122" spans="1:52" x14ac:dyDescent="0.25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268"/>
      <c r="AF122" s="268"/>
      <c r="AG122" s="404"/>
      <c r="AH122" s="123"/>
      <c r="AI122" s="57"/>
      <c r="AJ122" s="58"/>
      <c r="AK122" s="58"/>
      <c r="AL122" s="58"/>
      <c r="AM122" s="58"/>
      <c r="AN122" s="58"/>
      <c r="AO122" s="58"/>
      <c r="AP122" s="58"/>
      <c r="AQ122" s="104"/>
      <c r="AR122" s="57"/>
      <c r="AS122" s="57"/>
      <c r="AT122" s="58"/>
      <c r="AU122" s="58"/>
      <c r="AV122" s="58"/>
      <c r="AW122" s="58"/>
      <c r="AX122" s="58"/>
      <c r="AY122" s="431"/>
      <c r="AZ122" s="104"/>
    </row>
    <row r="123" spans="1:52" x14ac:dyDescent="0.25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245">
        <v>49</v>
      </c>
      <c r="AF123" s="245">
        <v>53</v>
      </c>
      <c r="AG123" s="245">
        <v>55</v>
      </c>
      <c r="AH123" s="143">
        <f t="shared" ref="AH123:AQ127" si="223">O123-C123</f>
        <v>1</v>
      </c>
      <c r="AI123" s="144">
        <f t="shared" si="223"/>
        <v>-5</v>
      </c>
      <c r="AJ123" s="144">
        <f t="shared" si="223"/>
        <v>-5</v>
      </c>
      <c r="AK123" s="144">
        <f t="shared" si="223"/>
        <v>-14</v>
      </c>
      <c r="AL123" s="144">
        <f t="shared" si="223"/>
        <v>-3</v>
      </c>
      <c r="AM123" s="144">
        <f t="shared" si="223"/>
        <v>-19</v>
      </c>
      <c r="AN123" s="144">
        <f t="shared" si="223"/>
        <v>-19</v>
      </c>
      <c r="AO123" s="144">
        <f t="shared" si="223"/>
        <v>-24</v>
      </c>
      <c r="AP123" s="144">
        <f t="shared" si="223"/>
        <v>-40</v>
      </c>
      <c r="AQ123" s="259">
        <f t="shared" si="223"/>
        <v>-38</v>
      </c>
      <c r="AR123" s="144">
        <f t="shared" ref="AR123:AZ127" si="224">Y123-M123</f>
        <v>-22</v>
      </c>
      <c r="AS123" s="144">
        <f t="shared" si="224"/>
        <v>-16</v>
      </c>
      <c r="AT123" s="144">
        <f t="shared" si="224"/>
        <v>-14</v>
      </c>
      <c r="AU123" s="144">
        <f t="shared" si="224"/>
        <v>-9</v>
      </c>
      <c r="AV123" s="144">
        <f t="shared" si="224"/>
        <v>-13</v>
      </c>
      <c r="AW123" s="144">
        <f t="shared" si="224"/>
        <v>5</v>
      </c>
      <c r="AX123" s="144">
        <f t="shared" si="224"/>
        <v>5</v>
      </c>
      <c r="AY123" s="341">
        <f t="shared" si="224"/>
        <v>12</v>
      </c>
      <c r="AZ123" s="446">
        <f t="shared" si="224"/>
        <v>14</v>
      </c>
    </row>
    <row r="124" spans="1:52" x14ac:dyDescent="0.25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245">
        <v>914</v>
      </c>
      <c r="AF124" s="245">
        <v>1000</v>
      </c>
      <c r="AG124" s="245">
        <v>1260</v>
      </c>
      <c r="AH124" s="143">
        <f t="shared" si="223"/>
        <v>-274</v>
      </c>
      <c r="AI124" s="144">
        <f t="shared" si="223"/>
        <v>-431</v>
      </c>
      <c r="AJ124" s="144">
        <f t="shared" si="223"/>
        <v>-886</v>
      </c>
      <c r="AK124" s="144">
        <f t="shared" si="223"/>
        <v>-928</v>
      </c>
      <c r="AL124" s="144">
        <f t="shared" si="223"/>
        <v>-721</v>
      </c>
      <c r="AM124" s="144">
        <f t="shared" si="223"/>
        <v>-798</v>
      </c>
      <c r="AN124" s="144">
        <f t="shared" si="223"/>
        <v>-787</v>
      </c>
      <c r="AO124" s="144">
        <f t="shared" si="223"/>
        <v>-651</v>
      </c>
      <c r="AP124" s="144">
        <f t="shared" si="223"/>
        <v>-1070</v>
      </c>
      <c r="AQ124" s="259">
        <f t="shared" si="223"/>
        <v>-924</v>
      </c>
      <c r="AR124" s="144">
        <f t="shared" si="224"/>
        <v>-768</v>
      </c>
      <c r="AS124" s="144">
        <f t="shared" si="224"/>
        <v>-657</v>
      </c>
      <c r="AT124" s="144">
        <f t="shared" si="224"/>
        <v>-442</v>
      </c>
      <c r="AU124" s="144">
        <f t="shared" si="224"/>
        <v>-258</v>
      </c>
      <c r="AV124" s="144">
        <f t="shared" si="224"/>
        <v>-108</v>
      </c>
      <c r="AW124" s="144">
        <f t="shared" si="224"/>
        <v>123</v>
      </c>
      <c r="AX124" s="144">
        <f t="shared" si="224"/>
        <v>272</v>
      </c>
      <c r="AY124" s="341">
        <f t="shared" si="224"/>
        <v>333</v>
      </c>
      <c r="AZ124" s="446">
        <f t="shared" si="224"/>
        <v>580</v>
      </c>
    </row>
    <row r="125" spans="1:52" x14ac:dyDescent="0.25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245">
        <v>0</v>
      </c>
      <c r="AF125" s="245">
        <v>0</v>
      </c>
      <c r="AG125" s="245">
        <v>0</v>
      </c>
      <c r="AH125" s="143">
        <f t="shared" si="223"/>
        <v>0</v>
      </c>
      <c r="AI125" s="144">
        <f t="shared" si="223"/>
        <v>0</v>
      </c>
      <c r="AJ125" s="144">
        <f t="shared" si="223"/>
        <v>0</v>
      </c>
      <c r="AK125" s="144">
        <f t="shared" si="223"/>
        <v>0</v>
      </c>
      <c r="AL125" s="144">
        <f t="shared" si="223"/>
        <v>0</v>
      </c>
      <c r="AM125" s="144">
        <f t="shared" si="223"/>
        <v>0</v>
      </c>
      <c r="AN125" s="144">
        <f t="shared" si="223"/>
        <v>-1</v>
      </c>
      <c r="AO125" s="144">
        <f t="shared" si="223"/>
        <v>0</v>
      </c>
      <c r="AP125" s="144">
        <f t="shared" si="223"/>
        <v>0</v>
      </c>
      <c r="AQ125" s="259">
        <f t="shared" si="223"/>
        <v>0</v>
      </c>
      <c r="AR125" s="144">
        <f t="shared" si="224"/>
        <v>0</v>
      </c>
      <c r="AS125" s="144">
        <f t="shared" si="224"/>
        <v>1</v>
      </c>
      <c r="AT125" s="144">
        <f t="shared" si="224"/>
        <v>0</v>
      </c>
      <c r="AU125" s="144">
        <f t="shared" si="224"/>
        <v>0</v>
      </c>
      <c r="AV125" s="144">
        <f t="shared" si="224"/>
        <v>0</v>
      </c>
      <c r="AW125" s="144">
        <f t="shared" si="224"/>
        <v>0</v>
      </c>
      <c r="AX125" s="144">
        <f t="shared" si="224"/>
        <v>0</v>
      </c>
      <c r="AY125" s="341">
        <f t="shared" si="224"/>
        <v>0</v>
      </c>
      <c r="AZ125" s="446">
        <f t="shared" si="224"/>
        <v>0</v>
      </c>
    </row>
    <row r="126" spans="1:52" x14ac:dyDescent="0.25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245">
        <v>0</v>
      </c>
      <c r="AF126" s="245">
        <v>0</v>
      </c>
      <c r="AG126" s="245">
        <v>0</v>
      </c>
      <c r="AH126" s="143">
        <f t="shared" si="223"/>
        <v>0</v>
      </c>
      <c r="AI126" s="144">
        <f t="shared" si="223"/>
        <v>0</v>
      </c>
      <c r="AJ126" s="144">
        <f t="shared" si="223"/>
        <v>0</v>
      </c>
      <c r="AK126" s="144">
        <f t="shared" si="223"/>
        <v>0</v>
      </c>
      <c r="AL126" s="144">
        <f t="shared" si="223"/>
        <v>0</v>
      </c>
      <c r="AM126" s="144">
        <f t="shared" si="223"/>
        <v>0</v>
      </c>
      <c r="AN126" s="144">
        <f t="shared" si="223"/>
        <v>0</v>
      </c>
      <c r="AO126" s="144">
        <f t="shared" si="223"/>
        <v>0</v>
      </c>
      <c r="AP126" s="144">
        <f t="shared" si="223"/>
        <v>0</v>
      </c>
      <c r="AQ126" s="259">
        <f t="shared" si="223"/>
        <v>0</v>
      </c>
      <c r="AR126" s="144">
        <f t="shared" si="224"/>
        <v>0</v>
      </c>
      <c r="AS126" s="144">
        <f t="shared" si="224"/>
        <v>0</v>
      </c>
      <c r="AT126" s="144">
        <f t="shared" si="224"/>
        <v>0</v>
      </c>
      <c r="AU126" s="144">
        <f t="shared" si="224"/>
        <v>0</v>
      </c>
      <c r="AV126" s="144">
        <f t="shared" si="224"/>
        <v>0</v>
      </c>
      <c r="AW126" s="144">
        <f t="shared" si="224"/>
        <v>0</v>
      </c>
      <c r="AX126" s="144">
        <f t="shared" si="224"/>
        <v>0</v>
      </c>
      <c r="AY126" s="341">
        <f t="shared" si="224"/>
        <v>0</v>
      </c>
      <c r="AZ126" s="446">
        <f t="shared" si="224"/>
        <v>0</v>
      </c>
    </row>
    <row r="127" spans="1:52" ht="17.25" x14ac:dyDescent="0.4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246">
        <v>0</v>
      </c>
      <c r="AG127" s="246">
        <v>0</v>
      </c>
      <c r="AH127" s="159">
        <f t="shared" si="223"/>
        <v>0</v>
      </c>
      <c r="AI127" s="158">
        <f t="shared" si="223"/>
        <v>0</v>
      </c>
      <c r="AJ127" s="158">
        <f t="shared" si="223"/>
        <v>0</v>
      </c>
      <c r="AK127" s="158">
        <f t="shared" si="223"/>
        <v>0</v>
      </c>
      <c r="AL127" s="158">
        <f t="shared" si="223"/>
        <v>0</v>
      </c>
      <c r="AM127" s="158">
        <f t="shared" si="223"/>
        <v>0</v>
      </c>
      <c r="AN127" s="158">
        <f t="shared" si="223"/>
        <v>0</v>
      </c>
      <c r="AO127" s="158">
        <f t="shared" si="223"/>
        <v>0</v>
      </c>
      <c r="AP127" s="158">
        <f t="shared" si="223"/>
        <v>0</v>
      </c>
      <c r="AQ127" s="263">
        <f t="shared" si="223"/>
        <v>0</v>
      </c>
      <c r="AR127" s="158">
        <f t="shared" si="224"/>
        <v>0</v>
      </c>
      <c r="AS127" s="158">
        <f t="shared" si="224"/>
        <v>0</v>
      </c>
      <c r="AT127" s="158">
        <f t="shared" si="224"/>
        <v>0</v>
      </c>
      <c r="AU127" s="158">
        <f t="shared" si="224"/>
        <v>0</v>
      </c>
      <c r="AV127" s="158">
        <f t="shared" si="224"/>
        <v>0</v>
      </c>
      <c r="AW127" s="158">
        <f t="shared" si="224"/>
        <v>0</v>
      </c>
      <c r="AX127" s="158">
        <f t="shared" si="224"/>
        <v>0</v>
      </c>
      <c r="AY127" s="342">
        <f t="shared" si="224"/>
        <v>0</v>
      </c>
      <c r="AZ127" s="449">
        <f t="shared" si="224"/>
        <v>0</v>
      </c>
    </row>
    <row r="128" spans="1:52" x14ac:dyDescent="0.25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P128" si="225">SUM(E123:E127)</f>
        <v>1565</v>
      </c>
      <c r="F128" s="149">
        <f t="shared" si="225"/>
        <v>1593</v>
      </c>
      <c r="G128" s="148">
        <f t="shared" si="225"/>
        <v>1410</v>
      </c>
      <c r="H128" s="148">
        <f t="shared" si="225"/>
        <v>1525</v>
      </c>
      <c r="I128" s="148">
        <f t="shared" si="225"/>
        <v>1528</v>
      </c>
      <c r="J128" s="148">
        <f t="shared" si="225"/>
        <v>1411</v>
      </c>
      <c r="K128" s="148">
        <f t="shared" si="225"/>
        <v>1251</v>
      </c>
      <c r="L128" s="336">
        <f t="shared" si="225"/>
        <v>1098</v>
      </c>
      <c r="M128" s="363">
        <f t="shared" si="225"/>
        <v>937</v>
      </c>
      <c r="N128" s="336">
        <f t="shared" si="225"/>
        <v>860</v>
      </c>
      <c r="O128" s="229">
        <f t="shared" si="225"/>
        <v>767</v>
      </c>
      <c r="P128" s="229">
        <f t="shared" si="225"/>
        <v>694</v>
      </c>
      <c r="Q128" s="229">
        <f t="shared" si="225"/>
        <v>674</v>
      </c>
      <c r="R128" s="229">
        <f t="shared" si="225"/>
        <v>651</v>
      </c>
      <c r="S128" s="229">
        <f t="shared" si="225"/>
        <v>686</v>
      </c>
      <c r="T128" s="229">
        <f t="shared" si="225"/>
        <v>708</v>
      </c>
      <c r="U128" s="229">
        <f t="shared" si="225"/>
        <v>721</v>
      </c>
      <c r="V128" s="229">
        <f t="shared" si="225"/>
        <v>736</v>
      </c>
      <c r="W128" s="229">
        <f t="shared" si="225"/>
        <v>141</v>
      </c>
      <c r="X128" s="305">
        <f t="shared" ref="X128" si="226">SUM(X123:X127)</f>
        <v>136</v>
      </c>
      <c r="Y128" s="391">
        <f t="shared" ref="Y128:AE128" si="227">SUM(Y123:Y127)</f>
        <v>147</v>
      </c>
      <c r="Z128" s="229">
        <f t="shared" si="227"/>
        <v>188</v>
      </c>
      <c r="AA128" s="229">
        <f t="shared" si="227"/>
        <v>311</v>
      </c>
      <c r="AB128" s="229">
        <f t="shared" si="227"/>
        <v>427</v>
      </c>
      <c r="AC128" s="229">
        <f t="shared" si="227"/>
        <v>553</v>
      </c>
      <c r="AD128" s="229">
        <f t="shared" si="227"/>
        <v>779</v>
      </c>
      <c r="AE128" s="229">
        <f t="shared" si="227"/>
        <v>963</v>
      </c>
      <c r="AF128" s="229">
        <f t="shared" ref="AF128" si="228">SUM(AF123:AF127)</f>
        <v>1053</v>
      </c>
      <c r="AG128" s="229">
        <v>1315</v>
      </c>
      <c r="AH128" s="143">
        <f t="shared" si="225"/>
        <v>-273</v>
      </c>
      <c r="AI128" s="144">
        <f t="shared" si="225"/>
        <v>-436</v>
      </c>
      <c r="AJ128" s="144">
        <f t="shared" si="225"/>
        <v>-891</v>
      </c>
      <c r="AK128" s="144">
        <f t="shared" si="225"/>
        <v>-942</v>
      </c>
      <c r="AL128" s="144">
        <f t="shared" si="225"/>
        <v>-724</v>
      </c>
      <c r="AM128" s="144">
        <f t="shared" si="225"/>
        <v>-817</v>
      </c>
      <c r="AN128" s="144">
        <f t="shared" si="225"/>
        <v>-807</v>
      </c>
      <c r="AO128" s="144">
        <f t="shared" si="225"/>
        <v>-675</v>
      </c>
      <c r="AP128" s="144">
        <f t="shared" si="225"/>
        <v>-1110</v>
      </c>
      <c r="AQ128" s="259">
        <f t="shared" ref="AQ128:AR128" si="229">SUM(AQ123:AQ127)</f>
        <v>-962</v>
      </c>
      <c r="AR128" s="144">
        <f t="shared" si="229"/>
        <v>-790</v>
      </c>
      <c r="AS128" s="144">
        <f t="shared" ref="AS128:AT128" si="230">SUM(AS123:AS127)</f>
        <v>-672</v>
      </c>
      <c r="AT128" s="144">
        <f t="shared" si="230"/>
        <v>-456</v>
      </c>
      <c r="AU128" s="144">
        <f t="shared" ref="AU128:AV128" si="231">SUM(AU123:AU127)</f>
        <v>-267</v>
      </c>
      <c r="AV128" s="144">
        <f t="shared" si="231"/>
        <v>-121</v>
      </c>
      <c r="AW128" s="144">
        <f t="shared" ref="AW128:AX128" si="232">SUM(AW123:AW127)</f>
        <v>128</v>
      </c>
      <c r="AX128" s="144">
        <f t="shared" si="232"/>
        <v>277</v>
      </c>
      <c r="AY128" s="341">
        <f t="shared" ref="AY128" si="233">SUM(AY123:AY127)</f>
        <v>345</v>
      </c>
      <c r="AZ128" s="446">
        <f t="shared" ref="AZ128" si="234">SUM(AZ123:AZ127)</f>
        <v>594</v>
      </c>
    </row>
    <row r="129" spans="1:52" x14ac:dyDescent="0.25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245"/>
      <c r="AF129" s="245"/>
      <c r="AG129" s="414"/>
      <c r="AH129" s="160"/>
      <c r="AI129" s="161"/>
      <c r="AJ129" s="161"/>
      <c r="AK129" s="161"/>
      <c r="AL129" s="161"/>
      <c r="AM129" s="161"/>
      <c r="AN129" s="161"/>
      <c r="AO129" s="161"/>
      <c r="AP129" s="161"/>
      <c r="AQ129" s="264"/>
      <c r="AR129" s="161"/>
      <c r="AS129" s="161"/>
      <c r="AT129" s="161"/>
      <c r="AU129" s="161"/>
      <c r="AV129" s="161"/>
      <c r="AW129" s="161"/>
      <c r="AX129" s="161"/>
      <c r="AY129" s="432"/>
      <c r="AZ129" s="450"/>
    </row>
    <row r="130" spans="1:52" x14ac:dyDescent="0.25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245">
        <v>0</v>
      </c>
      <c r="AF130" s="245">
        <v>0</v>
      </c>
      <c r="AG130" s="245">
        <v>0</v>
      </c>
      <c r="AH130" s="143">
        <f t="shared" ref="AH130:AQ134" si="235">O130-C130</f>
        <v>-78</v>
      </c>
      <c r="AI130" s="144">
        <f t="shared" si="235"/>
        <v>-917</v>
      </c>
      <c r="AJ130" s="144">
        <f t="shared" si="235"/>
        <v>-665</v>
      </c>
      <c r="AK130" s="144">
        <f t="shared" si="235"/>
        <v>-639</v>
      </c>
      <c r="AL130" s="144">
        <f t="shared" si="235"/>
        <v>-983</v>
      </c>
      <c r="AM130" s="144">
        <f t="shared" si="235"/>
        <v>-766</v>
      </c>
      <c r="AN130" s="144">
        <f t="shared" si="235"/>
        <v>-1256</v>
      </c>
      <c r="AO130" s="144">
        <f t="shared" si="235"/>
        <v>-181</v>
      </c>
      <c r="AP130" s="144">
        <f t="shared" si="235"/>
        <v>-2</v>
      </c>
      <c r="AQ130" s="259">
        <f t="shared" si="235"/>
        <v>-3</v>
      </c>
      <c r="AR130" s="144">
        <f t="shared" ref="AR130:AZ134" si="236">Y130-M130</f>
        <v>-16</v>
      </c>
      <c r="AS130" s="144">
        <f t="shared" si="236"/>
        <v>-6</v>
      </c>
      <c r="AT130" s="144">
        <f t="shared" si="236"/>
        <v>-2</v>
      </c>
      <c r="AU130" s="144">
        <f t="shared" si="236"/>
        <v>0</v>
      </c>
      <c r="AV130" s="144">
        <f t="shared" si="236"/>
        <v>0</v>
      </c>
      <c r="AW130" s="144">
        <f t="shared" si="236"/>
        <v>0</v>
      </c>
      <c r="AX130" s="144">
        <f t="shared" si="236"/>
        <v>0</v>
      </c>
      <c r="AY130" s="341">
        <f t="shared" si="236"/>
        <v>0</v>
      </c>
      <c r="AZ130" s="446">
        <f t="shared" si="236"/>
        <v>0</v>
      </c>
    </row>
    <row r="131" spans="1:52" x14ac:dyDescent="0.25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245">
        <v>0</v>
      </c>
      <c r="AF131" s="245">
        <v>0</v>
      </c>
      <c r="AG131" s="245">
        <v>0</v>
      </c>
      <c r="AH131" s="143">
        <f t="shared" si="235"/>
        <v>-6</v>
      </c>
      <c r="AI131" s="144">
        <f t="shared" si="235"/>
        <v>-18</v>
      </c>
      <c r="AJ131" s="144">
        <f t="shared" si="235"/>
        <v>-262</v>
      </c>
      <c r="AK131" s="144">
        <f t="shared" si="235"/>
        <v>-237</v>
      </c>
      <c r="AL131" s="144">
        <f t="shared" si="235"/>
        <v>-455</v>
      </c>
      <c r="AM131" s="144">
        <f t="shared" si="235"/>
        <v>-313</v>
      </c>
      <c r="AN131" s="144">
        <f t="shared" si="235"/>
        <v>-624</v>
      </c>
      <c r="AO131" s="144">
        <f t="shared" si="235"/>
        <v>-70</v>
      </c>
      <c r="AP131" s="144">
        <f t="shared" si="235"/>
        <v>0</v>
      </c>
      <c r="AQ131" s="259">
        <f t="shared" si="235"/>
        <v>0</v>
      </c>
      <c r="AR131" s="144">
        <f t="shared" si="236"/>
        <v>0</v>
      </c>
      <c r="AS131" s="144">
        <f t="shared" si="236"/>
        <v>0</v>
      </c>
      <c r="AT131" s="144">
        <f t="shared" si="236"/>
        <v>0</v>
      </c>
      <c r="AU131" s="144">
        <f t="shared" si="236"/>
        <v>0</v>
      </c>
      <c r="AV131" s="144">
        <f t="shared" si="236"/>
        <v>0</v>
      </c>
      <c r="AW131" s="144">
        <f t="shared" si="236"/>
        <v>0</v>
      </c>
      <c r="AX131" s="144">
        <f t="shared" si="236"/>
        <v>0</v>
      </c>
      <c r="AY131" s="341">
        <f t="shared" si="236"/>
        <v>0</v>
      </c>
      <c r="AZ131" s="446">
        <f t="shared" si="236"/>
        <v>0</v>
      </c>
    </row>
    <row r="132" spans="1:52" x14ac:dyDescent="0.25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245">
        <v>0</v>
      </c>
      <c r="AF132" s="245">
        <v>0</v>
      </c>
      <c r="AG132" s="245">
        <v>0</v>
      </c>
      <c r="AH132" s="143">
        <f t="shared" si="235"/>
        <v>-56</v>
      </c>
      <c r="AI132" s="144">
        <f t="shared" si="235"/>
        <v>-105</v>
      </c>
      <c r="AJ132" s="144">
        <f t="shared" si="235"/>
        <v>-132</v>
      </c>
      <c r="AK132" s="144">
        <f t="shared" si="235"/>
        <v>-105</v>
      </c>
      <c r="AL132" s="144">
        <f t="shared" si="235"/>
        <v>-79</v>
      </c>
      <c r="AM132" s="144">
        <f t="shared" si="235"/>
        <v>-62</v>
      </c>
      <c r="AN132" s="144">
        <f t="shared" si="235"/>
        <v>-41</v>
      </c>
      <c r="AO132" s="144">
        <f t="shared" si="235"/>
        <v>-1</v>
      </c>
      <c r="AP132" s="144">
        <f t="shared" si="235"/>
        <v>0</v>
      </c>
      <c r="AQ132" s="259">
        <f t="shared" si="235"/>
        <v>-1</v>
      </c>
      <c r="AR132" s="144">
        <f t="shared" si="236"/>
        <v>-32</v>
      </c>
      <c r="AS132" s="144">
        <f t="shared" si="236"/>
        <v>-58</v>
      </c>
      <c r="AT132" s="144">
        <f t="shared" si="236"/>
        <v>-22</v>
      </c>
      <c r="AU132" s="144">
        <f t="shared" si="236"/>
        <v>0</v>
      </c>
      <c r="AV132" s="144">
        <f t="shared" si="236"/>
        <v>0</v>
      </c>
      <c r="AW132" s="144">
        <f t="shared" si="236"/>
        <v>0</v>
      </c>
      <c r="AX132" s="144">
        <f t="shared" si="236"/>
        <v>0</v>
      </c>
      <c r="AY132" s="341">
        <f t="shared" si="236"/>
        <v>0</v>
      </c>
      <c r="AZ132" s="446">
        <f t="shared" si="236"/>
        <v>0</v>
      </c>
    </row>
    <row r="133" spans="1:52" x14ac:dyDescent="0.25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245">
        <v>0</v>
      </c>
      <c r="AF133" s="245">
        <v>0</v>
      </c>
      <c r="AG133" s="245">
        <v>0</v>
      </c>
      <c r="AH133" s="143">
        <f t="shared" si="235"/>
        <v>-5</v>
      </c>
      <c r="AI133" s="144">
        <f t="shared" si="235"/>
        <v>-10</v>
      </c>
      <c r="AJ133" s="144">
        <f t="shared" si="235"/>
        <v>-9</v>
      </c>
      <c r="AK133" s="144">
        <f t="shared" si="235"/>
        <v>-9</v>
      </c>
      <c r="AL133" s="144">
        <f t="shared" si="235"/>
        <v>-7</v>
      </c>
      <c r="AM133" s="144">
        <f t="shared" si="235"/>
        <v>-5</v>
      </c>
      <c r="AN133" s="144">
        <f t="shared" si="235"/>
        <v>-7</v>
      </c>
      <c r="AO133" s="144">
        <f t="shared" si="235"/>
        <v>0</v>
      </c>
      <c r="AP133" s="144">
        <f t="shared" si="235"/>
        <v>0</v>
      </c>
      <c r="AQ133" s="259">
        <f t="shared" si="235"/>
        <v>0</v>
      </c>
      <c r="AR133" s="144">
        <f t="shared" si="236"/>
        <v>-3</v>
      </c>
      <c r="AS133" s="144">
        <f t="shared" si="236"/>
        <v>-3</v>
      </c>
      <c r="AT133" s="144">
        <f t="shared" si="236"/>
        <v>-1</v>
      </c>
      <c r="AU133" s="144">
        <f t="shared" si="236"/>
        <v>0</v>
      </c>
      <c r="AV133" s="144">
        <f t="shared" si="236"/>
        <v>0</v>
      </c>
      <c r="AW133" s="144">
        <f t="shared" si="236"/>
        <v>0</v>
      </c>
      <c r="AX133" s="144">
        <f t="shared" si="236"/>
        <v>0</v>
      </c>
      <c r="AY133" s="341">
        <f t="shared" si="236"/>
        <v>0</v>
      </c>
      <c r="AZ133" s="446">
        <f t="shared" si="236"/>
        <v>0</v>
      </c>
    </row>
    <row r="134" spans="1:52" ht="17.25" x14ac:dyDescent="0.4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246">
        <v>0</v>
      </c>
      <c r="AG134" s="246">
        <v>0</v>
      </c>
      <c r="AH134" s="159">
        <f t="shared" si="235"/>
        <v>0</v>
      </c>
      <c r="AI134" s="158">
        <f t="shared" si="235"/>
        <v>-1</v>
      </c>
      <c r="AJ134" s="158">
        <f t="shared" si="235"/>
        <v>-1</v>
      </c>
      <c r="AK134" s="158">
        <f t="shared" si="235"/>
        <v>0</v>
      </c>
      <c r="AL134" s="158">
        <f t="shared" si="235"/>
        <v>0</v>
      </c>
      <c r="AM134" s="158">
        <f t="shared" si="235"/>
        <v>0</v>
      </c>
      <c r="AN134" s="158">
        <f t="shared" si="235"/>
        <v>0</v>
      </c>
      <c r="AO134" s="158">
        <f t="shared" si="235"/>
        <v>0</v>
      </c>
      <c r="AP134" s="158">
        <f t="shared" si="235"/>
        <v>0</v>
      </c>
      <c r="AQ134" s="263">
        <f t="shared" si="235"/>
        <v>0</v>
      </c>
      <c r="AR134" s="158">
        <f t="shared" si="236"/>
        <v>0</v>
      </c>
      <c r="AS134" s="158">
        <f t="shared" si="236"/>
        <v>0</v>
      </c>
      <c r="AT134" s="158">
        <f t="shared" si="236"/>
        <v>0</v>
      </c>
      <c r="AU134" s="158">
        <f t="shared" si="236"/>
        <v>0</v>
      </c>
      <c r="AV134" s="158">
        <f t="shared" si="236"/>
        <v>0</v>
      </c>
      <c r="AW134" s="158">
        <f t="shared" si="236"/>
        <v>0</v>
      </c>
      <c r="AX134" s="158">
        <f t="shared" si="236"/>
        <v>0</v>
      </c>
      <c r="AY134" s="342">
        <f t="shared" si="236"/>
        <v>0</v>
      </c>
      <c r="AZ134" s="449">
        <f t="shared" si="236"/>
        <v>0</v>
      </c>
    </row>
    <row r="135" spans="1:52" x14ac:dyDescent="0.25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237">SUM(E130:E134)</f>
        <v>1069</v>
      </c>
      <c r="F135" s="170">
        <f t="shared" si="237"/>
        <v>990</v>
      </c>
      <c r="G135" s="169">
        <f t="shared" si="237"/>
        <v>1524</v>
      </c>
      <c r="H135" s="148">
        <f t="shared" si="237"/>
        <v>1146</v>
      </c>
      <c r="I135" s="148">
        <f t="shared" si="237"/>
        <v>1928</v>
      </c>
      <c r="J135" s="148">
        <f t="shared" si="237"/>
        <v>252</v>
      </c>
      <c r="K135" s="148">
        <f t="shared" si="237"/>
        <v>2</v>
      </c>
      <c r="L135" s="336">
        <f t="shared" si="237"/>
        <v>4</v>
      </c>
      <c r="M135" s="363">
        <f t="shared" si="237"/>
        <v>51</v>
      </c>
      <c r="N135" s="336">
        <f t="shared" si="237"/>
        <v>67</v>
      </c>
      <c r="O135" s="229">
        <f t="shared" si="237"/>
        <v>25</v>
      </c>
      <c r="P135" s="229">
        <f t="shared" si="237"/>
        <v>0</v>
      </c>
      <c r="Q135" s="229">
        <f t="shared" si="237"/>
        <v>0</v>
      </c>
      <c r="R135" s="229">
        <f t="shared" si="237"/>
        <v>0</v>
      </c>
      <c r="S135" s="245">
        <f t="shared" si="237"/>
        <v>0</v>
      </c>
      <c r="T135" s="245">
        <f t="shared" si="237"/>
        <v>0</v>
      </c>
      <c r="U135" s="245">
        <f t="shared" si="237"/>
        <v>0</v>
      </c>
      <c r="V135" s="245">
        <f t="shared" si="237"/>
        <v>0</v>
      </c>
      <c r="W135" s="245">
        <f t="shared" si="237"/>
        <v>0</v>
      </c>
      <c r="X135" s="368">
        <f t="shared" ref="X135" si="238">SUM(X130:X134)</f>
        <v>0</v>
      </c>
      <c r="Y135" s="391">
        <f t="shared" ref="Y135:AI135" si="239">SUM(Y130:Y134)</f>
        <v>0</v>
      </c>
      <c r="Z135" s="229">
        <f t="shared" si="239"/>
        <v>0</v>
      </c>
      <c r="AA135" s="245">
        <f t="shared" si="239"/>
        <v>0</v>
      </c>
      <c r="AB135" s="245">
        <f t="shared" si="239"/>
        <v>0</v>
      </c>
      <c r="AC135" s="245">
        <f t="shared" si="239"/>
        <v>0</v>
      </c>
      <c r="AD135" s="245">
        <f t="shared" ref="AD135:AE135" si="240">SUM(AD130:AD134)</f>
        <v>0</v>
      </c>
      <c r="AE135" s="245">
        <f t="shared" si="240"/>
        <v>0</v>
      </c>
      <c r="AF135" s="245">
        <f t="shared" ref="AF135:AG135" si="241">SUM(AF130:AF134)</f>
        <v>0</v>
      </c>
      <c r="AG135" s="245">
        <f t="shared" si="241"/>
        <v>0</v>
      </c>
      <c r="AH135" s="160">
        <f t="shared" si="239"/>
        <v>-145</v>
      </c>
      <c r="AI135" s="161">
        <f t="shared" si="239"/>
        <v>-1051</v>
      </c>
      <c r="AJ135" s="161">
        <f t="shared" ref="AJ135:AP135" si="242">SUM(AJ130:AJ134)</f>
        <v>-1069</v>
      </c>
      <c r="AK135" s="161">
        <f t="shared" si="242"/>
        <v>-990</v>
      </c>
      <c r="AL135" s="161">
        <f t="shared" si="242"/>
        <v>-1524</v>
      </c>
      <c r="AM135" s="161">
        <f t="shared" si="242"/>
        <v>-1146</v>
      </c>
      <c r="AN135" s="161">
        <f t="shared" si="242"/>
        <v>-1928</v>
      </c>
      <c r="AO135" s="161">
        <f t="shared" si="242"/>
        <v>-252</v>
      </c>
      <c r="AP135" s="161">
        <f t="shared" si="242"/>
        <v>-2</v>
      </c>
      <c r="AQ135" s="264">
        <f t="shared" ref="AQ135:AR135" si="243">SUM(AQ130:AQ134)</f>
        <v>-4</v>
      </c>
      <c r="AR135" s="161">
        <f t="shared" si="243"/>
        <v>-51</v>
      </c>
      <c r="AS135" s="161">
        <f t="shared" ref="AS135:AT135" si="244">SUM(AS130:AS134)</f>
        <v>-67</v>
      </c>
      <c r="AT135" s="161">
        <f t="shared" si="244"/>
        <v>-25</v>
      </c>
      <c r="AU135" s="161">
        <f t="shared" ref="AU135:AV135" si="245">SUM(AU130:AU134)</f>
        <v>0</v>
      </c>
      <c r="AV135" s="161">
        <f t="shared" si="245"/>
        <v>0</v>
      </c>
      <c r="AW135" s="161">
        <f t="shared" ref="AW135:AX135" si="246">SUM(AW130:AW134)</f>
        <v>0</v>
      </c>
      <c r="AX135" s="161">
        <f t="shared" si="246"/>
        <v>0</v>
      </c>
      <c r="AY135" s="432">
        <f t="shared" ref="AY135" si="247">SUM(AY130:AY134)</f>
        <v>0</v>
      </c>
      <c r="AZ135" s="450">
        <f t="shared" ref="AZ135" si="248">SUM(AZ130:AZ134)</f>
        <v>0</v>
      </c>
    </row>
    <row r="136" spans="1:52" x14ac:dyDescent="0.25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245"/>
      <c r="AF136" s="245"/>
      <c r="AG136" s="403"/>
      <c r="AH136" s="160"/>
      <c r="AI136" s="161"/>
      <c r="AJ136" s="58"/>
      <c r="AK136" s="58"/>
      <c r="AL136" s="58"/>
      <c r="AM136" s="58"/>
      <c r="AN136" s="58"/>
      <c r="AO136" s="58"/>
      <c r="AP136" s="58"/>
      <c r="AQ136" s="104"/>
      <c r="AR136" s="161"/>
      <c r="AS136" s="161"/>
      <c r="AT136" s="58"/>
      <c r="AU136" s="58"/>
      <c r="AV136" s="58"/>
      <c r="AW136" s="58"/>
      <c r="AX136" s="58"/>
      <c r="AY136" s="431"/>
      <c r="AZ136" s="104"/>
    </row>
    <row r="137" spans="1:52" x14ac:dyDescent="0.25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245">
        <v>1958</v>
      </c>
      <c r="AE137" s="245">
        <v>2205</v>
      </c>
      <c r="AF137" s="245">
        <v>2045</v>
      </c>
      <c r="AG137" s="245">
        <v>2561</v>
      </c>
      <c r="AH137" s="143">
        <f t="shared" ref="AH137:AQ141" si="249">O137-C137</f>
        <v>-3053</v>
      </c>
      <c r="AI137" s="144">
        <f t="shared" si="249"/>
        <v>-6810</v>
      </c>
      <c r="AJ137" s="144">
        <f t="shared" si="249"/>
        <v>-8508</v>
      </c>
      <c r="AK137" s="144">
        <f t="shared" si="249"/>
        <v>-7330</v>
      </c>
      <c r="AL137" s="144">
        <f t="shared" si="249"/>
        <v>-7363</v>
      </c>
      <c r="AM137" s="144">
        <f t="shared" si="249"/>
        <v>-6816</v>
      </c>
      <c r="AN137" s="144">
        <f t="shared" si="249"/>
        <v>-5757</v>
      </c>
      <c r="AO137" s="144">
        <f t="shared" si="249"/>
        <v>-3884</v>
      </c>
      <c r="AP137" s="144">
        <f t="shared" si="249"/>
        <v>-2569</v>
      </c>
      <c r="AQ137" s="259">
        <f t="shared" si="249"/>
        <v>-1690</v>
      </c>
      <c r="AR137" s="144">
        <f t="shared" ref="AR137:AZ141" si="250">Y137-M137</f>
        <v>-2148</v>
      </c>
      <c r="AS137" s="144">
        <f t="shared" si="250"/>
        <v>-2858</v>
      </c>
      <c r="AT137" s="144">
        <f t="shared" si="250"/>
        <v>-1826</v>
      </c>
      <c r="AU137" s="144">
        <f t="shared" si="250"/>
        <v>-251</v>
      </c>
      <c r="AV137" s="144">
        <f t="shared" si="250"/>
        <v>-162</v>
      </c>
      <c r="AW137" s="144">
        <f t="shared" si="250"/>
        <v>487</v>
      </c>
      <c r="AX137" s="144">
        <f t="shared" si="250"/>
        <v>1031</v>
      </c>
      <c r="AY137" s="341">
        <f t="shared" si="250"/>
        <v>1088</v>
      </c>
      <c r="AZ137" s="446">
        <f t="shared" si="250"/>
        <v>1842</v>
      </c>
    </row>
    <row r="138" spans="1:52" x14ac:dyDescent="0.25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245">
        <v>458</v>
      </c>
      <c r="AE138" s="245">
        <v>452</v>
      </c>
      <c r="AF138" s="245">
        <v>378</v>
      </c>
      <c r="AG138" s="245">
        <v>345</v>
      </c>
      <c r="AH138" s="143">
        <f t="shared" si="249"/>
        <v>-966</v>
      </c>
      <c r="AI138" s="144">
        <f t="shared" si="249"/>
        <v>-1351</v>
      </c>
      <c r="AJ138" s="144">
        <f t="shared" si="249"/>
        <v>-3184</v>
      </c>
      <c r="AK138" s="144">
        <f t="shared" si="249"/>
        <v>-2769</v>
      </c>
      <c r="AL138" s="144">
        <f t="shared" si="249"/>
        <v>-2952</v>
      </c>
      <c r="AM138" s="144">
        <f t="shared" si="249"/>
        <v>-2932</v>
      </c>
      <c r="AN138" s="144">
        <f t="shared" si="249"/>
        <v>-2601</v>
      </c>
      <c r="AO138" s="144">
        <f t="shared" si="249"/>
        <v>-1974</v>
      </c>
      <c r="AP138" s="144">
        <f t="shared" si="249"/>
        <v>-633</v>
      </c>
      <c r="AQ138" s="259">
        <f t="shared" si="249"/>
        <v>-238</v>
      </c>
      <c r="AR138" s="144">
        <f t="shared" si="250"/>
        <v>-159</v>
      </c>
      <c r="AS138" s="144">
        <f t="shared" si="250"/>
        <v>-119</v>
      </c>
      <c r="AT138" s="144">
        <f t="shared" si="250"/>
        <v>12</v>
      </c>
      <c r="AU138" s="144">
        <f t="shared" si="250"/>
        <v>110</v>
      </c>
      <c r="AV138" s="144">
        <f t="shared" si="250"/>
        <v>2</v>
      </c>
      <c r="AW138" s="144">
        <f t="shared" si="250"/>
        <v>64</v>
      </c>
      <c r="AX138" s="144">
        <f t="shared" si="250"/>
        <v>111</v>
      </c>
      <c r="AY138" s="341">
        <f t="shared" si="250"/>
        <v>104</v>
      </c>
      <c r="AZ138" s="446">
        <f t="shared" si="250"/>
        <v>144</v>
      </c>
    </row>
    <row r="139" spans="1:52" x14ac:dyDescent="0.25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245">
        <v>180</v>
      </c>
      <c r="AE139" s="245">
        <v>269</v>
      </c>
      <c r="AF139" s="245">
        <v>273</v>
      </c>
      <c r="AG139" s="245">
        <v>200</v>
      </c>
      <c r="AH139" s="143">
        <f t="shared" si="249"/>
        <v>-90</v>
      </c>
      <c r="AI139" s="144">
        <f t="shared" si="249"/>
        <v>-164</v>
      </c>
      <c r="AJ139" s="144">
        <f t="shared" si="249"/>
        <v>-183</v>
      </c>
      <c r="AK139" s="144">
        <f t="shared" si="249"/>
        <v>-137</v>
      </c>
      <c r="AL139" s="144">
        <f t="shared" si="249"/>
        <v>-111</v>
      </c>
      <c r="AM139" s="144">
        <f t="shared" si="249"/>
        <v>-84</v>
      </c>
      <c r="AN139" s="144">
        <f t="shared" si="249"/>
        <v>-48</v>
      </c>
      <c r="AO139" s="144">
        <f t="shared" si="249"/>
        <v>16</v>
      </c>
      <c r="AP139" s="144">
        <f t="shared" si="249"/>
        <v>26</v>
      </c>
      <c r="AQ139" s="259">
        <f t="shared" si="249"/>
        <v>39</v>
      </c>
      <c r="AR139" s="144">
        <f t="shared" si="250"/>
        <v>24</v>
      </c>
      <c r="AS139" s="144">
        <f t="shared" si="250"/>
        <v>63</v>
      </c>
      <c r="AT139" s="144">
        <f t="shared" si="250"/>
        <v>91</v>
      </c>
      <c r="AU139" s="144">
        <f t="shared" si="250"/>
        <v>213</v>
      </c>
      <c r="AV139" s="144">
        <f t="shared" si="250"/>
        <v>189</v>
      </c>
      <c r="AW139" s="144">
        <f t="shared" si="250"/>
        <v>154</v>
      </c>
      <c r="AX139" s="144">
        <f t="shared" si="250"/>
        <v>245</v>
      </c>
      <c r="AY139" s="341">
        <f t="shared" si="250"/>
        <v>253</v>
      </c>
      <c r="AZ139" s="446">
        <f t="shared" si="250"/>
        <v>159</v>
      </c>
    </row>
    <row r="140" spans="1:52" x14ac:dyDescent="0.25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245">
        <v>39</v>
      </c>
      <c r="AE140" s="245">
        <v>59</v>
      </c>
      <c r="AF140" s="245">
        <v>73</v>
      </c>
      <c r="AG140" s="245">
        <v>43</v>
      </c>
      <c r="AH140" s="143">
        <f t="shared" si="249"/>
        <v>-24</v>
      </c>
      <c r="AI140" s="144">
        <f t="shared" si="249"/>
        <v>-52</v>
      </c>
      <c r="AJ140" s="144">
        <f t="shared" si="249"/>
        <v>-59</v>
      </c>
      <c r="AK140" s="144">
        <f t="shared" si="249"/>
        <v>-47</v>
      </c>
      <c r="AL140" s="144">
        <f t="shared" si="249"/>
        <v>-38</v>
      </c>
      <c r="AM140" s="144">
        <f t="shared" si="249"/>
        <v>-27</v>
      </c>
      <c r="AN140" s="144">
        <f t="shared" si="249"/>
        <v>-7</v>
      </c>
      <c r="AO140" s="144">
        <f t="shared" si="249"/>
        <v>12</v>
      </c>
      <c r="AP140" s="144">
        <f t="shared" si="249"/>
        <v>8</v>
      </c>
      <c r="AQ140" s="259">
        <f t="shared" si="249"/>
        <v>-6</v>
      </c>
      <c r="AR140" s="144">
        <f t="shared" si="250"/>
        <v>-16</v>
      </c>
      <c r="AS140" s="144">
        <f t="shared" si="250"/>
        <v>-19</v>
      </c>
      <c r="AT140" s="144">
        <f t="shared" si="250"/>
        <v>-9</v>
      </c>
      <c r="AU140" s="144">
        <f t="shared" si="250"/>
        <v>35</v>
      </c>
      <c r="AV140" s="144">
        <f t="shared" si="250"/>
        <v>26</v>
      </c>
      <c r="AW140" s="144">
        <f t="shared" si="250"/>
        <v>27</v>
      </c>
      <c r="AX140" s="144">
        <f t="shared" si="250"/>
        <v>43</v>
      </c>
      <c r="AY140" s="341">
        <f t="shared" si="250"/>
        <v>52</v>
      </c>
      <c r="AZ140" s="446">
        <f t="shared" si="250"/>
        <v>13</v>
      </c>
    </row>
    <row r="141" spans="1:52" ht="17.25" x14ac:dyDescent="0.4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246">
        <v>7</v>
      </c>
      <c r="AE141" s="246">
        <v>6</v>
      </c>
      <c r="AF141" s="246">
        <v>5</v>
      </c>
      <c r="AG141" s="246">
        <v>2</v>
      </c>
      <c r="AH141" s="159">
        <f t="shared" si="249"/>
        <v>-4</v>
      </c>
      <c r="AI141" s="158">
        <f t="shared" si="249"/>
        <v>-7</v>
      </c>
      <c r="AJ141" s="158">
        <f t="shared" si="249"/>
        <v>-6</v>
      </c>
      <c r="AK141" s="158">
        <f t="shared" si="249"/>
        <v>-7</v>
      </c>
      <c r="AL141" s="158">
        <f t="shared" si="249"/>
        <v>-3</v>
      </c>
      <c r="AM141" s="158">
        <f t="shared" si="249"/>
        <v>-1</v>
      </c>
      <c r="AN141" s="158">
        <f t="shared" si="249"/>
        <v>3</v>
      </c>
      <c r="AO141" s="158">
        <f t="shared" si="249"/>
        <v>4</v>
      </c>
      <c r="AP141" s="158">
        <f t="shared" si="249"/>
        <v>0</v>
      </c>
      <c r="AQ141" s="263">
        <f t="shared" si="249"/>
        <v>0</v>
      </c>
      <c r="AR141" s="158">
        <f t="shared" si="250"/>
        <v>-2</v>
      </c>
      <c r="AS141" s="158">
        <f t="shared" si="250"/>
        <v>0</v>
      </c>
      <c r="AT141" s="158">
        <f t="shared" si="250"/>
        <v>1</v>
      </c>
      <c r="AU141" s="158">
        <f t="shared" si="250"/>
        <v>3</v>
      </c>
      <c r="AV141" s="158">
        <f t="shared" si="250"/>
        <v>5</v>
      </c>
      <c r="AW141" s="158">
        <f t="shared" si="250"/>
        <v>7</v>
      </c>
      <c r="AX141" s="158">
        <f t="shared" si="250"/>
        <v>3</v>
      </c>
      <c r="AY141" s="342">
        <f t="shared" si="250"/>
        <v>1</v>
      </c>
      <c r="AZ141" s="449">
        <f t="shared" si="250"/>
        <v>-4</v>
      </c>
    </row>
    <row r="142" spans="1:52" ht="15.75" thickBot="1" x14ac:dyDescent="0.3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P142" si="251">SUM(E137:E141)</f>
        <v>14118</v>
      </c>
      <c r="F142" s="176">
        <f t="shared" si="251"/>
        <v>12193</v>
      </c>
      <c r="G142" s="176">
        <f t="shared" si="251"/>
        <v>12025</v>
      </c>
      <c r="H142" s="154">
        <f t="shared" si="251"/>
        <v>11136</v>
      </c>
      <c r="I142" s="154">
        <f t="shared" si="251"/>
        <v>9407</v>
      </c>
      <c r="J142" s="154">
        <f t="shared" si="251"/>
        <v>6723</v>
      </c>
      <c r="K142" s="154">
        <f t="shared" si="251"/>
        <v>3949</v>
      </c>
      <c r="L142" s="338">
        <f t="shared" si="251"/>
        <v>2532</v>
      </c>
      <c r="M142" s="155">
        <f t="shared" si="251"/>
        <v>3139</v>
      </c>
      <c r="N142" s="338">
        <f t="shared" si="251"/>
        <v>4182</v>
      </c>
      <c r="O142" s="231">
        <f t="shared" si="251"/>
        <v>3444</v>
      </c>
      <c r="P142" s="231">
        <f t="shared" si="251"/>
        <v>1978</v>
      </c>
      <c r="Q142" s="231">
        <f t="shared" si="251"/>
        <v>2178</v>
      </c>
      <c r="R142" s="231">
        <f t="shared" si="251"/>
        <v>1903</v>
      </c>
      <c r="S142" s="231">
        <f t="shared" si="251"/>
        <v>1558</v>
      </c>
      <c r="T142" s="231">
        <f t="shared" si="251"/>
        <v>1276</v>
      </c>
      <c r="U142" s="231">
        <f t="shared" si="251"/>
        <v>997</v>
      </c>
      <c r="V142" s="231">
        <f t="shared" si="251"/>
        <v>897</v>
      </c>
      <c r="W142" s="231">
        <f t="shared" si="251"/>
        <v>781</v>
      </c>
      <c r="X142" s="306">
        <f t="shared" ref="X142" si="252">SUM(X137:X141)</f>
        <v>637</v>
      </c>
      <c r="Y142" s="393">
        <f t="shared" ref="Y142:AE142" si="253">SUM(Y137:Y141)</f>
        <v>838</v>
      </c>
      <c r="Z142" s="231">
        <f t="shared" si="253"/>
        <v>1249</v>
      </c>
      <c r="AA142" s="231">
        <f t="shared" si="253"/>
        <v>1713</v>
      </c>
      <c r="AB142" s="231">
        <f t="shared" si="253"/>
        <v>2088</v>
      </c>
      <c r="AC142" s="231">
        <f t="shared" si="253"/>
        <v>2238</v>
      </c>
      <c r="AD142" s="231">
        <f t="shared" si="253"/>
        <v>2642</v>
      </c>
      <c r="AE142" s="231">
        <f t="shared" si="253"/>
        <v>2991</v>
      </c>
      <c r="AF142" s="231">
        <f t="shared" ref="AF142" si="254">SUM(AF137:AF141)</f>
        <v>2774</v>
      </c>
      <c r="AG142" s="231">
        <v>3151</v>
      </c>
      <c r="AH142" s="163">
        <f t="shared" si="251"/>
        <v>-4137</v>
      </c>
      <c r="AI142" s="162">
        <f t="shared" si="251"/>
        <v>-8384</v>
      </c>
      <c r="AJ142" s="162">
        <f t="shared" si="251"/>
        <v>-11940</v>
      </c>
      <c r="AK142" s="162">
        <f t="shared" si="251"/>
        <v>-10290</v>
      </c>
      <c r="AL142" s="162">
        <f t="shared" si="251"/>
        <v>-10467</v>
      </c>
      <c r="AM142" s="162">
        <f t="shared" si="251"/>
        <v>-9860</v>
      </c>
      <c r="AN142" s="162">
        <f t="shared" si="251"/>
        <v>-8410</v>
      </c>
      <c r="AO142" s="162">
        <f t="shared" si="251"/>
        <v>-5826</v>
      </c>
      <c r="AP142" s="162">
        <f t="shared" si="251"/>
        <v>-3168</v>
      </c>
      <c r="AQ142" s="265">
        <f t="shared" ref="AQ142:AR142" si="255">SUM(AQ137:AQ141)</f>
        <v>-1895</v>
      </c>
      <c r="AR142" s="162">
        <f t="shared" si="255"/>
        <v>-2301</v>
      </c>
      <c r="AS142" s="162">
        <f t="shared" ref="AS142:AT142" si="256">SUM(AS137:AS141)</f>
        <v>-2933</v>
      </c>
      <c r="AT142" s="162">
        <f t="shared" si="256"/>
        <v>-1731</v>
      </c>
      <c r="AU142" s="162">
        <f t="shared" ref="AU142:AV142" si="257">SUM(AU137:AU141)</f>
        <v>110</v>
      </c>
      <c r="AV142" s="162">
        <f t="shared" si="257"/>
        <v>60</v>
      </c>
      <c r="AW142" s="162">
        <f t="shared" ref="AW142:AX142" si="258">SUM(AW137:AW141)</f>
        <v>739</v>
      </c>
      <c r="AX142" s="162">
        <f t="shared" si="258"/>
        <v>1433</v>
      </c>
      <c r="AY142" s="433">
        <f t="shared" ref="AY142" si="259">SUM(AY137:AY141)</f>
        <v>1498</v>
      </c>
      <c r="AZ142" s="451">
        <f t="shared" ref="AZ142" si="260">SUM(AZ137:AZ141)</f>
        <v>2154</v>
      </c>
    </row>
    <row r="143" spans="1:52" x14ac:dyDescent="0.25">
      <c r="A143" s="166"/>
      <c r="B143" s="125"/>
      <c r="C143" s="125"/>
      <c r="D143" s="125"/>
      <c r="E143" s="125"/>
      <c r="F143" s="125"/>
      <c r="G143" s="125"/>
    </row>
    <row r="144" spans="1:52" x14ac:dyDescent="0.25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25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25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25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25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25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25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25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25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25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25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25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25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25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25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25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25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25">
      <c r="B161" s="126"/>
    </row>
    <row r="162" spans="1:7" s="125" customFormat="1" x14ac:dyDescent="0.25">
      <c r="B162" s="126"/>
    </row>
    <row r="163" spans="1:7" x14ac:dyDescent="0.25">
      <c r="A163" s="125"/>
      <c r="B163" s="125"/>
      <c r="C163" s="125"/>
      <c r="D163" s="125"/>
      <c r="E163" s="125"/>
      <c r="F163" s="125"/>
      <c r="G163" s="125"/>
    </row>
  </sheetData>
  <mergeCells count="9">
    <mergeCell ref="B1:AU1"/>
    <mergeCell ref="C2:I2"/>
    <mergeCell ref="C3:I3"/>
    <mergeCell ref="C5:I5"/>
    <mergeCell ref="AH8:AQ8"/>
    <mergeCell ref="M8:X8"/>
    <mergeCell ref="C8:L8"/>
    <mergeCell ref="Y8:AF8"/>
    <mergeCell ref="AR8:AY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a2e695b4-9150-42fe-b9c3-37332672e6b0"/>
    <ds:schemaRef ds:uri="http://schemas.microsoft.com/office/2006/metadata/properties"/>
    <ds:schemaRef ds:uri="f0d9c22b-fcf1-4ac5-af28-836ba5e16df8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September 2021</vt:lpstr>
      <vt:lpstr>Glossary!Print_Area</vt:lpstr>
      <vt:lpstr>'September 2021'!Print_Area</vt:lpstr>
      <vt:lpstr>'September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2021-10-07T16:23:39Z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