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versourceenergy-my.sharepoint.com/personal/ryan_jefferis_eversource_com/Documents/Projects/_Monthly Reporting/Eversource DPU Arrearage Spreadsheet ES/"/>
    </mc:Choice>
  </mc:AlternateContent>
  <xr:revisionPtr revIDLastSave="0" documentId="8_{37C6BB31-DBEA-4E64-8FDD-CF73FFF79750}" xr6:coauthVersionLast="46" xr6:coauthVersionMax="46" xr10:uidLastSave="{00000000-0000-0000-0000-000000000000}"/>
  <bookViews>
    <workbookView xWindow="-120" yWindow="-120" windowWidth="29040" windowHeight="15840" xr2:uid="{54AB9236-4E3F-4110-AF48-BDD6ADAC8624}"/>
  </bookViews>
  <sheets>
    <sheet name="Data WMA " sheetId="9" r:id="rId1"/>
    <sheet name="Data EMA Electric" sheetId="7" r:id="rId2"/>
    <sheet name="Data EMA Gas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K134" i="7" l="1"/>
  <c r="AK134" i="9"/>
  <c r="AK141" i="9" l="1"/>
  <c r="AK148" i="9"/>
  <c r="AK120" i="9"/>
  <c r="AK119" i="9"/>
  <c r="AK118" i="9"/>
  <c r="AK117" i="9"/>
  <c r="AK116" i="9"/>
  <c r="AK115" i="9"/>
  <c r="AK113" i="9"/>
  <c r="AK106" i="9"/>
  <c r="AK106" i="7"/>
  <c r="AK120" i="7" s="1"/>
  <c r="AK119" i="7"/>
  <c r="AK118" i="7"/>
  <c r="AK117" i="7"/>
  <c r="AK116" i="7"/>
  <c r="AK115" i="7"/>
  <c r="AK113" i="7"/>
  <c r="AK106" i="8"/>
  <c r="AK120" i="8" s="1"/>
  <c r="AK119" i="8"/>
  <c r="AK118" i="8"/>
  <c r="AK117" i="8"/>
  <c r="AK116" i="8"/>
  <c r="AK115" i="8"/>
  <c r="AK113" i="8"/>
  <c r="AK141" i="8"/>
  <c r="AK141" i="7"/>
  <c r="AJ134" i="9" l="1"/>
  <c r="AJ134" i="8"/>
  <c r="AJ141" i="8"/>
  <c r="AJ119" i="8"/>
  <c r="AJ118" i="8"/>
  <c r="AJ117" i="8"/>
  <c r="AJ116" i="8"/>
  <c r="AJ115" i="8"/>
  <c r="AJ113" i="8"/>
  <c r="AJ106" i="8"/>
  <c r="AJ120" i="8" s="1"/>
  <c r="AJ134" i="7"/>
  <c r="AJ141" i="7"/>
  <c r="AJ119" i="7"/>
  <c r="AJ118" i="7"/>
  <c r="AJ117" i="7"/>
  <c r="AJ116" i="7"/>
  <c r="AJ115" i="7"/>
  <c r="AJ106" i="7"/>
  <c r="AJ120" i="7" s="1"/>
  <c r="AJ113" i="7"/>
  <c r="AJ119" i="9"/>
  <c r="AJ118" i="9"/>
  <c r="AJ117" i="9"/>
  <c r="AJ116" i="9"/>
  <c r="AJ115" i="9"/>
  <c r="AJ113" i="9"/>
  <c r="AJ106" i="9"/>
  <c r="AJ120" i="9" s="1"/>
  <c r="AJ127" i="9"/>
  <c r="AJ148" i="9"/>
  <c r="AJ141" i="9"/>
  <c r="AI98" i="9"/>
  <c r="AI97" i="9"/>
  <c r="AI118" i="9" s="1"/>
  <c r="AI96" i="9"/>
  <c r="AI95" i="9"/>
  <c r="AI94" i="9"/>
  <c r="AI99" i="9" s="1"/>
  <c r="AI120" i="9" s="1"/>
  <c r="AI92" i="9"/>
  <c r="AI85" i="9"/>
  <c r="AI78" i="9"/>
  <c r="AI71" i="9"/>
  <c r="AI70" i="9"/>
  <c r="AI69" i="9"/>
  <c r="AI68" i="9"/>
  <c r="AI67" i="9"/>
  <c r="AI66" i="9"/>
  <c r="AI64" i="9"/>
  <c r="AI57" i="9"/>
  <c r="AI50" i="9"/>
  <c r="AI43" i="9"/>
  <c r="AI36" i="9"/>
  <c r="AI29" i="9"/>
  <c r="AI21" i="9"/>
  <c r="AI20" i="9"/>
  <c r="AI19" i="9"/>
  <c r="AI18" i="9"/>
  <c r="AI17" i="9"/>
  <c r="AI22" i="9" s="1"/>
  <c r="AI15" i="9"/>
  <c r="AI98" i="8"/>
  <c r="AI97" i="8"/>
  <c r="AI96" i="8"/>
  <c r="AI95" i="8"/>
  <c r="AI94" i="8"/>
  <c r="AI99" i="8" s="1"/>
  <c r="AI120" i="8" s="1"/>
  <c r="AI92" i="8"/>
  <c r="AI85" i="8"/>
  <c r="AI78" i="8"/>
  <c r="AI71" i="8"/>
  <c r="AI70" i="8"/>
  <c r="AI69" i="8"/>
  <c r="AI68" i="8"/>
  <c r="AI67" i="8"/>
  <c r="AI66" i="8"/>
  <c r="AI64" i="8"/>
  <c r="AI57" i="8"/>
  <c r="AI50" i="8"/>
  <c r="AI43" i="8"/>
  <c r="AI36" i="8"/>
  <c r="AI29" i="8"/>
  <c r="AI21" i="8"/>
  <c r="AI20" i="8"/>
  <c r="AI19" i="8"/>
  <c r="AI22" i="8" s="1"/>
  <c r="AI18" i="8"/>
  <c r="AI17" i="8"/>
  <c r="AI15" i="8"/>
  <c r="AI98" i="7"/>
  <c r="AI97" i="7"/>
  <c r="AI118" i="7" s="1"/>
  <c r="AI96" i="7"/>
  <c r="AI117" i="7" s="1"/>
  <c r="AI95" i="7"/>
  <c r="AI116" i="7" s="1"/>
  <c r="AI94" i="7"/>
  <c r="AI115" i="7" s="1"/>
  <c r="AI92" i="7"/>
  <c r="AI85" i="7"/>
  <c r="AI78" i="7"/>
  <c r="AI70" i="7"/>
  <c r="AI69" i="7"/>
  <c r="AI68" i="7"/>
  <c r="AI67" i="7"/>
  <c r="AI66" i="7"/>
  <c r="AI64" i="7"/>
  <c r="AI57" i="7"/>
  <c r="AI50" i="7"/>
  <c r="AI43" i="7"/>
  <c r="AI36" i="7"/>
  <c r="AI29" i="7"/>
  <c r="AI21" i="7"/>
  <c r="AI20" i="7"/>
  <c r="AI19" i="7"/>
  <c r="AI18" i="7"/>
  <c r="AI17" i="7"/>
  <c r="AI15" i="7"/>
  <c r="AI148" i="7"/>
  <c r="AI141" i="8"/>
  <c r="AI134" i="8"/>
  <c r="AI134" i="7"/>
  <c r="AI141" i="7"/>
  <c r="AI119" i="8"/>
  <c r="AI118" i="8"/>
  <c r="AI117" i="8"/>
  <c r="AI116" i="8"/>
  <c r="AI106" i="8"/>
  <c r="AI113" i="8"/>
  <c r="AI106" i="7"/>
  <c r="AI113" i="7"/>
  <c r="AI119" i="7"/>
  <c r="AI134" i="9"/>
  <c r="AI141" i="9"/>
  <c r="AI148" i="9"/>
  <c r="AI119" i="9"/>
  <c r="AI117" i="9"/>
  <c r="AI116" i="9"/>
  <c r="AI106" i="9"/>
  <c r="AI113" i="9"/>
  <c r="AI127" i="9"/>
  <c r="AH115" i="7"/>
  <c r="AH116" i="7"/>
  <c r="AH117" i="7"/>
  <c r="AH118" i="7"/>
  <c r="AH119" i="7"/>
  <c r="AH120" i="7"/>
  <c r="AH115" i="8"/>
  <c r="AH116" i="8"/>
  <c r="AH117" i="8"/>
  <c r="AH118" i="8"/>
  <c r="AH119" i="8"/>
  <c r="AH120" i="8"/>
  <c r="AH127" i="9"/>
  <c r="AH106" i="8"/>
  <c r="AH113" i="8"/>
  <c r="AH113" i="7"/>
  <c r="AH106" i="7"/>
  <c r="AH148" i="9"/>
  <c r="AH106" i="9"/>
  <c r="AH113" i="9"/>
  <c r="AH134" i="9"/>
  <c r="AH141" i="9"/>
  <c r="AH148" i="7"/>
  <c r="AH134" i="8"/>
  <c r="AG141" i="8"/>
  <c r="AH141" i="8"/>
  <c r="AG141" i="7"/>
  <c r="AH141" i="7"/>
  <c r="AH134" i="7"/>
  <c r="AH127" i="8"/>
  <c r="AH115" i="9"/>
  <c r="AH116" i="9"/>
  <c r="AH117" i="9"/>
  <c r="AH118" i="9"/>
  <c r="AH119" i="9"/>
  <c r="AH120" i="9"/>
  <c r="AG134" i="9"/>
  <c r="AG134" i="7"/>
  <c r="AF134" i="7"/>
  <c r="AE134" i="7"/>
  <c r="AD134" i="7"/>
  <c r="AC134" i="7"/>
  <c r="AB134" i="7"/>
  <c r="AA134" i="7"/>
  <c r="Z134" i="7"/>
  <c r="Y134" i="7"/>
  <c r="AG127" i="7"/>
  <c r="AG120" i="7"/>
  <c r="AG119" i="7"/>
  <c r="AG118" i="7"/>
  <c r="AG117" i="7"/>
  <c r="AG116" i="7"/>
  <c r="AG115" i="7"/>
  <c r="AG98" i="9"/>
  <c r="AG97" i="9"/>
  <c r="AG96" i="9"/>
  <c r="AG95" i="9"/>
  <c r="AG99" i="9" s="1"/>
  <c r="AG120" i="9" s="1"/>
  <c r="AG94" i="9"/>
  <c r="AG92" i="9"/>
  <c r="AG85" i="9"/>
  <c r="AG78" i="9"/>
  <c r="AG70" i="9"/>
  <c r="AG69" i="9"/>
  <c r="AG68" i="9"/>
  <c r="AG67" i="9"/>
  <c r="AG66" i="9"/>
  <c r="AG71" i="9" s="1"/>
  <c r="AG64" i="9"/>
  <c r="AG57" i="9"/>
  <c r="AG50" i="9"/>
  <c r="AG43" i="9"/>
  <c r="AG36" i="9"/>
  <c r="AG29" i="9"/>
  <c r="AG21" i="9"/>
  <c r="AG20" i="9"/>
  <c r="AG19" i="9"/>
  <c r="AG18" i="9"/>
  <c r="AG17" i="9"/>
  <c r="AG22" i="9" s="1"/>
  <c r="AG15" i="9"/>
  <c r="AG134" i="8"/>
  <c r="AG127" i="8"/>
  <c r="AG119" i="8"/>
  <c r="AG118" i="8"/>
  <c r="AG117" i="8"/>
  <c r="AG116" i="8"/>
  <c r="AG115" i="8"/>
  <c r="AG127" i="9"/>
  <c r="AG119" i="9"/>
  <c r="AG118" i="9"/>
  <c r="AG117" i="9"/>
  <c r="AG115" i="9"/>
  <c r="AG106" i="8"/>
  <c r="AG120" i="8" s="1"/>
  <c r="AG113" i="8"/>
  <c r="AG113" i="7"/>
  <c r="AG106" i="7"/>
  <c r="AG148" i="9"/>
  <c r="AG141" i="9"/>
  <c r="AF106" i="8"/>
  <c r="AF113" i="8"/>
  <c r="AF119" i="7"/>
  <c r="AF113" i="7"/>
  <c r="AF106" i="7"/>
  <c r="AF148" i="9"/>
  <c r="AF115" i="9"/>
  <c r="AF98" i="9"/>
  <c r="AF119" i="9" s="1"/>
  <c r="AF97" i="9"/>
  <c r="AF118" i="9" s="1"/>
  <c r="AF96" i="9"/>
  <c r="AF117" i="9" s="1"/>
  <c r="AF95" i="9"/>
  <c r="AF116" i="9" s="1"/>
  <c r="AF94" i="9"/>
  <c r="AF99" i="9" s="1"/>
  <c r="AF120" i="9" s="1"/>
  <c r="AF92" i="9"/>
  <c r="AF85" i="9"/>
  <c r="AF78" i="9"/>
  <c r="AF70" i="9"/>
  <c r="AF69" i="9"/>
  <c r="AF68" i="9"/>
  <c r="AF67" i="9"/>
  <c r="AF66" i="9"/>
  <c r="AF71" i="9" s="1"/>
  <c r="AF64" i="9"/>
  <c r="AF57" i="9"/>
  <c r="AF50" i="9"/>
  <c r="AF43" i="9"/>
  <c r="AF36" i="9"/>
  <c r="AF29" i="9"/>
  <c r="AF21" i="9"/>
  <c r="AF20" i="9"/>
  <c r="AF19" i="9"/>
  <c r="AF18" i="9"/>
  <c r="AF17" i="9"/>
  <c r="AF22" i="9" s="1"/>
  <c r="AF15" i="9"/>
  <c r="AF98" i="8"/>
  <c r="AF119" i="8" s="1"/>
  <c r="AF97" i="8"/>
  <c r="AF118" i="8" s="1"/>
  <c r="AF96" i="8"/>
  <c r="AF117" i="8" s="1"/>
  <c r="AF95" i="8"/>
  <c r="AF116" i="8" s="1"/>
  <c r="AF94" i="8"/>
  <c r="AF115" i="8" s="1"/>
  <c r="AF99" i="8"/>
  <c r="AF120" i="8" s="1"/>
  <c r="AF92" i="8"/>
  <c r="AF85" i="8"/>
  <c r="AF78" i="8"/>
  <c r="AF70" i="8"/>
  <c r="AF69" i="8"/>
  <c r="AF68" i="8"/>
  <c r="AF67" i="8"/>
  <c r="AF66" i="8"/>
  <c r="AF71" i="8" s="1"/>
  <c r="AF64" i="8"/>
  <c r="AF57" i="8"/>
  <c r="AF50" i="8"/>
  <c r="AF43" i="8"/>
  <c r="AF36" i="8"/>
  <c r="AF29" i="8"/>
  <c r="AF21" i="8"/>
  <c r="AF20" i="8"/>
  <c r="AF19" i="8"/>
  <c r="AF18" i="8"/>
  <c r="AF22" i="8" s="1"/>
  <c r="AF17" i="8"/>
  <c r="AF15" i="8"/>
  <c r="AF98" i="7"/>
  <c r="AF97" i="7"/>
  <c r="AF118" i="7" s="1"/>
  <c r="AF96" i="7"/>
  <c r="AF117" i="7" s="1"/>
  <c r="AF95" i="7"/>
  <c r="AF94" i="7"/>
  <c r="AF115" i="7" s="1"/>
  <c r="AF92" i="7"/>
  <c r="AF85" i="7"/>
  <c r="AF78" i="7"/>
  <c r="AF70" i="7"/>
  <c r="AF69" i="7"/>
  <c r="AF68" i="7"/>
  <c r="AF67" i="7"/>
  <c r="AF66" i="7"/>
  <c r="AF64" i="7"/>
  <c r="AF57" i="7"/>
  <c r="AF50" i="7"/>
  <c r="AF43" i="7"/>
  <c r="AF36" i="7"/>
  <c r="AF29" i="7"/>
  <c r="AF21" i="7"/>
  <c r="AF20" i="7"/>
  <c r="AF19" i="7"/>
  <c r="AF18" i="7"/>
  <c r="AF17" i="7"/>
  <c r="AF15" i="7"/>
  <c r="AF127" i="8"/>
  <c r="U127" i="8"/>
  <c r="V127" i="8"/>
  <c r="W127" i="8"/>
  <c r="X127" i="8"/>
  <c r="Y127" i="8"/>
  <c r="Z127" i="8"/>
  <c r="AB127" i="8"/>
  <c r="AC127" i="8"/>
  <c r="AD127" i="8"/>
  <c r="AE127" i="8"/>
  <c r="AA127" i="8"/>
  <c r="AF141" i="8"/>
  <c r="AF141" i="7"/>
  <c r="AF134" i="8"/>
  <c r="AF127" i="7"/>
  <c r="AF134" i="9"/>
  <c r="AE134" i="9"/>
  <c r="AD134" i="9"/>
  <c r="AC134" i="9"/>
  <c r="AB134" i="9"/>
  <c r="AA134" i="9"/>
  <c r="Z134" i="9"/>
  <c r="Y134" i="9"/>
  <c r="AF141" i="9"/>
  <c r="AF127" i="9"/>
  <c r="BF148" i="9"/>
  <c r="BE148" i="9"/>
  <c r="BD148" i="9"/>
  <c r="BC148" i="9"/>
  <c r="BB148" i="9"/>
  <c r="BA148" i="9"/>
  <c r="AZ148" i="9"/>
  <c r="AY148" i="9"/>
  <c r="AX148" i="9"/>
  <c r="AW148" i="9"/>
  <c r="BF147" i="9"/>
  <c r="BE147" i="9"/>
  <c r="BD147" i="9"/>
  <c r="BC147" i="9"/>
  <c r="BB147" i="9"/>
  <c r="BA147" i="9"/>
  <c r="AZ147" i="9"/>
  <c r="AY147" i="9"/>
  <c r="AX147" i="9"/>
  <c r="AW147" i="9"/>
  <c r="BF146" i="9"/>
  <c r="BE146" i="9"/>
  <c r="BD146" i="9"/>
  <c r="BC146" i="9"/>
  <c r="BB146" i="9"/>
  <c r="BA146" i="9"/>
  <c r="AZ146" i="9"/>
  <c r="AY146" i="9"/>
  <c r="AX146" i="9"/>
  <c r="AW146" i="9"/>
  <c r="BF145" i="9"/>
  <c r="BE145" i="9"/>
  <c r="BD145" i="9"/>
  <c r="BC145" i="9"/>
  <c r="BB145" i="9"/>
  <c r="BA145" i="9"/>
  <c r="AZ145" i="9"/>
  <c r="AY145" i="9"/>
  <c r="AX145" i="9"/>
  <c r="AW145" i="9"/>
  <c r="BF144" i="9"/>
  <c r="BE144" i="9"/>
  <c r="BD144" i="9"/>
  <c r="BC144" i="9"/>
  <c r="BB144" i="9"/>
  <c r="BA144" i="9"/>
  <c r="AZ144" i="9"/>
  <c r="AY144" i="9"/>
  <c r="AX144" i="9"/>
  <c r="AW144" i="9"/>
  <c r="BF143" i="9"/>
  <c r="BE143" i="9"/>
  <c r="BD143" i="9"/>
  <c r="BC143" i="9"/>
  <c r="BB143" i="9"/>
  <c r="BA143" i="9"/>
  <c r="AZ143" i="9"/>
  <c r="AY143" i="9"/>
  <c r="AX143" i="9"/>
  <c r="AW143" i="9"/>
  <c r="BF148" i="8"/>
  <c r="BE148" i="8"/>
  <c r="BD148" i="8"/>
  <c r="BC148" i="8"/>
  <c r="BB148" i="8"/>
  <c r="BA148" i="8"/>
  <c r="AZ148" i="8"/>
  <c r="AY148" i="8"/>
  <c r="AX148" i="8"/>
  <c r="AW148" i="8"/>
  <c r="BF147" i="8"/>
  <c r="BE147" i="8"/>
  <c r="BD147" i="8"/>
  <c r="BC147" i="8"/>
  <c r="BB147" i="8"/>
  <c r="BA147" i="8"/>
  <c r="AZ147" i="8"/>
  <c r="AY147" i="8"/>
  <c r="AX147" i="8"/>
  <c r="AW147" i="8"/>
  <c r="BF146" i="8"/>
  <c r="BE146" i="8"/>
  <c r="BD146" i="8"/>
  <c r="BC146" i="8"/>
  <c r="BB146" i="8"/>
  <c r="BA146" i="8"/>
  <c r="AZ146" i="8"/>
  <c r="AY146" i="8"/>
  <c r="AX146" i="8"/>
  <c r="AW146" i="8"/>
  <c r="BF145" i="8"/>
  <c r="BE145" i="8"/>
  <c r="BD145" i="8"/>
  <c r="BC145" i="8"/>
  <c r="BB145" i="8"/>
  <c r="BA145" i="8"/>
  <c r="AZ145" i="8"/>
  <c r="AY145" i="8"/>
  <c r="AX145" i="8"/>
  <c r="AW145" i="8"/>
  <c r="BF144" i="8"/>
  <c r="BE144" i="8"/>
  <c r="BD144" i="8"/>
  <c r="BC144" i="8"/>
  <c r="BB144" i="8"/>
  <c r="BA144" i="8"/>
  <c r="AZ144" i="8"/>
  <c r="AY144" i="8"/>
  <c r="AX144" i="8"/>
  <c r="AW144" i="8"/>
  <c r="BF143" i="8"/>
  <c r="BE143" i="8"/>
  <c r="BD143" i="8"/>
  <c r="BC143" i="8"/>
  <c r="BB143" i="8"/>
  <c r="BA143" i="8"/>
  <c r="AZ143" i="8"/>
  <c r="AY143" i="8"/>
  <c r="AX143" i="8"/>
  <c r="AW143" i="8"/>
  <c r="BF148" i="7"/>
  <c r="BE148" i="7"/>
  <c r="BD148" i="7"/>
  <c r="BC148" i="7"/>
  <c r="BB148" i="7"/>
  <c r="BA148" i="7"/>
  <c r="AZ148" i="7"/>
  <c r="AY148" i="7"/>
  <c r="AX148" i="7"/>
  <c r="AW148" i="7"/>
  <c r="BF147" i="7"/>
  <c r="BE147" i="7"/>
  <c r="BD147" i="7"/>
  <c r="BC147" i="7"/>
  <c r="BB147" i="7"/>
  <c r="BA147" i="7"/>
  <c r="AZ147" i="7"/>
  <c r="AY147" i="7"/>
  <c r="AX147" i="7"/>
  <c r="AW147" i="7"/>
  <c r="BF146" i="7"/>
  <c r="BE146" i="7"/>
  <c r="BD146" i="7"/>
  <c r="BC146" i="7"/>
  <c r="BB146" i="7"/>
  <c r="BA146" i="7"/>
  <c r="AZ146" i="7"/>
  <c r="AY146" i="7"/>
  <c r="AX146" i="7"/>
  <c r="AW146" i="7"/>
  <c r="BF145" i="7"/>
  <c r="BE145" i="7"/>
  <c r="BD145" i="7"/>
  <c r="BC145" i="7"/>
  <c r="BB145" i="7"/>
  <c r="BA145" i="7"/>
  <c r="AZ145" i="7"/>
  <c r="AY145" i="7"/>
  <c r="AX145" i="7"/>
  <c r="AW145" i="7"/>
  <c r="BF144" i="7"/>
  <c r="BE144" i="7"/>
  <c r="BD144" i="7"/>
  <c r="BC144" i="7"/>
  <c r="BB144" i="7"/>
  <c r="BA144" i="7"/>
  <c r="AZ144" i="7"/>
  <c r="AY144" i="7"/>
  <c r="AX144" i="7"/>
  <c r="AW144" i="7"/>
  <c r="BF143" i="7"/>
  <c r="BE143" i="7"/>
  <c r="BD143" i="7"/>
  <c r="BC143" i="7"/>
  <c r="BB143" i="7"/>
  <c r="BA143" i="7"/>
  <c r="AZ143" i="7"/>
  <c r="AY143" i="7"/>
  <c r="AX143" i="7"/>
  <c r="AW143" i="7"/>
  <c r="AE119" i="8"/>
  <c r="AE118" i="8"/>
  <c r="AE117" i="8"/>
  <c r="AE116" i="8"/>
  <c r="AE115" i="8"/>
  <c r="AE113" i="8"/>
  <c r="AE106" i="8"/>
  <c r="AE120" i="8" s="1"/>
  <c r="AE134" i="8"/>
  <c r="AD134" i="8"/>
  <c r="AC134" i="8"/>
  <c r="AB134" i="8"/>
  <c r="AA134" i="8"/>
  <c r="Z134" i="8"/>
  <c r="Y134" i="8"/>
  <c r="AE116" i="7"/>
  <c r="AE118" i="7"/>
  <c r="AE119" i="7"/>
  <c r="AE113" i="7"/>
  <c r="AE103" i="7"/>
  <c r="AE117" i="7" s="1"/>
  <c r="AE101" i="7"/>
  <c r="AE115" i="7" s="1"/>
  <c r="AD106" i="7"/>
  <c r="AE116" i="9"/>
  <c r="AE115" i="9"/>
  <c r="AE113" i="9"/>
  <c r="AE98" i="9"/>
  <c r="AE119" i="9" s="1"/>
  <c r="AE97" i="9"/>
  <c r="AE118" i="9" s="1"/>
  <c r="AE96" i="9"/>
  <c r="AE117" i="9" s="1"/>
  <c r="AE95" i="9"/>
  <c r="AE94" i="9"/>
  <c r="AE99" i="9" s="1"/>
  <c r="AE120" i="9" s="1"/>
  <c r="AE92" i="9"/>
  <c r="AE85" i="9"/>
  <c r="AE78" i="9"/>
  <c r="AE70" i="9"/>
  <c r="AE69" i="9"/>
  <c r="AE68" i="9"/>
  <c r="AE67" i="9"/>
  <c r="AE66" i="9"/>
  <c r="AE71" i="9"/>
  <c r="AE64" i="9"/>
  <c r="AE57" i="9"/>
  <c r="AE50" i="9"/>
  <c r="AE43" i="9"/>
  <c r="AE36" i="9"/>
  <c r="AE29" i="9"/>
  <c r="AE21" i="9"/>
  <c r="AE20" i="9"/>
  <c r="AE19" i="9"/>
  <c r="AE18" i="9"/>
  <c r="AE17" i="9"/>
  <c r="AE22" i="9" s="1"/>
  <c r="AE15" i="9"/>
  <c r="AE141" i="8"/>
  <c r="AE141" i="7"/>
  <c r="AE127" i="7"/>
  <c r="AE141" i="9"/>
  <c r="AE127" i="9"/>
  <c r="AD117" i="8"/>
  <c r="AD116" i="8"/>
  <c r="AD115" i="8"/>
  <c r="AD113" i="8"/>
  <c r="AD106" i="8"/>
  <c r="AD113" i="7"/>
  <c r="AD98" i="8"/>
  <c r="AD99" i="8" s="1"/>
  <c r="AD120" i="8" s="1"/>
  <c r="AD97" i="8"/>
  <c r="AD118" i="8" s="1"/>
  <c r="AD96" i="8"/>
  <c r="AD95" i="8"/>
  <c r="AD94" i="8"/>
  <c r="AD92" i="8"/>
  <c r="AD85" i="8"/>
  <c r="AD78" i="8"/>
  <c r="AD70" i="8"/>
  <c r="AD69" i="8"/>
  <c r="AD68" i="8"/>
  <c r="AD67" i="8"/>
  <c r="AD66" i="8"/>
  <c r="AD71" i="8"/>
  <c r="AD64" i="8"/>
  <c r="AD57" i="8"/>
  <c r="AD50" i="8"/>
  <c r="AD43" i="8"/>
  <c r="AD36" i="8"/>
  <c r="AD29" i="8"/>
  <c r="AD21" i="8"/>
  <c r="AD20" i="8"/>
  <c r="AD19" i="8"/>
  <c r="AD18" i="8"/>
  <c r="AD17" i="8"/>
  <c r="AD22" i="8" s="1"/>
  <c r="AD15" i="8"/>
  <c r="AD98" i="7"/>
  <c r="AD119" i="7" s="1"/>
  <c r="AD97" i="7"/>
  <c r="AD118" i="7" s="1"/>
  <c r="AD96" i="7"/>
  <c r="AD117" i="7" s="1"/>
  <c r="AD95" i="7"/>
  <c r="AD116" i="7" s="1"/>
  <c r="AD94" i="7"/>
  <c r="AD115" i="7" s="1"/>
  <c r="AD92" i="7"/>
  <c r="AD85" i="7"/>
  <c r="AD78" i="7"/>
  <c r="AD70" i="7"/>
  <c r="AD69" i="7"/>
  <c r="AD68" i="7"/>
  <c r="AD67" i="7"/>
  <c r="AD66" i="7"/>
  <c r="AD64" i="7"/>
  <c r="AD57" i="7"/>
  <c r="AD50" i="7"/>
  <c r="AD43" i="7"/>
  <c r="AD36" i="7"/>
  <c r="AD29" i="7"/>
  <c r="AD21" i="7"/>
  <c r="AD20" i="7"/>
  <c r="AD19" i="7"/>
  <c r="AD18" i="7"/>
  <c r="AD17" i="7"/>
  <c r="AD22" i="7" s="1"/>
  <c r="AD15" i="7"/>
  <c r="AD113" i="9"/>
  <c r="AD106" i="9"/>
  <c r="AD98" i="9"/>
  <c r="AD119" i="9" s="1"/>
  <c r="AD97" i="9"/>
  <c r="AD118" i="9" s="1"/>
  <c r="AD96" i="9"/>
  <c r="AD117" i="9" s="1"/>
  <c r="AD95" i="9"/>
  <c r="AD116" i="9" s="1"/>
  <c r="AD94" i="9"/>
  <c r="AD99" i="9" s="1"/>
  <c r="AD92" i="9"/>
  <c r="AD85" i="9"/>
  <c r="AD78" i="9"/>
  <c r="AD70" i="9"/>
  <c r="AD69" i="9"/>
  <c r="AD68" i="9"/>
  <c r="AD67" i="9"/>
  <c r="AD66" i="9"/>
  <c r="AD71" i="9" s="1"/>
  <c r="AD64" i="9"/>
  <c r="AD57" i="9"/>
  <c r="AD50" i="9"/>
  <c r="AD43" i="9"/>
  <c r="AD36" i="9"/>
  <c r="AD29" i="9"/>
  <c r="AD21" i="9"/>
  <c r="AD20" i="9"/>
  <c r="AD19" i="9"/>
  <c r="AD18" i="9"/>
  <c r="AD22" i="9" s="1"/>
  <c r="AD17" i="9"/>
  <c r="AD15" i="9"/>
  <c r="AD115" i="9"/>
  <c r="AD120" i="9" s="1"/>
  <c r="AD141" i="8"/>
  <c r="AD127" i="7"/>
  <c r="AD141" i="7"/>
  <c r="AD141" i="9"/>
  <c r="AD127" i="9"/>
  <c r="AC113" i="8"/>
  <c r="AC106" i="8"/>
  <c r="AC120" i="8"/>
  <c r="AC115" i="8"/>
  <c r="AC116" i="8"/>
  <c r="AC117" i="8"/>
  <c r="AC118" i="8"/>
  <c r="AC119" i="8"/>
  <c r="AC115" i="7"/>
  <c r="AC116" i="7"/>
  <c r="AC117" i="7"/>
  <c r="AC118" i="7"/>
  <c r="AC119" i="7"/>
  <c r="AC113" i="7"/>
  <c r="AC106" i="7"/>
  <c r="AC120" i="7"/>
  <c r="AC115" i="9"/>
  <c r="AC116" i="9"/>
  <c r="AC117" i="9"/>
  <c r="AC118" i="9"/>
  <c r="AC119" i="9"/>
  <c r="AC120" i="9"/>
  <c r="AC113" i="9"/>
  <c r="AC106" i="9"/>
  <c r="AC141" i="8"/>
  <c r="AC141" i="7"/>
  <c r="AC127" i="7"/>
  <c r="AC127" i="9"/>
  <c r="AC141" i="9"/>
  <c r="AB115" i="8"/>
  <c r="AB116" i="8"/>
  <c r="AB117" i="8"/>
  <c r="AB118" i="8"/>
  <c r="AB119" i="8"/>
  <c r="AB113" i="8"/>
  <c r="AB106" i="8"/>
  <c r="AB120" i="8" s="1"/>
  <c r="AB115" i="7"/>
  <c r="AB116" i="7"/>
  <c r="AB117" i="7"/>
  <c r="AB118" i="7"/>
  <c r="AB119" i="7"/>
  <c r="AB113" i="7"/>
  <c r="AB106" i="7"/>
  <c r="AB120" i="7" s="1"/>
  <c r="AB106" i="9"/>
  <c r="AB120" i="9" s="1"/>
  <c r="AB113" i="9"/>
  <c r="AB115" i="9"/>
  <c r="AB116" i="9"/>
  <c r="AB117" i="9"/>
  <c r="AB118" i="9"/>
  <c r="AB119" i="9"/>
  <c r="AB127" i="9"/>
  <c r="AB141" i="8"/>
  <c r="AB141" i="7"/>
  <c r="AB127" i="7"/>
  <c r="AB141" i="9"/>
  <c r="AA118" i="8"/>
  <c r="AA117" i="8"/>
  <c r="AA115" i="8"/>
  <c r="AA113" i="8"/>
  <c r="AA106" i="8"/>
  <c r="AA119" i="7"/>
  <c r="AA118" i="7"/>
  <c r="AA117" i="7"/>
  <c r="AA116" i="7"/>
  <c r="AA115" i="7"/>
  <c r="AA113" i="7"/>
  <c r="AA106" i="7"/>
  <c r="AA120" i="7" s="1"/>
  <c r="Z115" i="9"/>
  <c r="AA115" i="9"/>
  <c r="Z116" i="9"/>
  <c r="AA116" i="9"/>
  <c r="Z117" i="9"/>
  <c r="AA117" i="9"/>
  <c r="Z118" i="9"/>
  <c r="AA118" i="9"/>
  <c r="Z119" i="9"/>
  <c r="AA119" i="9"/>
  <c r="AA120" i="9"/>
  <c r="AA113" i="9"/>
  <c r="AA106" i="9"/>
  <c r="AA98" i="8"/>
  <c r="AA119" i="8" s="1"/>
  <c r="AA97" i="8"/>
  <c r="AA96" i="8"/>
  <c r="AA95" i="8"/>
  <c r="AA116" i="8" s="1"/>
  <c r="AA94" i="8"/>
  <c r="AA99" i="8" s="1"/>
  <c r="AA120" i="8" s="1"/>
  <c r="AA92" i="8"/>
  <c r="AA85" i="8"/>
  <c r="AA78" i="8"/>
  <c r="AA70" i="8"/>
  <c r="AA69" i="8"/>
  <c r="AA68" i="8"/>
  <c r="AA67" i="8"/>
  <c r="AA66" i="8"/>
  <c r="AA71" i="8" s="1"/>
  <c r="AA64" i="8"/>
  <c r="AA57" i="8"/>
  <c r="AA50" i="8"/>
  <c r="AA43" i="8"/>
  <c r="AA36" i="8"/>
  <c r="AA29" i="8"/>
  <c r="AA21" i="8"/>
  <c r="AA20" i="8"/>
  <c r="AA19" i="8"/>
  <c r="AA18" i="8"/>
  <c r="AA22" i="8" s="1"/>
  <c r="AA17" i="8"/>
  <c r="AA15" i="8"/>
  <c r="AA141" i="8"/>
  <c r="AA141" i="7"/>
  <c r="AA127" i="7"/>
  <c r="AA127" i="9"/>
  <c r="AA141" i="9"/>
  <c r="Z115" i="8"/>
  <c r="Z116" i="8"/>
  <c r="Z117" i="8"/>
  <c r="Z118" i="8"/>
  <c r="Z119" i="8"/>
  <c r="Z120" i="8"/>
  <c r="Z113" i="8"/>
  <c r="Z106" i="8"/>
  <c r="Z119" i="7"/>
  <c r="Z113" i="7"/>
  <c r="Z106" i="7"/>
  <c r="Z98" i="7"/>
  <c r="Z97" i="7"/>
  <c r="Z118" i="7" s="1"/>
  <c r="Z96" i="7"/>
  <c r="Z117" i="7" s="1"/>
  <c r="Z95" i="7"/>
  <c r="Z116" i="7" s="1"/>
  <c r="Z94" i="7"/>
  <c r="Z99" i="7" s="1"/>
  <c r="Z120" i="7" s="1"/>
  <c r="Z92" i="7"/>
  <c r="Z85" i="7"/>
  <c r="Z78" i="7"/>
  <c r="Z70" i="7"/>
  <c r="Z69" i="7"/>
  <c r="Z68" i="7"/>
  <c r="Z67" i="7"/>
  <c r="Z66" i="7"/>
  <c r="Z64" i="7"/>
  <c r="Z57" i="7"/>
  <c r="Z50" i="7"/>
  <c r="Z43" i="7"/>
  <c r="Z36" i="7"/>
  <c r="Z29" i="7"/>
  <c r="Z21" i="7"/>
  <c r="Z20" i="7"/>
  <c r="Z19" i="7"/>
  <c r="Z18" i="7"/>
  <c r="Z17" i="7"/>
  <c r="Z15" i="7"/>
  <c r="Z113" i="9"/>
  <c r="Z106" i="9"/>
  <c r="Z120" i="9"/>
  <c r="Z141" i="8"/>
  <c r="Z127" i="7"/>
  <c r="Z141" i="7"/>
  <c r="Z127" i="9"/>
  <c r="Z141" i="9"/>
  <c r="Y113" i="8"/>
  <c r="Y106" i="8"/>
  <c r="Y120" i="8" s="1"/>
  <c r="Y113" i="7"/>
  <c r="Y106" i="7"/>
  <c r="Y120" i="7" s="1"/>
  <c r="Y113" i="9"/>
  <c r="Y106" i="9"/>
  <c r="Y120" i="9"/>
  <c r="Y119" i="8"/>
  <c r="Y118" i="8"/>
  <c r="Y117" i="8"/>
  <c r="Y116" i="8"/>
  <c r="Y115" i="8"/>
  <c r="Y119" i="7"/>
  <c r="Y118" i="7"/>
  <c r="Y117" i="7"/>
  <c r="Y116" i="7"/>
  <c r="Y115" i="7"/>
  <c r="Y119" i="9"/>
  <c r="Y118" i="9"/>
  <c r="Y117" i="9"/>
  <c r="Y116" i="9"/>
  <c r="Y115" i="9"/>
  <c r="Y141" i="8"/>
  <c r="X134" i="8"/>
  <c r="BF134" i="8" s="1"/>
  <c r="Y141" i="7"/>
  <c r="AW141" i="7"/>
  <c r="Y127" i="7"/>
  <c r="Y127" i="9"/>
  <c r="Y141" i="9"/>
  <c r="BF10" i="8"/>
  <c r="BF11" i="8"/>
  <c r="BF12" i="8"/>
  <c r="BF13" i="8"/>
  <c r="BF14" i="8"/>
  <c r="BF15" i="8"/>
  <c r="BF17" i="8"/>
  <c r="BF18" i="8"/>
  <c r="BF19" i="8"/>
  <c r="BF20" i="8"/>
  <c r="BF21" i="8"/>
  <c r="BF22" i="8"/>
  <c r="BF24" i="8"/>
  <c r="BF25" i="8"/>
  <c r="BF26" i="8"/>
  <c r="BF27" i="8"/>
  <c r="BF28" i="8"/>
  <c r="BF29" i="8"/>
  <c r="BF31" i="8"/>
  <c r="BF32" i="8"/>
  <c r="BF33" i="8"/>
  <c r="BF34" i="8"/>
  <c r="BF35" i="8"/>
  <c r="BF36" i="8"/>
  <c r="BF38" i="8"/>
  <c r="BF39" i="8"/>
  <c r="BF40" i="8"/>
  <c r="BF41" i="8"/>
  <c r="BF42" i="8"/>
  <c r="BF43" i="8"/>
  <c r="BF45" i="8"/>
  <c r="BF46" i="8"/>
  <c r="BF47" i="8"/>
  <c r="BF48" i="8"/>
  <c r="BF49" i="8"/>
  <c r="BF50" i="8"/>
  <c r="BF52" i="8"/>
  <c r="BF53" i="8"/>
  <c r="BF54" i="8"/>
  <c r="BF55" i="8"/>
  <c r="BF56" i="8"/>
  <c r="BF57" i="8"/>
  <c r="BF59" i="8"/>
  <c r="BF60" i="8"/>
  <c r="BF61" i="8"/>
  <c r="BF62" i="8"/>
  <c r="BF63" i="8"/>
  <c r="BF64" i="8"/>
  <c r="BF66" i="8"/>
  <c r="BF67" i="8"/>
  <c r="BF68" i="8"/>
  <c r="BF69" i="8"/>
  <c r="BF70" i="8"/>
  <c r="BF71" i="8"/>
  <c r="BF73" i="8"/>
  <c r="BF74" i="8"/>
  <c r="BF75" i="8"/>
  <c r="BF76" i="8"/>
  <c r="BF77" i="8"/>
  <c r="BF78" i="8"/>
  <c r="BF80" i="8"/>
  <c r="BF81" i="8"/>
  <c r="BF82" i="8"/>
  <c r="BF83" i="8"/>
  <c r="BF84" i="8"/>
  <c r="BF85" i="8"/>
  <c r="BF87" i="8"/>
  <c r="BF88" i="8"/>
  <c r="BF89" i="8"/>
  <c r="BF90" i="8"/>
  <c r="BF91" i="8"/>
  <c r="BF92" i="8"/>
  <c r="BF94" i="8"/>
  <c r="BF95" i="8"/>
  <c r="BF96" i="8"/>
  <c r="BF97" i="8"/>
  <c r="BF98" i="8"/>
  <c r="BF99" i="8"/>
  <c r="BF101" i="8"/>
  <c r="BF102" i="8"/>
  <c r="BF103" i="8"/>
  <c r="BF104" i="8"/>
  <c r="BF105" i="8"/>
  <c r="BF108" i="8"/>
  <c r="BF109" i="8"/>
  <c r="BF110" i="8"/>
  <c r="BF111" i="8"/>
  <c r="BF112" i="8"/>
  <c r="BF122" i="8"/>
  <c r="BF123" i="8"/>
  <c r="BF124" i="8"/>
  <c r="BF125" i="8"/>
  <c r="BF126" i="8"/>
  <c r="BF127" i="8"/>
  <c r="BF129" i="8"/>
  <c r="BF130" i="8"/>
  <c r="BF131" i="8"/>
  <c r="BF132" i="8"/>
  <c r="BF133" i="8"/>
  <c r="BF136" i="8"/>
  <c r="BF137" i="8"/>
  <c r="BF138" i="8"/>
  <c r="BF139" i="8"/>
  <c r="BF140" i="8"/>
  <c r="BF141" i="8"/>
  <c r="X115" i="8"/>
  <c r="BF115" i="8" s="1"/>
  <c r="X116" i="8"/>
  <c r="BF116" i="8" s="1"/>
  <c r="X117" i="8"/>
  <c r="BF117" i="8"/>
  <c r="X118" i="8"/>
  <c r="BF118" i="8"/>
  <c r="X119" i="8"/>
  <c r="BF119" i="8" s="1"/>
  <c r="X113" i="8"/>
  <c r="BF113" i="8" s="1"/>
  <c r="X106" i="8"/>
  <c r="X120" i="8"/>
  <c r="BF120" i="8" s="1"/>
  <c r="BF10" i="7"/>
  <c r="BF11" i="7"/>
  <c r="BF12" i="7"/>
  <c r="BF13" i="7"/>
  <c r="BF14" i="7"/>
  <c r="BF15" i="7"/>
  <c r="BF17" i="7"/>
  <c r="BF18" i="7"/>
  <c r="BF19" i="7"/>
  <c r="BF20" i="7"/>
  <c r="BF21" i="7"/>
  <c r="BF22" i="7"/>
  <c r="BF24" i="7"/>
  <c r="BF25" i="7"/>
  <c r="BF26" i="7"/>
  <c r="BF27" i="7"/>
  <c r="BF28" i="7"/>
  <c r="BF29" i="7"/>
  <c r="BF31" i="7"/>
  <c r="BF32" i="7"/>
  <c r="BF33" i="7"/>
  <c r="BF34" i="7"/>
  <c r="BF35" i="7"/>
  <c r="BF36" i="7"/>
  <c r="BF38" i="7"/>
  <c r="BF39" i="7"/>
  <c r="BF40" i="7"/>
  <c r="BF41" i="7"/>
  <c r="BF42" i="7"/>
  <c r="BF43" i="7"/>
  <c r="BF45" i="7"/>
  <c r="BF46" i="7"/>
  <c r="BF47" i="7"/>
  <c r="BF48" i="7"/>
  <c r="BF49" i="7"/>
  <c r="BF50" i="7"/>
  <c r="BF52" i="7"/>
  <c r="BF53" i="7"/>
  <c r="BF54" i="7"/>
  <c r="BF55" i="7"/>
  <c r="BF56" i="7"/>
  <c r="BF57" i="7"/>
  <c r="BF59" i="7"/>
  <c r="BF60" i="7"/>
  <c r="BF61" i="7"/>
  <c r="BF62" i="7"/>
  <c r="BF63" i="7"/>
  <c r="BF64" i="7"/>
  <c r="BF66" i="7"/>
  <c r="BF67" i="7"/>
  <c r="BF68" i="7"/>
  <c r="BF69" i="7"/>
  <c r="BF70" i="7"/>
  <c r="BF71" i="7"/>
  <c r="BF73" i="7"/>
  <c r="BF74" i="7"/>
  <c r="BF75" i="7"/>
  <c r="BF76" i="7"/>
  <c r="BF77" i="7"/>
  <c r="BF78" i="7"/>
  <c r="BF80" i="7"/>
  <c r="BF81" i="7"/>
  <c r="BF82" i="7"/>
  <c r="BF83" i="7"/>
  <c r="BF84" i="7"/>
  <c r="BF85" i="7"/>
  <c r="BF87" i="7"/>
  <c r="BF88" i="7"/>
  <c r="BF89" i="7"/>
  <c r="BF90" i="7"/>
  <c r="BF91" i="7"/>
  <c r="BF92" i="7"/>
  <c r="BF94" i="7"/>
  <c r="BF95" i="7"/>
  <c r="BF96" i="7"/>
  <c r="BF97" i="7"/>
  <c r="BF98" i="7"/>
  <c r="BF99" i="7"/>
  <c r="BF101" i="7"/>
  <c r="BF102" i="7"/>
  <c r="BF103" i="7"/>
  <c r="BF104" i="7"/>
  <c r="BF105" i="7"/>
  <c r="X106" i="7"/>
  <c r="BF106" i="7" s="1"/>
  <c r="BF108" i="7"/>
  <c r="BF109" i="7"/>
  <c r="BF110" i="7"/>
  <c r="BF111" i="7"/>
  <c r="BF112" i="7"/>
  <c r="X113" i="7"/>
  <c r="BF113" i="7" s="1"/>
  <c r="X115" i="7"/>
  <c r="BF115" i="7" s="1"/>
  <c r="X116" i="7"/>
  <c r="BF116" i="7"/>
  <c r="X117" i="7"/>
  <c r="BF117" i="7" s="1"/>
  <c r="X118" i="7"/>
  <c r="BF118" i="7" s="1"/>
  <c r="X119" i="7"/>
  <c r="BF119" i="7" s="1"/>
  <c r="BF122" i="7"/>
  <c r="BF123" i="7"/>
  <c r="BF124" i="7"/>
  <c r="BF125" i="7"/>
  <c r="BF126" i="7"/>
  <c r="X127" i="7"/>
  <c r="BF127" i="7" s="1"/>
  <c r="BF129" i="7"/>
  <c r="BF130" i="7"/>
  <c r="BF131" i="7"/>
  <c r="BF132" i="7"/>
  <c r="BF133" i="7"/>
  <c r="X134" i="7"/>
  <c r="BF134" i="7" s="1"/>
  <c r="BF136" i="7"/>
  <c r="BF137" i="7"/>
  <c r="BF138" i="7"/>
  <c r="BF139" i="7"/>
  <c r="BF140" i="7"/>
  <c r="X141" i="7"/>
  <c r="BF141" i="7" s="1"/>
  <c r="W106" i="7"/>
  <c r="W120" i="7" s="1"/>
  <c r="BE120" i="7" s="1"/>
  <c r="BF10" i="9"/>
  <c r="BF11" i="9"/>
  <c r="BF12" i="9"/>
  <c r="BF13" i="9"/>
  <c r="BF14" i="9"/>
  <c r="X15" i="9"/>
  <c r="BF15" i="9" s="1"/>
  <c r="X17" i="9"/>
  <c r="BF17" i="9" s="1"/>
  <c r="X18" i="9"/>
  <c r="BF18" i="9" s="1"/>
  <c r="X19" i="9"/>
  <c r="BF19" i="9" s="1"/>
  <c r="X20" i="9"/>
  <c r="BF20" i="9" s="1"/>
  <c r="X21" i="9"/>
  <c r="BF21" i="9" s="1"/>
  <c r="BF24" i="9"/>
  <c r="BF25" i="9"/>
  <c r="BF26" i="9"/>
  <c r="BF27" i="9"/>
  <c r="BF28" i="9"/>
  <c r="X29" i="9"/>
  <c r="BF29" i="9"/>
  <c r="BF31" i="9"/>
  <c r="BF32" i="9"/>
  <c r="BF33" i="9"/>
  <c r="BF34" i="9"/>
  <c r="BF35" i="9"/>
  <c r="X36" i="9"/>
  <c r="BF36" i="9" s="1"/>
  <c r="BF38" i="9"/>
  <c r="BF39" i="9"/>
  <c r="BF40" i="9"/>
  <c r="BF41" i="9"/>
  <c r="BF42" i="9"/>
  <c r="X43" i="9"/>
  <c r="BF43" i="9"/>
  <c r="BF45" i="9"/>
  <c r="BF46" i="9"/>
  <c r="BF47" i="9"/>
  <c r="BF48" i="9"/>
  <c r="BF49" i="9"/>
  <c r="X50" i="9"/>
  <c r="BF50" i="9" s="1"/>
  <c r="BF52" i="9"/>
  <c r="BF53" i="9"/>
  <c r="BF54" i="9"/>
  <c r="BF55" i="9"/>
  <c r="BF56" i="9"/>
  <c r="X57" i="9"/>
  <c r="BF57" i="9" s="1"/>
  <c r="BF59" i="9"/>
  <c r="BF60" i="9"/>
  <c r="BF61" i="9"/>
  <c r="BF62" i="9"/>
  <c r="BF63" i="9"/>
  <c r="X64" i="9"/>
  <c r="BF64" i="9" s="1"/>
  <c r="X66" i="9"/>
  <c r="BF66" i="9" s="1"/>
  <c r="X67" i="9"/>
  <c r="BF67" i="9" s="1"/>
  <c r="X68" i="9"/>
  <c r="BF68" i="9" s="1"/>
  <c r="X69" i="9"/>
  <c r="BF69" i="9" s="1"/>
  <c r="X70" i="9"/>
  <c r="BF70" i="9"/>
  <c r="X71" i="9"/>
  <c r="BF71" i="9" s="1"/>
  <c r="BF73" i="9"/>
  <c r="BF74" i="9"/>
  <c r="BF75" i="9"/>
  <c r="BF76" i="9"/>
  <c r="BF77" i="9"/>
  <c r="X78" i="9"/>
  <c r="BF78" i="9"/>
  <c r="BF80" i="9"/>
  <c r="BF81" i="9"/>
  <c r="BF82" i="9"/>
  <c r="BF83" i="9"/>
  <c r="BF84" i="9"/>
  <c r="X85" i="9"/>
  <c r="BF85" i="9" s="1"/>
  <c r="BF87" i="9"/>
  <c r="BF88" i="9"/>
  <c r="BF89" i="9"/>
  <c r="BF90" i="9"/>
  <c r="BF91" i="9"/>
  <c r="X92" i="9"/>
  <c r="BF92" i="9" s="1"/>
  <c r="X94" i="9"/>
  <c r="BF94" i="9"/>
  <c r="X95" i="9"/>
  <c r="BF95" i="9"/>
  <c r="X96" i="9"/>
  <c r="BF96" i="9" s="1"/>
  <c r="X97" i="9"/>
  <c r="BF97" i="9" s="1"/>
  <c r="X98" i="9"/>
  <c r="BF98" i="9"/>
  <c r="BF101" i="9"/>
  <c r="BF102" i="9"/>
  <c r="BF103" i="9"/>
  <c r="BF104" i="9"/>
  <c r="BF105" i="9"/>
  <c r="BF106" i="9"/>
  <c r="BF108" i="9"/>
  <c r="BF109" i="9"/>
  <c r="BF110" i="9"/>
  <c r="BF111" i="9"/>
  <c r="BF112" i="9"/>
  <c r="X113" i="9"/>
  <c r="BF113" i="9"/>
  <c r="X115" i="9"/>
  <c r="BF115" i="9" s="1"/>
  <c r="X116" i="9"/>
  <c r="BF116" i="9" s="1"/>
  <c r="X117" i="9"/>
  <c r="BF117" i="9" s="1"/>
  <c r="X118" i="9"/>
  <c r="BF118" i="9"/>
  <c r="X119" i="9"/>
  <c r="BF119" i="9" s="1"/>
  <c r="BF122" i="9"/>
  <c r="BF123" i="9"/>
  <c r="BF124" i="9"/>
  <c r="BF125" i="9"/>
  <c r="BF126" i="9"/>
  <c r="X127" i="9"/>
  <c r="BF127" i="9" s="1"/>
  <c r="BF129" i="9"/>
  <c r="BF130" i="9"/>
  <c r="BF131" i="9"/>
  <c r="BF132" i="9"/>
  <c r="BF133" i="9"/>
  <c r="X134" i="9"/>
  <c r="BF134" i="9"/>
  <c r="BF136" i="9"/>
  <c r="BF137" i="9"/>
  <c r="BF138" i="9"/>
  <c r="BF139" i="9"/>
  <c r="BF140" i="9"/>
  <c r="X141" i="9"/>
  <c r="L141" i="9"/>
  <c r="X141" i="8"/>
  <c r="BE10" i="8"/>
  <c r="BE11" i="8"/>
  <c r="BE12" i="8"/>
  <c r="BE13" i="8"/>
  <c r="BE14" i="8"/>
  <c r="BE15" i="8"/>
  <c r="BE17" i="8"/>
  <c r="BE18" i="8"/>
  <c r="BE19" i="8"/>
  <c r="BE20" i="8"/>
  <c r="BE21" i="8"/>
  <c r="BE22" i="8"/>
  <c r="BE24" i="8"/>
  <c r="BE25" i="8"/>
  <c r="BE26" i="8"/>
  <c r="BE27" i="8"/>
  <c r="BE28" i="8"/>
  <c r="BE29" i="8"/>
  <c r="BE31" i="8"/>
  <c r="BE32" i="8"/>
  <c r="BE33" i="8"/>
  <c r="BE34" i="8"/>
  <c r="BE35" i="8"/>
  <c r="BE36" i="8"/>
  <c r="BE38" i="8"/>
  <c r="BE39" i="8"/>
  <c r="BE40" i="8"/>
  <c r="BE41" i="8"/>
  <c r="BE42" i="8"/>
  <c r="BE43" i="8"/>
  <c r="BE45" i="8"/>
  <c r="BE46" i="8"/>
  <c r="BE47" i="8"/>
  <c r="BE48" i="8"/>
  <c r="BE49" i="8"/>
  <c r="BE50" i="8"/>
  <c r="BE52" i="8"/>
  <c r="BE53" i="8"/>
  <c r="BE54" i="8"/>
  <c r="BE55" i="8"/>
  <c r="BE56" i="8"/>
  <c r="BE57" i="8"/>
  <c r="BE59" i="8"/>
  <c r="BE60" i="8"/>
  <c r="BE61" i="8"/>
  <c r="BE62" i="8"/>
  <c r="BE63" i="8"/>
  <c r="BE64" i="8"/>
  <c r="BE66" i="8"/>
  <c r="BE67" i="8"/>
  <c r="BE68" i="8"/>
  <c r="BE69" i="8"/>
  <c r="BE70" i="8"/>
  <c r="BE71" i="8"/>
  <c r="BE73" i="8"/>
  <c r="BE74" i="8"/>
  <c r="BE75" i="8"/>
  <c r="BE76" i="8"/>
  <c r="BE77" i="8"/>
  <c r="BE78" i="8"/>
  <c r="BE80" i="8"/>
  <c r="BE81" i="8"/>
  <c r="BE82" i="8"/>
  <c r="BE83" i="8"/>
  <c r="BE84" i="8"/>
  <c r="BE85" i="8"/>
  <c r="BE87" i="8"/>
  <c r="BE88" i="8"/>
  <c r="BE89" i="8"/>
  <c r="BE90" i="8"/>
  <c r="BE91" i="8"/>
  <c r="BE92" i="8"/>
  <c r="BE94" i="8"/>
  <c r="BE95" i="8"/>
  <c r="BE96" i="8"/>
  <c r="BE97" i="8"/>
  <c r="BE98" i="8"/>
  <c r="BE99" i="8"/>
  <c r="BE101" i="8"/>
  <c r="BE102" i="8"/>
  <c r="BE103" i="8"/>
  <c r="BE104" i="8"/>
  <c r="BE105" i="8"/>
  <c r="BE108" i="8"/>
  <c r="BE109" i="8"/>
  <c r="BE110" i="8"/>
  <c r="BE111" i="8"/>
  <c r="BE112" i="8"/>
  <c r="BE122" i="8"/>
  <c r="BE123" i="8"/>
  <c r="BE124" i="8"/>
  <c r="BE125" i="8"/>
  <c r="BE126" i="8"/>
  <c r="BE129" i="8"/>
  <c r="BE130" i="8"/>
  <c r="BE131" i="8"/>
  <c r="BE132" i="8"/>
  <c r="BE133" i="8"/>
  <c r="BE136" i="8"/>
  <c r="BE137" i="8"/>
  <c r="BE138" i="8"/>
  <c r="BE139" i="8"/>
  <c r="BE140" i="8"/>
  <c r="BE10" i="7"/>
  <c r="BE11" i="7"/>
  <c r="BE12" i="7"/>
  <c r="BE13" i="7"/>
  <c r="BE14" i="7"/>
  <c r="BE15" i="7"/>
  <c r="BE17" i="7"/>
  <c r="BE18" i="7"/>
  <c r="BE19" i="7"/>
  <c r="BE20" i="7"/>
  <c r="BE21" i="7"/>
  <c r="BE22" i="7"/>
  <c r="BE24" i="7"/>
  <c r="BE25" i="7"/>
  <c r="BE26" i="7"/>
  <c r="BE27" i="7"/>
  <c r="BE28" i="7"/>
  <c r="BE29" i="7"/>
  <c r="BE31" i="7"/>
  <c r="BE32" i="7"/>
  <c r="BE33" i="7"/>
  <c r="BE34" i="7"/>
  <c r="BE35" i="7"/>
  <c r="BE36" i="7"/>
  <c r="BE38" i="7"/>
  <c r="BE39" i="7"/>
  <c r="BE40" i="7"/>
  <c r="BE41" i="7"/>
  <c r="BE42" i="7"/>
  <c r="BE43" i="7"/>
  <c r="BE45" i="7"/>
  <c r="BE46" i="7"/>
  <c r="BE47" i="7"/>
  <c r="BE48" i="7"/>
  <c r="BE49" i="7"/>
  <c r="BE50" i="7"/>
  <c r="BE52" i="7"/>
  <c r="BE53" i="7"/>
  <c r="BE54" i="7"/>
  <c r="BE55" i="7"/>
  <c r="BE56" i="7"/>
  <c r="BE57" i="7"/>
  <c r="BE59" i="7"/>
  <c r="BE60" i="7"/>
  <c r="BE61" i="7"/>
  <c r="BE62" i="7"/>
  <c r="BE63" i="7"/>
  <c r="BE64" i="7"/>
  <c r="BE66" i="7"/>
  <c r="BE67" i="7"/>
  <c r="BE68" i="7"/>
  <c r="BE69" i="7"/>
  <c r="BE70" i="7"/>
  <c r="BE71" i="7"/>
  <c r="BE73" i="7"/>
  <c r="BE74" i="7"/>
  <c r="BE75" i="7"/>
  <c r="BE76" i="7"/>
  <c r="BE77" i="7"/>
  <c r="BE78" i="7"/>
  <c r="BE80" i="7"/>
  <c r="BE81" i="7"/>
  <c r="BE82" i="7"/>
  <c r="BE83" i="7"/>
  <c r="BE84" i="7"/>
  <c r="BE85" i="7"/>
  <c r="BE87" i="7"/>
  <c r="BE88" i="7"/>
  <c r="BE89" i="7"/>
  <c r="BE90" i="7"/>
  <c r="BE91" i="7"/>
  <c r="BE92" i="7"/>
  <c r="BE94" i="7"/>
  <c r="BE95" i="7"/>
  <c r="BE96" i="7"/>
  <c r="BE97" i="7"/>
  <c r="BE98" i="7"/>
  <c r="BE99" i="7"/>
  <c r="BE101" i="7"/>
  <c r="BE102" i="7"/>
  <c r="BE103" i="7"/>
  <c r="BE104" i="7"/>
  <c r="BE105" i="7"/>
  <c r="BE106" i="7"/>
  <c r="BE108" i="7"/>
  <c r="BE109" i="7"/>
  <c r="BE110" i="7"/>
  <c r="BE111" i="7"/>
  <c r="BE112" i="7"/>
  <c r="W113" i="7"/>
  <c r="BE113" i="7" s="1"/>
  <c r="W115" i="7"/>
  <c r="BE115" i="7" s="1"/>
  <c r="W116" i="7"/>
  <c r="BE116" i="7" s="1"/>
  <c r="W117" i="7"/>
  <c r="BE117" i="7" s="1"/>
  <c r="W118" i="7"/>
  <c r="BE118" i="7" s="1"/>
  <c r="W119" i="7"/>
  <c r="BE119" i="7" s="1"/>
  <c r="BE122" i="7"/>
  <c r="BE123" i="7"/>
  <c r="BE124" i="7"/>
  <c r="BE125" i="7"/>
  <c r="BE126" i="7"/>
  <c r="W127" i="7"/>
  <c r="BE127" i="7" s="1"/>
  <c r="BE129" i="7"/>
  <c r="BE130" i="7"/>
  <c r="BE131" i="7"/>
  <c r="BE132" i="7"/>
  <c r="BE133" i="7"/>
  <c r="W134" i="7"/>
  <c r="BE134" i="7"/>
  <c r="BE136" i="7"/>
  <c r="BE137" i="7"/>
  <c r="BE138" i="7"/>
  <c r="BE139" i="7"/>
  <c r="BE140" i="7"/>
  <c r="W141" i="7"/>
  <c r="BE141" i="7" s="1"/>
  <c r="BE10" i="9"/>
  <c r="BE11" i="9"/>
  <c r="BE12" i="9"/>
  <c r="BE13" i="9"/>
  <c r="BE14" i="9"/>
  <c r="BE15" i="9"/>
  <c r="BE17" i="9"/>
  <c r="BE18" i="9"/>
  <c r="BE19" i="9"/>
  <c r="BE20" i="9"/>
  <c r="BE21" i="9"/>
  <c r="BE22" i="9"/>
  <c r="BE24" i="9"/>
  <c r="BE25" i="9"/>
  <c r="BE26" i="9"/>
  <c r="BE27" i="9"/>
  <c r="BE28" i="9"/>
  <c r="BE29" i="9"/>
  <c r="BE31" i="9"/>
  <c r="BE32" i="9"/>
  <c r="BE33" i="9"/>
  <c r="BE34" i="9"/>
  <c r="BE35" i="9"/>
  <c r="BE36" i="9"/>
  <c r="BE38" i="9"/>
  <c r="BE39" i="9"/>
  <c r="BE40" i="9"/>
  <c r="BE41" i="9"/>
  <c r="BE42" i="9"/>
  <c r="BE43" i="9"/>
  <c r="BE45" i="9"/>
  <c r="BE46" i="9"/>
  <c r="BE47" i="9"/>
  <c r="BE48" i="9"/>
  <c r="BE49" i="9"/>
  <c r="BE50" i="9"/>
  <c r="BE52" i="9"/>
  <c r="BE53" i="9"/>
  <c r="BE54" i="9"/>
  <c r="BE55" i="9"/>
  <c r="BE56" i="9"/>
  <c r="BE57" i="9"/>
  <c r="BE59" i="9"/>
  <c r="BE60" i="9"/>
  <c r="BE61" i="9"/>
  <c r="BE62" i="9"/>
  <c r="BE63" i="9"/>
  <c r="BE64" i="9"/>
  <c r="BE66" i="9"/>
  <c r="BE67" i="9"/>
  <c r="BE68" i="9"/>
  <c r="BE69" i="9"/>
  <c r="BE70" i="9"/>
  <c r="BE71" i="9"/>
  <c r="BE73" i="9"/>
  <c r="BE74" i="9"/>
  <c r="BE75" i="9"/>
  <c r="BE76" i="9"/>
  <c r="BE77" i="9"/>
  <c r="BE78" i="9"/>
  <c r="BE80" i="9"/>
  <c r="BE81" i="9"/>
  <c r="BE82" i="9"/>
  <c r="BE83" i="9"/>
  <c r="BE84" i="9"/>
  <c r="BE85" i="9"/>
  <c r="BE87" i="9"/>
  <c r="BE88" i="9"/>
  <c r="BE89" i="9"/>
  <c r="BE90" i="9"/>
  <c r="BE91" i="9"/>
  <c r="BE92" i="9"/>
  <c r="BE94" i="9"/>
  <c r="BE95" i="9"/>
  <c r="BE96" i="9"/>
  <c r="BE97" i="9"/>
  <c r="BE98" i="9"/>
  <c r="BE99" i="9"/>
  <c r="BE101" i="9"/>
  <c r="BE102" i="9"/>
  <c r="BE103" i="9"/>
  <c r="BE104" i="9"/>
  <c r="BE105" i="9"/>
  <c r="W106" i="9"/>
  <c r="BE106" i="9" s="1"/>
  <c r="BE108" i="9"/>
  <c r="BE109" i="9"/>
  <c r="BE110" i="9"/>
  <c r="BE111" i="9"/>
  <c r="BE112" i="9"/>
  <c r="W113" i="9"/>
  <c r="BE113" i="9"/>
  <c r="W115" i="9"/>
  <c r="BE115" i="9" s="1"/>
  <c r="W116" i="9"/>
  <c r="BE116" i="9" s="1"/>
  <c r="W117" i="9"/>
  <c r="BE117" i="9"/>
  <c r="W118" i="9"/>
  <c r="BE118" i="9"/>
  <c r="W119" i="9"/>
  <c r="BE119" i="9" s="1"/>
  <c r="BE122" i="9"/>
  <c r="BE123" i="9"/>
  <c r="BE124" i="9"/>
  <c r="BE125" i="9"/>
  <c r="BE126" i="9"/>
  <c r="W127" i="9"/>
  <c r="BE127" i="9"/>
  <c r="BE129" i="9"/>
  <c r="BE130" i="9"/>
  <c r="BE131" i="9"/>
  <c r="BE132" i="9"/>
  <c r="BE133" i="9"/>
  <c r="W134" i="9"/>
  <c r="BE134" i="9" s="1"/>
  <c r="BE136" i="9"/>
  <c r="BE137" i="9"/>
  <c r="BE138" i="9"/>
  <c r="BE139" i="9"/>
  <c r="BE140" i="9"/>
  <c r="W141" i="9"/>
  <c r="BE141" i="9" s="1"/>
  <c r="K141" i="9"/>
  <c r="V116" i="8"/>
  <c r="BD116" i="8" s="1"/>
  <c r="W119" i="8"/>
  <c r="BE119" i="8" s="1"/>
  <c r="W118" i="8"/>
  <c r="BE118" i="8"/>
  <c r="W117" i="8"/>
  <c r="BE117" i="8"/>
  <c r="W116" i="8"/>
  <c r="BE116" i="8" s="1"/>
  <c r="W115" i="8"/>
  <c r="BE115" i="8" s="1"/>
  <c r="W113" i="8"/>
  <c r="BE113" i="8"/>
  <c r="W106" i="8"/>
  <c r="BE106" i="8"/>
  <c r="W134" i="8"/>
  <c r="BE134" i="8" s="1"/>
  <c r="W120" i="8"/>
  <c r="BE120" i="8" s="1"/>
  <c r="V115" i="8"/>
  <c r="BD115" i="8"/>
  <c r="V117" i="8"/>
  <c r="BD117" i="8"/>
  <c r="V118" i="8"/>
  <c r="BD118" i="8" s="1"/>
  <c r="V119" i="8"/>
  <c r="BD119" i="8" s="1"/>
  <c r="V113" i="8"/>
  <c r="BD113" i="8" s="1"/>
  <c r="V106" i="8"/>
  <c r="V120" i="8" s="1"/>
  <c r="BD120" i="8" s="1"/>
  <c r="W141" i="8"/>
  <c r="BE141" i="8" s="1"/>
  <c r="BE127" i="8"/>
  <c r="BD10" i="8"/>
  <c r="BD11" i="8"/>
  <c r="BD12" i="8"/>
  <c r="BD13" i="8"/>
  <c r="BD14" i="8"/>
  <c r="BD15" i="8"/>
  <c r="BD17" i="8"/>
  <c r="BD18" i="8"/>
  <c r="BD19" i="8"/>
  <c r="BD20" i="8"/>
  <c r="BD21" i="8"/>
  <c r="BD22" i="8"/>
  <c r="BD24" i="8"/>
  <c r="BD25" i="8"/>
  <c r="BD26" i="8"/>
  <c r="BD27" i="8"/>
  <c r="BD28" i="8"/>
  <c r="BD29" i="8"/>
  <c r="BD31" i="8"/>
  <c r="BD32" i="8"/>
  <c r="BD33" i="8"/>
  <c r="BD34" i="8"/>
  <c r="BD35" i="8"/>
  <c r="BD36" i="8"/>
  <c r="BD38" i="8"/>
  <c r="BD39" i="8"/>
  <c r="BD40" i="8"/>
  <c r="BD41" i="8"/>
  <c r="BD42" i="8"/>
  <c r="BD43" i="8"/>
  <c r="BD45" i="8"/>
  <c r="BD46" i="8"/>
  <c r="BD47" i="8"/>
  <c r="BD48" i="8"/>
  <c r="BD49" i="8"/>
  <c r="BD50" i="8"/>
  <c r="BD52" i="8"/>
  <c r="BD53" i="8"/>
  <c r="BD54" i="8"/>
  <c r="BD55" i="8"/>
  <c r="BD56" i="8"/>
  <c r="BD57" i="8"/>
  <c r="BD59" i="8"/>
  <c r="BD60" i="8"/>
  <c r="BD61" i="8"/>
  <c r="BD62" i="8"/>
  <c r="BD63" i="8"/>
  <c r="BD64" i="8"/>
  <c r="BD66" i="8"/>
  <c r="BD67" i="8"/>
  <c r="BD68" i="8"/>
  <c r="BD69" i="8"/>
  <c r="BD70" i="8"/>
  <c r="BD71" i="8"/>
  <c r="BD73" i="8"/>
  <c r="BD74" i="8"/>
  <c r="BD75" i="8"/>
  <c r="BD76" i="8"/>
  <c r="BD77" i="8"/>
  <c r="BD78" i="8"/>
  <c r="BD80" i="8"/>
  <c r="BD81" i="8"/>
  <c r="BD82" i="8"/>
  <c r="BD83" i="8"/>
  <c r="BD84" i="8"/>
  <c r="BD85" i="8"/>
  <c r="BD87" i="8"/>
  <c r="BD88" i="8"/>
  <c r="BD89" i="8"/>
  <c r="BD90" i="8"/>
  <c r="BD91" i="8"/>
  <c r="BD92" i="8"/>
  <c r="BD94" i="8"/>
  <c r="BD95" i="8"/>
  <c r="BD96" i="8"/>
  <c r="BD97" i="8"/>
  <c r="BD98" i="8"/>
  <c r="BD99" i="8"/>
  <c r="BD101" i="8"/>
  <c r="BD102" i="8"/>
  <c r="BD103" i="8"/>
  <c r="BD104" i="8"/>
  <c r="BD105" i="8"/>
  <c r="BD106" i="8"/>
  <c r="BD108" i="8"/>
  <c r="BD109" i="8"/>
  <c r="BD110" i="8"/>
  <c r="BD111" i="8"/>
  <c r="BD112" i="8"/>
  <c r="BD122" i="8"/>
  <c r="BD123" i="8"/>
  <c r="BD124" i="8"/>
  <c r="BD125" i="8"/>
  <c r="BD126" i="8"/>
  <c r="BD127" i="8"/>
  <c r="BD129" i="8"/>
  <c r="BD130" i="8"/>
  <c r="BD131" i="8"/>
  <c r="BD132" i="8"/>
  <c r="BD133" i="8"/>
  <c r="BD134" i="8"/>
  <c r="BD136" i="8"/>
  <c r="BD137" i="8"/>
  <c r="BD138" i="8"/>
  <c r="BD139" i="8"/>
  <c r="BD140" i="8"/>
  <c r="BD10" i="7"/>
  <c r="BD11" i="7"/>
  <c r="BD12" i="7"/>
  <c r="BD13" i="7"/>
  <c r="BD14" i="7"/>
  <c r="BD15" i="7"/>
  <c r="BD17" i="7"/>
  <c r="BD18" i="7"/>
  <c r="BD19" i="7"/>
  <c r="BD20" i="7"/>
  <c r="BD21" i="7"/>
  <c r="BD22" i="7"/>
  <c r="BD24" i="7"/>
  <c r="BD25" i="7"/>
  <c r="BD26" i="7"/>
  <c r="BD27" i="7"/>
  <c r="BD28" i="7"/>
  <c r="BD29" i="7"/>
  <c r="BD31" i="7"/>
  <c r="BD32" i="7"/>
  <c r="BD33" i="7"/>
  <c r="BD34" i="7"/>
  <c r="BD35" i="7"/>
  <c r="BD36" i="7"/>
  <c r="BD38" i="7"/>
  <c r="BD39" i="7"/>
  <c r="BD40" i="7"/>
  <c r="BD41" i="7"/>
  <c r="BD42" i="7"/>
  <c r="BD43" i="7"/>
  <c r="BD45" i="7"/>
  <c r="BD46" i="7"/>
  <c r="BD47" i="7"/>
  <c r="BD48" i="7"/>
  <c r="BD49" i="7"/>
  <c r="BD50" i="7"/>
  <c r="BD52" i="7"/>
  <c r="BD53" i="7"/>
  <c r="BD54" i="7"/>
  <c r="BD55" i="7"/>
  <c r="BD56" i="7"/>
  <c r="BD57" i="7"/>
  <c r="BD59" i="7"/>
  <c r="BD60" i="7"/>
  <c r="BD61" i="7"/>
  <c r="BD62" i="7"/>
  <c r="BD63" i="7"/>
  <c r="BD64" i="7"/>
  <c r="BD66" i="7"/>
  <c r="BD67" i="7"/>
  <c r="BD68" i="7"/>
  <c r="BD69" i="7"/>
  <c r="BD70" i="7"/>
  <c r="BD71" i="7"/>
  <c r="BD73" i="7"/>
  <c r="BD74" i="7"/>
  <c r="BD75" i="7"/>
  <c r="BD76" i="7"/>
  <c r="BD77" i="7"/>
  <c r="BD78" i="7"/>
  <c r="BD80" i="7"/>
  <c r="BD81" i="7"/>
  <c r="BD82" i="7"/>
  <c r="BD83" i="7"/>
  <c r="BD84" i="7"/>
  <c r="BD85" i="7"/>
  <c r="BD87" i="7"/>
  <c r="BD88" i="7"/>
  <c r="BD89" i="7"/>
  <c r="BD90" i="7"/>
  <c r="BD91" i="7"/>
  <c r="BD92" i="7"/>
  <c r="BD94" i="7"/>
  <c r="BD95" i="7"/>
  <c r="BD96" i="7"/>
  <c r="BD97" i="7"/>
  <c r="BD98" i="7"/>
  <c r="BD99" i="7"/>
  <c r="BD101" i="7"/>
  <c r="BD102" i="7"/>
  <c r="BD103" i="7"/>
  <c r="BD104" i="7"/>
  <c r="BD105" i="7"/>
  <c r="V106" i="7"/>
  <c r="BD106" i="7" s="1"/>
  <c r="BD108" i="7"/>
  <c r="BD109" i="7"/>
  <c r="BD110" i="7"/>
  <c r="BD111" i="7"/>
  <c r="BD112" i="7"/>
  <c r="V113" i="7"/>
  <c r="BD113" i="7"/>
  <c r="V115" i="7"/>
  <c r="BD115" i="7" s="1"/>
  <c r="V116" i="7"/>
  <c r="BD116" i="7" s="1"/>
  <c r="V117" i="7"/>
  <c r="BD117" i="7" s="1"/>
  <c r="V118" i="7"/>
  <c r="BD118" i="7" s="1"/>
  <c r="V119" i="7"/>
  <c r="BD119" i="7"/>
  <c r="BD122" i="7"/>
  <c r="BD123" i="7"/>
  <c r="BD124" i="7"/>
  <c r="BD125" i="7"/>
  <c r="BD126" i="7"/>
  <c r="V127" i="7"/>
  <c r="BD127" i="7" s="1"/>
  <c r="BD129" i="7"/>
  <c r="BD130" i="7"/>
  <c r="BD131" i="7"/>
  <c r="BD132" i="7"/>
  <c r="BD133" i="7"/>
  <c r="BD134" i="7"/>
  <c r="BD136" i="7"/>
  <c r="BD137" i="7"/>
  <c r="BD138" i="7"/>
  <c r="BD139" i="7"/>
  <c r="BD140" i="7"/>
  <c r="V141" i="7"/>
  <c r="BD141" i="7" s="1"/>
  <c r="BD10" i="9"/>
  <c r="BD11" i="9"/>
  <c r="BD12" i="9"/>
  <c r="BD13" i="9"/>
  <c r="BD14" i="9"/>
  <c r="BD15" i="9"/>
  <c r="BD17" i="9"/>
  <c r="BD18" i="9"/>
  <c r="BD19" i="9"/>
  <c r="BD20" i="9"/>
  <c r="BD21" i="9"/>
  <c r="BD22" i="9"/>
  <c r="BD24" i="9"/>
  <c r="BD25" i="9"/>
  <c r="BD26" i="9"/>
  <c r="BD27" i="9"/>
  <c r="BD28" i="9"/>
  <c r="BD29" i="9"/>
  <c r="BD31" i="9"/>
  <c r="BD32" i="9"/>
  <c r="BD33" i="9"/>
  <c r="BD34" i="9"/>
  <c r="BD35" i="9"/>
  <c r="BD36" i="9"/>
  <c r="BD38" i="9"/>
  <c r="BD39" i="9"/>
  <c r="BD40" i="9"/>
  <c r="BD41" i="9"/>
  <c r="BD42" i="9"/>
  <c r="BD43" i="9"/>
  <c r="BD45" i="9"/>
  <c r="BD46" i="9"/>
  <c r="BD47" i="9"/>
  <c r="BD48" i="9"/>
  <c r="BD49" i="9"/>
  <c r="BD50" i="9"/>
  <c r="BD52" i="9"/>
  <c r="BD53" i="9"/>
  <c r="BD54" i="9"/>
  <c r="BD55" i="9"/>
  <c r="BD56" i="9"/>
  <c r="BD57" i="9"/>
  <c r="BD59" i="9"/>
  <c r="BD60" i="9"/>
  <c r="BD61" i="9"/>
  <c r="BD62" i="9"/>
  <c r="BD63" i="9"/>
  <c r="BD64" i="9"/>
  <c r="BD66" i="9"/>
  <c r="BD67" i="9"/>
  <c r="BD68" i="9"/>
  <c r="BD69" i="9"/>
  <c r="BD70" i="9"/>
  <c r="BD71" i="9"/>
  <c r="BD73" i="9"/>
  <c r="BD74" i="9"/>
  <c r="BD75" i="9"/>
  <c r="BD76" i="9"/>
  <c r="BD77" i="9"/>
  <c r="BD78" i="9"/>
  <c r="BD80" i="9"/>
  <c r="BD81" i="9"/>
  <c r="BD82" i="9"/>
  <c r="BD83" i="9"/>
  <c r="BD84" i="9"/>
  <c r="BD85" i="9"/>
  <c r="BD87" i="9"/>
  <c r="BD88" i="9"/>
  <c r="BD89" i="9"/>
  <c r="BD90" i="9"/>
  <c r="BD91" i="9"/>
  <c r="BD92" i="9"/>
  <c r="BD94" i="9"/>
  <c r="BD95" i="9"/>
  <c r="BD96" i="9"/>
  <c r="BD97" i="9"/>
  <c r="BD98" i="9"/>
  <c r="BD99" i="9"/>
  <c r="BD101" i="9"/>
  <c r="BD102" i="9"/>
  <c r="BD103" i="9"/>
  <c r="BD104" i="9"/>
  <c r="BD105" i="9"/>
  <c r="BD108" i="9"/>
  <c r="BD109" i="9"/>
  <c r="BD110" i="9"/>
  <c r="BD111" i="9"/>
  <c r="BD112" i="9"/>
  <c r="BD122" i="9"/>
  <c r="BD123" i="9"/>
  <c r="BD124" i="9"/>
  <c r="BD125" i="9"/>
  <c r="BD126" i="9"/>
  <c r="BD129" i="9"/>
  <c r="BD130" i="9"/>
  <c r="BD131" i="9"/>
  <c r="BD132" i="9"/>
  <c r="BD133" i="9"/>
  <c r="BD134" i="9"/>
  <c r="BD136" i="9"/>
  <c r="BD137" i="9"/>
  <c r="BD138" i="9"/>
  <c r="BD139" i="9"/>
  <c r="BD140" i="9"/>
  <c r="V115" i="9"/>
  <c r="BD115" i="9" s="1"/>
  <c r="V116" i="9"/>
  <c r="BD116" i="9" s="1"/>
  <c r="V117" i="9"/>
  <c r="BD117" i="9" s="1"/>
  <c r="V118" i="9"/>
  <c r="BD118" i="9" s="1"/>
  <c r="V119" i="9"/>
  <c r="BD119" i="9" s="1"/>
  <c r="V106" i="9"/>
  <c r="V120" i="9" s="1"/>
  <c r="BD120" i="9" s="1"/>
  <c r="V113" i="9"/>
  <c r="BD113" i="9"/>
  <c r="BB10" i="8"/>
  <c r="BC10" i="8"/>
  <c r="BB11" i="8"/>
  <c r="BC11" i="8"/>
  <c r="BB12" i="8"/>
  <c r="BC12" i="8"/>
  <c r="BB13" i="8"/>
  <c r="BC13" i="8"/>
  <c r="BB14" i="8"/>
  <c r="BC14" i="8"/>
  <c r="BC15" i="8"/>
  <c r="BC17" i="8"/>
  <c r="BC18" i="8"/>
  <c r="BB19" i="8"/>
  <c r="BC19" i="8"/>
  <c r="BC20" i="8"/>
  <c r="BC21" i="8"/>
  <c r="BC22" i="8"/>
  <c r="BB24" i="8"/>
  <c r="BC24" i="8"/>
  <c r="BB25" i="8"/>
  <c r="BC25" i="8"/>
  <c r="BB26" i="8"/>
  <c r="BC26" i="8"/>
  <c r="BB27" i="8"/>
  <c r="BC27" i="8"/>
  <c r="BB28" i="8"/>
  <c r="BC28" i="8"/>
  <c r="BC29" i="8"/>
  <c r="BB31" i="8"/>
  <c r="BC31" i="8"/>
  <c r="BB32" i="8"/>
  <c r="BC32" i="8"/>
  <c r="BB33" i="8"/>
  <c r="BC33" i="8"/>
  <c r="BB34" i="8"/>
  <c r="BC34" i="8"/>
  <c r="BB35" i="8"/>
  <c r="BC35" i="8"/>
  <c r="BC36" i="8"/>
  <c r="BB38" i="8"/>
  <c r="BC38" i="8"/>
  <c r="BB39" i="8"/>
  <c r="BC39" i="8"/>
  <c r="BB40" i="8"/>
  <c r="BC40" i="8"/>
  <c r="BB41" i="8"/>
  <c r="BC41" i="8"/>
  <c r="BB42" i="8"/>
  <c r="BC42" i="8"/>
  <c r="BC43" i="8"/>
  <c r="BB45" i="8"/>
  <c r="BC45" i="8"/>
  <c r="BB46" i="8"/>
  <c r="BC46" i="8"/>
  <c r="BB47" i="8"/>
  <c r="BC47" i="8"/>
  <c r="BB48" i="8"/>
  <c r="BC48" i="8"/>
  <c r="BB49" i="8"/>
  <c r="BC49" i="8"/>
  <c r="BC50" i="8"/>
  <c r="BB52" i="8"/>
  <c r="BC52" i="8"/>
  <c r="BB53" i="8"/>
  <c r="BC53" i="8"/>
  <c r="BB54" i="8"/>
  <c r="BC54" i="8"/>
  <c r="BB55" i="8"/>
  <c r="BC55" i="8"/>
  <c r="BB56" i="8"/>
  <c r="BC56" i="8"/>
  <c r="BC57" i="8"/>
  <c r="BB59" i="8"/>
  <c r="BC59" i="8"/>
  <c r="BB60" i="8"/>
  <c r="BC60" i="8"/>
  <c r="BB61" i="8"/>
  <c r="BC61" i="8"/>
  <c r="BB62" i="8"/>
  <c r="BC62" i="8"/>
  <c r="BB63" i="8"/>
  <c r="BC63" i="8"/>
  <c r="BC64" i="8"/>
  <c r="BB66" i="8"/>
  <c r="BC66" i="8"/>
  <c r="BC67" i="8"/>
  <c r="BC68" i="8"/>
  <c r="BC69" i="8"/>
  <c r="BC70" i="8"/>
  <c r="BC71" i="8"/>
  <c r="BB73" i="8"/>
  <c r="BC73" i="8"/>
  <c r="BB74" i="8"/>
  <c r="BC74" i="8"/>
  <c r="BB75" i="8"/>
  <c r="BC75" i="8"/>
  <c r="BB76" i="8"/>
  <c r="BC76" i="8"/>
  <c r="BB77" i="8"/>
  <c r="BC77" i="8"/>
  <c r="BC78" i="8"/>
  <c r="BB80" i="8"/>
  <c r="BC80" i="8"/>
  <c r="BB81" i="8"/>
  <c r="BC81" i="8"/>
  <c r="BB82" i="8"/>
  <c r="BC82" i="8"/>
  <c r="BB83" i="8"/>
  <c r="BC83" i="8"/>
  <c r="BB84" i="8"/>
  <c r="BC84" i="8"/>
  <c r="BC85" i="8"/>
  <c r="BB87" i="8"/>
  <c r="BC87" i="8"/>
  <c r="BB88" i="8"/>
  <c r="BC88" i="8"/>
  <c r="BB89" i="8"/>
  <c r="BC89" i="8"/>
  <c r="BB90" i="8"/>
  <c r="BC90" i="8"/>
  <c r="BB91" i="8"/>
  <c r="BC91" i="8"/>
  <c r="BB92" i="8"/>
  <c r="BC92" i="8"/>
  <c r="BB94" i="8"/>
  <c r="BC94" i="8"/>
  <c r="BC95" i="8"/>
  <c r="BC96" i="8"/>
  <c r="BC97" i="8"/>
  <c r="BC98" i="8"/>
  <c r="BC99" i="8"/>
  <c r="BB101" i="8"/>
  <c r="BC101" i="8"/>
  <c r="BB102" i="8"/>
  <c r="BC102" i="8"/>
  <c r="BB103" i="8"/>
  <c r="BC103" i="8"/>
  <c r="BB104" i="8"/>
  <c r="BC104" i="8"/>
  <c r="BB105" i="8"/>
  <c r="BC105" i="8"/>
  <c r="BB108" i="8"/>
  <c r="BC108" i="8"/>
  <c r="BB109" i="8"/>
  <c r="BC109" i="8"/>
  <c r="BB110" i="8"/>
  <c r="BC110" i="8"/>
  <c r="BB111" i="8"/>
  <c r="BC111" i="8"/>
  <c r="BB112" i="8"/>
  <c r="BC112" i="8"/>
  <c r="BB122" i="8"/>
  <c r="BC122" i="8"/>
  <c r="BB123" i="8"/>
  <c r="BC123" i="8"/>
  <c r="BB124" i="8"/>
  <c r="BC124" i="8"/>
  <c r="BB125" i="8"/>
  <c r="BC125" i="8"/>
  <c r="BB126" i="8"/>
  <c r="BC126" i="8"/>
  <c r="BB129" i="8"/>
  <c r="BC129" i="8"/>
  <c r="BB130" i="8"/>
  <c r="BC130" i="8"/>
  <c r="BB131" i="8"/>
  <c r="BC131" i="8"/>
  <c r="BB132" i="8"/>
  <c r="BC132" i="8"/>
  <c r="BB133" i="8"/>
  <c r="BC133" i="8"/>
  <c r="BB134" i="8"/>
  <c r="BC134" i="8"/>
  <c r="BB136" i="8"/>
  <c r="BC136" i="8"/>
  <c r="BB137" i="8"/>
  <c r="BC137" i="8"/>
  <c r="BB138" i="8"/>
  <c r="BC138" i="8"/>
  <c r="BB139" i="8"/>
  <c r="BC139" i="8"/>
  <c r="BB140" i="8"/>
  <c r="BC140" i="8"/>
  <c r="BA10" i="8"/>
  <c r="BB10" i="7"/>
  <c r="BC10" i="7"/>
  <c r="BB11" i="7"/>
  <c r="BC11" i="7"/>
  <c r="BB12" i="7"/>
  <c r="BC12" i="7"/>
  <c r="BB13" i="7"/>
  <c r="BC13" i="7"/>
  <c r="BB14" i="7"/>
  <c r="BC14" i="7"/>
  <c r="BC15" i="7"/>
  <c r="BB17" i="7"/>
  <c r="BC17" i="7"/>
  <c r="BB18" i="7"/>
  <c r="BC18" i="7"/>
  <c r="BB19" i="7"/>
  <c r="BC19" i="7"/>
  <c r="BB20" i="7"/>
  <c r="BC20" i="7"/>
  <c r="BB21" i="7"/>
  <c r="BC21" i="7"/>
  <c r="BB22" i="7"/>
  <c r="BC22" i="7"/>
  <c r="BB24" i="7"/>
  <c r="BC24" i="7"/>
  <c r="BB25" i="7"/>
  <c r="BC25" i="7"/>
  <c r="BB26" i="7"/>
  <c r="BC26" i="7"/>
  <c r="BB27" i="7"/>
  <c r="BC27" i="7"/>
  <c r="BB28" i="7"/>
  <c r="BC28" i="7"/>
  <c r="BC29" i="7"/>
  <c r="BB31" i="7"/>
  <c r="BC31" i="7"/>
  <c r="BB32" i="7"/>
  <c r="BC32" i="7"/>
  <c r="BB33" i="7"/>
  <c r="BC33" i="7"/>
  <c r="BB34" i="7"/>
  <c r="BC34" i="7"/>
  <c r="BB35" i="7"/>
  <c r="BC35" i="7"/>
  <c r="BC36" i="7"/>
  <c r="BB38" i="7"/>
  <c r="BC38" i="7"/>
  <c r="BB39" i="7"/>
  <c r="BC39" i="7"/>
  <c r="BB40" i="7"/>
  <c r="BC40" i="7"/>
  <c r="BB41" i="7"/>
  <c r="BC41" i="7"/>
  <c r="BB42" i="7"/>
  <c r="BC42" i="7"/>
  <c r="BC43" i="7"/>
  <c r="BB45" i="7"/>
  <c r="BC45" i="7"/>
  <c r="BB46" i="7"/>
  <c r="BC46" i="7"/>
  <c r="BB47" i="7"/>
  <c r="BC47" i="7"/>
  <c r="BB48" i="7"/>
  <c r="BC48" i="7"/>
  <c r="BB49" i="7"/>
  <c r="BC49" i="7"/>
  <c r="BC50" i="7"/>
  <c r="BB52" i="7"/>
  <c r="BC52" i="7"/>
  <c r="BB53" i="7"/>
  <c r="BC53" i="7"/>
  <c r="BB54" i="7"/>
  <c r="BC54" i="7"/>
  <c r="BB55" i="7"/>
  <c r="BC55" i="7"/>
  <c r="BB56" i="7"/>
  <c r="BC56" i="7"/>
  <c r="BC57" i="7"/>
  <c r="BB59" i="7"/>
  <c r="BC59" i="7"/>
  <c r="BB60" i="7"/>
  <c r="BC60" i="7"/>
  <c r="BB61" i="7"/>
  <c r="BC61" i="7"/>
  <c r="BB62" i="7"/>
  <c r="BC62" i="7"/>
  <c r="BB63" i="7"/>
  <c r="BC63" i="7"/>
  <c r="BC64" i="7"/>
  <c r="BC66" i="7"/>
  <c r="BC67" i="7"/>
  <c r="BC68" i="7"/>
  <c r="BC69" i="7"/>
  <c r="BC70" i="7"/>
  <c r="BC71" i="7"/>
  <c r="BB73" i="7"/>
  <c r="BC73" i="7"/>
  <c r="BB74" i="7"/>
  <c r="BC74" i="7"/>
  <c r="BB75" i="7"/>
  <c r="BC75" i="7"/>
  <c r="BB76" i="7"/>
  <c r="BC76" i="7"/>
  <c r="BB77" i="7"/>
  <c r="BC77" i="7"/>
  <c r="BC78" i="7"/>
  <c r="BB80" i="7"/>
  <c r="BC80" i="7"/>
  <c r="BB81" i="7"/>
  <c r="BC81" i="7"/>
  <c r="BB82" i="7"/>
  <c r="BC82" i="7"/>
  <c r="BB83" i="7"/>
  <c r="BC83" i="7"/>
  <c r="BB84" i="7"/>
  <c r="BC84" i="7"/>
  <c r="BC85" i="7"/>
  <c r="BB87" i="7"/>
  <c r="BC87" i="7"/>
  <c r="BB88" i="7"/>
  <c r="BC88" i="7"/>
  <c r="BB89" i="7"/>
  <c r="BC89" i="7"/>
  <c r="BB90" i="7"/>
  <c r="BC90" i="7"/>
  <c r="BB91" i="7"/>
  <c r="BC91" i="7"/>
  <c r="BC92" i="7"/>
  <c r="BC94" i="7"/>
  <c r="BC95" i="7"/>
  <c r="BC96" i="7"/>
  <c r="BC97" i="7"/>
  <c r="BC98" i="7"/>
  <c r="BC99" i="7"/>
  <c r="BB101" i="7"/>
  <c r="BC101" i="7"/>
  <c r="BB102" i="7"/>
  <c r="BC102" i="7"/>
  <c r="BB103" i="7"/>
  <c r="BC103" i="7"/>
  <c r="BB104" i="7"/>
  <c r="BC104" i="7"/>
  <c r="BB105" i="7"/>
  <c r="BC105" i="7"/>
  <c r="BB108" i="7"/>
  <c r="BC108" i="7"/>
  <c r="BB109" i="7"/>
  <c r="BC109" i="7"/>
  <c r="BB110" i="7"/>
  <c r="BC110" i="7"/>
  <c r="BB111" i="7"/>
  <c r="BC111" i="7"/>
  <c r="BB112" i="7"/>
  <c r="BC112" i="7"/>
  <c r="BB122" i="7"/>
  <c r="BC122" i="7"/>
  <c r="BB123" i="7"/>
  <c r="BC123" i="7"/>
  <c r="BB124" i="7"/>
  <c r="BC124" i="7"/>
  <c r="BB125" i="7"/>
  <c r="BC125" i="7"/>
  <c r="BB126" i="7"/>
  <c r="BC126" i="7"/>
  <c r="BB129" i="7"/>
  <c r="BC129" i="7"/>
  <c r="BB130" i="7"/>
  <c r="BC130" i="7"/>
  <c r="BB131" i="7"/>
  <c r="BC131" i="7"/>
  <c r="BB132" i="7"/>
  <c r="BC132" i="7"/>
  <c r="BB133" i="7"/>
  <c r="BC133" i="7"/>
  <c r="BB134" i="7"/>
  <c r="BC134" i="7"/>
  <c r="BB136" i="7"/>
  <c r="BC136" i="7"/>
  <c r="BB137" i="7"/>
  <c r="BC137" i="7"/>
  <c r="BB138" i="7"/>
  <c r="BC138" i="7"/>
  <c r="BB139" i="7"/>
  <c r="BC139" i="7"/>
  <c r="BB140" i="7"/>
  <c r="BC140" i="7"/>
  <c r="BC10" i="9"/>
  <c r="BC11" i="9"/>
  <c r="BC12" i="9"/>
  <c r="BC13" i="9"/>
  <c r="BC14" i="9"/>
  <c r="BC15" i="9"/>
  <c r="BC17" i="9"/>
  <c r="BC18" i="9"/>
  <c r="BC19" i="9"/>
  <c r="BC20" i="9"/>
  <c r="BC21" i="9"/>
  <c r="BC22" i="9"/>
  <c r="BC24" i="9"/>
  <c r="BC25" i="9"/>
  <c r="BC26" i="9"/>
  <c r="BC27" i="9"/>
  <c r="BC28" i="9"/>
  <c r="BC29" i="9"/>
  <c r="BC31" i="9"/>
  <c r="BC32" i="9"/>
  <c r="BC33" i="9"/>
  <c r="BC34" i="9"/>
  <c r="BC35" i="9"/>
  <c r="BC36" i="9"/>
  <c r="BC38" i="9"/>
  <c r="BC39" i="9"/>
  <c r="BC40" i="9"/>
  <c r="BC41" i="9"/>
  <c r="BC42" i="9"/>
  <c r="BC43" i="9"/>
  <c r="BC45" i="9"/>
  <c r="BC46" i="9"/>
  <c r="BC47" i="9"/>
  <c r="BC48" i="9"/>
  <c r="BC49" i="9"/>
  <c r="BC50" i="9"/>
  <c r="BC52" i="9"/>
  <c r="BC53" i="9"/>
  <c r="BC54" i="9"/>
  <c r="BC55" i="9"/>
  <c r="BC56" i="9"/>
  <c r="BC57" i="9"/>
  <c r="BC59" i="9"/>
  <c r="BC60" i="9"/>
  <c r="BC61" i="9"/>
  <c r="BC62" i="9"/>
  <c r="BC63" i="9"/>
  <c r="BC64" i="9"/>
  <c r="BC66" i="9"/>
  <c r="BC67" i="9"/>
  <c r="BC68" i="9"/>
  <c r="BC69" i="9"/>
  <c r="BC70" i="9"/>
  <c r="BC71" i="9"/>
  <c r="BC73" i="9"/>
  <c r="BC74" i="9"/>
  <c r="BC75" i="9"/>
  <c r="BC76" i="9"/>
  <c r="BC77" i="9"/>
  <c r="BC78" i="9"/>
  <c r="BC80" i="9"/>
  <c r="BC81" i="9"/>
  <c r="BC82" i="9"/>
  <c r="BC83" i="9"/>
  <c r="BC84" i="9"/>
  <c r="BC85" i="9"/>
  <c r="BC87" i="9"/>
  <c r="BC88" i="9"/>
  <c r="BC89" i="9"/>
  <c r="BC90" i="9"/>
  <c r="BC91" i="9"/>
  <c r="BC92" i="9"/>
  <c r="BC94" i="9"/>
  <c r="BC95" i="9"/>
  <c r="BC96" i="9"/>
  <c r="BC97" i="9"/>
  <c r="BC98" i="9"/>
  <c r="BC99" i="9"/>
  <c r="BC101" i="9"/>
  <c r="BC102" i="9"/>
  <c r="BC103" i="9"/>
  <c r="BC104" i="9"/>
  <c r="BC105" i="9"/>
  <c r="BC108" i="9"/>
  <c r="BC109" i="9"/>
  <c r="BC110" i="9"/>
  <c r="BC111" i="9"/>
  <c r="BC112" i="9"/>
  <c r="BC122" i="9"/>
  <c r="BC123" i="9"/>
  <c r="BC124" i="9"/>
  <c r="BC125" i="9"/>
  <c r="BC126" i="9"/>
  <c r="BC129" i="9"/>
  <c r="BC130" i="9"/>
  <c r="BC131" i="9"/>
  <c r="BC132" i="9"/>
  <c r="BC133" i="9"/>
  <c r="BC134" i="9"/>
  <c r="BC136" i="9"/>
  <c r="BC137" i="9"/>
  <c r="BC138" i="9"/>
  <c r="BC139" i="9"/>
  <c r="BC140" i="9"/>
  <c r="BB10" i="9"/>
  <c r="V141" i="9"/>
  <c r="V141" i="8"/>
  <c r="BD141" i="8"/>
  <c r="V127" i="9"/>
  <c r="BD127" i="9" s="1"/>
  <c r="U115" i="8"/>
  <c r="BC115" i="8"/>
  <c r="U116" i="8"/>
  <c r="BC116" i="8" s="1"/>
  <c r="U117" i="8"/>
  <c r="BC117" i="8" s="1"/>
  <c r="U118" i="8"/>
  <c r="BC118" i="8" s="1"/>
  <c r="U119" i="8"/>
  <c r="BC119" i="8" s="1"/>
  <c r="U113" i="8"/>
  <c r="BC113" i="8" s="1"/>
  <c r="U106" i="8"/>
  <c r="U120" i="8" s="1"/>
  <c r="BC120" i="8" s="1"/>
  <c r="U116" i="7"/>
  <c r="BC116" i="7"/>
  <c r="U117" i="7"/>
  <c r="BC117" i="7" s="1"/>
  <c r="U118" i="7"/>
  <c r="BC118" i="7" s="1"/>
  <c r="U119" i="7"/>
  <c r="BC119" i="7" s="1"/>
  <c r="U115" i="7"/>
  <c r="BC115" i="7" s="1"/>
  <c r="U113" i="7"/>
  <c r="BC113" i="7" s="1"/>
  <c r="U106" i="7"/>
  <c r="BC106" i="7" s="1"/>
  <c r="U116" i="9"/>
  <c r="BC116" i="9" s="1"/>
  <c r="U117" i="9"/>
  <c r="BC117" i="9"/>
  <c r="U118" i="9"/>
  <c r="BC118" i="9"/>
  <c r="U119" i="9"/>
  <c r="BC119" i="9" s="1"/>
  <c r="U115" i="9"/>
  <c r="BC115" i="9" s="1"/>
  <c r="U113" i="9"/>
  <c r="BC113" i="9"/>
  <c r="U106" i="9"/>
  <c r="BC106" i="9"/>
  <c r="U141" i="9"/>
  <c r="BC141" i="9" s="1"/>
  <c r="U141" i="8"/>
  <c r="BC141" i="8" s="1"/>
  <c r="BC127" i="8"/>
  <c r="U141" i="7"/>
  <c r="BC141" i="7" s="1"/>
  <c r="U127" i="7"/>
  <c r="BC127" i="7" s="1"/>
  <c r="U127" i="9"/>
  <c r="BC127" i="9" s="1"/>
  <c r="T113" i="8"/>
  <c r="BB113" i="8" s="1"/>
  <c r="T106" i="8"/>
  <c r="BB106" i="8" s="1"/>
  <c r="T113" i="7"/>
  <c r="BB113" i="7" s="1"/>
  <c r="T106" i="7"/>
  <c r="BB106" i="7" s="1"/>
  <c r="T113" i="9"/>
  <c r="BB113" i="9" s="1"/>
  <c r="T106" i="9"/>
  <c r="BB106" i="9" s="1"/>
  <c r="T98" i="8"/>
  <c r="BB98" i="8" s="1"/>
  <c r="T97" i="8"/>
  <c r="BB97" i="8" s="1"/>
  <c r="T96" i="8"/>
  <c r="BB96" i="8"/>
  <c r="T95" i="8"/>
  <c r="BB95" i="8" s="1"/>
  <c r="T94" i="8"/>
  <c r="T99" i="8" s="1"/>
  <c r="T85" i="8"/>
  <c r="BB85" i="8" s="1"/>
  <c r="T78" i="8"/>
  <c r="BB78" i="8" s="1"/>
  <c r="T70" i="8"/>
  <c r="BB70" i="8" s="1"/>
  <c r="T69" i="8"/>
  <c r="BB69" i="8" s="1"/>
  <c r="T68" i="8"/>
  <c r="BB68" i="8" s="1"/>
  <c r="T67" i="8"/>
  <c r="BB67" i="8" s="1"/>
  <c r="T66" i="8"/>
  <c r="T64" i="8"/>
  <c r="BB64" i="8"/>
  <c r="T57" i="8"/>
  <c r="BB57" i="8" s="1"/>
  <c r="T50" i="8"/>
  <c r="BB50" i="8"/>
  <c r="T43" i="8"/>
  <c r="BB43" i="8" s="1"/>
  <c r="T36" i="8"/>
  <c r="BB36" i="8"/>
  <c r="T29" i="8"/>
  <c r="BB29" i="8" s="1"/>
  <c r="T21" i="8"/>
  <c r="BB21" i="8"/>
  <c r="T20" i="8"/>
  <c r="BB20" i="8" s="1"/>
  <c r="T19" i="8"/>
  <c r="T18" i="8"/>
  <c r="BB18" i="8"/>
  <c r="T17" i="8"/>
  <c r="T22" i="8" s="1"/>
  <c r="BB22" i="8" s="1"/>
  <c r="T15" i="8"/>
  <c r="BB15" i="8" s="1"/>
  <c r="T98" i="7"/>
  <c r="BB98" i="7" s="1"/>
  <c r="T97" i="7"/>
  <c r="BB97" i="7" s="1"/>
  <c r="T96" i="7"/>
  <c r="BB96" i="7" s="1"/>
  <c r="T95" i="7"/>
  <c r="T116" i="7" s="1"/>
  <c r="BB116" i="7" s="1"/>
  <c r="BB95" i="7"/>
  <c r="T94" i="7"/>
  <c r="BB94" i="7" s="1"/>
  <c r="T92" i="7"/>
  <c r="BB92" i="7" s="1"/>
  <c r="T85" i="7"/>
  <c r="BB85" i="7" s="1"/>
  <c r="T78" i="7"/>
  <c r="BB78" i="7" s="1"/>
  <c r="T70" i="7"/>
  <c r="BB70" i="7" s="1"/>
  <c r="T69" i="7"/>
  <c r="BB69" i="7" s="1"/>
  <c r="T68" i="7"/>
  <c r="BB68" i="7" s="1"/>
  <c r="T67" i="7"/>
  <c r="BB67" i="7"/>
  <c r="T66" i="7"/>
  <c r="BB66" i="7" s="1"/>
  <c r="T64" i="7"/>
  <c r="BB64" i="7" s="1"/>
  <c r="T57" i="7"/>
  <c r="BB57" i="7" s="1"/>
  <c r="T50" i="7"/>
  <c r="BB50" i="7"/>
  <c r="T43" i="7"/>
  <c r="BB43" i="7" s="1"/>
  <c r="T36" i="7"/>
  <c r="BB36" i="7" s="1"/>
  <c r="T29" i="7"/>
  <c r="BB29" i="7" s="1"/>
  <c r="T15" i="7"/>
  <c r="BB15" i="7" s="1"/>
  <c r="T115" i="7"/>
  <c r="BB115" i="7" s="1"/>
  <c r="T119" i="7"/>
  <c r="BB119" i="7"/>
  <c r="BB73" i="9"/>
  <c r="BB74" i="9"/>
  <c r="BB75" i="9"/>
  <c r="BB76" i="9"/>
  <c r="BB77" i="9"/>
  <c r="BB80" i="9"/>
  <c r="BB81" i="9"/>
  <c r="BB82" i="9"/>
  <c r="BB83" i="9"/>
  <c r="BB84" i="9"/>
  <c r="BB87" i="9"/>
  <c r="BB88" i="9"/>
  <c r="BB89" i="9"/>
  <c r="BB90" i="9"/>
  <c r="BB91" i="9"/>
  <c r="BB101" i="9"/>
  <c r="BB102" i="9"/>
  <c r="BB103" i="9"/>
  <c r="BB104" i="9"/>
  <c r="BB105" i="9"/>
  <c r="BB108" i="9"/>
  <c r="BB109" i="9"/>
  <c r="BB110" i="9"/>
  <c r="BB111" i="9"/>
  <c r="BB112" i="9"/>
  <c r="BB122" i="9"/>
  <c r="BB123" i="9"/>
  <c r="BB124" i="9"/>
  <c r="BB125" i="9"/>
  <c r="BB126" i="9"/>
  <c r="BB129" i="9"/>
  <c r="BB130" i="9"/>
  <c r="BB131" i="9"/>
  <c r="BB132" i="9"/>
  <c r="BB133" i="9"/>
  <c r="BB134" i="9"/>
  <c r="BB136" i="9"/>
  <c r="BB137" i="9"/>
  <c r="BB138" i="9"/>
  <c r="BB139" i="9"/>
  <c r="BB140" i="9"/>
  <c r="BB45" i="9"/>
  <c r="BB46" i="9"/>
  <c r="BB47" i="9"/>
  <c r="BB48" i="9"/>
  <c r="BB49" i="9"/>
  <c r="BB52" i="9"/>
  <c r="BB53" i="9"/>
  <c r="BB54" i="9"/>
  <c r="BB55" i="9"/>
  <c r="BB56" i="9"/>
  <c r="BB59" i="9"/>
  <c r="BB60" i="9"/>
  <c r="BB61" i="9"/>
  <c r="BB62" i="9"/>
  <c r="BB63" i="9"/>
  <c r="BB66" i="9"/>
  <c r="BB67" i="9"/>
  <c r="BB68" i="9"/>
  <c r="BB69" i="9"/>
  <c r="BB70" i="9"/>
  <c r="BB17" i="9"/>
  <c r="BB18" i="9"/>
  <c r="BB19" i="9"/>
  <c r="BB20" i="9"/>
  <c r="BB21" i="9"/>
  <c r="BB22" i="9"/>
  <c r="BB24" i="9"/>
  <c r="BB25" i="9"/>
  <c r="BB26" i="9"/>
  <c r="BB27" i="9"/>
  <c r="BB28" i="9"/>
  <c r="BB29" i="9"/>
  <c r="BB31" i="9"/>
  <c r="BB32" i="9"/>
  <c r="BB33" i="9"/>
  <c r="BB34" i="9"/>
  <c r="BB35" i="9"/>
  <c r="BB38" i="9"/>
  <c r="BB39" i="9"/>
  <c r="BB40" i="9"/>
  <c r="BB41" i="9"/>
  <c r="BB42" i="9"/>
  <c r="BB11" i="9"/>
  <c r="BB12" i="9"/>
  <c r="BB13" i="9"/>
  <c r="BB14" i="9"/>
  <c r="T98" i="9"/>
  <c r="BB98" i="9"/>
  <c r="T97" i="9"/>
  <c r="T118" i="9" s="1"/>
  <c r="BB118" i="9" s="1"/>
  <c r="T96" i="9"/>
  <c r="T117" i="9" s="1"/>
  <c r="BB117" i="9" s="1"/>
  <c r="T95" i="9"/>
  <c r="BB95" i="9"/>
  <c r="T94" i="9"/>
  <c r="T115" i="9" s="1"/>
  <c r="T92" i="9"/>
  <c r="BB92" i="9" s="1"/>
  <c r="T85" i="9"/>
  <c r="BB85" i="9" s="1"/>
  <c r="T78" i="9"/>
  <c r="BB78" i="9"/>
  <c r="T71" i="9"/>
  <c r="BB71" i="9"/>
  <c r="T64" i="9"/>
  <c r="BB64" i="9" s="1"/>
  <c r="T57" i="9"/>
  <c r="BB57" i="9" s="1"/>
  <c r="T50" i="9"/>
  <c r="BB50" i="9"/>
  <c r="T43" i="9"/>
  <c r="BB43" i="9"/>
  <c r="T36" i="9"/>
  <c r="BB36" i="9" s="1"/>
  <c r="T15" i="9"/>
  <c r="BB15" i="9" s="1"/>
  <c r="AW46" i="9"/>
  <c r="T127" i="7"/>
  <c r="BB127" i="7" s="1"/>
  <c r="T141" i="7"/>
  <c r="BB141" i="7" s="1"/>
  <c r="T127" i="9"/>
  <c r="BB127" i="9" s="1"/>
  <c r="T141" i="8"/>
  <c r="BB141" i="8"/>
  <c r="T127" i="8"/>
  <c r="BB127" i="8" s="1"/>
  <c r="T141" i="9"/>
  <c r="BB141" i="9" s="1"/>
  <c r="H141" i="9"/>
  <c r="AX141" i="8"/>
  <c r="AW141" i="8"/>
  <c r="BA140" i="8"/>
  <c r="AZ140" i="8"/>
  <c r="AY140" i="8"/>
  <c r="AX140" i="8"/>
  <c r="AW140" i="8"/>
  <c r="BA139" i="8"/>
  <c r="AZ139" i="8"/>
  <c r="AY139" i="8"/>
  <c r="AX139" i="8"/>
  <c r="AW139" i="8"/>
  <c r="BA138" i="8"/>
  <c r="AZ138" i="8"/>
  <c r="AY138" i="8"/>
  <c r="AX138" i="8"/>
  <c r="AW138" i="8"/>
  <c r="BA137" i="8"/>
  <c r="AZ137" i="8"/>
  <c r="AY137" i="8"/>
  <c r="AX137" i="8"/>
  <c r="AW137" i="8"/>
  <c r="BA136" i="8"/>
  <c r="AZ136" i="8"/>
  <c r="AY136" i="8"/>
  <c r="AX136" i="8"/>
  <c r="AW136" i="8"/>
  <c r="BA134" i="8"/>
  <c r="AZ134" i="8"/>
  <c r="AY134" i="8"/>
  <c r="AX134" i="8"/>
  <c r="AW134" i="8"/>
  <c r="BA133" i="8"/>
  <c r="AZ133" i="8"/>
  <c r="AY133" i="8"/>
  <c r="AX133" i="8"/>
  <c r="AW133" i="8"/>
  <c r="BA132" i="8"/>
  <c r="AZ132" i="8"/>
  <c r="AY132" i="8"/>
  <c r="AX132" i="8"/>
  <c r="AW132" i="8"/>
  <c r="BA131" i="8"/>
  <c r="AZ131" i="8"/>
  <c r="AY131" i="8"/>
  <c r="AX131" i="8"/>
  <c r="AW131" i="8"/>
  <c r="BA130" i="8"/>
  <c r="AZ130" i="8"/>
  <c r="AY130" i="8"/>
  <c r="AX130" i="8"/>
  <c r="AW130" i="8"/>
  <c r="BA129" i="8"/>
  <c r="AZ129" i="8"/>
  <c r="AY129" i="8"/>
  <c r="AX129" i="8"/>
  <c r="AW129" i="8"/>
  <c r="AX127" i="8"/>
  <c r="AW127" i="8"/>
  <c r="BA126" i="8"/>
  <c r="AZ126" i="8"/>
  <c r="AY126" i="8"/>
  <c r="AX126" i="8"/>
  <c r="AW126" i="8"/>
  <c r="BA125" i="8"/>
  <c r="AZ125" i="8"/>
  <c r="AY125" i="8"/>
  <c r="AX125" i="8"/>
  <c r="AW125" i="8"/>
  <c r="BA124" i="8"/>
  <c r="AZ124" i="8"/>
  <c r="AY124" i="8"/>
  <c r="AX124" i="8"/>
  <c r="AW124" i="8"/>
  <c r="BA123" i="8"/>
  <c r="AZ123" i="8"/>
  <c r="AY123" i="8"/>
  <c r="AX123" i="8"/>
  <c r="AW123" i="8"/>
  <c r="BA122" i="8"/>
  <c r="AZ122" i="8"/>
  <c r="AY122" i="8"/>
  <c r="AX122" i="8"/>
  <c r="AW122" i="8"/>
  <c r="AX120" i="8"/>
  <c r="AW120" i="8"/>
  <c r="AX119" i="8"/>
  <c r="AW119" i="8"/>
  <c r="AX118" i="8"/>
  <c r="AW118" i="8"/>
  <c r="AX117" i="8"/>
  <c r="AW117" i="8"/>
  <c r="AX116" i="8"/>
  <c r="AW116" i="8"/>
  <c r="AX115" i="8"/>
  <c r="AW115" i="8"/>
  <c r="AX113" i="8"/>
  <c r="AW113" i="8"/>
  <c r="BA112" i="8"/>
  <c r="AZ112" i="8"/>
  <c r="AY112" i="8"/>
  <c r="AX112" i="8"/>
  <c r="AW112" i="8"/>
  <c r="BA111" i="8"/>
  <c r="AZ111" i="8"/>
  <c r="AY111" i="8"/>
  <c r="AX111" i="8"/>
  <c r="AW111" i="8"/>
  <c r="BA110" i="8"/>
  <c r="AZ110" i="8"/>
  <c r="AY110" i="8"/>
  <c r="AX110" i="8"/>
  <c r="AW110" i="8"/>
  <c r="BA109" i="8"/>
  <c r="AZ109" i="8"/>
  <c r="AY109" i="8"/>
  <c r="AX109" i="8"/>
  <c r="AW109" i="8"/>
  <c r="BA108" i="8"/>
  <c r="AZ108" i="8"/>
  <c r="AY108" i="8"/>
  <c r="AX108" i="8"/>
  <c r="AW108" i="8"/>
  <c r="AX106" i="8"/>
  <c r="AW106" i="8"/>
  <c r="BA105" i="8"/>
  <c r="AZ105" i="8"/>
  <c r="AY105" i="8"/>
  <c r="AX105" i="8"/>
  <c r="AW105" i="8"/>
  <c r="BA104" i="8"/>
  <c r="AZ104" i="8"/>
  <c r="AY104" i="8"/>
  <c r="AX104" i="8"/>
  <c r="AW104" i="8"/>
  <c r="BA103" i="8"/>
  <c r="AZ103" i="8"/>
  <c r="AY103" i="8"/>
  <c r="AX103" i="8"/>
  <c r="AW103" i="8"/>
  <c r="BA102" i="8"/>
  <c r="AZ102" i="8"/>
  <c r="AY102" i="8"/>
  <c r="AX102" i="8"/>
  <c r="AW102" i="8"/>
  <c r="BA101" i="8"/>
  <c r="AZ101" i="8"/>
  <c r="AY101" i="8"/>
  <c r="AX101" i="8"/>
  <c r="AW101" i="8"/>
  <c r="BA99" i="8"/>
  <c r="AZ99" i="8"/>
  <c r="AY99" i="8"/>
  <c r="AX99" i="8"/>
  <c r="AW99" i="8"/>
  <c r="BA98" i="8"/>
  <c r="AZ98" i="8"/>
  <c r="AY98" i="8"/>
  <c r="AX98" i="8"/>
  <c r="AW98" i="8"/>
  <c r="BA97" i="8"/>
  <c r="AZ97" i="8"/>
  <c r="AY97" i="8"/>
  <c r="AX97" i="8"/>
  <c r="AW97" i="8"/>
  <c r="BA96" i="8"/>
  <c r="AZ96" i="8"/>
  <c r="AY96" i="8"/>
  <c r="AX96" i="8"/>
  <c r="AW96" i="8"/>
  <c r="BA95" i="8"/>
  <c r="AZ95" i="8"/>
  <c r="AY95" i="8"/>
  <c r="AX95" i="8"/>
  <c r="AW95" i="8"/>
  <c r="BA94" i="8"/>
  <c r="AZ94" i="8"/>
  <c r="AY94" i="8"/>
  <c r="AX94" i="8"/>
  <c r="AW94" i="8"/>
  <c r="BA92" i="8"/>
  <c r="AZ92" i="8"/>
  <c r="AY92" i="8"/>
  <c r="AX92" i="8"/>
  <c r="AW92" i="8"/>
  <c r="BA91" i="8"/>
  <c r="AZ91" i="8"/>
  <c r="AY91" i="8"/>
  <c r="AX91" i="8"/>
  <c r="AW91" i="8"/>
  <c r="BA90" i="8"/>
  <c r="AZ90" i="8"/>
  <c r="AY90" i="8"/>
  <c r="AX90" i="8"/>
  <c r="AW90" i="8"/>
  <c r="BA89" i="8"/>
  <c r="AZ89" i="8"/>
  <c r="AY89" i="8"/>
  <c r="AX89" i="8"/>
  <c r="AW89" i="8"/>
  <c r="BA88" i="8"/>
  <c r="AZ88" i="8"/>
  <c r="AY88" i="8"/>
  <c r="AX88" i="8"/>
  <c r="AW88" i="8"/>
  <c r="BA87" i="8"/>
  <c r="AZ87" i="8"/>
  <c r="AY87" i="8"/>
  <c r="AX87" i="8"/>
  <c r="AW87" i="8"/>
  <c r="BA85" i="8"/>
  <c r="AZ85" i="8"/>
  <c r="AY85" i="8"/>
  <c r="AX85" i="8"/>
  <c r="AW85" i="8"/>
  <c r="BA84" i="8"/>
  <c r="AZ84" i="8"/>
  <c r="AY84" i="8"/>
  <c r="AX84" i="8"/>
  <c r="AW84" i="8"/>
  <c r="BA83" i="8"/>
  <c r="AZ83" i="8"/>
  <c r="AY83" i="8"/>
  <c r="AX83" i="8"/>
  <c r="AW83" i="8"/>
  <c r="BA82" i="8"/>
  <c r="AZ82" i="8"/>
  <c r="AY82" i="8"/>
  <c r="AX82" i="8"/>
  <c r="AW82" i="8"/>
  <c r="BA81" i="8"/>
  <c r="AZ81" i="8"/>
  <c r="AY81" i="8"/>
  <c r="AX81" i="8"/>
  <c r="AW81" i="8"/>
  <c r="BA80" i="8"/>
  <c r="AZ80" i="8"/>
  <c r="AY80" i="8"/>
  <c r="AX80" i="8"/>
  <c r="AW80" i="8"/>
  <c r="BA78" i="8"/>
  <c r="AZ78" i="8"/>
  <c r="AY78" i="8"/>
  <c r="AX78" i="8"/>
  <c r="AW78" i="8"/>
  <c r="BA77" i="8"/>
  <c r="AZ77" i="8"/>
  <c r="AY77" i="8"/>
  <c r="AX77" i="8"/>
  <c r="AW77" i="8"/>
  <c r="BA76" i="8"/>
  <c r="AZ76" i="8"/>
  <c r="AY76" i="8"/>
  <c r="AX76" i="8"/>
  <c r="AW76" i="8"/>
  <c r="BA75" i="8"/>
  <c r="AZ75" i="8"/>
  <c r="AY75" i="8"/>
  <c r="AX75" i="8"/>
  <c r="AW75" i="8"/>
  <c r="BA74" i="8"/>
  <c r="AZ74" i="8"/>
  <c r="AY74" i="8"/>
  <c r="AX74" i="8"/>
  <c r="AW74" i="8"/>
  <c r="BA73" i="8"/>
  <c r="AZ73" i="8"/>
  <c r="AY73" i="8"/>
  <c r="AX73" i="8"/>
  <c r="AW73" i="8"/>
  <c r="BA71" i="8"/>
  <c r="AZ71" i="8"/>
  <c r="AY71" i="8"/>
  <c r="AX71" i="8"/>
  <c r="AW71" i="8"/>
  <c r="BA70" i="8"/>
  <c r="AZ70" i="8"/>
  <c r="AY70" i="8"/>
  <c r="AX70" i="8"/>
  <c r="AW70" i="8"/>
  <c r="BA69" i="8"/>
  <c r="AZ69" i="8"/>
  <c r="AY69" i="8"/>
  <c r="AX69" i="8"/>
  <c r="AW69" i="8"/>
  <c r="BA68" i="8"/>
  <c r="AZ68" i="8"/>
  <c r="AY68" i="8"/>
  <c r="AX68" i="8"/>
  <c r="AW68" i="8"/>
  <c r="BA67" i="8"/>
  <c r="AZ67" i="8"/>
  <c r="AY67" i="8"/>
  <c r="AX67" i="8"/>
  <c r="AW67" i="8"/>
  <c r="BA66" i="8"/>
  <c r="AZ66" i="8"/>
  <c r="AY66" i="8"/>
  <c r="AX66" i="8"/>
  <c r="AW66" i="8"/>
  <c r="BA64" i="8"/>
  <c r="AZ64" i="8"/>
  <c r="AY64" i="8"/>
  <c r="AX64" i="8"/>
  <c r="AW64" i="8"/>
  <c r="BA63" i="8"/>
  <c r="AZ63" i="8"/>
  <c r="AY63" i="8"/>
  <c r="AX63" i="8"/>
  <c r="AW63" i="8"/>
  <c r="BA62" i="8"/>
  <c r="AZ62" i="8"/>
  <c r="AY62" i="8"/>
  <c r="AX62" i="8"/>
  <c r="AW62" i="8"/>
  <c r="BA61" i="8"/>
  <c r="AZ61" i="8"/>
  <c r="AY61" i="8"/>
  <c r="AX61" i="8"/>
  <c r="AW61" i="8"/>
  <c r="BA60" i="8"/>
  <c r="AZ60" i="8"/>
  <c r="AY60" i="8"/>
  <c r="AX60" i="8"/>
  <c r="AW60" i="8"/>
  <c r="BA59" i="8"/>
  <c r="AZ59" i="8"/>
  <c r="AY59" i="8"/>
  <c r="AX59" i="8"/>
  <c r="AW59" i="8"/>
  <c r="BA57" i="8"/>
  <c r="AZ57" i="8"/>
  <c r="AY57" i="8"/>
  <c r="AX57" i="8"/>
  <c r="AW57" i="8"/>
  <c r="BA56" i="8"/>
  <c r="AZ56" i="8"/>
  <c r="AY56" i="8"/>
  <c r="AX56" i="8"/>
  <c r="AW56" i="8"/>
  <c r="BA55" i="8"/>
  <c r="AZ55" i="8"/>
  <c r="AY55" i="8"/>
  <c r="AX55" i="8"/>
  <c r="AW55" i="8"/>
  <c r="BA54" i="8"/>
  <c r="AZ54" i="8"/>
  <c r="AY54" i="8"/>
  <c r="AX54" i="8"/>
  <c r="AW54" i="8"/>
  <c r="BA53" i="8"/>
  <c r="AZ53" i="8"/>
  <c r="AY53" i="8"/>
  <c r="AX53" i="8"/>
  <c r="AW53" i="8"/>
  <c r="BA52" i="8"/>
  <c r="AZ52" i="8"/>
  <c r="AY52" i="8"/>
  <c r="AX52" i="8"/>
  <c r="AW52" i="8"/>
  <c r="BA50" i="8"/>
  <c r="AZ50" i="8"/>
  <c r="AY50" i="8"/>
  <c r="AX50" i="8"/>
  <c r="AW50" i="8"/>
  <c r="BA49" i="8"/>
  <c r="AZ49" i="8"/>
  <c r="AY49" i="8"/>
  <c r="AX49" i="8"/>
  <c r="AW49" i="8"/>
  <c r="BA48" i="8"/>
  <c r="AZ48" i="8"/>
  <c r="AY48" i="8"/>
  <c r="AX48" i="8"/>
  <c r="AW48" i="8"/>
  <c r="BA47" i="8"/>
  <c r="AZ47" i="8"/>
  <c r="AY47" i="8"/>
  <c r="AX47" i="8"/>
  <c r="AW47" i="8"/>
  <c r="BA46" i="8"/>
  <c r="AZ46" i="8"/>
  <c r="AY46" i="8"/>
  <c r="AX46" i="8"/>
  <c r="AW46" i="8"/>
  <c r="BA45" i="8"/>
  <c r="AZ45" i="8"/>
  <c r="AY45" i="8"/>
  <c r="AX45" i="8"/>
  <c r="AW45" i="8"/>
  <c r="BA43" i="8"/>
  <c r="AZ43" i="8"/>
  <c r="AY43" i="8"/>
  <c r="AX43" i="8"/>
  <c r="AW43" i="8"/>
  <c r="BA42" i="8"/>
  <c r="AZ42" i="8"/>
  <c r="AY42" i="8"/>
  <c r="AX42" i="8"/>
  <c r="AW42" i="8"/>
  <c r="BA41" i="8"/>
  <c r="AZ41" i="8"/>
  <c r="AY41" i="8"/>
  <c r="AX41" i="8"/>
  <c r="AW41" i="8"/>
  <c r="BA40" i="8"/>
  <c r="AZ40" i="8"/>
  <c r="AY40" i="8"/>
  <c r="AX40" i="8"/>
  <c r="AW40" i="8"/>
  <c r="BA39" i="8"/>
  <c r="AZ39" i="8"/>
  <c r="AY39" i="8"/>
  <c r="AX39" i="8"/>
  <c r="AW39" i="8"/>
  <c r="BA38" i="8"/>
  <c r="AZ38" i="8"/>
  <c r="AY38" i="8"/>
  <c r="AX38" i="8"/>
  <c r="AW38" i="8"/>
  <c r="BA36" i="8"/>
  <c r="AZ36" i="8"/>
  <c r="AY36" i="8"/>
  <c r="AX36" i="8"/>
  <c r="AW36" i="8"/>
  <c r="BA35" i="8"/>
  <c r="AZ35" i="8"/>
  <c r="AY35" i="8"/>
  <c r="AX35" i="8"/>
  <c r="AW35" i="8"/>
  <c r="BA34" i="8"/>
  <c r="AZ34" i="8"/>
  <c r="AY34" i="8"/>
  <c r="AX34" i="8"/>
  <c r="AW34" i="8"/>
  <c r="BA33" i="8"/>
  <c r="AZ33" i="8"/>
  <c r="AY33" i="8"/>
  <c r="AX33" i="8"/>
  <c r="AW33" i="8"/>
  <c r="BA32" i="8"/>
  <c r="AZ32" i="8"/>
  <c r="AY32" i="8"/>
  <c r="AX32" i="8"/>
  <c r="AW32" i="8"/>
  <c r="BA31" i="8"/>
  <c r="AZ31" i="8"/>
  <c r="AY31" i="8"/>
  <c r="AX31" i="8"/>
  <c r="AW31" i="8"/>
  <c r="BA29" i="8"/>
  <c r="AZ29" i="8"/>
  <c r="AY29" i="8"/>
  <c r="AX29" i="8"/>
  <c r="AW29" i="8"/>
  <c r="BA28" i="8"/>
  <c r="AZ28" i="8"/>
  <c r="AY28" i="8"/>
  <c r="AX28" i="8"/>
  <c r="AW28" i="8"/>
  <c r="BA27" i="8"/>
  <c r="AZ27" i="8"/>
  <c r="AY27" i="8"/>
  <c r="AX27" i="8"/>
  <c r="AW27" i="8"/>
  <c r="BA26" i="8"/>
  <c r="AZ26" i="8"/>
  <c r="AY26" i="8"/>
  <c r="AX26" i="8"/>
  <c r="AW26" i="8"/>
  <c r="BA25" i="8"/>
  <c r="AZ25" i="8"/>
  <c r="AY25" i="8"/>
  <c r="AX25" i="8"/>
  <c r="AW25" i="8"/>
  <c r="BA24" i="8"/>
  <c r="AZ24" i="8"/>
  <c r="AY24" i="8"/>
  <c r="AX24" i="8"/>
  <c r="AW24" i="8"/>
  <c r="BA22" i="8"/>
  <c r="AZ22" i="8"/>
  <c r="AY22" i="8"/>
  <c r="AX22" i="8"/>
  <c r="AW22" i="8"/>
  <c r="BA21" i="8"/>
  <c r="AZ21" i="8"/>
  <c r="AY21" i="8"/>
  <c r="AX21" i="8"/>
  <c r="AW21" i="8"/>
  <c r="BA20" i="8"/>
  <c r="AZ20" i="8"/>
  <c r="AY20" i="8"/>
  <c r="AX20" i="8"/>
  <c r="AW20" i="8"/>
  <c r="BA19" i="8"/>
  <c r="AZ19" i="8"/>
  <c r="AY19" i="8"/>
  <c r="AX19" i="8"/>
  <c r="AW19" i="8"/>
  <c r="BA18" i="8"/>
  <c r="AZ18" i="8"/>
  <c r="AY18" i="8"/>
  <c r="AX18" i="8"/>
  <c r="AW18" i="8"/>
  <c r="BA17" i="8"/>
  <c r="AZ17" i="8"/>
  <c r="AY17" i="8"/>
  <c r="AX17" i="8"/>
  <c r="AW17" i="8"/>
  <c r="BA15" i="8"/>
  <c r="AZ15" i="8"/>
  <c r="AY15" i="8"/>
  <c r="AX15" i="8"/>
  <c r="AW15" i="8"/>
  <c r="BA14" i="8"/>
  <c r="AZ14" i="8"/>
  <c r="AY14" i="8"/>
  <c r="AX14" i="8"/>
  <c r="AW14" i="8"/>
  <c r="BA13" i="8"/>
  <c r="AZ13" i="8"/>
  <c r="AY13" i="8"/>
  <c r="AX13" i="8"/>
  <c r="AW13" i="8"/>
  <c r="BA12" i="8"/>
  <c r="AZ12" i="8"/>
  <c r="AY12" i="8"/>
  <c r="AX12" i="8"/>
  <c r="AW12" i="8"/>
  <c r="BA11" i="8"/>
  <c r="AZ11" i="8"/>
  <c r="AY11" i="8"/>
  <c r="AX11" i="8"/>
  <c r="AW11" i="8"/>
  <c r="AZ10" i="8"/>
  <c r="AY10" i="8"/>
  <c r="AX10" i="8"/>
  <c r="AW10" i="8"/>
  <c r="AX141" i="7"/>
  <c r="BA140" i="7"/>
  <c r="AZ140" i="7"/>
  <c r="AY140" i="7"/>
  <c r="AX140" i="7"/>
  <c r="AW140" i="7"/>
  <c r="BA139" i="7"/>
  <c r="AZ139" i="7"/>
  <c r="AY139" i="7"/>
  <c r="AX139" i="7"/>
  <c r="AW139" i="7"/>
  <c r="BA138" i="7"/>
  <c r="AZ138" i="7"/>
  <c r="AY138" i="7"/>
  <c r="AX138" i="7"/>
  <c r="AW138" i="7"/>
  <c r="BA137" i="7"/>
  <c r="AZ137" i="7"/>
  <c r="AY137" i="7"/>
  <c r="AX137" i="7"/>
  <c r="AW137" i="7"/>
  <c r="BA136" i="7"/>
  <c r="AZ136" i="7"/>
  <c r="AY136" i="7"/>
  <c r="AX136" i="7"/>
  <c r="AW136" i="7"/>
  <c r="BA134" i="7"/>
  <c r="AZ134" i="7"/>
  <c r="AY134" i="7"/>
  <c r="AX134" i="7"/>
  <c r="AW134" i="7"/>
  <c r="BA133" i="7"/>
  <c r="AZ133" i="7"/>
  <c r="AY133" i="7"/>
  <c r="AX133" i="7"/>
  <c r="AW133" i="7"/>
  <c r="BA132" i="7"/>
  <c r="AZ132" i="7"/>
  <c r="AY132" i="7"/>
  <c r="AX132" i="7"/>
  <c r="AW132" i="7"/>
  <c r="BA131" i="7"/>
  <c r="AZ131" i="7"/>
  <c r="AY131" i="7"/>
  <c r="AX131" i="7"/>
  <c r="AW131" i="7"/>
  <c r="BA130" i="7"/>
  <c r="AZ130" i="7"/>
  <c r="AY130" i="7"/>
  <c r="AX130" i="7"/>
  <c r="AW130" i="7"/>
  <c r="BA129" i="7"/>
  <c r="AZ129" i="7"/>
  <c r="AY129" i="7"/>
  <c r="AX129" i="7"/>
  <c r="AW129" i="7"/>
  <c r="AX127" i="7"/>
  <c r="AW127" i="7"/>
  <c r="BA126" i="7"/>
  <c r="AZ126" i="7"/>
  <c r="AY126" i="7"/>
  <c r="AX126" i="7"/>
  <c r="AW126" i="7"/>
  <c r="BA125" i="7"/>
  <c r="AZ125" i="7"/>
  <c r="AY125" i="7"/>
  <c r="AX125" i="7"/>
  <c r="AW125" i="7"/>
  <c r="BA124" i="7"/>
  <c r="AZ124" i="7"/>
  <c r="AY124" i="7"/>
  <c r="AX124" i="7"/>
  <c r="AW124" i="7"/>
  <c r="BA123" i="7"/>
  <c r="AZ123" i="7"/>
  <c r="AY123" i="7"/>
  <c r="AX123" i="7"/>
  <c r="AW123" i="7"/>
  <c r="BA122" i="7"/>
  <c r="AZ122" i="7"/>
  <c r="AY122" i="7"/>
  <c r="AX122" i="7"/>
  <c r="AW122" i="7"/>
  <c r="AX120" i="7"/>
  <c r="AW120" i="7"/>
  <c r="AX119" i="7"/>
  <c r="AW119" i="7"/>
  <c r="AX118" i="7"/>
  <c r="AW118" i="7"/>
  <c r="AX117" i="7"/>
  <c r="AW117" i="7"/>
  <c r="AX116" i="7"/>
  <c r="AW116" i="7"/>
  <c r="AX115" i="7"/>
  <c r="AW115" i="7"/>
  <c r="AX113" i="7"/>
  <c r="AW113" i="7"/>
  <c r="BA112" i="7"/>
  <c r="AZ112" i="7"/>
  <c r="AY112" i="7"/>
  <c r="AX112" i="7"/>
  <c r="AW112" i="7"/>
  <c r="BA111" i="7"/>
  <c r="AZ111" i="7"/>
  <c r="AY111" i="7"/>
  <c r="AX111" i="7"/>
  <c r="AW111" i="7"/>
  <c r="BA110" i="7"/>
  <c r="AZ110" i="7"/>
  <c r="AY110" i="7"/>
  <c r="AX110" i="7"/>
  <c r="AW110" i="7"/>
  <c r="BA109" i="7"/>
  <c r="AZ109" i="7"/>
  <c r="AY109" i="7"/>
  <c r="AX109" i="7"/>
  <c r="AW109" i="7"/>
  <c r="BA108" i="7"/>
  <c r="AZ108" i="7"/>
  <c r="AY108" i="7"/>
  <c r="AX108" i="7"/>
  <c r="AW108" i="7"/>
  <c r="AX106" i="7"/>
  <c r="AW106" i="7"/>
  <c r="BA105" i="7"/>
  <c r="AZ105" i="7"/>
  <c r="AY105" i="7"/>
  <c r="AX105" i="7"/>
  <c r="AW105" i="7"/>
  <c r="BA104" i="7"/>
  <c r="AZ104" i="7"/>
  <c r="AY104" i="7"/>
  <c r="AX104" i="7"/>
  <c r="AW104" i="7"/>
  <c r="BA103" i="7"/>
  <c r="AZ103" i="7"/>
  <c r="AY103" i="7"/>
  <c r="AX103" i="7"/>
  <c r="AW103" i="7"/>
  <c r="BA102" i="7"/>
  <c r="AZ102" i="7"/>
  <c r="AY102" i="7"/>
  <c r="AX102" i="7"/>
  <c r="AW102" i="7"/>
  <c r="BA101" i="7"/>
  <c r="AZ101" i="7"/>
  <c r="AY101" i="7"/>
  <c r="AX101" i="7"/>
  <c r="AW101" i="7"/>
  <c r="BA99" i="7"/>
  <c r="AZ99" i="7"/>
  <c r="AY99" i="7"/>
  <c r="AX99" i="7"/>
  <c r="AW99" i="7"/>
  <c r="BA98" i="7"/>
  <c r="AZ98" i="7"/>
  <c r="AY98" i="7"/>
  <c r="AX98" i="7"/>
  <c r="AW98" i="7"/>
  <c r="BA97" i="7"/>
  <c r="AZ97" i="7"/>
  <c r="AY97" i="7"/>
  <c r="AX97" i="7"/>
  <c r="AW97" i="7"/>
  <c r="BA96" i="7"/>
  <c r="AZ96" i="7"/>
  <c r="AY96" i="7"/>
  <c r="AX96" i="7"/>
  <c r="AW96" i="7"/>
  <c r="BA95" i="7"/>
  <c r="AZ95" i="7"/>
  <c r="AY95" i="7"/>
  <c r="AX95" i="7"/>
  <c r="AW95" i="7"/>
  <c r="BA94" i="7"/>
  <c r="AZ94" i="7"/>
  <c r="AY94" i="7"/>
  <c r="AX94" i="7"/>
  <c r="AW94" i="7"/>
  <c r="BA92" i="7"/>
  <c r="AZ92" i="7"/>
  <c r="AY92" i="7"/>
  <c r="AX92" i="7"/>
  <c r="AW92" i="7"/>
  <c r="BA91" i="7"/>
  <c r="AZ91" i="7"/>
  <c r="AY91" i="7"/>
  <c r="AX91" i="7"/>
  <c r="AW91" i="7"/>
  <c r="BA90" i="7"/>
  <c r="AZ90" i="7"/>
  <c r="AY90" i="7"/>
  <c r="AX90" i="7"/>
  <c r="AW90" i="7"/>
  <c r="BA89" i="7"/>
  <c r="AZ89" i="7"/>
  <c r="AY89" i="7"/>
  <c r="AX89" i="7"/>
  <c r="AW89" i="7"/>
  <c r="BA88" i="7"/>
  <c r="AZ88" i="7"/>
  <c r="AY88" i="7"/>
  <c r="AX88" i="7"/>
  <c r="AW88" i="7"/>
  <c r="BA87" i="7"/>
  <c r="AZ87" i="7"/>
  <c r="AY87" i="7"/>
  <c r="AX87" i="7"/>
  <c r="AW87" i="7"/>
  <c r="BA85" i="7"/>
  <c r="AZ85" i="7"/>
  <c r="AY85" i="7"/>
  <c r="AX85" i="7"/>
  <c r="AW85" i="7"/>
  <c r="BA84" i="7"/>
  <c r="AZ84" i="7"/>
  <c r="AY84" i="7"/>
  <c r="AX84" i="7"/>
  <c r="AW84" i="7"/>
  <c r="BA83" i="7"/>
  <c r="AZ83" i="7"/>
  <c r="AY83" i="7"/>
  <c r="AX83" i="7"/>
  <c r="AW83" i="7"/>
  <c r="BA82" i="7"/>
  <c r="AZ82" i="7"/>
  <c r="AY82" i="7"/>
  <c r="AX82" i="7"/>
  <c r="AW82" i="7"/>
  <c r="BA81" i="7"/>
  <c r="AZ81" i="7"/>
  <c r="AY81" i="7"/>
  <c r="AX81" i="7"/>
  <c r="AW81" i="7"/>
  <c r="BA80" i="7"/>
  <c r="AZ80" i="7"/>
  <c r="AY80" i="7"/>
  <c r="AX80" i="7"/>
  <c r="AW80" i="7"/>
  <c r="BA78" i="7"/>
  <c r="AZ78" i="7"/>
  <c r="AY78" i="7"/>
  <c r="AX78" i="7"/>
  <c r="AW78" i="7"/>
  <c r="BA77" i="7"/>
  <c r="AZ77" i="7"/>
  <c r="AY77" i="7"/>
  <c r="AX77" i="7"/>
  <c r="AW77" i="7"/>
  <c r="BA76" i="7"/>
  <c r="AZ76" i="7"/>
  <c r="AY76" i="7"/>
  <c r="AX76" i="7"/>
  <c r="AW76" i="7"/>
  <c r="BA75" i="7"/>
  <c r="AZ75" i="7"/>
  <c r="AY75" i="7"/>
  <c r="AX75" i="7"/>
  <c r="AW75" i="7"/>
  <c r="BA74" i="7"/>
  <c r="AZ74" i="7"/>
  <c r="AY74" i="7"/>
  <c r="AX74" i="7"/>
  <c r="AW74" i="7"/>
  <c r="BA73" i="7"/>
  <c r="AZ73" i="7"/>
  <c r="AY73" i="7"/>
  <c r="AX73" i="7"/>
  <c r="AW73" i="7"/>
  <c r="BA71" i="7"/>
  <c r="AZ71" i="7"/>
  <c r="AY71" i="7"/>
  <c r="AX71" i="7"/>
  <c r="AW71" i="7"/>
  <c r="BA70" i="7"/>
  <c r="AZ70" i="7"/>
  <c r="AY70" i="7"/>
  <c r="AX70" i="7"/>
  <c r="AW70" i="7"/>
  <c r="BA69" i="7"/>
  <c r="AZ69" i="7"/>
  <c r="AY69" i="7"/>
  <c r="AX69" i="7"/>
  <c r="AW69" i="7"/>
  <c r="BA68" i="7"/>
  <c r="AZ68" i="7"/>
  <c r="AY68" i="7"/>
  <c r="AX68" i="7"/>
  <c r="AW68" i="7"/>
  <c r="BA67" i="7"/>
  <c r="AZ67" i="7"/>
  <c r="AY67" i="7"/>
  <c r="AX67" i="7"/>
  <c r="AW67" i="7"/>
  <c r="BA66" i="7"/>
  <c r="AZ66" i="7"/>
  <c r="AY66" i="7"/>
  <c r="AX66" i="7"/>
  <c r="AW66" i="7"/>
  <c r="BA64" i="7"/>
  <c r="AZ64" i="7"/>
  <c r="AY64" i="7"/>
  <c r="AX64" i="7"/>
  <c r="AW64" i="7"/>
  <c r="BA63" i="7"/>
  <c r="AZ63" i="7"/>
  <c r="AY63" i="7"/>
  <c r="AX63" i="7"/>
  <c r="AW63" i="7"/>
  <c r="BA62" i="7"/>
  <c r="AZ62" i="7"/>
  <c r="AY62" i="7"/>
  <c r="AX62" i="7"/>
  <c r="AW62" i="7"/>
  <c r="BA61" i="7"/>
  <c r="AZ61" i="7"/>
  <c r="AY61" i="7"/>
  <c r="AX61" i="7"/>
  <c r="AW61" i="7"/>
  <c r="BA60" i="7"/>
  <c r="AZ60" i="7"/>
  <c r="AY60" i="7"/>
  <c r="AX60" i="7"/>
  <c r="AW60" i="7"/>
  <c r="BA59" i="7"/>
  <c r="AZ59" i="7"/>
  <c r="AY59" i="7"/>
  <c r="AX59" i="7"/>
  <c r="AW59" i="7"/>
  <c r="BA57" i="7"/>
  <c r="AZ57" i="7"/>
  <c r="AY57" i="7"/>
  <c r="AX57" i="7"/>
  <c r="AW57" i="7"/>
  <c r="BA56" i="7"/>
  <c r="AZ56" i="7"/>
  <c r="AY56" i="7"/>
  <c r="AX56" i="7"/>
  <c r="AW56" i="7"/>
  <c r="BA55" i="7"/>
  <c r="AZ55" i="7"/>
  <c r="AY55" i="7"/>
  <c r="AX55" i="7"/>
  <c r="AW55" i="7"/>
  <c r="BA54" i="7"/>
  <c r="AZ54" i="7"/>
  <c r="AY54" i="7"/>
  <c r="AX54" i="7"/>
  <c r="AW54" i="7"/>
  <c r="BA53" i="7"/>
  <c r="AZ53" i="7"/>
  <c r="AY53" i="7"/>
  <c r="AX53" i="7"/>
  <c r="AW53" i="7"/>
  <c r="BA52" i="7"/>
  <c r="AZ52" i="7"/>
  <c r="AY52" i="7"/>
  <c r="AX52" i="7"/>
  <c r="AW52" i="7"/>
  <c r="BA50" i="7"/>
  <c r="AZ50" i="7"/>
  <c r="AY50" i="7"/>
  <c r="AX50" i="7"/>
  <c r="AW50" i="7"/>
  <c r="BA49" i="7"/>
  <c r="AZ49" i="7"/>
  <c r="AY49" i="7"/>
  <c r="AX49" i="7"/>
  <c r="AW49" i="7"/>
  <c r="BA48" i="7"/>
  <c r="AZ48" i="7"/>
  <c r="AY48" i="7"/>
  <c r="AX48" i="7"/>
  <c r="AW48" i="7"/>
  <c r="BA47" i="7"/>
  <c r="AZ47" i="7"/>
  <c r="AY47" i="7"/>
  <c r="AX47" i="7"/>
  <c r="AW47" i="7"/>
  <c r="BA46" i="7"/>
  <c r="AZ46" i="7"/>
  <c r="AY46" i="7"/>
  <c r="AX46" i="7"/>
  <c r="AW46" i="7"/>
  <c r="BA45" i="7"/>
  <c r="AZ45" i="7"/>
  <c r="AY45" i="7"/>
  <c r="AX45" i="7"/>
  <c r="AW45" i="7"/>
  <c r="BA43" i="7"/>
  <c r="AZ43" i="7"/>
  <c r="AY43" i="7"/>
  <c r="AX43" i="7"/>
  <c r="AW43" i="7"/>
  <c r="BA42" i="7"/>
  <c r="AZ42" i="7"/>
  <c r="AY42" i="7"/>
  <c r="AX42" i="7"/>
  <c r="AW42" i="7"/>
  <c r="BA41" i="7"/>
  <c r="AZ41" i="7"/>
  <c r="AY41" i="7"/>
  <c r="AX41" i="7"/>
  <c r="AW41" i="7"/>
  <c r="BA40" i="7"/>
  <c r="AZ40" i="7"/>
  <c r="AY40" i="7"/>
  <c r="AX40" i="7"/>
  <c r="AW40" i="7"/>
  <c r="BA39" i="7"/>
  <c r="AZ39" i="7"/>
  <c r="AY39" i="7"/>
  <c r="AX39" i="7"/>
  <c r="AW39" i="7"/>
  <c r="BA38" i="7"/>
  <c r="AZ38" i="7"/>
  <c r="AY38" i="7"/>
  <c r="AX38" i="7"/>
  <c r="AW38" i="7"/>
  <c r="BA36" i="7"/>
  <c r="AZ36" i="7"/>
  <c r="AY36" i="7"/>
  <c r="AX36" i="7"/>
  <c r="AW36" i="7"/>
  <c r="BA35" i="7"/>
  <c r="AZ35" i="7"/>
  <c r="AY35" i="7"/>
  <c r="AX35" i="7"/>
  <c r="AW35" i="7"/>
  <c r="BA34" i="7"/>
  <c r="AZ34" i="7"/>
  <c r="AY34" i="7"/>
  <c r="AX34" i="7"/>
  <c r="AW34" i="7"/>
  <c r="BA33" i="7"/>
  <c r="AZ33" i="7"/>
  <c r="AY33" i="7"/>
  <c r="AX33" i="7"/>
  <c r="AW33" i="7"/>
  <c r="BA32" i="7"/>
  <c r="AZ32" i="7"/>
  <c r="AY32" i="7"/>
  <c r="AX32" i="7"/>
  <c r="AW32" i="7"/>
  <c r="BA31" i="7"/>
  <c r="AZ31" i="7"/>
  <c r="AY31" i="7"/>
  <c r="AX31" i="7"/>
  <c r="AW31" i="7"/>
  <c r="BA29" i="7"/>
  <c r="AZ29" i="7"/>
  <c r="AY29" i="7"/>
  <c r="AX29" i="7"/>
  <c r="AW29" i="7"/>
  <c r="BA28" i="7"/>
  <c r="AZ28" i="7"/>
  <c r="AY28" i="7"/>
  <c r="AX28" i="7"/>
  <c r="AW28" i="7"/>
  <c r="BA27" i="7"/>
  <c r="AZ27" i="7"/>
  <c r="AY27" i="7"/>
  <c r="AX27" i="7"/>
  <c r="AW27" i="7"/>
  <c r="BA26" i="7"/>
  <c r="AZ26" i="7"/>
  <c r="AY26" i="7"/>
  <c r="AX26" i="7"/>
  <c r="AW26" i="7"/>
  <c r="BA25" i="7"/>
  <c r="AZ25" i="7"/>
  <c r="AY25" i="7"/>
  <c r="AX25" i="7"/>
  <c r="AW25" i="7"/>
  <c r="BA24" i="7"/>
  <c r="AZ24" i="7"/>
  <c r="AY24" i="7"/>
  <c r="AX24" i="7"/>
  <c r="AW24" i="7"/>
  <c r="BA22" i="7"/>
  <c r="AZ22" i="7"/>
  <c r="AY22" i="7"/>
  <c r="AX22" i="7"/>
  <c r="AW22" i="7"/>
  <c r="BA21" i="7"/>
  <c r="AZ21" i="7"/>
  <c r="AY21" i="7"/>
  <c r="AX21" i="7"/>
  <c r="AW21" i="7"/>
  <c r="BA20" i="7"/>
  <c r="AZ20" i="7"/>
  <c r="AY20" i="7"/>
  <c r="AX20" i="7"/>
  <c r="AW20" i="7"/>
  <c r="BA19" i="7"/>
  <c r="AZ19" i="7"/>
  <c r="AY19" i="7"/>
  <c r="AX19" i="7"/>
  <c r="AW19" i="7"/>
  <c r="BA18" i="7"/>
  <c r="AZ18" i="7"/>
  <c r="AY18" i="7"/>
  <c r="AX18" i="7"/>
  <c r="AW18" i="7"/>
  <c r="BA17" i="7"/>
  <c r="AZ17" i="7"/>
  <c r="AY17" i="7"/>
  <c r="AX17" i="7"/>
  <c r="AW17" i="7"/>
  <c r="BA15" i="7"/>
  <c r="AZ15" i="7"/>
  <c r="AY15" i="7"/>
  <c r="AX15" i="7"/>
  <c r="AW15" i="7"/>
  <c r="BA14" i="7"/>
  <c r="AZ14" i="7"/>
  <c r="AY14" i="7"/>
  <c r="AX14" i="7"/>
  <c r="AW14" i="7"/>
  <c r="BA13" i="7"/>
  <c r="AZ13" i="7"/>
  <c r="AY13" i="7"/>
  <c r="AX13" i="7"/>
  <c r="AW13" i="7"/>
  <c r="BA12" i="7"/>
  <c r="AZ12" i="7"/>
  <c r="AY12" i="7"/>
  <c r="AX12" i="7"/>
  <c r="AW12" i="7"/>
  <c r="BA11" i="7"/>
  <c r="AZ11" i="7"/>
  <c r="AY11" i="7"/>
  <c r="AX11" i="7"/>
  <c r="AW11" i="7"/>
  <c r="BA10" i="7"/>
  <c r="AZ10" i="7"/>
  <c r="AY10" i="7"/>
  <c r="AX10" i="7"/>
  <c r="AW10" i="7"/>
  <c r="BA140" i="9"/>
  <c r="AZ140" i="9"/>
  <c r="AY140" i="9"/>
  <c r="AX140" i="9"/>
  <c r="AW140" i="9"/>
  <c r="BA139" i="9"/>
  <c r="AZ139" i="9"/>
  <c r="AY139" i="9"/>
  <c r="AX139" i="9"/>
  <c r="AW139" i="9"/>
  <c r="BA138" i="9"/>
  <c r="AZ138" i="9"/>
  <c r="AY138" i="9"/>
  <c r="AX138" i="9"/>
  <c r="AW138" i="9"/>
  <c r="BA137" i="9"/>
  <c r="AZ137" i="9"/>
  <c r="AY137" i="9"/>
  <c r="AX137" i="9"/>
  <c r="AW137" i="9"/>
  <c r="BA136" i="9"/>
  <c r="AZ136" i="9"/>
  <c r="AY136" i="9"/>
  <c r="AX136" i="9"/>
  <c r="AW136" i="9"/>
  <c r="BA134" i="9"/>
  <c r="AZ134" i="9"/>
  <c r="AX134" i="9"/>
  <c r="AW134" i="9"/>
  <c r="BA133" i="9"/>
  <c r="AZ133" i="9"/>
  <c r="AY133" i="9"/>
  <c r="AX133" i="9"/>
  <c r="AW133" i="9"/>
  <c r="BA132" i="9"/>
  <c r="AZ132" i="9"/>
  <c r="AY132" i="9"/>
  <c r="AX132" i="9"/>
  <c r="AW132" i="9"/>
  <c r="BA131" i="9"/>
  <c r="AZ131" i="9"/>
  <c r="AY131" i="9"/>
  <c r="AX131" i="9"/>
  <c r="AW131" i="9"/>
  <c r="BA130" i="9"/>
  <c r="AZ130" i="9"/>
  <c r="AY130" i="9"/>
  <c r="AX130" i="9"/>
  <c r="AW130" i="9"/>
  <c r="BA129" i="9"/>
  <c r="AZ129" i="9"/>
  <c r="AY129" i="9"/>
  <c r="AX129" i="9"/>
  <c r="AW129" i="9"/>
  <c r="AX127" i="9"/>
  <c r="AW127" i="9"/>
  <c r="BA126" i="9"/>
  <c r="AZ126" i="9"/>
  <c r="AY126" i="9"/>
  <c r="AX126" i="9"/>
  <c r="AW126" i="9"/>
  <c r="BA125" i="9"/>
  <c r="AZ125" i="9"/>
  <c r="AY125" i="9"/>
  <c r="AX125" i="9"/>
  <c r="AW125" i="9"/>
  <c r="BA124" i="9"/>
  <c r="AZ124" i="9"/>
  <c r="AY124" i="9"/>
  <c r="AX124" i="9"/>
  <c r="AW124" i="9"/>
  <c r="BA123" i="9"/>
  <c r="AZ123" i="9"/>
  <c r="AY123" i="9"/>
  <c r="AX123" i="9"/>
  <c r="AW123" i="9"/>
  <c r="BA122" i="9"/>
  <c r="AZ122" i="9"/>
  <c r="AY122" i="9"/>
  <c r="AX122" i="9"/>
  <c r="AW122" i="9"/>
  <c r="AX120" i="9"/>
  <c r="AW120" i="9"/>
  <c r="AX119" i="9"/>
  <c r="AW119" i="9"/>
  <c r="AX118" i="9"/>
  <c r="AW118" i="9"/>
  <c r="AX117" i="9"/>
  <c r="AW117" i="9"/>
  <c r="AX116" i="9"/>
  <c r="AW116" i="9"/>
  <c r="AX115" i="9"/>
  <c r="AW115" i="9"/>
  <c r="AX113" i="9"/>
  <c r="AW113" i="9"/>
  <c r="BA112" i="9"/>
  <c r="AZ112" i="9"/>
  <c r="AY112" i="9"/>
  <c r="AX112" i="9"/>
  <c r="AW112" i="9"/>
  <c r="BA111" i="9"/>
  <c r="AZ111" i="9"/>
  <c r="AX111" i="9"/>
  <c r="AW111" i="9"/>
  <c r="BA110" i="9"/>
  <c r="AZ110" i="9"/>
  <c r="AX110" i="9"/>
  <c r="AW110" i="9"/>
  <c r="BA109" i="9"/>
  <c r="AZ109" i="9"/>
  <c r="AY109" i="9"/>
  <c r="AX109" i="9"/>
  <c r="AW109" i="9"/>
  <c r="BA108" i="9"/>
  <c r="AZ108" i="9"/>
  <c r="AY108" i="9"/>
  <c r="AX108" i="9"/>
  <c r="AW108" i="9"/>
  <c r="AX106" i="9"/>
  <c r="AW106" i="9"/>
  <c r="BA105" i="9"/>
  <c r="AZ105" i="9"/>
  <c r="AY105" i="9"/>
  <c r="AX105" i="9"/>
  <c r="AW105" i="9"/>
  <c r="BA104" i="9"/>
  <c r="AZ104" i="9"/>
  <c r="AY104" i="9"/>
  <c r="AX104" i="9"/>
  <c r="AW104" i="9"/>
  <c r="BA103" i="9"/>
  <c r="AZ103" i="9"/>
  <c r="AY103" i="9"/>
  <c r="AX103" i="9"/>
  <c r="AW103" i="9"/>
  <c r="BA102" i="9"/>
  <c r="AZ102" i="9"/>
  <c r="AY102" i="9"/>
  <c r="AX102" i="9"/>
  <c r="AW102" i="9"/>
  <c r="BA101" i="9"/>
  <c r="AZ101" i="9"/>
  <c r="AY101" i="9"/>
  <c r="AX101" i="9"/>
  <c r="AW101" i="9"/>
  <c r="AX99" i="9"/>
  <c r="AW99" i="9"/>
  <c r="AZ98" i="9"/>
  <c r="AX98" i="9"/>
  <c r="AW98" i="9"/>
  <c r="AZ97" i="9"/>
  <c r="AX97" i="9"/>
  <c r="AW97" i="9"/>
  <c r="AZ96" i="9"/>
  <c r="AX96" i="9"/>
  <c r="AW96" i="9"/>
  <c r="AZ95" i="9"/>
  <c r="AX95" i="9"/>
  <c r="AW95" i="9"/>
  <c r="AZ94" i="9"/>
  <c r="AX94" i="9"/>
  <c r="AW94" i="9"/>
  <c r="AX92" i="9"/>
  <c r="AW92" i="9"/>
  <c r="BA91" i="9"/>
  <c r="AZ91" i="9"/>
  <c r="AY91" i="9"/>
  <c r="AX91" i="9"/>
  <c r="AW91" i="9"/>
  <c r="BA90" i="9"/>
  <c r="AZ90" i="9"/>
  <c r="AY90" i="9"/>
  <c r="AX90" i="9"/>
  <c r="AW90" i="9"/>
  <c r="BA89" i="9"/>
  <c r="AZ89" i="9"/>
  <c r="AY89" i="9"/>
  <c r="AX89" i="9"/>
  <c r="AW89" i="9"/>
  <c r="BA88" i="9"/>
  <c r="AZ88" i="9"/>
  <c r="AY88" i="9"/>
  <c r="AX88" i="9"/>
  <c r="AW88" i="9"/>
  <c r="BA87" i="9"/>
  <c r="AZ87" i="9"/>
  <c r="AY87" i="9"/>
  <c r="AX87" i="9"/>
  <c r="AW87" i="9"/>
  <c r="AX85" i="9"/>
  <c r="AW85" i="9"/>
  <c r="BA84" i="9"/>
  <c r="AZ84" i="9"/>
  <c r="AY84" i="9"/>
  <c r="AX84" i="9"/>
  <c r="AW84" i="9"/>
  <c r="BA83" i="9"/>
  <c r="AZ83" i="9"/>
  <c r="AY83" i="9"/>
  <c r="AX83" i="9"/>
  <c r="AW83" i="9"/>
  <c r="BA82" i="9"/>
  <c r="AZ82" i="9"/>
  <c r="AY82" i="9"/>
  <c r="AX82" i="9"/>
  <c r="AW82" i="9"/>
  <c r="BA81" i="9"/>
  <c r="AZ81" i="9"/>
  <c r="AY81" i="9"/>
  <c r="AX81" i="9"/>
  <c r="AW81" i="9"/>
  <c r="BA80" i="9"/>
  <c r="AZ80" i="9"/>
  <c r="AY80" i="9"/>
  <c r="AX80" i="9"/>
  <c r="AW80" i="9"/>
  <c r="AX78" i="9"/>
  <c r="AW78" i="9"/>
  <c r="BA77" i="9"/>
  <c r="AZ77" i="9"/>
  <c r="AY77" i="9"/>
  <c r="AX77" i="9"/>
  <c r="AW77" i="9"/>
  <c r="BA76" i="9"/>
  <c r="AZ76" i="9"/>
  <c r="AY76" i="9"/>
  <c r="AX76" i="9"/>
  <c r="AW76" i="9"/>
  <c r="BA75" i="9"/>
  <c r="AZ75" i="9"/>
  <c r="AY75" i="9"/>
  <c r="AX75" i="9"/>
  <c r="AW75" i="9"/>
  <c r="BA74" i="9"/>
  <c r="AZ74" i="9"/>
  <c r="AY74" i="9"/>
  <c r="AX74" i="9"/>
  <c r="AW74" i="9"/>
  <c r="BA73" i="9"/>
  <c r="AZ73" i="9"/>
  <c r="AY73" i="9"/>
  <c r="AX73" i="9"/>
  <c r="AW73" i="9"/>
  <c r="AX71" i="9"/>
  <c r="AW71" i="9"/>
  <c r="AZ70" i="9"/>
  <c r="AX70" i="9"/>
  <c r="AW70" i="9"/>
  <c r="AZ69" i="9"/>
  <c r="AX69" i="9"/>
  <c r="AW69" i="9"/>
  <c r="AZ68" i="9"/>
  <c r="AX68" i="9"/>
  <c r="AW68" i="9"/>
  <c r="AZ67" i="9"/>
  <c r="AX67" i="9"/>
  <c r="AW67" i="9"/>
  <c r="AZ66" i="9"/>
  <c r="AX66" i="9"/>
  <c r="AW66" i="9"/>
  <c r="AX64" i="9"/>
  <c r="AW64" i="9"/>
  <c r="BA63" i="9"/>
  <c r="AZ63" i="9"/>
  <c r="AY63" i="9"/>
  <c r="AX63" i="9"/>
  <c r="AW63" i="9"/>
  <c r="BA62" i="9"/>
  <c r="AZ62" i="9"/>
  <c r="AY62" i="9"/>
  <c r="AX62" i="9"/>
  <c r="AW62" i="9"/>
  <c r="BA61" i="9"/>
  <c r="AZ61" i="9"/>
  <c r="AY61" i="9"/>
  <c r="AX61" i="9"/>
  <c r="AW61" i="9"/>
  <c r="BA60" i="9"/>
  <c r="AZ60" i="9"/>
  <c r="AY60" i="9"/>
  <c r="AX60" i="9"/>
  <c r="AW60" i="9"/>
  <c r="BA59" i="9"/>
  <c r="AZ59" i="9"/>
  <c r="AY59" i="9"/>
  <c r="AX59" i="9"/>
  <c r="AW59" i="9"/>
  <c r="AX57" i="9"/>
  <c r="AW57" i="9"/>
  <c r="BA56" i="9"/>
  <c r="AZ56" i="9"/>
  <c r="AY56" i="9"/>
  <c r="AX56" i="9"/>
  <c r="AW56" i="9"/>
  <c r="BA55" i="9"/>
  <c r="AZ55" i="9"/>
  <c r="AY55" i="9"/>
  <c r="AX55" i="9"/>
  <c r="AW55" i="9"/>
  <c r="BA54" i="9"/>
  <c r="AZ54" i="9"/>
  <c r="AY54" i="9"/>
  <c r="AX54" i="9"/>
  <c r="AW54" i="9"/>
  <c r="BA53" i="9"/>
  <c r="AZ53" i="9"/>
  <c r="AY53" i="9"/>
  <c r="AX53" i="9"/>
  <c r="AW53" i="9"/>
  <c r="BA52" i="9"/>
  <c r="AZ52" i="9"/>
  <c r="AY52" i="9"/>
  <c r="AX52" i="9"/>
  <c r="AW52" i="9"/>
  <c r="AX50" i="9"/>
  <c r="AW50" i="9"/>
  <c r="BA49" i="9"/>
  <c r="AZ49" i="9"/>
  <c r="AY49" i="9"/>
  <c r="AX49" i="9"/>
  <c r="AW49" i="9"/>
  <c r="BA48" i="9"/>
  <c r="AZ48" i="9"/>
  <c r="AY48" i="9"/>
  <c r="AX48" i="9"/>
  <c r="AW48" i="9"/>
  <c r="BA47" i="9"/>
  <c r="AZ47" i="9"/>
  <c r="AY47" i="9"/>
  <c r="AX47" i="9"/>
  <c r="AW47" i="9"/>
  <c r="BA46" i="9"/>
  <c r="AZ46" i="9"/>
  <c r="AY46" i="9"/>
  <c r="AX46" i="9"/>
  <c r="BA45" i="9"/>
  <c r="AZ45" i="9"/>
  <c r="AY45" i="9"/>
  <c r="AX45" i="9"/>
  <c r="AW45" i="9"/>
  <c r="AX43" i="9"/>
  <c r="AW43" i="9"/>
  <c r="BA42" i="9"/>
  <c r="AZ42" i="9"/>
  <c r="AY42" i="9"/>
  <c r="AX42" i="9"/>
  <c r="AW42" i="9"/>
  <c r="BA41" i="9"/>
  <c r="AZ41" i="9"/>
  <c r="AY41" i="9"/>
  <c r="AX41" i="9"/>
  <c r="AW41" i="9"/>
  <c r="BA40" i="9"/>
  <c r="AZ40" i="9"/>
  <c r="AY40" i="9"/>
  <c r="AX40" i="9"/>
  <c r="AW40" i="9"/>
  <c r="BA39" i="9"/>
  <c r="AZ39" i="9"/>
  <c r="AY39" i="9"/>
  <c r="AX39" i="9"/>
  <c r="AW39" i="9"/>
  <c r="BA38" i="9"/>
  <c r="AZ38" i="9"/>
  <c r="AY38" i="9"/>
  <c r="AX38" i="9"/>
  <c r="AW38" i="9"/>
  <c r="AX36" i="9"/>
  <c r="AW36" i="9"/>
  <c r="BA35" i="9"/>
  <c r="AZ35" i="9"/>
  <c r="AY35" i="9"/>
  <c r="AX35" i="9"/>
  <c r="AW35" i="9"/>
  <c r="BA34" i="9"/>
  <c r="AZ34" i="9"/>
  <c r="AY34" i="9"/>
  <c r="AX34" i="9"/>
  <c r="AW34" i="9"/>
  <c r="BA33" i="9"/>
  <c r="AZ33" i="9"/>
  <c r="AY33" i="9"/>
  <c r="AX33" i="9"/>
  <c r="AW33" i="9"/>
  <c r="BA32" i="9"/>
  <c r="AZ32" i="9"/>
  <c r="AY32" i="9"/>
  <c r="AX32" i="9"/>
  <c r="AW32" i="9"/>
  <c r="BA31" i="9"/>
  <c r="AZ31" i="9"/>
  <c r="AY31" i="9"/>
  <c r="AX31" i="9"/>
  <c r="AW31" i="9"/>
  <c r="AX29" i="9"/>
  <c r="AW29" i="9"/>
  <c r="BA28" i="9"/>
  <c r="AZ28" i="9"/>
  <c r="AY28" i="9"/>
  <c r="AX28" i="9"/>
  <c r="AW28" i="9"/>
  <c r="BA27" i="9"/>
  <c r="AZ27" i="9"/>
  <c r="AY27" i="9"/>
  <c r="AX27" i="9"/>
  <c r="AW27" i="9"/>
  <c r="BA26" i="9"/>
  <c r="AZ26" i="9"/>
  <c r="AY26" i="9"/>
  <c r="AX26" i="9"/>
  <c r="AW26" i="9"/>
  <c r="BA25" i="9"/>
  <c r="AZ25" i="9"/>
  <c r="AY25" i="9"/>
  <c r="AX25" i="9"/>
  <c r="AW25" i="9"/>
  <c r="BA24" i="9"/>
  <c r="AZ24" i="9"/>
  <c r="AY24" i="9"/>
  <c r="AX24" i="9"/>
  <c r="AW24" i="9"/>
  <c r="AX22" i="9"/>
  <c r="AW22" i="9"/>
  <c r="AZ21" i="9"/>
  <c r="AX21" i="9"/>
  <c r="AW21" i="9"/>
  <c r="AZ20" i="9"/>
  <c r="AX20" i="9"/>
  <c r="AW20" i="9"/>
  <c r="AZ19" i="9"/>
  <c r="AX19" i="9"/>
  <c r="AW19" i="9"/>
  <c r="AZ18" i="9"/>
  <c r="AX18" i="9"/>
  <c r="AW18" i="9"/>
  <c r="AZ17" i="9"/>
  <c r="AX17" i="9"/>
  <c r="AW17" i="9"/>
  <c r="AX15" i="9"/>
  <c r="BA14" i="9"/>
  <c r="AZ14" i="9"/>
  <c r="AY14" i="9"/>
  <c r="AX14" i="9"/>
  <c r="BA13" i="9"/>
  <c r="AZ13" i="9"/>
  <c r="AY13" i="9"/>
  <c r="AX13" i="9"/>
  <c r="BA12" i="9"/>
  <c r="AZ12" i="9"/>
  <c r="AY12" i="9"/>
  <c r="AX12" i="9"/>
  <c r="BA11" i="9"/>
  <c r="AZ11" i="9"/>
  <c r="AY11" i="9"/>
  <c r="AX11" i="9"/>
  <c r="BA10" i="9"/>
  <c r="AZ10" i="9"/>
  <c r="AY10" i="9"/>
  <c r="AX10" i="9"/>
  <c r="AW11" i="9"/>
  <c r="AW12" i="9"/>
  <c r="AW13" i="9"/>
  <c r="AW14" i="9"/>
  <c r="AW15" i="9"/>
  <c r="AW10" i="9"/>
  <c r="S115" i="8"/>
  <c r="BA115" i="8" s="1"/>
  <c r="S116" i="8"/>
  <c r="BA116" i="8"/>
  <c r="S117" i="8"/>
  <c r="BA117" i="8" s="1"/>
  <c r="S118" i="8"/>
  <c r="BA118" i="8" s="1"/>
  <c r="S119" i="8"/>
  <c r="BA119" i="8" s="1"/>
  <c r="S98" i="9"/>
  <c r="BA98" i="9" s="1"/>
  <c r="S97" i="9"/>
  <c r="BA97" i="9" s="1"/>
  <c r="S96" i="9"/>
  <c r="BA96" i="9"/>
  <c r="S95" i="9"/>
  <c r="BA95" i="9" s="1"/>
  <c r="S94" i="9"/>
  <c r="S115" i="9" s="1"/>
  <c r="S92" i="9"/>
  <c r="BA92" i="9" s="1"/>
  <c r="S85" i="9"/>
  <c r="BA85" i="9" s="1"/>
  <c r="S78" i="9"/>
  <c r="BA78" i="9"/>
  <c r="S70" i="9"/>
  <c r="BA70" i="9"/>
  <c r="S69" i="9"/>
  <c r="BA69" i="9" s="1"/>
  <c r="S68" i="9"/>
  <c r="BA68" i="9" s="1"/>
  <c r="S67" i="9"/>
  <c r="S71" i="9"/>
  <c r="BA71" i="9" s="1"/>
  <c r="S66" i="9"/>
  <c r="BA66" i="9" s="1"/>
  <c r="S64" i="9"/>
  <c r="BA64" i="9"/>
  <c r="S57" i="9"/>
  <c r="BA57" i="9" s="1"/>
  <c r="S50" i="9"/>
  <c r="BA50" i="9" s="1"/>
  <c r="S43" i="9"/>
  <c r="BA43" i="9" s="1"/>
  <c r="S36" i="9"/>
  <c r="BA36" i="9"/>
  <c r="S29" i="9"/>
  <c r="BA29" i="9" s="1"/>
  <c r="S21" i="9"/>
  <c r="BA21" i="9" s="1"/>
  <c r="S20" i="9"/>
  <c r="BA20" i="9" s="1"/>
  <c r="S19" i="9"/>
  <c r="BA19" i="9"/>
  <c r="S18" i="9"/>
  <c r="S17" i="9"/>
  <c r="S22" i="9" s="1"/>
  <c r="BA22" i="9" s="1"/>
  <c r="S15" i="9"/>
  <c r="BA15" i="9" s="1"/>
  <c r="BA67" i="9"/>
  <c r="S113" i="8"/>
  <c r="BA113" i="8" s="1"/>
  <c r="S106" i="8"/>
  <c r="BA106" i="8"/>
  <c r="S116" i="7"/>
  <c r="BA116" i="7" s="1"/>
  <c r="S115" i="7"/>
  <c r="BA115" i="7"/>
  <c r="S117" i="7"/>
  <c r="BA117" i="7" s="1"/>
  <c r="S118" i="7"/>
  <c r="BA118" i="7" s="1"/>
  <c r="S119" i="7"/>
  <c r="BA119" i="7"/>
  <c r="S113" i="7"/>
  <c r="BA113" i="7" s="1"/>
  <c r="S106" i="7"/>
  <c r="BA106" i="7" s="1"/>
  <c r="S117" i="9"/>
  <c r="BA117" i="9" s="1"/>
  <c r="S113" i="9"/>
  <c r="BA113" i="9" s="1"/>
  <c r="S106" i="9"/>
  <c r="BA106" i="9" s="1"/>
  <c r="S141" i="9"/>
  <c r="R113" i="9"/>
  <c r="AZ113" i="9" s="1"/>
  <c r="R106" i="9"/>
  <c r="AZ106" i="9" s="1"/>
  <c r="S141" i="8"/>
  <c r="BA141" i="8" s="1"/>
  <c r="S127" i="8"/>
  <c r="BA127" i="8"/>
  <c r="S141" i="7"/>
  <c r="BA141" i="7" s="1"/>
  <c r="S127" i="7"/>
  <c r="BA127" i="7" s="1"/>
  <c r="S127" i="9"/>
  <c r="BA127" i="9"/>
  <c r="R115" i="8"/>
  <c r="AZ115" i="8"/>
  <c r="R116" i="8"/>
  <c r="AZ116" i="8"/>
  <c r="R117" i="8"/>
  <c r="AZ117" i="8"/>
  <c r="R118" i="8"/>
  <c r="AZ118" i="8" s="1"/>
  <c r="R119" i="8"/>
  <c r="AZ119" i="8"/>
  <c r="R113" i="8"/>
  <c r="AZ113" i="8"/>
  <c r="R106" i="8"/>
  <c r="AZ106" i="8"/>
  <c r="R115" i="7"/>
  <c r="AZ115" i="7" s="1"/>
  <c r="R116" i="7"/>
  <c r="AZ116" i="7" s="1"/>
  <c r="R117" i="7"/>
  <c r="AZ117" i="7" s="1"/>
  <c r="R118" i="7"/>
  <c r="AZ118" i="7" s="1"/>
  <c r="R119" i="7"/>
  <c r="AZ119" i="7"/>
  <c r="R106" i="7"/>
  <c r="R120" i="7" s="1"/>
  <c r="AZ120" i="7" s="1"/>
  <c r="R113" i="7"/>
  <c r="AZ113" i="7" s="1"/>
  <c r="R115" i="9"/>
  <c r="AZ115" i="9" s="1"/>
  <c r="R116" i="9"/>
  <c r="AZ116" i="9" s="1"/>
  <c r="R117" i="9"/>
  <c r="AZ117" i="9"/>
  <c r="R118" i="9"/>
  <c r="AZ118" i="9"/>
  <c r="R119" i="9"/>
  <c r="AZ119" i="9" s="1"/>
  <c r="R99" i="9"/>
  <c r="AZ99" i="9" s="1"/>
  <c r="R92" i="9"/>
  <c r="AZ92" i="9"/>
  <c r="R85" i="9"/>
  <c r="AZ85" i="9"/>
  <c r="R78" i="9"/>
  <c r="AZ78" i="9" s="1"/>
  <c r="R71" i="9"/>
  <c r="AZ71" i="9" s="1"/>
  <c r="R64" i="9"/>
  <c r="AZ64" i="9"/>
  <c r="R57" i="9"/>
  <c r="AZ57" i="9"/>
  <c r="R50" i="9"/>
  <c r="AZ50" i="9" s="1"/>
  <c r="R43" i="9"/>
  <c r="AZ43" i="9" s="1"/>
  <c r="R36" i="9"/>
  <c r="AZ36" i="9"/>
  <c r="R29" i="9"/>
  <c r="AZ29" i="9"/>
  <c r="R22" i="9"/>
  <c r="AZ22" i="9" s="1"/>
  <c r="R15" i="9"/>
  <c r="AZ15" i="9" s="1"/>
  <c r="R141" i="9"/>
  <c r="F141" i="9"/>
  <c r="AZ141" i="9" s="1"/>
  <c r="R141" i="8"/>
  <c r="AZ141" i="8"/>
  <c r="R127" i="8"/>
  <c r="AZ127" i="8" s="1"/>
  <c r="R141" i="7"/>
  <c r="AZ141" i="7" s="1"/>
  <c r="R127" i="7"/>
  <c r="AZ127" i="7" s="1"/>
  <c r="R127" i="9"/>
  <c r="AZ127" i="9"/>
  <c r="Q116" i="8"/>
  <c r="AY116" i="8" s="1"/>
  <c r="Q117" i="8"/>
  <c r="AY117" i="8"/>
  <c r="Q118" i="8"/>
  <c r="AY118" i="8"/>
  <c r="Q119" i="8"/>
  <c r="AY119" i="8"/>
  <c r="Q115" i="8"/>
  <c r="AY115" i="8" s="1"/>
  <c r="Q113" i="8"/>
  <c r="AY113" i="8"/>
  <c r="Q106" i="8"/>
  <c r="Q120" i="8" s="1"/>
  <c r="AY120" i="8" s="1"/>
  <c r="AY106" i="8"/>
  <c r="Q117" i="7"/>
  <c r="AY117" i="7" s="1"/>
  <c r="Q116" i="7"/>
  <c r="AY116" i="7"/>
  <c r="Q118" i="7"/>
  <c r="AY118" i="7"/>
  <c r="Q119" i="7"/>
  <c r="AY119" i="7" s="1"/>
  <c r="Q115" i="7"/>
  <c r="AY115" i="7" s="1"/>
  <c r="Q113" i="7"/>
  <c r="AY113" i="7"/>
  <c r="Q106" i="7"/>
  <c r="Q120" i="7" s="1"/>
  <c r="AY120" i="7" s="1"/>
  <c r="AY106" i="7"/>
  <c r="Q111" i="9"/>
  <c r="AY111" i="9"/>
  <c r="Q110" i="9"/>
  <c r="AY110" i="9"/>
  <c r="Q106" i="9"/>
  <c r="AY106" i="9" s="1"/>
  <c r="Q98" i="9"/>
  <c r="AY98" i="9" s="1"/>
  <c r="Q97" i="9"/>
  <c r="Q118" i="9"/>
  <c r="AY118" i="9" s="1"/>
  <c r="Q96" i="9"/>
  <c r="AY96" i="9" s="1"/>
  <c r="Q95" i="9"/>
  <c r="AY95" i="9" s="1"/>
  <c r="Q94" i="9"/>
  <c r="Q115" i="9"/>
  <c r="AY115" i="9"/>
  <c r="Q92" i="9"/>
  <c r="AY92" i="9"/>
  <c r="Q85" i="9"/>
  <c r="AY85" i="9" s="1"/>
  <c r="Q78" i="9"/>
  <c r="AY78" i="9" s="1"/>
  <c r="Q70" i="9"/>
  <c r="AY70" i="9"/>
  <c r="Q69" i="9"/>
  <c r="AY69" i="9"/>
  <c r="Q68" i="9"/>
  <c r="AY68" i="9" s="1"/>
  <c r="Q67" i="9"/>
  <c r="Q71" i="9" s="1"/>
  <c r="AY71" i="9" s="1"/>
  <c r="Q66" i="9"/>
  <c r="AY66" i="9"/>
  <c r="Q64" i="9"/>
  <c r="AY64" i="9"/>
  <c r="Q57" i="9"/>
  <c r="AY57" i="9" s="1"/>
  <c r="Q50" i="9"/>
  <c r="AY50" i="9" s="1"/>
  <c r="Q43" i="9"/>
  <c r="AY43" i="9"/>
  <c r="Q36" i="9"/>
  <c r="AY36" i="9"/>
  <c r="Q29" i="9"/>
  <c r="AY29" i="9" s="1"/>
  <c r="Q21" i="9"/>
  <c r="AY21" i="9" s="1"/>
  <c r="Q20" i="9"/>
  <c r="AY20" i="9"/>
  <c r="Q19" i="9"/>
  <c r="AY19" i="9"/>
  <c r="Q18" i="9"/>
  <c r="AY18" i="9" s="1"/>
  <c r="Q17" i="9"/>
  <c r="AY17" i="9" s="1"/>
  <c r="Q15" i="9"/>
  <c r="AY15" i="9"/>
  <c r="Q119" i="9"/>
  <c r="AY119" i="9" s="1"/>
  <c r="Q116" i="9"/>
  <c r="AY116" i="9" s="1"/>
  <c r="Q141" i="8"/>
  <c r="AY141" i="8" s="1"/>
  <c r="Q127" i="8"/>
  <c r="AY127" i="8"/>
  <c r="Q141" i="7"/>
  <c r="AY141" i="7" s="1"/>
  <c r="Q127" i="7"/>
  <c r="AY127" i="7" s="1"/>
  <c r="Q127" i="9"/>
  <c r="AY127" i="9" s="1"/>
  <c r="Q134" i="9"/>
  <c r="AY134" i="9"/>
  <c r="Q141" i="9"/>
  <c r="AY141" i="9" s="1"/>
  <c r="D141" i="9"/>
  <c r="E141" i="9"/>
  <c r="G141" i="9"/>
  <c r="BA141" i="9" s="1"/>
  <c r="I141" i="9"/>
  <c r="J141" i="9"/>
  <c r="BD141" i="9" s="1"/>
  <c r="M141" i="9"/>
  <c r="N141" i="9"/>
  <c r="O141" i="9"/>
  <c r="P141" i="9"/>
  <c r="AX141" i="9" s="1"/>
  <c r="C141" i="9"/>
  <c r="AW141" i="9"/>
  <c r="BA17" i="9"/>
  <c r="U120" i="9"/>
  <c r="BC120" i="9" s="1"/>
  <c r="T117" i="7"/>
  <c r="BB117" i="7" s="1"/>
  <c r="BA18" i="9"/>
  <c r="BF141" i="9"/>
  <c r="X99" i="9"/>
  <c r="BF99" i="9" s="1"/>
  <c r="BB96" i="9"/>
  <c r="T119" i="9"/>
  <c r="BB119" i="9"/>
  <c r="S118" i="9"/>
  <c r="BA118" i="9"/>
  <c r="R120" i="9"/>
  <c r="AZ120" i="9" s="1"/>
  <c r="Q22" i="9"/>
  <c r="AY22" i="9" s="1"/>
  <c r="Q113" i="9"/>
  <c r="AY113" i="9"/>
  <c r="AY97" i="9"/>
  <c r="S116" i="9"/>
  <c r="BA116" i="9" s="1"/>
  <c r="AY94" i="9"/>
  <c r="Q99" i="9"/>
  <c r="AY99" i="9" s="1"/>
  <c r="BD106" i="9"/>
  <c r="T116" i="9"/>
  <c r="BB116" i="9" s="1"/>
  <c r="BB17" i="8"/>
  <c r="BF106" i="8"/>
  <c r="T71" i="8"/>
  <c r="BB71" i="8" s="1"/>
  <c r="R120" i="8"/>
  <c r="AZ120" i="8" s="1"/>
  <c r="S120" i="8"/>
  <c r="BA120" i="8" s="1"/>
  <c r="T118" i="8"/>
  <c r="BB118" i="8" s="1"/>
  <c r="T117" i="8"/>
  <c r="BB117" i="8"/>
  <c r="BA115" i="9" l="1"/>
  <c r="BB115" i="9"/>
  <c r="T120" i="9"/>
  <c r="BB120" i="9" s="1"/>
  <c r="S99" i="9"/>
  <c r="BA99" i="9" s="1"/>
  <c r="BB94" i="9"/>
  <c r="BB97" i="9"/>
  <c r="AY67" i="9"/>
  <c r="BA94" i="9"/>
  <c r="W120" i="9"/>
  <c r="BE120" i="9" s="1"/>
  <c r="AG116" i="9"/>
  <c r="T99" i="9"/>
  <c r="BB99" i="9" s="1"/>
  <c r="S119" i="9"/>
  <c r="BA119" i="9" s="1"/>
  <c r="AI115" i="9"/>
  <c r="Q117" i="9"/>
  <c r="AY117" i="9" s="1"/>
  <c r="X120" i="9"/>
  <c r="BF120" i="9" s="1"/>
  <c r="X22" i="9"/>
  <c r="BF22" i="9" s="1"/>
  <c r="Z71" i="7"/>
  <c r="AF71" i="7"/>
  <c r="AZ106" i="7"/>
  <c r="T71" i="7"/>
  <c r="BB71" i="7" s="1"/>
  <c r="X120" i="7"/>
  <c r="BF120" i="7" s="1"/>
  <c r="AF22" i="7"/>
  <c r="AF99" i="7"/>
  <c r="AF120" i="7" s="1"/>
  <c r="U120" i="7"/>
  <c r="BC120" i="7" s="1"/>
  <c r="AI22" i="7"/>
  <c r="Z22" i="7"/>
  <c r="AD71" i="7"/>
  <c r="AI71" i="7"/>
  <c r="T118" i="7"/>
  <c r="BB118" i="7" s="1"/>
  <c r="AI99" i="7"/>
  <c r="AI120" i="7" s="1"/>
  <c r="T99" i="7"/>
  <c r="Z115" i="7"/>
  <c r="AE106" i="7"/>
  <c r="AE120" i="7" s="1"/>
  <c r="V120" i="7"/>
  <c r="BD120" i="7" s="1"/>
  <c r="AD99" i="7"/>
  <c r="AD120" i="7" s="1"/>
  <c r="AF116" i="7"/>
  <c r="S120" i="7"/>
  <c r="BA120" i="7" s="1"/>
  <c r="BB99" i="8"/>
  <c r="T120" i="8"/>
  <c r="BB120" i="8" s="1"/>
  <c r="T116" i="8"/>
  <c r="BB116" i="8" s="1"/>
  <c r="BC106" i="8"/>
  <c r="AD119" i="8"/>
  <c r="AI115" i="8"/>
  <c r="T119" i="8"/>
  <c r="BB119" i="8" s="1"/>
  <c r="T115" i="8"/>
  <c r="BB115" i="8" s="1"/>
  <c r="Q120" i="9" l="1"/>
  <c r="AY120" i="9" s="1"/>
  <c r="S120" i="9"/>
  <c r="BA120" i="9" s="1"/>
  <c r="BB99" i="7"/>
  <c r="T120" i="7"/>
  <c r="BB120" i="7" s="1"/>
</calcChain>
</file>

<file path=xl/sharedStrings.xml><?xml version="1.0" encoding="utf-8"?>
<sst xmlns="http://schemas.openxmlformats.org/spreadsheetml/2006/main" count="634" uniqueCount="70">
  <si>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</si>
  <si>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</si>
  <si>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</si>
  <si>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</si>
  <si>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</si>
  <si>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</si>
  <si>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</si>
  <si>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</si>
  <si>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</si>
  <si>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</si>
  <si>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</si>
  <si>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</si>
  <si>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</si>
  <si>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</si>
  <si>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</si>
  <si>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</si>
  <si>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</si>
  <si>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</si>
  <si>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</si>
  <si>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</si>
  <si>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</si>
  <si>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</si>
  <si>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</si>
  <si>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</si>
  <si>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</si>
  <si>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</si>
  <si>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</si>
  <si>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</si>
  <si>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</si>
  <si>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</si>
  <si>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</si>
  <si>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</si>
  <si>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</si>
  <si>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</si>
  <si>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</si>
  <si>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</si>
  <si>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</si>
  <si>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</si>
  <si>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</si>
  <si>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</si>
  <si>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</si>
  <si>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</si>
  <si>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</si>
  <si>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</si>
  <si>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</si>
  <si>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</si>
  <si>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</si>
  <si>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</si>
  <si>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</si>
  <si>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</si>
  <si>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.</t>
  </si>
  <si>
    <t>Streetlights</t>
  </si>
  <si>
    <t>Medium / Large C&amp;I</t>
  </si>
  <si>
    <t>NSTAR Electric-East</t>
  </si>
  <si>
    <t>NSTAR Gas</t>
  </si>
  <si>
    <t>Medium &amp; Large CI</t>
  </si>
  <si>
    <t>Streetlight</t>
  </si>
  <si>
    <t>Small C&amp;I (Total C&amp;I)</t>
  </si>
  <si>
    <t>Medium &amp; Large C&amp;I (not available)</t>
  </si>
  <si>
    <t>Streetlight (not available)</t>
  </si>
  <si>
    <t>Medium &amp; Large C&amp;I</t>
  </si>
  <si>
    <t>Medium C&amp;I (not available)</t>
  </si>
  <si>
    <t>Large C&amp;I (not available)</t>
  </si>
  <si>
    <t>Low Income Residential (not available)</t>
  </si>
  <si>
    <t xml:space="preserve">Streetlight </t>
  </si>
  <si>
    <t>Eversource West</t>
  </si>
  <si>
    <t>Craig Holden - craig.holden@eversource.com  &amp; Dan Traynor daniel.traynor@eversource.com</t>
  </si>
  <si>
    <t>Ryan Lyster ryan.lyster@eversrouce.com  &amp; Dan Traynor daniel.traynor@eversrouce.com</t>
  </si>
  <si>
    <t>Customers Reconnected During The Period</t>
  </si>
  <si>
    <t>For w/e 2/01/22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</si>
</sst>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  <numFmt numFmtId="166" formatCode="_(&quot;$&quot;* #,##0_);_(&quot;$&quot;* \(#,##0\);_(&quot;$&quot;* &quot;-&quot;??_);_(@_)"/>
    <numFmt numFmtId="167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/>
      <bottom style="dashed">
        <color auto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616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9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1" xfId="0" applyFont="1" applyBorder="1" applyAlignment="1">
      <alignment horizontal="left" indent="2"/>
    </xf>
    <xf numFmtId="0" fontId="4" fillId="0" borderId="24" xfId="0" applyFont="1" applyBorder="1" applyAlignment="1">
      <alignment horizontal="left" indent="2"/>
    </xf>
    <xf numFmtId="0" fontId="4" fillId="0" borderId="35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1" xfId="0" applyFont="1" applyBorder="1"/>
    <xf numFmtId="0" fontId="2" fillId="0" borderId="31" xfId="0" applyFont="1" applyBorder="1"/>
    <xf numFmtId="0" fontId="2" fillId="0" borderId="22" xfId="0" applyFont="1" applyBorder="1"/>
    <xf numFmtId="0" fontId="2" fillId="0" borderId="23" xfId="0" applyFont="1" applyBorder="1"/>
    <xf numFmtId="38" fontId="4" fillId="0" borderId="2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13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4" fillId="0" borderId="30" xfId="0" applyNumberFormat="1" applyFont="1" applyBorder="1" applyAlignment="1">
      <alignment horizontal="center"/>
    </xf>
    <xf numFmtId="38" fontId="4" fillId="0" borderId="27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0" xfId="0" applyFont="1" applyBorder="1" applyAlignment="1">
      <alignment horizontal="center" wrapText="1"/>
    </xf>
    <xf numFmtId="0" fontId="0" fillId="0" borderId="30" xfId="0" applyFont="1" applyBorder="1" applyAlignment="1">
      <alignment horizontal="center"/>
    </xf>
    <xf numFmtId="38" fontId="4" fillId="0" borderId="17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14" xfId="0" applyNumberFormat="1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4" xfId="0" applyNumberFormat="1" applyFont="1" applyBorder="1" applyAlignment="1">
      <alignment horizontal="center"/>
    </xf>
    <xf numFmtId="6" fontId="4" fillId="0" borderId="36" xfId="0" applyNumberFormat="1" applyFont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6" fontId="4" fillId="0" borderId="23" xfId="0" applyNumberFormat="1" applyFon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5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 wrapText="1"/>
    </xf>
    <xf numFmtId="6" fontId="0" fillId="0" borderId="41" xfId="0" applyNumberFormat="1" applyFont="1" applyBorder="1" applyAlignment="1">
      <alignment horizontal="center"/>
    </xf>
    <xf numFmtId="6" fontId="4" fillId="0" borderId="22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165" fontId="4" fillId="0" borderId="26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 wrapText="1"/>
    </xf>
    <xf numFmtId="165" fontId="0" fillId="0" borderId="16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3" xfId="0" applyFont="1" applyBorder="1" applyAlignment="1">
      <alignment horizontal="center" wrapText="1"/>
    </xf>
    <xf numFmtId="0" fontId="0" fillId="0" borderId="33" xfId="0" applyFont="1" applyBorder="1" applyAlignment="1">
      <alignment horizontal="center"/>
    </xf>
    <xf numFmtId="38" fontId="4" fillId="0" borderId="22" xfId="0" applyNumberFormat="1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3" fontId="0" fillId="0" borderId="33" xfId="0" applyNumberFormat="1" applyFont="1" applyBorder="1" applyAlignment="1">
      <alignment horizontal="center"/>
    </xf>
    <xf numFmtId="3" fontId="0" fillId="0" borderId="34" xfId="0" applyNumberFormat="1" applyFont="1" applyBorder="1" applyAlignment="1">
      <alignment horizontal="center"/>
    </xf>
    <xf numFmtId="6" fontId="4" fillId="0" borderId="3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3" fontId="4" fillId="0" borderId="23" xfId="0" applyNumberFormat="1" applyFont="1" applyBorder="1" applyAlignment="1">
      <alignment horizontal="center"/>
    </xf>
    <xf numFmtId="3" fontId="4" fillId="0" borderId="18" xfId="0" applyNumberFormat="1" applyFont="1" applyBorder="1" applyAlignment="1">
      <alignment horizontal="center"/>
    </xf>
    <xf numFmtId="0" fontId="2" fillId="0" borderId="31" xfId="0" applyFont="1" applyFill="1" applyBorder="1"/>
    <xf numFmtId="0" fontId="2" fillId="0" borderId="52" xfId="0" applyFont="1" applyFill="1" applyBorder="1"/>
    <xf numFmtId="0" fontId="4" fillId="0" borderId="5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38" fontId="4" fillId="0" borderId="54" xfId="0" applyNumberFormat="1" applyFont="1" applyBorder="1" applyAlignment="1">
      <alignment horizontal="center"/>
    </xf>
    <xf numFmtId="38" fontId="4" fillId="0" borderId="48" xfId="0" applyNumberFormat="1" applyFont="1" applyBorder="1" applyAlignment="1">
      <alignment horizontal="center"/>
    </xf>
    <xf numFmtId="0" fontId="0" fillId="0" borderId="56" xfId="0" applyFont="1" applyBorder="1" applyAlignment="1">
      <alignment horizontal="center"/>
    </xf>
    <xf numFmtId="3" fontId="0" fillId="0" borderId="56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3" fontId="0" fillId="0" borderId="58" xfId="0" applyNumberFormat="1" applyFont="1" applyBorder="1" applyAlignment="1">
      <alignment horizontal="center"/>
    </xf>
    <xf numFmtId="3" fontId="0" fillId="0" borderId="59" xfId="0" applyNumberFormat="1" applyFont="1" applyBorder="1" applyAlignment="1">
      <alignment horizontal="center"/>
    </xf>
    <xf numFmtId="3" fontId="0" fillId="0" borderId="60" xfId="0" applyNumberFormat="1" applyFont="1" applyBorder="1" applyAlignment="1">
      <alignment horizontal="center"/>
    </xf>
    <xf numFmtId="3" fontId="0" fillId="0" borderId="51" xfId="0" applyNumberFormat="1" applyFont="1" applyBorder="1" applyAlignment="1">
      <alignment horizontal="center"/>
    </xf>
    <xf numFmtId="3" fontId="0" fillId="0" borderId="61" xfId="0" applyNumberFormat="1" applyFont="1" applyBorder="1" applyAlignment="1">
      <alignment horizontal="center"/>
    </xf>
    <xf numFmtId="38" fontId="4" fillId="0" borderId="29" xfId="0" applyNumberFormat="1" applyFont="1" applyBorder="1" applyAlignment="1">
      <alignment horizontal="right"/>
    </xf>
    <xf numFmtId="38" fontId="4" fillId="0" borderId="30" xfId="0" applyNumberFormat="1" applyFont="1" applyBorder="1" applyAlignment="1">
      <alignment horizontal="right"/>
    </xf>
    <xf numFmtId="38" fontId="4" fillId="0" borderId="17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17" xfId="0" applyNumberFormat="1" applyFont="1" applyFill="1" applyBorder="1" applyAlignment="1">
      <alignment horizontal="right"/>
    </xf>
    <xf numFmtId="38" fontId="4" fillId="0" borderId="12" xfId="0" applyNumberFormat="1" applyFont="1" applyFill="1" applyBorder="1" applyAlignment="1">
      <alignment horizontal="right"/>
    </xf>
    <xf numFmtId="38" fontId="4" fillId="0" borderId="27" xfId="0" applyNumberFormat="1" applyFont="1" applyFill="1" applyBorder="1" applyAlignment="1">
      <alignment horizontal="center"/>
    </xf>
    <xf numFmtId="0" fontId="4" fillId="0" borderId="31" xfId="0" applyFont="1" applyFill="1" applyBorder="1" applyAlignment="1">
      <alignment horizontal="left" indent="2"/>
    </xf>
    <xf numFmtId="167" fontId="4" fillId="0" borderId="31" xfId="1" applyNumberFormat="1" applyFont="1" applyBorder="1" applyAlignment="1">
      <alignment horizontal="center"/>
    </xf>
    <xf numFmtId="167" fontId="4" fillId="0" borderId="64" xfId="1" applyNumberFormat="1" applyFont="1" applyBorder="1" applyAlignment="1">
      <alignment horizontal="center"/>
    </xf>
    <xf numFmtId="167" fontId="4" fillId="0" borderId="65" xfId="1" applyNumberFormat="1" applyFont="1" applyBorder="1" applyAlignment="1">
      <alignment horizontal="center"/>
    </xf>
    <xf numFmtId="167" fontId="4" fillId="0" borderId="27" xfId="1" applyNumberFormat="1" applyFont="1" applyBorder="1" applyAlignment="1">
      <alignment horizontal="center"/>
    </xf>
    <xf numFmtId="167" fontId="4" fillId="0" borderId="35" xfId="1" applyNumberFormat="1" applyFont="1" applyBorder="1" applyAlignment="1">
      <alignment horizontal="center"/>
    </xf>
    <xf numFmtId="167" fontId="4" fillId="0" borderId="66" xfId="1" applyNumberFormat="1" applyFont="1" applyBorder="1" applyAlignment="1">
      <alignment horizontal="center"/>
    </xf>
    <xf numFmtId="167" fontId="4" fillId="0" borderId="43" xfId="1" applyNumberFormat="1" applyFont="1" applyBorder="1" applyAlignment="1">
      <alignment horizontal="center"/>
    </xf>
    <xf numFmtId="167" fontId="4" fillId="0" borderId="36" xfId="1" applyNumberFormat="1" applyFont="1" applyBorder="1" applyAlignment="1">
      <alignment horizontal="center"/>
    </xf>
    <xf numFmtId="167" fontId="4" fillId="0" borderId="30" xfId="1" applyNumberFormat="1" applyFont="1" applyBorder="1" applyAlignment="1">
      <alignment horizontal="center"/>
    </xf>
    <xf numFmtId="167" fontId="4" fillId="0" borderId="14" xfId="1" applyNumberFormat="1" applyFont="1" applyBorder="1" applyAlignment="1">
      <alignment horizontal="center"/>
    </xf>
    <xf numFmtId="167" fontId="4" fillId="0" borderId="22" xfId="1" applyNumberFormat="1" applyFont="1" applyBorder="1" applyAlignment="1">
      <alignment horizontal="center"/>
    </xf>
    <xf numFmtId="167" fontId="4" fillId="0" borderId="62" xfId="1" applyNumberFormat="1" applyFont="1" applyBorder="1" applyAlignment="1">
      <alignment horizontal="center"/>
    </xf>
    <xf numFmtId="167" fontId="4" fillId="0" borderId="42" xfId="1" applyNumberFormat="1" applyFont="1" applyBorder="1" applyAlignment="1">
      <alignment horizontal="center"/>
    </xf>
    <xf numFmtId="166" fontId="4" fillId="0" borderId="31" xfId="2" applyNumberFormat="1" applyFont="1" applyBorder="1" applyAlignment="1">
      <alignment horizontal="center"/>
    </xf>
    <xf numFmtId="166" fontId="4" fillId="0" borderId="64" xfId="2" applyNumberFormat="1" applyFont="1" applyBorder="1" applyAlignment="1">
      <alignment horizontal="center"/>
    </xf>
    <xf numFmtId="166" fontId="4" fillId="0" borderId="65" xfId="2" applyNumberFormat="1" applyFont="1" applyBorder="1" applyAlignment="1">
      <alignment horizontal="center"/>
    </xf>
    <xf numFmtId="166" fontId="4" fillId="0" borderId="27" xfId="2" applyNumberFormat="1" applyFont="1" applyBorder="1" applyAlignment="1">
      <alignment horizontal="center"/>
    </xf>
    <xf numFmtId="166" fontId="4" fillId="0" borderId="14" xfId="2" applyNumberFormat="1" applyFont="1" applyBorder="1" applyAlignment="1">
      <alignment horizontal="center"/>
    </xf>
    <xf numFmtId="166" fontId="4" fillId="0" borderId="22" xfId="2" applyNumberFormat="1" applyFont="1" applyBorder="1" applyAlignment="1">
      <alignment horizontal="center"/>
    </xf>
    <xf numFmtId="166" fontId="4" fillId="0" borderId="62" xfId="2" applyNumberFormat="1" applyFont="1" applyBorder="1" applyAlignment="1">
      <alignment horizontal="center"/>
    </xf>
    <xf numFmtId="166" fontId="4" fillId="0" borderId="42" xfId="2" applyNumberFormat="1" applyFont="1" applyBorder="1" applyAlignment="1">
      <alignment horizontal="center"/>
    </xf>
    <xf numFmtId="166" fontId="4" fillId="0" borderId="12" xfId="2" applyNumberFormat="1" applyFont="1" applyBorder="1" applyAlignment="1">
      <alignment horizontal="center"/>
    </xf>
    <xf numFmtId="166" fontId="4" fillId="0" borderId="35" xfId="2" applyNumberFormat="1" applyFont="1" applyBorder="1" applyAlignment="1">
      <alignment horizontal="center"/>
    </xf>
    <xf numFmtId="166" fontId="4" fillId="0" borderId="66" xfId="2" applyNumberFormat="1" applyFont="1" applyBorder="1" applyAlignment="1">
      <alignment horizontal="center"/>
    </xf>
    <xf numFmtId="166" fontId="4" fillId="0" borderId="43" xfId="2" applyNumberFormat="1" applyFont="1" applyBorder="1" applyAlignment="1">
      <alignment horizontal="center"/>
    </xf>
    <xf numFmtId="166" fontId="4" fillId="0" borderId="36" xfId="2" applyNumberFormat="1" applyFont="1" applyBorder="1" applyAlignment="1">
      <alignment horizontal="center"/>
    </xf>
    <xf numFmtId="166" fontId="4" fillId="0" borderId="18" xfId="2" applyNumberFormat="1" applyFont="1" applyBorder="1" applyAlignment="1">
      <alignment horizontal="center"/>
    </xf>
    <xf numFmtId="166" fontId="4" fillId="0" borderId="23" xfId="2" applyNumberFormat="1" applyFont="1" applyBorder="1" applyAlignment="1">
      <alignment horizontal="center"/>
    </xf>
    <xf numFmtId="166" fontId="4" fillId="0" borderId="63" xfId="2" applyNumberFormat="1" applyFont="1" applyBorder="1" applyAlignment="1">
      <alignment horizontal="center"/>
    </xf>
    <xf numFmtId="166" fontId="4" fillId="0" borderId="39" xfId="2" applyNumberFormat="1" applyFont="1" applyBorder="1" applyAlignment="1">
      <alignment horizontal="center"/>
    </xf>
    <xf numFmtId="166" fontId="4" fillId="0" borderId="16" xfId="2" applyNumberFormat="1" applyFont="1" applyBorder="1" applyAlignment="1">
      <alignment horizontal="center"/>
    </xf>
    <xf numFmtId="167" fontId="4" fillId="0" borderId="29" xfId="1" applyNumberFormat="1" applyFont="1" applyBorder="1" applyAlignment="1">
      <alignment horizontal="center"/>
    </xf>
    <xf numFmtId="167" fontId="4" fillId="0" borderId="12" xfId="1" applyNumberFormat="1" applyFont="1" applyBorder="1" applyAlignment="1">
      <alignment horizontal="center"/>
    </xf>
    <xf numFmtId="167" fontId="4" fillId="0" borderId="46" xfId="1" applyNumberFormat="1" applyFont="1" applyBorder="1" applyAlignment="1">
      <alignment horizontal="center"/>
    </xf>
    <xf numFmtId="167" fontId="4" fillId="0" borderId="47" xfId="1" applyNumberFormat="1" applyFont="1" applyBorder="1" applyAlignment="1">
      <alignment horizontal="center"/>
    </xf>
    <xf numFmtId="166" fontId="4" fillId="0" borderId="48" xfId="2" applyNumberFormat="1" applyFont="1" applyBorder="1" applyAlignment="1">
      <alignment horizontal="center"/>
    </xf>
    <xf numFmtId="166" fontId="4" fillId="0" borderId="46" xfId="2" applyNumberFormat="1" applyFont="1" applyBorder="1" applyAlignment="1">
      <alignment horizontal="center"/>
    </xf>
    <xf numFmtId="166" fontId="4" fillId="0" borderId="17" xfId="2" applyNumberFormat="1" applyFont="1" applyBorder="1" applyAlignment="1">
      <alignment horizontal="center"/>
    </xf>
    <xf numFmtId="166" fontId="4" fillId="0" borderId="47" xfId="2" applyNumberFormat="1" applyFont="1" applyBorder="1" applyAlignment="1">
      <alignment horizontal="center"/>
    </xf>
    <xf numFmtId="167" fontId="4" fillId="0" borderId="48" xfId="1" applyNumberFormat="1" applyFont="1" applyBorder="1" applyAlignment="1">
      <alignment horizontal="center"/>
    </xf>
    <xf numFmtId="166" fontId="4" fillId="0" borderId="49" xfId="2" applyNumberFormat="1" applyFont="1" applyBorder="1" applyAlignment="1">
      <alignment horizontal="center"/>
    </xf>
    <xf numFmtId="166" fontId="4" fillId="2" borderId="23" xfId="2" applyNumberFormat="1" applyFont="1" applyFill="1" applyBorder="1" applyAlignment="1">
      <alignment horizontal="center"/>
    </xf>
    <xf numFmtId="166" fontId="4" fillId="2" borderId="18" xfId="2" applyNumberFormat="1" applyFont="1" applyFill="1" applyBorder="1" applyAlignment="1">
      <alignment horizontal="center"/>
    </xf>
    <xf numFmtId="166" fontId="4" fillId="2" borderId="22" xfId="2" applyNumberFormat="1" applyFont="1" applyFill="1" applyBorder="1" applyAlignment="1">
      <alignment horizontal="center"/>
    </xf>
    <xf numFmtId="166" fontId="4" fillId="0" borderId="26" xfId="2" applyNumberFormat="1" applyFont="1" applyBorder="1" applyAlignment="1">
      <alignment horizontal="center"/>
    </xf>
    <xf numFmtId="0" fontId="2" fillId="0" borderId="22" xfId="0" applyFont="1" applyFill="1" applyBorder="1"/>
    <xf numFmtId="0" fontId="4" fillId="0" borderId="35" xfId="0" applyFont="1" applyFill="1" applyBorder="1" applyAlignment="1">
      <alignment horizontal="left" indent="2"/>
    </xf>
    <xf numFmtId="0" fontId="2" fillId="0" borderId="23" xfId="0" applyFont="1" applyFill="1" applyBorder="1"/>
    <xf numFmtId="0" fontId="2" fillId="0" borderId="37" xfId="0" applyFont="1" applyFill="1" applyBorder="1"/>
    <xf numFmtId="0" fontId="2" fillId="0" borderId="28" xfId="0" applyFont="1" applyFill="1" applyBorder="1"/>
    <xf numFmtId="0" fontId="4" fillId="0" borderId="24" xfId="0" applyFont="1" applyFill="1" applyBorder="1" applyAlignment="1">
      <alignment horizontal="left" indent="2"/>
    </xf>
    <xf numFmtId="6" fontId="4" fillId="0" borderId="32" xfId="0" applyNumberFormat="1" applyFont="1" applyFill="1" applyBorder="1" applyAlignment="1">
      <alignment horizontal="center"/>
    </xf>
    <xf numFmtId="6" fontId="4" fillId="0" borderId="33" xfId="0" applyNumberFormat="1" applyFont="1" applyFill="1" applyBorder="1" applyAlignment="1">
      <alignment horizontal="center"/>
    </xf>
    <xf numFmtId="6" fontId="4" fillId="0" borderId="26" xfId="0" applyNumberFormat="1" applyFont="1" applyFill="1" applyBorder="1" applyAlignment="1">
      <alignment horizontal="center"/>
    </xf>
    <xf numFmtId="6" fontId="4" fillId="0" borderId="16" xfId="0" applyNumberFormat="1" applyFont="1" applyFill="1" applyBorder="1" applyAlignment="1">
      <alignment horizontal="center"/>
    </xf>
    <xf numFmtId="6" fontId="4" fillId="0" borderId="18" xfId="0" applyNumberFormat="1" applyFont="1" applyFill="1" applyBorder="1" applyAlignment="1">
      <alignment horizontal="center"/>
    </xf>
    <xf numFmtId="6" fontId="4" fillId="0" borderId="22" xfId="0" applyNumberFormat="1" applyFont="1" applyFill="1" applyBorder="1" applyAlignment="1">
      <alignment horizontal="center"/>
    </xf>
    <xf numFmtId="6" fontId="4" fillId="0" borderId="14" xfId="0" applyNumberFormat="1" applyFont="1" applyFill="1" applyBorder="1" applyAlignment="1">
      <alignment horizontal="center"/>
    </xf>
    <xf numFmtId="6" fontId="4" fillId="0" borderId="42" xfId="0" applyNumberFormat="1" applyFont="1" applyFill="1" applyBorder="1" applyAlignment="1">
      <alignment horizontal="center"/>
    </xf>
    <xf numFmtId="6" fontId="4" fillId="0" borderId="39" xfId="0" applyNumberFormat="1" applyFont="1" applyFill="1" applyBorder="1" applyAlignment="1">
      <alignment horizontal="center"/>
    </xf>
    <xf numFmtId="165" fontId="4" fillId="0" borderId="26" xfId="0" applyNumberFormat="1" applyFont="1" applyFill="1" applyBorder="1" applyAlignment="1">
      <alignment horizontal="center"/>
    </xf>
    <xf numFmtId="165" fontId="4" fillId="0" borderId="16" xfId="0" applyNumberFormat="1" applyFont="1" applyFill="1" applyBorder="1" applyAlignment="1">
      <alignment horizontal="center"/>
    </xf>
    <xf numFmtId="165" fontId="4" fillId="0" borderId="18" xfId="0" applyNumberFormat="1" applyFont="1" applyFill="1" applyBorder="1" applyAlignment="1">
      <alignment horizontal="center"/>
    </xf>
    <xf numFmtId="38" fontId="4" fillId="0" borderId="26" xfId="0" applyNumberFormat="1" applyFont="1" applyFill="1" applyBorder="1" applyAlignment="1">
      <alignment horizontal="center"/>
    </xf>
    <xf numFmtId="38" fontId="4" fillId="0" borderId="16" xfId="0" applyNumberFormat="1" applyFont="1" applyFill="1" applyBorder="1" applyAlignment="1">
      <alignment horizontal="center"/>
    </xf>
    <xf numFmtId="38" fontId="4" fillId="0" borderId="18" xfId="0" applyNumberFormat="1" applyFont="1" applyFill="1" applyBorder="1" applyAlignment="1">
      <alignment horizontal="center"/>
    </xf>
    <xf numFmtId="38" fontId="4" fillId="0" borderId="35" xfId="0" applyNumberFormat="1" applyFont="1" applyFill="1" applyBorder="1" applyAlignment="1">
      <alignment horizontal="center"/>
    </xf>
    <xf numFmtId="38" fontId="4" fillId="0" borderId="36" xfId="0" applyNumberFormat="1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6" fontId="4" fillId="0" borderId="23" xfId="0" applyNumberFormat="1" applyFont="1" applyFill="1" applyBorder="1" applyAlignment="1">
      <alignment horizontal="center"/>
    </xf>
    <xf numFmtId="6" fontId="4" fillId="0" borderId="35" xfId="0" applyNumberFormat="1" applyFont="1" applyFill="1" applyBorder="1" applyAlignment="1">
      <alignment horizontal="center"/>
    </xf>
    <xf numFmtId="6" fontId="4" fillId="0" borderId="36" xfId="0" applyNumberFormat="1" applyFont="1" applyFill="1" applyBorder="1" applyAlignment="1">
      <alignment horizontal="center"/>
    </xf>
    <xf numFmtId="167" fontId="4" fillId="0" borderId="29" xfId="1" applyNumberFormat="1" applyFont="1" applyFill="1" applyBorder="1" applyAlignment="1">
      <alignment horizontal="center"/>
    </xf>
    <xf numFmtId="167" fontId="4" fillId="0" borderId="30" xfId="1" applyNumberFormat="1" applyFont="1" applyFill="1" applyBorder="1" applyAlignment="1">
      <alignment horizontal="center"/>
    </xf>
    <xf numFmtId="167" fontId="4" fillId="0" borderId="22" xfId="1" applyNumberFormat="1" applyFont="1" applyFill="1" applyBorder="1" applyAlignment="1">
      <alignment horizontal="center"/>
    </xf>
    <xf numFmtId="167" fontId="4" fillId="0" borderId="12" xfId="1" applyNumberFormat="1" applyFont="1" applyFill="1" applyBorder="1" applyAlignment="1">
      <alignment horizontal="center"/>
    </xf>
    <xf numFmtId="167" fontId="4" fillId="0" borderId="14" xfId="1" applyNumberFormat="1" applyFont="1" applyFill="1" applyBorder="1" applyAlignment="1">
      <alignment horizontal="center"/>
    </xf>
    <xf numFmtId="167" fontId="4" fillId="0" borderId="17" xfId="1" applyNumberFormat="1" applyFont="1" applyFill="1" applyBorder="1" applyAlignment="1">
      <alignment horizontal="center"/>
    </xf>
    <xf numFmtId="167" fontId="4" fillId="0" borderId="35" xfId="1" applyNumberFormat="1" applyFont="1" applyFill="1" applyBorder="1" applyAlignment="1">
      <alignment horizontal="center"/>
    </xf>
    <xf numFmtId="167" fontId="4" fillId="0" borderId="36" xfId="1" applyNumberFormat="1" applyFont="1" applyFill="1" applyBorder="1" applyAlignment="1">
      <alignment horizontal="center"/>
    </xf>
    <xf numFmtId="167" fontId="4" fillId="0" borderId="27" xfId="1" applyNumberFormat="1" applyFont="1" applyFill="1" applyBorder="1" applyAlignment="1">
      <alignment horizontal="center"/>
    </xf>
    <xf numFmtId="167" fontId="4" fillId="0" borderId="64" xfId="1" applyNumberFormat="1" applyFont="1" applyFill="1" applyBorder="1" applyAlignment="1">
      <alignment horizontal="center"/>
    </xf>
    <xf numFmtId="167" fontId="4" fillId="0" borderId="65" xfId="1" applyNumberFormat="1" applyFont="1" applyFill="1" applyBorder="1" applyAlignment="1">
      <alignment horizontal="center"/>
    </xf>
    <xf numFmtId="167" fontId="4" fillId="0" borderId="62" xfId="1" applyNumberFormat="1" applyFont="1" applyFill="1" applyBorder="1" applyAlignment="1">
      <alignment horizontal="center"/>
    </xf>
    <xf numFmtId="167" fontId="4" fillId="0" borderId="42" xfId="1" applyNumberFormat="1" applyFont="1" applyFill="1" applyBorder="1" applyAlignment="1">
      <alignment horizontal="center"/>
    </xf>
    <xf numFmtId="167" fontId="4" fillId="0" borderId="66" xfId="1" applyNumberFormat="1" applyFont="1" applyFill="1" applyBorder="1" applyAlignment="1">
      <alignment horizontal="center"/>
    </xf>
    <xf numFmtId="167" fontId="4" fillId="0" borderId="43" xfId="1" applyNumberFormat="1" applyFont="1" applyFill="1" applyBorder="1" applyAlignment="1">
      <alignment horizontal="center"/>
    </xf>
    <xf numFmtId="167" fontId="4" fillId="0" borderId="64" xfId="1" applyNumberFormat="1" applyFont="1" applyBorder="1" applyAlignment="1" applyProtection="1">
      <alignment horizontal="center"/>
    </xf>
    <xf numFmtId="166" fontId="4" fillId="0" borderId="64" xfId="2" applyNumberFormat="1" applyFont="1" applyBorder="1" applyAlignment="1" applyProtection="1">
      <alignment horizontal="center"/>
    </xf>
    <xf numFmtId="166" fontId="4" fillId="0" borderId="62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  <protection locked="0"/>
    </xf>
    <xf numFmtId="167" fontId="4" fillId="0" borderId="12" xfId="1" applyNumberFormat="1" applyFont="1" applyBorder="1" applyAlignment="1" applyProtection="1">
      <alignment horizontal="center"/>
    </xf>
    <xf numFmtId="167" fontId="4" fillId="0" borderId="12" xfId="1" applyNumberFormat="1" applyFont="1" applyBorder="1" applyAlignment="1" applyProtection="1">
      <alignment horizontal="center"/>
      <protection locked="0"/>
    </xf>
    <xf numFmtId="167" fontId="4" fillId="0" borderId="14" xfId="1" applyNumberFormat="1" applyFont="1" applyBorder="1" applyAlignment="1" applyProtection="1">
      <alignment horizontal="center"/>
      <protection locked="0"/>
    </xf>
    <xf numFmtId="166" fontId="4" fillId="0" borderId="14" xfId="2" applyNumberFormat="1" applyFont="1" applyBorder="1" applyAlignment="1" applyProtection="1">
      <alignment horizontal="center"/>
      <protection locked="0"/>
    </xf>
    <xf numFmtId="166" fontId="4" fillId="0" borderId="18" xfId="2" applyNumberFormat="1" applyFont="1" applyBorder="1" applyAlignment="1" applyProtection="1">
      <alignment horizontal="center"/>
      <protection locked="0"/>
    </xf>
    <xf numFmtId="38" fontId="4" fillId="0" borderId="30" xfId="0" applyNumberFormat="1" applyFont="1" applyBorder="1" applyAlignment="1"/>
    <xf numFmtId="38" fontId="4" fillId="0" borderId="12" xfId="0" applyNumberFormat="1" applyFont="1" applyBorder="1" applyAlignment="1"/>
    <xf numFmtId="38" fontId="4" fillId="0" borderId="12" xfId="0" applyNumberFormat="1" applyFont="1" applyFill="1" applyBorder="1" applyAlignment="1"/>
    <xf numFmtId="38" fontId="4" fillId="0" borderId="14" xfId="0" applyNumberFormat="1" applyFont="1" applyBorder="1" applyAlignment="1"/>
    <xf numFmtId="6" fontId="4" fillId="0" borderId="14" xfId="0" applyNumberFormat="1" applyFont="1" applyBorder="1" applyAlignment="1"/>
    <xf numFmtId="3" fontId="4" fillId="0" borderId="14" xfId="0" applyNumberFormat="1" applyFont="1" applyBorder="1" applyAlignment="1"/>
    <xf numFmtId="6" fontId="4" fillId="0" borderId="18" xfId="0" applyNumberFormat="1" applyFont="1" applyBorder="1" applyAlignment="1"/>
    <xf numFmtId="3" fontId="4" fillId="0" borderId="18" xfId="0" applyNumberFormat="1" applyFont="1" applyBorder="1" applyAlignment="1"/>
    <xf numFmtId="38" fontId="4" fillId="0" borderId="54" xfId="0" applyNumberFormat="1" applyFont="1" applyFill="1" applyBorder="1" applyAlignment="1">
      <alignment horizontal="center"/>
    </xf>
    <xf numFmtId="38" fontId="4" fillId="0" borderId="48" xfId="0" applyNumberFormat="1" applyFont="1" applyFill="1" applyBorder="1" applyAlignment="1">
      <alignment horizontal="center"/>
    </xf>
    <xf numFmtId="38" fontId="4" fillId="0" borderId="30" xfId="0" applyNumberFormat="1" applyFont="1" applyFill="1" applyBorder="1" applyAlignment="1">
      <alignment horizontal="center"/>
    </xf>
    <xf numFmtId="38" fontId="4" fillId="0" borderId="36" xfId="0" applyNumberFormat="1" applyFont="1" applyBorder="1" applyAlignment="1"/>
    <xf numFmtId="0" fontId="4" fillId="0" borderId="30" xfId="0" applyFont="1" applyBorder="1" applyAlignment="1"/>
    <xf numFmtId="6" fontId="4" fillId="0" borderId="27" xfId="0" applyNumberFormat="1" applyFont="1" applyBorder="1" applyAlignment="1"/>
    <xf numFmtId="6" fontId="4" fillId="0" borderId="36" xfId="0" applyNumberFormat="1" applyFont="1" applyBorder="1" applyAlignment="1"/>
    <xf numFmtId="0" fontId="4" fillId="0" borderId="27" xfId="0" applyFont="1" applyBorder="1" applyAlignment="1"/>
    <xf numFmtId="0" fontId="4" fillId="0" borderId="14" xfId="0" applyFont="1" applyBorder="1" applyAlignment="1"/>
    <xf numFmtId="0" fontId="4" fillId="0" borderId="18" xfId="0" applyFont="1" applyBorder="1" applyAlignment="1"/>
    <xf numFmtId="0" fontId="4" fillId="0" borderId="16" xfId="0" applyFont="1" applyBorder="1" applyAlignment="1"/>
    <xf numFmtId="6" fontId="4" fillId="0" borderId="39" xfId="0" applyNumberFormat="1" applyFont="1" applyBorder="1" applyAlignment="1"/>
    <xf numFmtId="6" fontId="4" fillId="0" borderId="43" xfId="0" applyNumberFormat="1" applyFont="1" applyBorder="1" applyAlignment="1"/>
    <xf numFmtId="6" fontId="4" fillId="0" borderId="16" xfId="0" applyNumberFormat="1" applyFont="1" applyBorder="1" applyAlignment="1"/>
    <xf numFmtId="6" fontId="4" fillId="0" borderId="42" xfId="0" applyNumberFormat="1" applyFont="1" applyBorder="1" applyAlignment="1"/>
    <xf numFmtId="165" fontId="4" fillId="0" borderId="16" xfId="0" applyNumberFormat="1" applyFont="1" applyBorder="1" applyAlignment="1"/>
    <xf numFmtId="38" fontId="4" fillId="0" borderId="16" xfId="0" applyNumberFormat="1" applyFont="1" applyBorder="1" applyAlignment="1"/>
    <xf numFmtId="0" fontId="4" fillId="0" borderId="67" xfId="0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71" xfId="0" applyNumberFormat="1" applyFont="1" applyBorder="1" applyAlignment="1">
      <alignment horizontal="center"/>
    </xf>
    <xf numFmtId="166" fontId="4" fillId="0" borderId="64" xfId="2" applyNumberFormat="1" applyFont="1" applyFill="1" applyBorder="1" applyAlignment="1">
      <alignment horizontal="center"/>
    </xf>
    <xf numFmtId="166" fontId="4" fillId="0" borderId="62" xfId="2" applyNumberFormat="1" applyFont="1" applyFill="1" applyBorder="1" applyAlignment="1">
      <alignment horizontal="center"/>
    </xf>
    <xf numFmtId="166" fontId="4" fillId="0" borderId="18" xfId="0" applyNumberFormat="1" applyFont="1" applyBorder="1" applyAlignment="1">
      <alignment horizontal="center"/>
    </xf>
    <xf numFmtId="38" fontId="4" fillId="0" borderId="34" xfId="0" applyNumberFormat="1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72" xfId="0" applyNumberFormat="1" applyFont="1" applyBorder="1" applyAlignment="1">
      <alignment horizontal="center"/>
    </xf>
    <xf numFmtId="167" fontId="4" fillId="0" borderId="66" xfId="1" applyNumberFormat="1" applyFont="1" applyBorder="1" applyAlignment="1" applyProtection="1">
      <alignment horizontal="center"/>
    </xf>
    <xf numFmtId="167" fontId="4" fillId="0" borderId="62" xfId="1" applyNumberFormat="1" applyFont="1" applyBorder="1" applyAlignment="1" applyProtection="1">
      <alignment horizontal="center"/>
    </xf>
    <xf numFmtId="166" fontId="4" fillId="0" borderId="12" xfId="2" applyNumberFormat="1" applyFont="1" applyBorder="1" applyAlignment="1" applyProtection="1">
      <alignment horizontal="center"/>
    </xf>
    <xf numFmtId="166" fontId="4" fillId="0" borderId="66" xfId="2" applyNumberFormat="1" applyFont="1" applyBorder="1" applyAlignment="1" applyProtection="1">
      <alignment horizontal="center"/>
    </xf>
    <xf numFmtId="166" fontId="4" fillId="0" borderId="63" xfId="2" applyNumberFormat="1" applyFont="1" applyBorder="1" applyAlignment="1" applyProtection="1">
      <alignment horizontal="center"/>
    </xf>
    <xf numFmtId="166" fontId="4" fillId="0" borderId="16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</xf>
    <xf numFmtId="167" fontId="4" fillId="0" borderId="36" xfId="1" applyNumberFormat="1" applyFont="1" applyBorder="1" applyAlignment="1" applyProtection="1">
      <alignment horizontal="center"/>
    </xf>
    <xf numFmtId="167" fontId="4" fillId="0" borderId="14" xfId="1" applyNumberFormat="1" applyFont="1" applyBorder="1" applyAlignment="1" applyProtection="1">
      <alignment horizontal="center"/>
    </xf>
    <xf numFmtId="166" fontId="4" fillId="0" borderId="14" xfId="2" applyNumberFormat="1" applyFont="1" applyBorder="1" applyAlignment="1" applyProtection="1">
      <alignment horizontal="center"/>
    </xf>
    <xf numFmtId="166" fontId="4" fillId="0" borderId="42" xfId="2" applyNumberFormat="1" applyFont="1" applyBorder="1" applyAlignment="1" applyProtection="1">
      <alignment horizontal="center"/>
    </xf>
    <xf numFmtId="166" fontId="4" fillId="0" borderId="36" xfId="2" applyNumberFormat="1" applyFont="1" applyBorder="1" applyAlignment="1" applyProtection="1">
      <alignment horizontal="center"/>
    </xf>
    <xf numFmtId="166" fontId="4" fillId="0" borderId="18" xfId="2" applyNumberFormat="1" applyFont="1" applyBorder="1" applyAlignment="1" applyProtection="1">
      <alignment horizontal="center"/>
    </xf>
    <xf numFmtId="166" fontId="4" fillId="0" borderId="39" xfId="2" applyNumberFormat="1" applyFont="1" applyBorder="1" applyAlignment="1" applyProtection="1">
      <alignment horizontal="center"/>
    </xf>
    <xf numFmtId="0" fontId="4" fillId="0" borderId="67" xfId="0" applyFont="1" applyFill="1" applyBorder="1" applyAlignment="1">
      <alignment horizontal="center"/>
    </xf>
    <xf numFmtId="6" fontId="4" fillId="0" borderId="63" xfId="0" applyNumberFormat="1" applyFont="1" applyFill="1" applyBorder="1" applyAlignment="1">
      <alignment horizontal="center"/>
    </xf>
    <xf numFmtId="6" fontId="4" fillId="0" borderId="66" xfId="0" applyNumberFormat="1" applyFont="1" applyFill="1" applyBorder="1" applyAlignment="1">
      <alignment horizontal="center"/>
    </xf>
    <xf numFmtId="0" fontId="4" fillId="0" borderId="68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0" fontId="4" fillId="0" borderId="41" xfId="0" applyFont="1" applyBorder="1" applyAlignment="1"/>
    <xf numFmtId="6" fontId="4" fillId="0" borderId="70" xfId="0" applyNumberFormat="1" applyFont="1" applyFill="1" applyBorder="1" applyAlignment="1">
      <alignment horizontal="center"/>
    </xf>
    <xf numFmtId="6" fontId="4" fillId="0" borderId="71" xfId="0" applyNumberFormat="1" applyFont="1" applyFill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165" fontId="4" fillId="0" borderId="63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43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73" xfId="0" applyNumberFormat="1" applyFont="1" applyBorder="1" applyAlignment="1">
      <alignment horizontal="center"/>
    </xf>
    <xf numFmtId="165" fontId="4" fillId="0" borderId="7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71" xfId="0" applyNumberFormat="1" applyFont="1" applyBorder="1" applyAlignment="1">
      <alignment horizontal="center"/>
    </xf>
    <xf numFmtId="6" fontId="4" fillId="0" borderId="67" xfId="0" applyNumberFormat="1" applyFont="1" applyFill="1" applyBorder="1" applyAlignment="1">
      <alignment horizontal="center"/>
    </xf>
    <xf numFmtId="165" fontId="4" fillId="0" borderId="63" xfId="0" applyNumberFormat="1" applyFont="1" applyFill="1" applyBorder="1" applyAlignment="1">
      <alignment horizontal="center"/>
    </xf>
    <xf numFmtId="38" fontId="4" fillId="0" borderId="63" xfId="0" applyNumberFormat="1" applyFont="1" applyFill="1" applyBorder="1" applyAlignment="1">
      <alignment horizontal="center"/>
    </xf>
    <xf numFmtId="38" fontId="4" fillId="0" borderId="43" xfId="0" applyNumberFormat="1" applyFont="1" applyFill="1" applyBorder="1" applyAlignment="1">
      <alignment horizontal="center"/>
    </xf>
    <xf numFmtId="6" fontId="4" fillId="0" borderId="68" xfId="0" applyNumberFormat="1" applyFont="1" applyFill="1" applyBorder="1" applyAlignment="1">
      <alignment horizontal="center"/>
    </xf>
    <xf numFmtId="6" fontId="4" fillId="0" borderId="41" xfId="0" applyNumberFormat="1" applyFont="1" applyFill="1" applyBorder="1" applyAlignment="1">
      <alignment horizontal="center"/>
    </xf>
    <xf numFmtId="6" fontId="4" fillId="0" borderId="41" xfId="0" applyNumberFormat="1" applyFont="1" applyBorder="1" applyAlignment="1"/>
    <xf numFmtId="6" fontId="4" fillId="0" borderId="73" xfId="0" applyNumberFormat="1" applyFont="1" applyFill="1" applyBorder="1" applyAlignment="1">
      <alignment horizontal="center"/>
    </xf>
    <xf numFmtId="165" fontId="4" fillId="0" borderId="70" xfId="0" applyNumberFormat="1" applyFont="1" applyFill="1" applyBorder="1" applyAlignment="1">
      <alignment horizontal="center"/>
    </xf>
    <xf numFmtId="38" fontId="4" fillId="0" borderId="70" xfId="0" applyNumberFormat="1" applyFont="1" applyFill="1" applyBorder="1" applyAlignment="1">
      <alignment horizontal="center"/>
    </xf>
    <xf numFmtId="38" fontId="4" fillId="0" borderId="71" xfId="0" applyNumberFormat="1" applyFont="1" applyFill="1" applyBorder="1" applyAlignment="1">
      <alignment horizontal="center"/>
    </xf>
    <xf numFmtId="38" fontId="4" fillId="0" borderId="74" xfId="0" applyNumberFormat="1" applyFont="1" applyBorder="1" applyAlignment="1">
      <alignment horizontal="center"/>
    </xf>
    <xf numFmtId="167" fontId="4" fillId="0" borderId="74" xfId="1" applyNumberFormat="1" applyFont="1" applyBorder="1" applyAlignment="1">
      <alignment horizontal="center"/>
    </xf>
    <xf numFmtId="166" fontId="4" fillId="2" borderId="39" xfId="2" applyNumberFormat="1" applyFont="1" applyFill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0" fontId="7" fillId="0" borderId="10" xfId="0" applyFont="1" applyBorder="1" applyAlignment="1" applyProtection="1">
      <alignment horizontal="center" vertical="center"/>
      <protection locked="0"/>
    </xf>
    <xf numFmtId="38" fontId="4" fillId="0" borderId="53" xfId="0" applyNumberFormat="1" applyFont="1" applyBorder="1" applyAlignment="1">
      <alignment horizontal="center"/>
    </xf>
    <xf numFmtId="38" fontId="0" fillId="0" borderId="44" xfId="0" applyNumberFormat="1" applyFont="1" applyBorder="1" applyAlignment="1">
      <alignment horizontal="center"/>
    </xf>
    <xf numFmtId="167" fontId="4" fillId="0" borderId="54" xfId="1" applyNumberFormat="1" applyFont="1" applyBorder="1" applyAlignment="1">
      <alignment horizontal="center"/>
    </xf>
    <xf numFmtId="167" fontId="4" fillId="0" borderId="71" xfId="1" applyNumberFormat="1" applyFont="1" applyBorder="1" applyAlignment="1">
      <alignment horizontal="center"/>
    </xf>
    <xf numFmtId="167" fontId="4" fillId="0" borderId="76" xfId="1" applyNumberFormat="1" applyFont="1" applyBorder="1" applyAlignment="1">
      <alignment horizontal="center"/>
    </xf>
    <xf numFmtId="166" fontId="4" fillId="0" borderId="54" xfId="2" applyNumberFormat="1" applyFont="1" applyBorder="1" applyAlignment="1">
      <alignment horizontal="center"/>
    </xf>
    <xf numFmtId="166" fontId="4" fillId="0" borderId="76" xfId="2" applyNumberFormat="1" applyFont="1" applyBorder="1" applyAlignment="1">
      <alignment horizontal="center"/>
    </xf>
    <xf numFmtId="166" fontId="4" fillId="0" borderId="71" xfId="2" applyNumberFormat="1" applyFont="1" applyBorder="1" applyAlignment="1">
      <alignment horizontal="center"/>
    </xf>
    <xf numFmtId="166" fontId="4" fillId="0" borderId="70" xfId="2" applyNumberFormat="1" applyFont="1" applyBorder="1" applyAlignment="1">
      <alignment horizontal="center"/>
    </xf>
    <xf numFmtId="6" fontId="0" fillId="0" borderId="69" xfId="0" applyNumberFormat="1" applyFont="1" applyBorder="1" applyAlignment="1">
      <alignment horizontal="center"/>
    </xf>
    <xf numFmtId="165" fontId="0" fillId="0" borderId="40" xfId="0" applyNumberFormat="1" applyFont="1" applyBorder="1" applyAlignment="1">
      <alignment horizontal="center"/>
    </xf>
    <xf numFmtId="38" fontId="4" fillId="0" borderId="49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0" fillId="0" borderId="50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0" fillId="0" borderId="77" xfId="0" applyFont="1" applyBorder="1" applyAlignment="1">
      <alignment horizontal="center"/>
    </xf>
    <xf numFmtId="38" fontId="4" fillId="0" borderId="57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3" fontId="0" fillId="0" borderId="78" xfId="0" applyNumberFormat="1" applyFont="1" applyBorder="1" applyAlignment="1">
      <alignment horizontal="center"/>
    </xf>
    <xf numFmtId="3" fontId="0" fillId="0" borderId="79" xfId="0" applyNumberFormat="1" applyFont="1" applyBorder="1" applyAlignment="1">
      <alignment horizontal="center"/>
    </xf>
    <xf numFmtId="3" fontId="0" fillId="0" borderId="80" xfId="0" applyNumberFormat="1" applyFont="1" applyBorder="1" applyAlignment="1">
      <alignment horizontal="center"/>
    </xf>
    <xf numFmtId="6" fontId="4" fillId="0" borderId="75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42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3" fontId="4" fillId="0" borderId="39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38" fontId="4" fillId="0" borderId="65" xfId="0" applyNumberFormat="1" applyFont="1" applyFill="1" applyBorder="1" applyAlignment="1">
      <alignment horizontal="center"/>
    </xf>
    <xf numFmtId="0" fontId="5" fillId="0" borderId="81" xfId="0" applyFont="1" applyBorder="1" applyAlignment="1" applyProtection="1">
      <alignment horizontal="centerContinuous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82" xfId="0" applyNumberFormat="1" applyFont="1" applyBorder="1" applyAlignment="1">
      <alignment horizontal="center"/>
    </xf>
    <xf numFmtId="6" fontId="4" fillId="0" borderId="0" xfId="0" applyNumberFormat="1" applyFont="1" applyBorder="1" applyAlignment="1">
      <alignment horizontal="center"/>
    </xf>
    <xf numFmtId="165" fontId="4" fillId="0" borderId="39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83" xfId="0" applyNumberFormat="1" applyFont="1" applyBorder="1" applyAlignment="1">
      <alignment horizontal="center"/>
    </xf>
    <xf numFmtId="167" fontId="4" fillId="0" borderId="54" xfId="1" applyNumberFormat="1" applyFont="1" applyFill="1" applyBorder="1" applyAlignment="1">
      <alignment horizontal="center"/>
    </xf>
    <xf numFmtId="167" fontId="4" fillId="0" borderId="76" xfId="1" applyNumberFormat="1" applyFont="1" applyFill="1" applyBorder="1" applyAlignment="1">
      <alignment horizontal="center"/>
    </xf>
    <xf numFmtId="167" fontId="4" fillId="0" borderId="71" xfId="1" applyNumberFormat="1" applyFont="1" applyFill="1" applyBorder="1" applyAlignment="1">
      <alignment horizontal="center"/>
    </xf>
    <xf numFmtId="166" fontId="4" fillId="0" borderId="73" xfId="2" applyNumberFormat="1" applyFont="1" applyBorder="1" applyAlignment="1">
      <alignment horizontal="center"/>
    </xf>
    <xf numFmtId="166" fontId="4" fillId="2" borderId="70" xfId="2" applyNumberFormat="1" applyFont="1" applyFill="1" applyBorder="1" applyAlignment="1">
      <alignment horizontal="center"/>
    </xf>
    <xf numFmtId="166" fontId="4" fillId="0" borderId="84" xfId="2" applyNumberFormat="1" applyFont="1" applyBorder="1" applyAlignment="1">
      <alignment horizontal="center"/>
    </xf>
    <xf numFmtId="166" fontId="4" fillId="0" borderId="85" xfId="2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" fontId="0" fillId="0" borderId="79" xfId="0" applyNumberFormat="1" applyFont="1" applyFill="1" applyBorder="1" applyAlignment="1">
      <alignment horizontal="center"/>
    </xf>
    <xf numFmtId="3" fontId="0" fillId="0" borderId="86" xfId="0" applyNumberFormat="1" applyFont="1" applyBorder="1" applyAlignment="1">
      <alignment horizontal="center"/>
    </xf>
    <xf numFmtId="6" fontId="4" fillId="0" borderId="87" xfId="0" applyNumberFormat="1" applyFont="1" applyBorder="1" applyAlignment="1">
      <alignment horizontal="center"/>
    </xf>
    <xf numFmtId="38" fontId="4" fillId="0" borderId="55" xfId="0" applyNumberFormat="1" applyFont="1" applyBorder="1" applyAlignment="1">
      <alignment horizont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166" fontId="4" fillId="2" borderId="49" xfId="2" applyNumberFormat="1" applyFont="1" applyFill="1" applyBorder="1" applyAlignment="1">
      <alignment horizontal="center"/>
    </xf>
    <xf numFmtId="166" fontId="4" fillId="2" borderId="76" xfId="2" applyNumberFormat="1" applyFont="1" applyFill="1" applyBorder="1" applyAlignment="1">
      <alignment horizontal="center"/>
    </xf>
    <xf numFmtId="166" fontId="4" fillId="2" borderId="14" xfId="2" applyNumberFormat="1" applyFont="1" applyFill="1" applyBorder="1" applyAlignment="1">
      <alignment horizontal="center"/>
    </xf>
    <xf numFmtId="166" fontId="4" fillId="2" borderId="46" xfId="2" applyNumberFormat="1" applyFont="1" applyFill="1" applyBorder="1" applyAlignment="1">
      <alignment horizontal="center"/>
    </xf>
    <xf numFmtId="0" fontId="0" fillId="2" borderId="0" xfId="0" applyFont="1" applyFill="1" applyBorder="1"/>
    <xf numFmtId="0" fontId="5" fillId="0" borderId="0" xfId="0" applyFont="1" applyBorder="1" applyAlignment="1" applyProtection="1">
      <alignment horizontal="centerContinuous"/>
    </xf>
    <xf numFmtId="0" fontId="7" fillId="0" borderId="0" xfId="0" applyFont="1" applyBorder="1" applyAlignment="1" applyProtection="1">
      <alignment horizontal="center" vertical="center"/>
      <protection locked="0"/>
    </xf>
    <xf numFmtId="38" fontId="0" fillId="0" borderId="0" xfId="0" applyNumberFormat="1" applyFont="1" applyBorder="1" applyAlignment="1">
      <alignment horizontal="center"/>
    </xf>
    <xf numFmtId="167" fontId="4" fillId="0" borderId="0" xfId="1" applyNumberFormat="1" applyFont="1" applyBorder="1" applyAlignment="1">
      <alignment horizontal="center"/>
    </xf>
    <xf numFmtId="166" fontId="4" fillId="0" borderId="0" xfId="2" applyNumberFormat="1" applyFont="1" applyBorder="1" applyAlignment="1">
      <alignment horizontal="center"/>
    </xf>
    <xf numFmtId="6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67" fontId="4" fillId="0" borderId="53" xfId="1" applyNumberFormat="1" applyFont="1" applyBorder="1" applyAlignment="1">
      <alignment horizontal="center"/>
    </xf>
    <xf numFmtId="167" fontId="4" fillId="0" borderId="13" xfId="1" applyNumberFormat="1" applyFont="1" applyBorder="1" applyAlignment="1">
      <alignment horizontal="center"/>
    </xf>
    <xf numFmtId="167" fontId="4" fillId="0" borderId="82" xfId="1" applyNumberFormat="1" applyFont="1" applyBorder="1" applyAlignment="1">
      <alignment horizontal="center"/>
    </xf>
    <xf numFmtId="166" fontId="4" fillId="0" borderId="43" xfId="2" applyNumberFormat="1" applyFont="1" applyBorder="1" applyAlignment="1" applyProtection="1">
      <alignment horizontal="center"/>
    </xf>
    <xf numFmtId="166" fontId="4" fillId="0" borderId="39" xfId="0" applyNumberFormat="1" applyFont="1" applyBorder="1" applyAlignment="1">
      <alignment horizontal="center"/>
    </xf>
    <xf numFmtId="38" fontId="4" fillId="0" borderId="36" xfId="0" applyNumberFormat="1" applyFont="1" applyBorder="1"/>
    <xf numFmtId="38" fontId="4" fillId="0" borderId="14" xfId="0" applyNumberFormat="1" applyFont="1" applyBorder="1"/>
    <xf numFmtId="6" fontId="4" fillId="0" borderId="27" xfId="0" applyNumberFormat="1" applyFont="1" applyBorder="1"/>
    <xf numFmtId="6" fontId="4" fillId="0" borderId="14" xfId="0" applyNumberFormat="1" applyFont="1" applyBorder="1"/>
    <xf numFmtId="6" fontId="4" fillId="0" borderId="36" xfId="0" applyNumberFormat="1" applyFont="1" applyBorder="1"/>
    <xf numFmtId="0" fontId="4" fillId="0" borderId="27" xfId="0" applyFont="1" applyBorder="1"/>
    <xf numFmtId="3" fontId="4" fillId="0" borderId="14" xfId="0" applyNumberFormat="1" applyFont="1" applyBorder="1"/>
    <xf numFmtId="0" fontId="4" fillId="0" borderId="14" xfId="0" applyFont="1" applyBorder="1"/>
    <xf numFmtId="6" fontId="4" fillId="0" borderId="18" xfId="0" applyNumberFormat="1" applyFont="1" applyBorder="1"/>
    <xf numFmtId="0" fontId="4" fillId="0" borderId="18" xfId="0" applyFont="1" applyBorder="1"/>
    <xf numFmtId="3" fontId="4" fillId="0" borderId="18" xfId="0" applyNumberFormat="1" applyFont="1" applyBorder="1"/>
    <xf numFmtId="6" fontId="4" fillId="0" borderId="39" xfId="0" applyNumberFormat="1" applyFont="1" applyBorder="1"/>
    <xf numFmtId="166" fontId="4" fillId="0" borderId="43" xfId="0" applyNumberFormat="1" applyFont="1" applyBorder="1" applyAlignment="1">
      <alignment horizontal="center"/>
    </xf>
    <xf numFmtId="167" fontId="4" fillId="0" borderId="87" xfId="1" applyNumberFormat="1" applyFont="1" applyBorder="1" applyAlignment="1">
      <alignment horizontal="center"/>
    </xf>
    <xf numFmtId="0" fontId="0" fillId="0" borderId="0" xfId="0" applyFont="1" applyBorder="1"/>
    <xf numFmtId="38" fontId="4" fillId="0" borderId="27" xfId="0" applyNumberFormat="1" applyFont="1" applyBorder="1"/>
    <xf numFmtId="6" fontId="4" fillId="0" borderId="88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62" xfId="0" applyNumberFormat="1" applyFont="1" applyBorder="1" applyAlignment="1">
      <alignment horizontal="right"/>
    </xf>
    <xf numFmtId="38" fontId="4" fillId="0" borderId="62" xfId="0" applyNumberFormat="1" applyFont="1" applyFill="1" applyBorder="1" applyAlignment="1">
      <alignment horizontal="right"/>
    </xf>
    <xf numFmtId="0" fontId="5" fillId="0" borderId="80" xfId="0" applyFont="1" applyBorder="1" applyAlignment="1" applyProtection="1">
      <alignment horizontal="centerContinuous"/>
    </xf>
    <xf numFmtId="0" fontId="7" fillId="0" borderId="60" xfId="0" applyFont="1" applyBorder="1" applyAlignment="1" applyProtection="1">
      <alignment horizontal="center" vertical="center"/>
      <protection locked="0"/>
    </xf>
    <xf numFmtId="38" fontId="4" fillId="0" borderId="89" xfId="0" applyNumberFormat="1" applyFont="1" applyBorder="1" applyAlignment="1">
      <alignment horizontal="center"/>
    </xf>
    <xf numFmtId="38" fontId="4" fillId="0" borderId="54" xfId="0" applyNumberFormat="1" applyFont="1" applyBorder="1" applyAlignment="1">
      <alignment horizontal="right"/>
    </xf>
    <xf numFmtId="38" fontId="4" fillId="0" borderId="77" xfId="0" applyNumberFormat="1" applyFont="1" applyBorder="1"/>
    <xf numFmtId="38" fontId="4" fillId="0" borderId="47" xfId="0" applyNumberFormat="1" applyFont="1" applyBorder="1"/>
    <xf numFmtId="0" fontId="4" fillId="0" borderId="77" xfId="0" applyFont="1" applyBorder="1"/>
    <xf numFmtId="38" fontId="4" fillId="0" borderId="76" xfId="0" applyNumberFormat="1" applyFont="1" applyBorder="1" applyAlignment="1">
      <alignment horizontal="right"/>
    </xf>
    <xf numFmtId="38" fontId="4" fillId="0" borderId="45" xfId="0" applyNumberFormat="1" applyFont="1" applyBorder="1"/>
    <xf numFmtId="38" fontId="4" fillId="0" borderId="76" xfId="0" applyNumberFormat="1" applyFont="1" applyFill="1" applyBorder="1" applyAlignment="1">
      <alignment horizontal="right"/>
    </xf>
    <xf numFmtId="38" fontId="4" fillId="0" borderId="76" xfId="0" applyNumberFormat="1" applyFont="1" applyBorder="1" applyAlignment="1">
      <alignment horizontal="center"/>
    </xf>
    <xf numFmtId="38" fontId="4" fillId="0" borderId="46" xfId="0" applyNumberFormat="1" applyFont="1" applyBorder="1"/>
    <xf numFmtId="6" fontId="4" fillId="0" borderId="54" xfId="0" applyNumberFormat="1" applyFont="1" applyBorder="1" applyAlignment="1">
      <alignment horizontal="center"/>
    </xf>
    <xf numFmtId="6" fontId="4" fillId="0" borderId="48" xfId="0" applyNumberFormat="1" applyFont="1" applyBorder="1"/>
    <xf numFmtId="6" fontId="4" fillId="0" borderId="76" xfId="0" applyNumberFormat="1" applyFont="1" applyBorder="1" applyAlignment="1">
      <alignment horizontal="center"/>
    </xf>
    <xf numFmtId="6" fontId="4" fillId="0" borderId="46" xfId="0" applyNumberFormat="1" applyFont="1" applyBorder="1"/>
    <xf numFmtId="6" fontId="4" fillId="0" borderId="47" xfId="0" applyNumberFormat="1" applyFont="1" applyBorder="1"/>
    <xf numFmtId="0" fontId="4" fillId="0" borderId="48" xfId="0" applyFont="1" applyBorder="1"/>
    <xf numFmtId="3" fontId="4" fillId="0" borderId="76" xfId="0" applyNumberFormat="1" applyFont="1" applyBorder="1" applyAlignment="1">
      <alignment horizontal="center"/>
    </xf>
    <xf numFmtId="3" fontId="4" fillId="0" borderId="46" xfId="0" applyNumberFormat="1" applyFont="1" applyBorder="1"/>
    <xf numFmtId="0" fontId="4" fillId="0" borderId="76" xfId="0" applyFont="1" applyBorder="1" applyAlignment="1">
      <alignment horizontal="center"/>
    </xf>
    <xf numFmtId="0" fontId="4" fillId="0" borderId="46" xfId="0" applyFont="1" applyBorder="1"/>
    <xf numFmtId="6" fontId="4" fillId="0" borderId="49" xfId="0" applyNumberFormat="1" applyFont="1" applyBorder="1"/>
    <xf numFmtId="0" fontId="4" fillId="0" borderId="70" xfId="0" applyFont="1" applyBorder="1" applyAlignment="1">
      <alignment horizontal="center"/>
    </xf>
    <xf numFmtId="0" fontId="4" fillId="0" borderId="49" xfId="0" applyFont="1" applyBorder="1"/>
    <xf numFmtId="3" fontId="4" fillId="0" borderId="70" xfId="0" applyNumberFormat="1" applyFont="1" applyBorder="1" applyAlignment="1">
      <alignment horizontal="center"/>
    </xf>
    <xf numFmtId="3" fontId="4" fillId="0" borderId="49" xfId="0" applyNumberFormat="1" applyFont="1" applyBorder="1"/>
    <xf numFmtId="0" fontId="4" fillId="0" borderId="40" xfId="0" applyFont="1" applyBorder="1"/>
    <xf numFmtId="6" fontId="4" fillId="0" borderId="84" xfId="0" applyNumberFormat="1" applyFont="1" applyBorder="1" applyAlignment="1">
      <alignment horizontal="center"/>
    </xf>
    <xf numFmtId="6" fontId="4" fillId="0" borderId="90" xfId="0" applyNumberFormat="1" applyFont="1" applyBorder="1" applyAlignment="1">
      <alignment horizontal="center"/>
    </xf>
    <xf numFmtId="6" fontId="4" fillId="0" borderId="46" xfId="0" applyNumberFormat="1" applyFont="1" applyBorder="1" applyAlignment="1"/>
    <xf numFmtId="165" fontId="4" fillId="0" borderId="49" xfId="0" applyNumberFormat="1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6" fontId="4" fillId="0" borderId="49" xfId="0" applyNumberFormat="1" applyFont="1" applyBorder="1" applyAlignment="1"/>
    <xf numFmtId="6" fontId="4" fillId="0" borderId="47" xfId="0" applyNumberFormat="1" applyFont="1" applyBorder="1" applyAlignment="1"/>
    <xf numFmtId="0" fontId="4" fillId="0" borderId="48" xfId="0" applyFont="1" applyBorder="1" applyAlignment="1">
      <alignment horizontal="center"/>
    </xf>
    <xf numFmtId="0" fontId="5" fillId="0" borderId="72" xfId="0" applyFont="1" applyBorder="1" applyAlignment="1" applyProtection="1">
      <alignment horizontal="centerContinuous"/>
    </xf>
    <xf numFmtId="0" fontId="7" fillId="0" borderId="80" xfId="0" applyFont="1" applyBorder="1" applyAlignment="1" applyProtection="1">
      <alignment horizontal="center" vertical="center"/>
      <protection locked="0"/>
    </xf>
    <xf numFmtId="38" fontId="4" fillId="0" borderId="91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center"/>
    </xf>
    <xf numFmtId="167" fontId="4" fillId="0" borderId="92" xfId="1" applyNumberFormat="1" applyFont="1" applyBorder="1" applyAlignment="1">
      <alignment horizontal="center"/>
    </xf>
    <xf numFmtId="167" fontId="4" fillId="0" borderId="77" xfId="1" applyNumberFormat="1" applyFont="1" applyBorder="1" applyAlignment="1">
      <alignment horizontal="center"/>
    </xf>
    <xf numFmtId="167" fontId="4" fillId="0" borderId="85" xfId="1" applyNumberFormat="1" applyFont="1" applyBorder="1" applyAlignment="1">
      <alignment horizontal="center"/>
    </xf>
    <xf numFmtId="167" fontId="4" fillId="0" borderId="93" xfId="1" applyNumberFormat="1" applyFont="1" applyBorder="1" applyAlignment="1">
      <alignment horizontal="center"/>
    </xf>
    <xf numFmtId="167" fontId="4" fillId="0" borderId="92" xfId="1" applyNumberFormat="1" applyFont="1" applyFill="1" applyBorder="1" applyAlignment="1">
      <alignment horizontal="center"/>
    </xf>
    <xf numFmtId="167" fontId="4" fillId="0" borderId="77" xfId="1" applyNumberFormat="1" applyFont="1" applyFill="1" applyBorder="1" applyAlignment="1">
      <alignment horizontal="center"/>
    </xf>
    <xf numFmtId="167" fontId="4" fillId="0" borderId="73" xfId="1" applyNumberFormat="1" applyFont="1" applyFill="1" applyBorder="1" applyAlignment="1">
      <alignment horizontal="center"/>
    </xf>
    <xf numFmtId="167" fontId="4" fillId="0" borderId="45" xfId="1" applyNumberFormat="1" applyFont="1" applyFill="1" applyBorder="1" applyAlignment="1">
      <alignment horizontal="center"/>
    </xf>
    <xf numFmtId="167" fontId="4" fillId="0" borderId="85" xfId="1" applyNumberFormat="1" applyFont="1" applyFill="1" applyBorder="1" applyAlignment="1">
      <alignment horizontal="center"/>
    </xf>
    <xf numFmtId="167" fontId="4" fillId="0" borderId="93" xfId="1" applyNumberFormat="1" applyFont="1" applyFill="1" applyBorder="1" applyAlignment="1">
      <alignment horizontal="center"/>
    </xf>
    <xf numFmtId="166" fontId="4" fillId="0" borderId="92" xfId="2" applyNumberFormat="1" applyFont="1" applyBorder="1" applyAlignment="1">
      <alignment horizontal="center"/>
    </xf>
    <xf numFmtId="166" fontId="4" fillId="0" borderId="77" xfId="2" applyNumberFormat="1" applyFont="1" applyBorder="1" applyAlignment="1">
      <alignment horizontal="center"/>
    </xf>
    <xf numFmtId="166" fontId="4" fillId="0" borderId="45" xfId="2" applyNumberFormat="1" applyFont="1" applyBorder="1" applyAlignment="1">
      <alignment horizontal="center"/>
    </xf>
    <xf numFmtId="166" fontId="4" fillId="0" borderId="93" xfId="2" applyNumberFormat="1" applyFont="1" applyBorder="1" applyAlignment="1">
      <alignment horizontal="center"/>
    </xf>
    <xf numFmtId="167" fontId="4" fillId="0" borderId="73" xfId="1" applyNumberFormat="1" applyFont="1" applyBorder="1" applyAlignment="1">
      <alignment horizontal="center"/>
    </xf>
    <xf numFmtId="167" fontId="4" fillId="0" borderId="45" xfId="1" applyNumberFormat="1" applyFont="1" applyBorder="1" applyAlignment="1">
      <alignment horizontal="center"/>
    </xf>
    <xf numFmtId="166" fontId="4" fillId="0" borderId="40" xfId="2" applyNumberFormat="1" applyFont="1" applyBorder="1" applyAlignment="1">
      <alignment horizontal="center"/>
    </xf>
    <xf numFmtId="6" fontId="4" fillId="0" borderId="50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165" fontId="4" fillId="0" borderId="40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85" xfId="0" applyNumberFormat="1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6" fontId="4" fillId="0" borderId="85" xfId="0" applyNumberFormat="1" applyFont="1" applyBorder="1" applyAlignment="1">
      <alignment horizontal="center"/>
    </xf>
    <xf numFmtId="6" fontId="4" fillId="0" borderId="93" xfId="0" applyNumberFormat="1" applyFont="1" applyBorder="1" applyAlignment="1">
      <alignment horizontal="center"/>
    </xf>
    <xf numFmtId="0" fontId="4" fillId="0" borderId="88" xfId="0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46" xfId="0" applyNumberFormat="1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8" fontId="4" fillId="0" borderId="93" xfId="0" applyNumberFormat="1" applyFont="1" applyBorder="1" applyAlignment="1">
      <alignment horizontal="center"/>
    </xf>
    <xf numFmtId="166" fontId="4" fillId="0" borderId="49" xfId="0" applyNumberFormat="1" applyFont="1" applyBorder="1" applyAlignment="1">
      <alignment horizontal="center"/>
    </xf>
    <xf numFmtId="38" fontId="4" fillId="0" borderId="59" xfId="0" applyNumberFormat="1" applyFont="1" applyFill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0" fontId="4" fillId="0" borderId="82" xfId="0" applyFont="1" applyBorder="1" applyAlignment="1">
      <alignment horizontal="center"/>
    </xf>
    <xf numFmtId="0" fontId="4" fillId="0" borderId="89" xfId="0" applyFont="1" applyBorder="1" applyAlignment="1">
      <alignment horizontal="center"/>
    </xf>
    <xf numFmtId="38" fontId="4" fillId="0" borderId="57" xfId="0" applyNumberFormat="1" applyFont="1" applyFill="1" applyBorder="1" applyAlignment="1">
      <alignment horizontal="center"/>
    </xf>
    <xf numFmtId="0" fontId="5" fillId="0" borderId="5" xfId="0" applyFont="1" applyBorder="1" applyAlignment="1" applyProtection="1">
      <alignment horizontal="centerContinuous"/>
    </xf>
    <xf numFmtId="6" fontId="4" fillId="0" borderId="94" xfId="0" applyNumberFormat="1" applyFont="1" applyBorder="1" applyAlignment="1">
      <alignment horizontal="center"/>
    </xf>
    <xf numFmtId="165" fontId="4" fillId="0" borderId="84" xfId="0" applyNumberFormat="1" applyFont="1" applyBorder="1" applyAlignment="1">
      <alignment horizontal="center"/>
    </xf>
    <xf numFmtId="38" fontId="4" fillId="0" borderId="84" xfId="0" applyNumberFormat="1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167" fontId="4" fillId="0" borderId="65" xfId="1" applyNumberFormat="1" applyFont="1" applyBorder="1" applyAlignment="1" applyProtection="1">
      <alignment horizontal="center"/>
    </xf>
    <xf numFmtId="167" fontId="4" fillId="0" borderId="43" xfId="1" applyNumberFormat="1" applyFont="1" applyBorder="1" applyAlignment="1" applyProtection="1">
      <alignment horizontal="center"/>
    </xf>
    <xf numFmtId="167" fontId="4" fillId="0" borderId="42" xfId="1" applyNumberFormat="1" applyFont="1" applyBorder="1" applyAlignment="1" applyProtection="1">
      <alignment horizontal="center"/>
    </xf>
    <xf numFmtId="166" fontId="4" fillId="0" borderId="65" xfId="2" applyNumberFormat="1" applyFont="1" applyBorder="1" applyAlignment="1" applyProtection="1">
      <alignment horizontal="center"/>
    </xf>
    <xf numFmtId="167" fontId="4" fillId="0" borderId="27" xfId="1" applyNumberFormat="1" applyFont="1" applyBorder="1" applyAlignment="1" applyProtection="1">
      <alignment horizontal="center"/>
    </xf>
    <xf numFmtId="166" fontId="4" fillId="0" borderId="27" xfId="2" applyNumberFormat="1" applyFont="1" applyBorder="1" applyAlignment="1" applyProtection="1">
      <alignment horizontal="center"/>
    </xf>
    <xf numFmtId="166" fontId="4" fillId="2" borderId="18" xfId="2" applyNumberFormat="1" applyFont="1" applyFill="1" applyBorder="1" applyAlignment="1" applyProtection="1">
      <alignment horizontal="center"/>
    </xf>
    <xf numFmtId="38" fontId="4" fillId="0" borderId="30" xfId="0" applyNumberFormat="1" applyFont="1" applyBorder="1"/>
    <xf numFmtId="0" fontId="4" fillId="0" borderId="30" xfId="0" applyFont="1" applyBorder="1"/>
    <xf numFmtId="38" fontId="4" fillId="0" borderId="12" xfId="0" applyNumberFormat="1" applyFont="1" applyBorder="1"/>
    <xf numFmtId="0" fontId="4" fillId="0" borderId="16" xfId="0" applyFont="1" applyBorder="1"/>
    <xf numFmtId="6" fontId="4" fillId="0" borderId="43" xfId="0" applyNumberFormat="1" applyFont="1" applyBorder="1"/>
    <xf numFmtId="6" fontId="4" fillId="0" borderId="33" xfId="0" applyNumberFormat="1" applyFont="1" applyBorder="1"/>
    <xf numFmtId="6" fontId="4" fillId="0" borderId="16" xfId="0" applyNumberFormat="1" applyFont="1" applyBorder="1"/>
    <xf numFmtId="165" fontId="4" fillId="0" borderId="16" xfId="0" applyNumberFormat="1" applyFont="1" applyBorder="1"/>
    <xf numFmtId="38" fontId="4" fillId="0" borderId="16" xfId="0" applyNumberFormat="1" applyFont="1" applyBorder="1"/>
    <xf numFmtId="0" fontId="4" fillId="0" borderId="33" xfId="0" applyFont="1" applyBorder="1"/>
    <xf numFmtId="6" fontId="4" fillId="0" borderId="34" xfId="0" applyNumberFormat="1" applyFont="1" applyBorder="1"/>
    <xf numFmtId="165" fontId="4" fillId="0" borderId="18" xfId="0" applyNumberFormat="1" applyFont="1" applyBorder="1"/>
    <xf numFmtId="38" fontId="4" fillId="0" borderId="18" xfId="0" applyNumberFormat="1" applyFont="1" applyBorder="1"/>
    <xf numFmtId="0" fontId="4" fillId="0" borderId="34" xfId="0" applyFont="1" applyBorder="1"/>
    <xf numFmtId="0" fontId="4" fillId="0" borderId="0" xfId="0" applyFont="1" applyBorder="1" applyAlignment="1">
      <alignment horizontal="left" indent="2"/>
    </xf>
    <xf numFmtId="38" fontId="4" fillId="0" borderId="83" xfId="0" applyNumberFormat="1" applyFont="1" applyBorder="1" applyAlignment="1">
      <alignment horizontal="center"/>
    </xf>
    <xf numFmtId="3" fontId="0" fillId="0" borderId="81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center"/>
    </xf>
    <xf numFmtId="0" fontId="4" fillId="0" borderId="92" xfId="0" applyFont="1" applyBorder="1" applyAlignment="1">
      <alignment horizontal="center"/>
    </xf>
    <xf numFmtId="38" fontId="4" fillId="0" borderId="92" xfId="0" applyNumberFormat="1" applyFont="1" applyBorder="1" applyAlignment="1">
      <alignment horizontal="center"/>
    </xf>
    <xf numFmtId="6" fontId="4" fillId="0" borderId="92" xfId="0" applyNumberFormat="1" applyFont="1" applyBorder="1" applyAlignment="1">
      <alignment horizontal="center"/>
    </xf>
    <xf numFmtId="3" fontId="4" fillId="0" borderId="73" xfId="0" applyNumberFormat="1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0" fontId="4" fillId="0" borderId="84" xfId="0" applyFont="1" applyBorder="1" applyAlignment="1">
      <alignment horizontal="center"/>
    </xf>
    <xf numFmtId="3" fontId="4" fillId="0" borderId="84" xfId="0" applyNumberFormat="1" applyFont="1" applyBorder="1" applyAlignment="1">
      <alignment horizontal="center"/>
    </xf>
    <xf numFmtId="38" fontId="4" fillId="0" borderId="96" xfId="0" applyNumberFormat="1" applyFont="1" applyBorder="1" applyAlignment="1">
      <alignment horizontal="center"/>
    </xf>
    <xf numFmtId="38" fontId="4" fillId="0" borderId="97" xfId="0" applyNumberFormat="1" applyFont="1" applyBorder="1" applyAlignment="1">
      <alignment horizontal="center"/>
    </xf>
    <xf numFmtId="38" fontId="4" fillId="0" borderId="98" xfId="0" applyNumberFormat="1" applyFont="1" applyBorder="1" applyAlignment="1">
      <alignment horizontal="center"/>
    </xf>
    <xf numFmtId="38" fontId="4" fillId="0" borderId="99" xfId="0" applyNumberFormat="1" applyFont="1" applyBorder="1" applyAlignment="1">
      <alignment horizontal="center"/>
    </xf>
    <xf numFmtId="0" fontId="7" fillId="0" borderId="100" xfId="0" applyFont="1" applyBorder="1" applyAlignment="1" applyProtection="1">
      <alignment horizontal="center" vertical="center"/>
      <protection locked="0"/>
    </xf>
    <xf numFmtId="167" fontId="4" fillId="0" borderId="74" xfId="1" applyNumberFormat="1" applyFont="1" applyBorder="1" applyAlignment="1" applyProtection="1">
      <alignment horizontal="center"/>
    </xf>
    <xf numFmtId="166" fontId="4" fillId="2" borderId="39" xfId="2" applyNumberFormat="1" applyFont="1" applyFill="1" applyBorder="1" applyAlignment="1" applyProtection="1">
      <alignment horizontal="center"/>
    </xf>
    <xf numFmtId="166" fontId="4" fillId="0" borderId="101" xfId="2" applyNumberFormat="1" applyFont="1" applyBorder="1" applyAlignment="1" applyProtection="1">
      <alignment horizontal="center"/>
    </xf>
    <xf numFmtId="0" fontId="7" fillId="0" borderId="81" xfId="0" applyFont="1" applyBorder="1" applyAlignment="1" applyProtection="1">
      <alignment horizontal="center" vertical="center"/>
      <protection locked="0"/>
    </xf>
    <xf numFmtId="38" fontId="4" fillId="0" borderId="0" xfId="0" applyNumberFormat="1" applyFont="1" applyFill="1" applyBorder="1" applyAlignment="1">
      <alignment horizontal="center"/>
    </xf>
    <xf numFmtId="3" fontId="0" fillId="0" borderId="86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9" fillId="0" borderId="38" xfId="0" applyFont="1" applyBorder="1" applyAlignment="1" applyProtection="1">
      <alignment horizontal="left"/>
      <protection locked="0"/>
    </xf>
    <xf numFmtId="0" fontId="9" fillId="0" borderId="38" xfId="0" applyFont="1" applyBorder="1" applyAlignment="1">
      <alignment horizontal="left"/>
    </xf>
    <xf numFmtId="14" fontId="9" fillId="0" borderId="2" xfId="0" applyNumberFormat="1" applyFont="1" applyBorder="1" applyAlignment="1" applyProtection="1">
      <alignment horizontal="left"/>
      <protection locked="0"/>
    </xf>
    <xf numFmtId="0" fontId="9" fillId="0" borderId="2" xfId="0" applyFont="1" applyBorder="1" applyAlignment="1">
      <alignment horizontal="left"/>
    </xf>
    <xf numFmtId="0" fontId="8" fillId="0" borderId="38" xfId="0" applyFont="1" applyBorder="1" applyAlignment="1" applyProtection="1">
      <alignment horizontal="left"/>
      <protection locked="0"/>
    </xf>
    <xf numFmtId="167" fontId="4" fillId="0" borderId="48" xfId="1" applyNumberFormat="1" applyFont="1" applyBorder="1" applyAlignment="1" applyProtection="1">
      <alignment horizontal="center"/>
    </xf>
    <xf numFmtId="167" fontId="4" fillId="0" borderId="47" xfId="1" applyNumberFormat="1" applyFont="1" applyBorder="1" applyAlignment="1" applyProtection="1">
      <alignment horizontal="center"/>
    </xf>
    <xf numFmtId="167" fontId="4" fillId="0" borderId="46" xfId="1" applyNumberFormat="1" applyFont="1" applyBorder="1" applyAlignment="1" applyProtection="1">
      <alignment horizontal="center"/>
    </xf>
    <xf numFmtId="166" fontId="4" fillId="0" borderId="48" xfId="2" applyNumberFormat="1" applyFont="1" applyBorder="1" applyAlignment="1" applyProtection="1">
      <alignment horizontal="center"/>
    </xf>
    <xf numFmtId="166" fontId="4" fillId="0" borderId="46" xfId="2" applyNumberFormat="1" applyFont="1" applyBorder="1" applyAlignment="1" applyProtection="1">
      <alignment horizontal="center"/>
    </xf>
    <xf numFmtId="166" fontId="4" fillId="0" borderId="47" xfId="2" applyNumberFormat="1" applyFont="1" applyBorder="1" applyAlignment="1" applyProtection="1">
      <alignment horizontal="center"/>
    </xf>
    <xf numFmtId="166" fontId="4" fillId="0" borderId="49" xfId="2" applyNumberFormat="1" applyFont="1" applyBorder="1" applyAlignment="1" applyProtection="1">
      <alignment horizontal="center"/>
    </xf>
    <xf numFmtId="166" fontId="4" fillId="2" borderId="49" xfId="2" applyNumberFormat="1" applyFont="1" applyFill="1" applyBorder="1" applyAlignment="1" applyProtection="1">
      <alignment horizontal="center"/>
    </xf>
    <xf numFmtId="3" fontId="0" fillId="0" borderId="102" xfId="0" applyNumberFormat="1" applyFont="1" applyBorder="1" applyAlignment="1">
      <alignment horizontal="center"/>
    </xf>
    <xf numFmtId="0" fontId="7" fillId="0" borderId="78" xfId="0" applyFont="1" applyBorder="1" applyAlignment="1" applyProtection="1">
      <alignment horizontal="center" vertical="center"/>
      <protection locked="0"/>
    </xf>
    <xf numFmtId="0" fontId="7" fillId="0" borderId="103" xfId="0" applyFont="1" applyBorder="1" applyAlignment="1" applyProtection="1">
      <alignment horizontal="center" vertical="center"/>
      <protection locked="0"/>
    </xf>
    <xf numFmtId="0" fontId="7" fillId="0" borderId="102" xfId="0" applyFont="1" applyBorder="1" applyAlignment="1" applyProtection="1">
      <alignment horizontal="center" vertical="center"/>
      <protection locked="0"/>
    </xf>
    <xf numFmtId="167" fontId="4" fillId="0" borderId="82" xfId="1" applyNumberFormat="1" applyFont="1" applyBorder="1" applyAlignment="1" applyProtection="1">
      <alignment horizontal="center"/>
    </xf>
    <xf numFmtId="0" fontId="7" fillId="0" borderId="86" xfId="0" applyFont="1" applyBorder="1" applyAlignment="1" applyProtection="1">
      <alignment horizontal="center" vertical="center"/>
      <protection locked="0"/>
    </xf>
    <xf numFmtId="167" fontId="4" fillId="0" borderId="92" xfId="1" applyNumberFormat="1" applyFont="1" applyBorder="1" applyAlignment="1" applyProtection="1">
      <alignment horizontal="center"/>
    </xf>
    <xf numFmtId="167" fontId="4" fillId="0" borderId="85" xfId="1" applyNumberFormat="1" applyFont="1" applyBorder="1" applyAlignment="1" applyProtection="1">
      <alignment horizontal="center"/>
    </xf>
    <xf numFmtId="167" fontId="4" fillId="0" borderId="73" xfId="1" applyNumberFormat="1" applyFont="1" applyBorder="1" applyAlignment="1" applyProtection="1">
      <alignment horizontal="center"/>
    </xf>
    <xf numFmtId="166" fontId="4" fillId="0" borderId="92" xfId="2" applyNumberFormat="1" applyFont="1" applyBorder="1" applyAlignment="1" applyProtection="1">
      <alignment horizontal="center"/>
    </xf>
    <xf numFmtId="166" fontId="4" fillId="0" borderId="73" xfId="2" applyNumberFormat="1" applyFont="1" applyBorder="1" applyAlignment="1" applyProtection="1">
      <alignment horizontal="center"/>
    </xf>
    <xf numFmtId="166" fontId="4" fillId="0" borderId="85" xfId="2" applyNumberFormat="1" applyFont="1" applyBorder="1" applyAlignment="1" applyProtection="1">
      <alignment horizontal="center"/>
    </xf>
    <xf numFmtId="166" fontId="4" fillId="0" borderId="84" xfId="2" applyNumberFormat="1" applyFont="1" applyBorder="1" applyAlignment="1" applyProtection="1">
      <alignment horizontal="center"/>
    </xf>
    <xf numFmtId="6" fontId="4" fillId="0" borderId="95" xfId="0" applyNumberFormat="1" applyFont="1" applyBorder="1" applyAlignment="1">
      <alignment horizontal="center"/>
    </xf>
    <xf numFmtId="38" fontId="4" fillId="0" borderId="95" xfId="0" applyNumberFormat="1" applyFont="1" applyBorder="1" applyAlignment="1">
      <alignment horizontal="center"/>
    </xf>
    <xf numFmtId="38" fontId="4" fillId="0" borderId="65" xfId="0" applyNumberFormat="1" applyFont="1" applyBorder="1"/>
    <xf numFmtId="38" fontId="4" fillId="0" borderId="43" xfId="0" applyNumberFormat="1" applyFont="1" applyBorder="1"/>
    <xf numFmtId="0" fontId="4" fillId="0" borderId="65" xfId="0" applyFont="1" applyBorder="1"/>
    <xf numFmtId="38" fontId="4" fillId="0" borderId="42" xfId="0" applyNumberFormat="1" applyFont="1" applyBorder="1"/>
    <xf numFmtId="6" fontId="4" fillId="0" borderId="65" xfId="0" applyNumberFormat="1" applyFont="1" applyBorder="1"/>
    <xf numFmtId="6" fontId="4" fillId="0" borderId="42" xfId="0" applyNumberFormat="1" applyFont="1" applyBorder="1"/>
    <xf numFmtId="3" fontId="4" fillId="0" borderId="42" xfId="0" applyNumberFormat="1" applyFont="1" applyBorder="1"/>
    <xf numFmtId="0" fontId="4" fillId="0" borderId="42" xfId="0" applyFont="1" applyBorder="1"/>
    <xf numFmtId="0" fontId="4" fillId="0" borderId="39" xfId="0" applyFont="1" applyBorder="1"/>
    <xf numFmtId="3" fontId="4" fillId="0" borderId="39" xfId="0" applyNumberFormat="1" applyFont="1" applyBorder="1"/>
    <xf numFmtId="6" fontId="4" fillId="0" borderId="0" xfId="0" applyNumberFormat="1" applyFont="1" applyBorder="1"/>
    <xf numFmtId="165" fontId="4" fillId="0" borderId="39" xfId="0" applyNumberFormat="1" applyFont="1" applyBorder="1"/>
    <xf numFmtId="38" fontId="4" fillId="0" borderId="39" xfId="0" applyNumberFormat="1" applyFont="1" applyBorder="1"/>
    <xf numFmtId="0" fontId="4" fillId="0" borderId="0" xfId="0" applyFont="1" applyBorder="1"/>
    <xf numFmtId="38" fontId="4" fillId="0" borderId="54" xfId="0" applyNumberFormat="1" applyFont="1" applyBorder="1"/>
    <xf numFmtId="38" fontId="4" fillId="0" borderId="71" xfId="0" applyNumberFormat="1" applyFont="1" applyBorder="1"/>
    <xf numFmtId="0" fontId="4" fillId="0" borderId="54" xfId="0" applyFont="1" applyBorder="1"/>
    <xf numFmtId="38" fontId="4" fillId="0" borderId="76" xfId="0" applyNumberFormat="1" applyFont="1" applyBorder="1"/>
    <xf numFmtId="6" fontId="4" fillId="0" borderId="54" xfId="0" applyNumberFormat="1" applyFont="1" applyBorder="1"/>
    <xf numFmtId="6" fontId="4" fillId="0" borderId="76" xfId="0" applyNumberFormat="1" applyFont="1" applyBorder="1"/>
    <xf numFmtId="6" fontId="4" fillId="0" borderId="71" xfId="0" applyNumberFormat="1" applyFont="1" applyBorder="1"/>
    <xf numFmtId="3" fontId="4" fillId="0" borderId="76" xfId="0" applyNumberFormat="1" applyFont="1" applyBorder="1"/>
    <xf numFmtId="0" fontId="4" fillId="0" borderId="76" xfId="0" applyFont="1" applyBorder="1"/>
    <xf numFmtId="6" fontId="4" fillId="0" borderId="70" xfId="0" applyNumberFormat="1" applyFont="1" applyBorder="1"/>
    <xf numFmtId="0" fontId="4" fillId="0" borderId="70" xfId="0" applyFont="1" applyBorder="1"/>
    <xf numFmtId="3" fontId="4" fillId="0" borderId="70" xfId="0" applyNumberFormat="1" applyFont="1" applyBorder="1"/>
    <xf numFmtId="6" fontId="4" fillId="0" borderId="84" xfId="0" applyNumberFormat="1" applyFont="1" applyBorder="1"/>
    <xf numFmtId="6" fontId="4" fillId="0" borderId="85" xfId="0" applyNumberFormat="1" applyFont="1" applyBorder="1"/>
    <xf numFmtId="6" fontId="4" fillId="0" borderId="56" xfId="0" applyNumberFormat="1" applyFont="1" applyBorder="1"/>
    <xf numFmtId="165" fontId="4" fillId="0" borderId="70" xfId="0" applyNumberFormat="1" applyFont="1" applyBorder="1"/>
    <xf numFmtId="38" fontId="4" fillId="0" borderId="70" xfId="0" applyNumberFormat="1" applyFont="1" applyBorder="1"/>
    <xf numFmtId="0" fontId="4" fillId="0" borderId="56" xfId="0" applyFont="1" applyBorder="1"/>
    <xf numFmtId="38" fontId="4" fillId="0" borderId="92" xfId="0" applyNumberFormat="1" applyFont="1" applyFill="1" applyBorder="1" applyAlignment="1">
      <alignment horizontal="center"/>
    </xf>
    <xf numFmtId="38" fontId="4" fillId="0" borderId="95" xfId="0" applyNumberFormat="1" applyFont="1" applyFill="1" applyBorder="1" applyAlignment="1">
      <alignment horizontal="center"/>
    </xf>
    <xf numFmtId="0" fontId="7" fillId="0" borderId="5" xfId="0" applyFont="1" applyBorder="1" applyAlignment="1" applyProtection="1">
      <alignment horizontal="center" vertical="center"/>
      <protection locked="0"/>
    </xf>
    <xf numFmtId="38" fontId="4" fillId="0" borderId="94" xfId="0" applyNumberFormat="1" applyFont="1" applyBorder="1" applyAlignment="1">
      <alignment horizontal="center"/>
    </xf>
    <xf numFmtId="38" fontId="4" fillId="0" borderId="104" xfId="0" applyNumberFormat="1" applyFont="1" applyBorder="1" applyAlignment="1">
      <alignment horizontal="center"/>
    </xf>
    <xf numFmtId="38" fontId="4" fillId="0" borderId="105" xfId="0" applyNumberFormat="1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9EEB9-ECB7-49BB-9756-4A9D17E156D9}">
  <dimension ref="A1:BG159"/>
  <sheetViews>
    <sheetView tabSelected="1" zoomScale="70" zoomScaleNormal="70" workbookViewId="0">
      <pane xSplit="2" ySplit="8" topLeftCell="W9" activePane="bottomRight" state="frozen"/>
      <selection pane="topRight" activeCell="C1" sqref="C1"/>
      <selection pane="bottomLeft" activeCell="A9" sqref="A9"/>
      <selection pane="bottomRight" activeCell="AD10" sqref="AD10"/>
    </sheetView>
  </sheetViews>
  <sheetFormatPr defaultColWidth="12" defaultRowHeight="15" x14ac:dyDescent="0.25"/>
  <cols>
    <col min="1" max="1" width="3.140625" style="2" bestFit="1" customWidth="1"/>
    <col min="2" max="2" width="58.7109375" style="2" customWidth="1"/>
    <col min="3" max="9" width="14.28515625" style="2" customWidth="1"/>
    <col min="10" max="32" width="14.28515625" style="2" bestFit="1" customWidth="1"/>
    <col min="33" max="33" width="14.85546875" style="2" bestFit="1" customWidth="1"/>
    <col min="34" max="48" width="14.85546875" style="2" customWidth="1"/>
    <col min="49" max="50" width="14.28515625" style="2" bestFit="1" customWidth="1"/>
    <col min="51" max="54" width="13.85546875" style="2" bestFit="1" customWidth="1"/>
    <col min="55" max="58" width="14.42578125" style="2" bestFit="1" customWidth="1"/>
    <col min="59" max="59" width="12.5703125" style="2" customWidth="1"/>
    <col min="60" max="16384" width="12" style="2"/>
  </cols>
  <sheetData>
    <row r="1" spans="1:59" ht="16.5" thickTop="1" thickBot="1" x14ac:dyDescent="0.3">
      <c r="B1" s="548" t="s">
        <v>19</v>
      </c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549"/>
      <c r="T1" s="549"/>
      <c r="U1" s="549"/>
      <c r="V1" s="549"/>
      <c r="W1" s="549"/>
      <c r="X1" s="549"/>
      <c r="Y1" s="549"/>
      <c r="Z1" s="549"/>
      <c r="AA1" s="549"/>
      <c r="AB1" s="549"/>
      <c r="AC1" s="549"/>
      <c r="AD1" s="549"/>
      <c r="AE1" s="549"/>
      <c r="AF1" s="549"/>
      <c r="AG1" s="549"/>
      <c r="AH1" s="549"/>
      <c r="AI1" s="549"/>
      <c r="AJ1" s="549"/>
      <c r="AK1" s="549"/>
      <c r="AL1" s="549"/>
      <c r="AM1" s="549"/>
      <c r="AN1" s="549"/>
      <c r="AO1" s="549"/>
      <c r="AP1" s="549"/>
      <c r="AQ1" s="549"/>
      <c r="AR1" s="549"/>
      <c r="AS1" s="549"/>
      <c r="AT1" s="549"/>
      <c r="AU1" s="549"/>
      <c r="AV1" s="549"/>
      <c r="AW1" s="549"/>
      <c r="AX1" s="549"/>
      <c r="AY1" s="36"/>
      <c r="AZ1" s="36"/>
      <c r="BA1" s="36"/>
      <c r="BB1" s="36"/>
      <c r="BC1" s="36"/>
      <c r="BD1" s="36"/>
      <c r="BE1" s="37"/>
      <c r="BF1" s="37"/>
      <c r="BG1" s="385"/>
    </row>
    <row r="2" spans="1:59" ht="27.6" customHeight="1" thickTop="1" thickBot="1" x14ac:dyDescent="0.3">
      <c r="B2" s="5" t="s">
        <v>0</v>
      </c>
      <c r="C2" s="550" t="s">
        <v>65</v>
      </c>
      <c r="D2" s="551"/>
      <c r="E2" s="551"/>
      <c r="F2" s="551"/>
      <c r="G2" s="551"/>
      <c r="H2" s="551"/>
      <c r="I2" s="551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8"/>
    </row>
    <row r="3" spans="1:59" ht="27.6" customHeight="1" thickTop="1" thickBot="1" x14ac:dyDescent="0.3">
      <c r="B3" s="5" t="s">
        <v>1</v>
      </c>
      <c r="C3" s="550" t="s">
        <v>67</v>
      </c>
      <c r="D3" s="551"/>
      <c r="E3" s="551"/>
      <c r="F3" s="551"/>
      <c r="G3" s="551"/>
      <c r="H3" s="551"/>
      <c r="I3" s="551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10"/>
    </row>
    <row r="4" spans="1:59" ht="27.6" customHeight="1" thickTop="1" thickBot="1" x14ac:dyDescent="0.3">
      <c r="B4" s="5" t="s">
        <v>2</v>
      </c>
      <c r="C4" s="552" t="s">
        <v>69</v>
      </c>
      <c r="D4" s="553"/>
      <c r="E4" s="553"/>
      <c r="F4" s="553"/>
      <c r="G4" s="553"/>
      <c r="H4" s="553"/>
      <c r="I4" s="553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11"/>
    </row>
    <row r="5" spans="1:59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11"/>
    </row>
    <row r="6" spans="1:59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20"/>
    </row>
    <row r="7" spans="1:59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5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420">
        <v>2021</v>
      </c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356"/>
      <c r="AK7" s="500">
        <v>2022</v>
      </c>
      <c r="AL7" s="356"/>
      <c r="AM7" s="356"/>
      <c r="AN7" s="356"/>
      <c r="AO7" s="356"/>
      <c r="AP7" s="356"/>
      <c r="AQ7" s="356"/>
      <c r="AR7" s="356"/>
      <c r="AS7" s="356"/>
      <c r="AT7" s="356"/>
      <c r="AU7" s="356"/>
      <c r="AV7" s="356"/>
      <c r="AW7" s="22" t="s">
        <v>15</v>
      </c>
      <c r="AX7" s="23"/>
      <c r="AY7" s="23"/>
      <c r="AZ7" s="23"/>
      <c r="BA7" s="23"/>
      <c r="BB7" s="23"/>
      <c r="BC7" s="23"/>
      <c r="BD7" s="25"/>
      <c r="BE7" s="24"/>
      <c r="BF7" s="24"/>
      <c r="BG7" s="386"/>
    </row>
    <row r="8" spans="1:59" ht="15.75" thickBot="1" x14ac:dyDescent="0.3">
      <c r="B8" s="26"/>
      <c r="C8" s="27" t="s">
        <v>9</v>
      </c>
      <c r="D8" s="28" t="s">
        <v>10</v>
      </c>
      <c r="E8" s="28" t="s">
        <v>16</v>
      </c>
      <c r="F8" s="28" t="s">
        <v>11</v>
      </c>
      <c r="G8" s="28" t="s">
        <v>17</v>
      </c>
      <c r="H8" s="28" t="s">
        <v>3</v>
      </c>
      <c r="I8" s="28" t="s">
        <v>13</v>
      </c>
      <c r="J8" s="28" t="s">
        <v>4</v>
      </c>
      <c r="K8" s="28" t="s">
        <v>5</v>
      </c>
      <c r="L8" s="28" t="s">
        <v>6</v>
      </c>
      <c r="M8" s="28" t="s">
        <v>7</v>
      </c>
      <c r="N8" s="3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357" t="s">
        <v>7</v>
      </c>
      <c r="Z8" s="357" t="s">
        <v>8</v>
      </c>
      <c r="AA8" s="357" t="s">
        <v>9</v>
      </c>
      <c r="AB8" s="357" t="s">
        <v>10</v>
      </c>
      <c r="AC8" s="357" t="s">
        <v>16</v>
      </c>
      <c r="AD8" s="357" t="s">
        <v>11</v>
      </c>
      <c r="AE8" s="357" t="s">
        <v>12</v>
      </c>
      <c r="AF8" s="357" t="s">
        <v>3</v>
      </c>
      <c r="AG8" s="357" t="s">
        <v>13</v>
      </c>
      <c r="AH8" s="380" t="s">
        <v>4</v>
      </c>
      <c r="AI8" s="541" t="s">
        <v>5</v>
      </c>
      <c r="AJ8" s="545" t="s">
        <v>6</v>
      </c>
      <c r="AK8" s="612" t="s">
        <v>7</v>
      </c>
      <c r="AL8" s="357" t="s">
        <v>8</v>
      </c>
      <c r="AM8" s="357" t="s">
        <v>9</v>
      </c>
      <c r="AN8" s="357" t="s">
        <v>10</v>
      </c>
      <c r="AO8" s="357" t="s">
        <v>16</v>
      </c>
      <c r="AP8" s="357" t="s">
        <v>11</v>
      </c>
      <c r="AQ8" s="357" t="s">
        <v>12</v>
      </c>
      <c r="AR8" s="357" t="s">
        <v>3</v>
      </c>
      <c r="AS8" s="357" t="s">
        <v>13</v>
      </c>
      <c r="AT8" s="380" t="s">
        <v>4</v>
      </c>
      <c r="AU8" s="541" t="s">
        <v>5</v>
      </c>
      <c r="AV8" s="545" t="s">
        <v>6</v>
      </c>
      <c r="AW8" s="379" t="s">
        <v>9</v>
      </c>
      <c r="AX8" s="380" t="s">
        <v>10</v>
      </c>
      <c r="AY8" s="380" t="s">
        <v>16</v>
      </c>
      <c r="AZ8" s="380" t="s">
        <v>11</v>
      </c>
      <c r="BA8" s="380" t="s">
        <v>12</v>
      </c>
      <c r="BB8" s="380" t="s">
        <v>3</v>
      </c>
      <c r="BC8" s="380" t="s">
        <v>13</v>
      </c>
      <c r="BD8" s="380" t="s">
        <v>4</v>
      </c>
      <c r="BE8" s="380" t="s">
        <v>5</v>
      </c>
      <c r="BF8" s="320" t="s">
        <v>6</v>
      </c>
      <c r="BG8" s="387"/>
    </row>
    <row r="9" spans="1:59" x14ac:dyDescent="0.25">
      <c r="A9" s="4">
        <v>1</v>
      </c>
      <c r="B9" s="38" t="s">
        <v>14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313"/>
      <c r="O9" s="321"/>
      <c r="P9" s="43"/>
      <c r="Q9" s="43"/>
      <c r="R9" s="43"/>
      <c r="S9" s="43"/>
      <c r="T9" s="43"/>
      <c r="U9" s="313"/>
      <c r="V9" s="358"/>
      <c r="W9" s="358"/>
      <c r="X9" s="422"/>
      <c r="Y9" s="358"/>
      <c r="Z9" s="358"/>
      <c r="AA9" s="358"/>
      <c r="AB9" s="358"/>
      <c r="AC9" s="358"/>
      <c r="AD9" s="358"/>
      <c r="AE9" s="43"/>
      <c r="AF9" s="358"/>
      <c r="AG9" s="358"/>
      <c r="AH9" s="358"/>
      <c r="AI9" s="358"/>
      <c r="AJ9" s="358"/>
      <c r="AK9" s="4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321"/>
      <c r="AX9" s="45"/>
      <c r="AY9" s="46"/>
      <c r="AZ9" s="46"/>
      <c r="BA9" s="46"/>
      <c r="BB9" s="46"/>
      <c r="BC9" s="46"/>
      <c r="BD9" s="46"/>
      <c r="BE9" s="46"/>
      <c r="BF9" s="322"/>
      <c r="BG9" s="388"/>
    </row>
    <row r="10" spans="1:59" x14ac:dyDescent="0.25">
      <c r="A10" s="4"/>
      <c r="B10" s="33" t="s">
        <v>41</v>
      </c>
      <c r="C10" s="125">
        <v>152236</v>
      </c>
      <c r="D10" s="126">
        <v>150963</v>
      </c>
      <c r="E10" s="126">
        <v>150445</v>
      </c>
      <c r="F10" s="126">
        <v>151811</v>
      </c>
      <c r="G10" s="126">
        <v>151607</v>
      </c>
      <c r="H10" s="126">
        <v>150970</v>
      </c>
      <c r="I10" s="126">
        <v>151818</v>
      </c>
      <c r="J10" s="126">
        <v>153551</v>
      </c>
      <c r="K10" s="126">
        <v>153997</v>
      </c>
      <c r="L10" s="126">
        <v>154505</v>
      </c>
      <c r="M10" s="126">
        <v>153120</v>
      </c>
      <c r="N10" s="417">
        <v>152581</v>
      </c>
      <c r="O10" s="423">
        <v>152465</v>
      </c>
      <c r="P10" s="231">
        <v>152247</v>
      </c>
      <c r="Q10" s="231">
        <v>151920</v>
      </c>
      <c r="R10" s="231">
        <v>151991</v>
      </c>
      <c r="S10" s="231">
        <v>151431</v>
      </c>
      <c r="T10" s="231">
        <v>150371</v>
      </c>
      <c r="U10" s="344">
        <v>150068</v>
      </c>
      <c r="V10" s="319">
        <v>152130</v>
      </c>
      <c r="W10" s="319">
        <v>152414</v>
      </c>
      <c r="X10" s="424">
        <v>153378</v>
      </c>
      <c r="Y10" s="415">
        <v>153559</v>
      </c>
      <c r="Z10" s="415">
        <v>152872</v>
      </c>
      <c r="AA10" s="415">
        <v>152090</v>
      </c>
      <c r="AB10" s="415">
        <v>155961</v>
      </c>
      <c r="AC10" s="415">
        <v>154817</v>
      </c>
      <c r="AD10" s="512">
        <v>154429</v>
      </c>
      <c r="AE10" s="512">
        <v>154482</v>
      </c>
      <c r="AF10" s="512">
        <v>154193</v>
      </c>
      <c r="AG10" s="512">
        <v>153869</v>
      </c>
      <c r="AH10" s="415">
        <v>153810</v>
      </c>
      <c r="AI10" s="512">
        <v>153808</v>
      </c>
      <c r="AJ10" s="578">
        <v>154723</v>
      </c>
      <c r="AK10" s="592">
        <v>154908</v>
      </c>
      <c r="AL10" s="415"/>
      <c r="AM10" s="415"/>
      <c r="AN10" s="415"/>
      <c r="AO10" s="415"/>
      <c r="AP10" s="415"/>
      <c r="AQ10" s="415"/>
      <c r="AR10" s="415"/>
      <c r="AS10" s="415"/>
      <c r="AT10" s="415"/>
      <c r="AU10" s="415"/>
      <c r="AV10" s="415"/>
      <c r="AW10" s="323">
        <f t="shared" ref="AW10:BF15" si="0">O10-C10</f>
        <v>229</v>
      </c>
      <c r="AX10" s="136">
        <f t="shared" si="0"/>
        <v>1284</v>
      </c>
      <c r="AY10" s="136">
        <f t="shared" si="0"/>
        <v>1475</v>
      </c>
      <c r="AZ10" s="136">
        <f t="shared" si="0"/>
        <v>180</v>
      </c>
      <c r="BA10" s="136">
        <f t="shared" si="0"/>
        <v>-176</v>
      </c>
      <c r="BB10" s="136">
        <f t="shared" si="0"/>
        <v>-599</v>
      </c>
      <c r="BC10" s="136">
        <f t="shared" si="0"/>
        <v>-1750</v>
      </c>
      <c r="BD10" s="136">
        <f t="shared" si="0"/>
        <v>-1421</v>
      </c>
      <c r="BE10" s="136">
        <f t="shared" si="0"/>
        <v>-1583</v>
      </c>
      <c r="BF10" s="172">
        <f t="shared" si="0"/>
        <v>-1127</v>
      </c>
      <c r="BG10" s="389"/>
    </row>
    <row r="11" spans="1:59" x14ac:dyDescent="0.25">
      <c r="A11" s="4"/>
      <c r="B11" s="33" t="s">
        <v>42</v>
      </c>
      <c r="C11" s="125">
        <v>37496</v>
      </c>
      <c r="D11" s="126">
        <v>38037</v>
      </c>
      <c r="E11" s="126">
        <v>38406</v>
      </c>
      <c r="F11" s="126">
        <v>37898</v>
      </c>
      <c r="G11" s="126">
        <v>38013</v>
      </c>
      <c r="H11" s="126">
        <v>38240</v>
      </c>
      <c r="I11" s="126">
        <v>37429</v>
      </c>
      <c r="J11" s="126">
        <v>35973</v>
      </c>
      <c r="K11" s="126">
        <v>35950</v>
      </c>
      <c r="L11" s="126">
        <v>35656</v>
      </c>
      <c r="M11" s="126">
        <v>37097</v>
      </c>
      <c r="N11" s="417">
        <v>37364</v>
      </c>
      <c r="O11" s="423">
        <v>37150</v>
      </c>
      <c r="P11" s="231">
        <v>38129</v>
      </c>
      <c r="Q11" s="231">
        <v>38338</v>
      </c>
      <c r="R11" s="231">
        <v>38248</v>
      </c>
      <c r="S11" s="231">
        <v>39198</v>
      </c>
      <c r="T11" s="231">
        <v>40183</v>
      </c>
      <c r="U11" s="344">
        <v>39536</v>
      </c>
      <c r="V11" s="319">
        <v>41452</v>
      </c>
      <c r="W11" s="319">
        <v>41192</v>
      </c>
      <c r="X11" s="424">
        <v>40420</v>
      </c>
      <c r="Y11" s="415">
        <v>40515</v>
      </c>
      <c r="Z11" s="415">
        <v>41257</v>
      </c>
      <c r="AA11" s="415">
        <v>41341</v>
      </c>
      <c r="AB11" s="415">
        <v>38471</v>
      </c>
      <c r="AC11" s="415">
        <v>39549</v>
      </c>
      <c r="AD11" s="512">
        <v>40256</v>
      </c>
      <c r="AE11" s="512">
        <v>40217</v>
      </c>
      <c r="AF11" s="512">
        <v>40606</v>
      </c>
      <c r="AG11" s="512">
        <v>40540</v>
      </c>
      <c r="AH11" s="415">
        <v>41045</v>
      </c>
      <c r="AI11" s="512">
        <v>41134</v>
      </c>
      <c r="AJ11" s="578">
        <v>40403</v>
      </c>
      <c r="AK11" s="592">
        <v>40341</v>
      </c>
      <c r="AL11" s="415"/>
      <c r="AM11" s="415"/>
      <c r="AN11" s="415"/>
      <c r="AO11" s="415"/>
      <c r="AP11" s="415"/>
      <c r="AQ11" s="415"/>
      <c r="AR11" s="415"/>
      <c r="AS11" s="415"/>
      <c r="AT11" s="415"/>
      <c r="AU11" s="415"/>
      <c r="AV11" s="415"/>
      <c r="AW11" s="323">
        <f t="shared" si="0"/>
        <v>-346</v>
      </c>
      <c r="AX11" s="136">
        <f t="shared" si="0"/>
        <v>92</v>
      </c>
      <c r="AY11" s="136">
        <f t="shared" si="0"/>
        <v>-68</v>
      </c>
      <c r="AZ11" s="136">
        <f t="shared" si="0"/>
        <v>350</v>
      </c>
      <c r="BA11" s="136">
        <f t="shared" si="0"/>
        <v>1185</v>
      </c>
      <c r="BB11" s="136">
        <f t="shared" si="0"/>
        <v>1943</v>
      </c>
      <c r="BC11" s="136">
        <f t="shared" si="0"/>
        <v>2107</v>
      </c>
      <c r="BD11" s="136">
        <f t="shared" si="0"/>
        <v>5479</v>
      </c>
      <c r="BE11" s="136">
        <f t="shared" si="0"/>
        <v>5242</v>
      </c>
      <c r="BF11" s="172">
        <f t="shared" si="0"/>
        <v>4764</v>
      </c>
      <c r="BG11" s="389"/>
    </row>
    <row r="12" spans="1:59" x14ac:dyDescent="0.25">
      <c r="A12" s="4"/>
      <c r="B12" s="33" t="s">
        <v>43</v>
      </c>
      <c r="C12" s="125">
        <v>21434</v>
      </c>
      <c r="D12" s="126">
        <v>21402</v>
      </c>
      <c r="E12" s="126">
        <v>21406</v>
      </c>
      <c r="F12" s="126">
        <v>21444</v>
      </c>
      <c r="G12" s="126">
        <v>21443</v>
      </c>
      <c r="H12" s="126">
        <v>21433</v>
      </c>
      <c r="I12" s="126">
        <v>21469</v>
      </c>
      <c r="J12" s="126">
        <v>21518</v>
      </c>
      <c r="K12" s="126">
        <v>21487</v>
      </c>
      <c r="L12" s="126">
        <v>21510</v>
      </c>
      <c r="M12" s="126">
        <v>21577</v>
      </c>
      <c r="N12" s="417">
        <v>21576</v>
      </c>
      <c r="O12" s="423">
        <v>21594</v>
      </c>
      <c r="P12" s="231">
        <v>21602</v>
      </c>
      <c r="Q12" s="231">
        <v>21574</v>
      </c>
      <c r="R12" s="231">
        <v>21683</v>
      </c>
      <c r="S12" s="231">
        <v>21715</v>
      </c>
      <c r="T12" s="231">
        <v>21722</v>
      </c>
      <c r="U12" s="344">
        <v>21768</v>
      </c>
      <c r="V12" s="319">
        <v>21883</v>
      </c>
      <c r="W12" s="319">
        <v>21903</v>
      </c>
      <c r="X12" s="424">
        <v>21932</v>
      </c>
      <c r="Y12" s="415">
        <v>21962</v>
      </c>
      <c r="Z12" s="415">
        <v>21977</v>
      </c>
      <c r="AA12" s="415">
        <v>21969</v>
      </c>
      <c r="AB12" s="415">
        <v>21937</v>
      </c>
      <c r="AC12" s="415">
        <v>21941</v>
      </c>
      <c r="AD12" s="512">
        <v>22009</v>
      </c>
      <c r="AE12" s="512">
        <v>22046</v>
      </c>
      <c r="AF12" s="512">
        <v>22510</v>
      </c>
      <c r="AG12" s="512">
        <v>22080</v>
      </c>
      <c r="AH12" s="415">
        <v>22077</v>
      </c>
      <c r="AI12" s="512">
        <v>22067</v>
      </c>
      <c r="AJ12" s="578">
        <v>22060</v>
      </c>
      <c r="AK12" s="592">
        <v>22226</v>
      </c>
      <c r="AL12" s="415"/>
      <c r="AM12" s="415"/>
      <c r="AN12" s="415"/>
      <c r="AO12" s="415"/>
      <c r="AP12" s="415"/>
      <c r="AQ12" s="415"/>
      <c r="AR12" s="415"/>
      <c r="AS12" s="415"/>
      <c r="AT12" s="415"/>
      <c r="AU12" s="415"/>
      <c r="AV12" s="415"/>
      <c r="AW12" s="323">
        <f t="shared" si="0"/>
        <v>160</v>
      </c>
      <c r="AX12" s="136">
        <f t="shared" si="0"/>
        <v>200</v>
      </c>
      <c r="AY12" s="136">
        <f t="shared" si="0"/>
        <v>168</v>
      </c>
      <c r="AZ12" s="136">
        <f t="shared" si="0"/>
        <v>239</v>
      </c>
      <c r="BA12" s="136">
        <f t="shared" si="0"/>
        <v>272</v>
      </c>
      <c r="BB12" s="136">
        <f t="shared" si="0"/>
        <v>289</v>
      </c>
      <c r="BC12" s="136">
        <f t="shared" si="0"/>
        <v>299</v>
      </c>
      <c r="BD12" s="136">
        <f t="shared" si="0"/>
        <v>365</v>
      </c>
      <c r="BE12" s="136">
        <f t="shared" si="0"/>
        <v>416</v>
      </c>
      <c r="BF12" s="172">
        <f t="shared" si="0"/>
        <v>422</v>
      </c>
      <c r="BG12" s="389"/>
    </row>
    <row r="13" spans="1:59" x14ac:dyDescent="0.25">
      <c r="A13" s="4"/>
      <c r="B13" s="33" t="s">
        <v>52</v>
      </c>
      <c r="C13" s="125">
        <v>1240</v>
      </c>
      <c r="D13" s="126">
        <v>1218</v>
      </c>
      <c r="E13" s="126">
        <v>1207</v>
      </c>
      <c r="F13" s="126">
        <v>1206</v>
      </c>
      <c r="G13" s="126">
        <v>1207</v>
      </c>
      <c r="H13" s="126">
        <v>1214</v>
      </c>
      <c r="I13" s="126">
        <v>1244</v>
      </c>
      <c r="J13" s="126">
        <v>1228</v>
      </c>
      <c r="K13" s="126">
        <v>1243</v>
      </c>
      <c r="L13" s="126">
        <v>1202</v>
      </c>
      <c r="M13" s="126">
        <v>1232</v>
      </c>
      <c r="N13" s="417">
        <v>1224</v>
      </c>
      <c r="O13" s="423">
        <v>1223</v>
      </c>
      <c r="P13" s="231">
        <v>1189</v>
      </c>
      <c r="Q13" s="231">
        <v>1186</v>
      </c>
      <c r="R13" s="231">
        <v>1207</v>
      </c>
      <c r="S13" s="231">
        <v>1200</v>
      </c>
      <c r="T13" s="231">
        <v>1195</v>
      </c>
      <c r="U13" s="344">
        <v>1222</v>
      </c>
      <c r="V13" s="319">
        <v>1230</v>
      </c>
      <c r="W13" s="319">
        <v>1220</v>
      </c>
      <c r="X13" s="424">
        <v>1228</v>
      </c>
      <c r="Y13" s="415">
        <v>1203</v>
      </c>
      <c r="Z13" s="415">
        <v>1215</v>
      </c>
      <c r="AA13" s="415">
        <v>1232</v>
      </c>
      <c r="AB13" s="415">
        <v>1222</v>
      </c>
      <c r="AC13" s="415">
        <v>1235</v>
      </c>
      <c r="AD13" s="512">
        <v>1243</v>
      </c>
      <c r="AE13" s="512">
        <v>1230</v>
      </c>
      <c r="AF13" s="512">
        <v>1236</v>
      </c>
      <c r="AG13" s="512">
        <v>1228</v>
      </c>
      <c r="AH13" s="415">
        <v>1228</v>
      </c>
      <c r="AI13" s="512">
        <v>1208</v>
      </c>
      <c r="AJ13" s="578">
        <v>1224</v>
      </c>
      <c r="AK13" s="592">
        <v>1220</v>
      </c>
      <c r="AL13" s="415"/>
      <c r="AM13" s="415"/>
      <c r="AN13" s="415"/>
      <c r="AO13" s="415"/>
      <c r="AP13" s="415"/>
      <c r="AQ13" s="415"/>
      <c r="AR13" s="415"/>
      <c r="AS13" s="415"/>
      <c r="AT13" s="415"/>
      <c r="AU13" s="415"/>
      <c r="AV13" s="415"/>
      <c r="AW13" s="323">
        <f t="shared" si="0"/>
        <v>-17</v>
      </c>
      <c r="AX13" s="136">
        <f t="shared" si="0"/>
        <v>-29</v>
      </c>
      <c r="AY13" s="136">
        <f t="shared" si="0"/>
        <v>-21</v>
      </c>
      <c r="AZ13" s="136">
        <f t="shared" si="0"/>
        <v>1</v>
      </c>
      <c r="BA13" s="136">
        <f t="shared" si="0"/>
        <v>-7</v>
      </c>
      <c r="BB13" s="136">
        <f t="shared" si="0"/>
        <v>-19</v>
      </c>
      <c r="BC13" s="136">
        <f t="shared" si="0"/>
        <v>-22</v>
      </c>
      <c r="BD13" s="136">
        <f t="shared" si="0"/>
        <v>2</v>
      </c>
      <c r="BE13" s="136">
        <f t="shared" si="0"/>
        <v>-23</v>
      </c>
      <c r="BF13" s="172">
        <f t="shared" si="0"/>
        <v>26</v>
      </c>
      <c r="BG13" s="389"/>
    </row>
    <row r="14" spans="1:59" x14ac:dyDescent="0.25">
      <c r="A14" s="4"/>
      <c r="B14" s="33" t="s">
        <v>51</v>
      </c>
      <c r="C14" s="125">
        <v>4631</v>
      </c>
      <c r="D14" s="126">
        <v>4597</v>
      </c>
      <c r="E14" s="126">
        <v>4597</v>
      </c>
      <c r="F14" s="126">
        <v>4591</v>
      </c>
      <c r="G14" s="126">
        <v>4575</v>
      </c>
      <c r="H14" s="126">
        <v>4595</v>
      </c>
      <c r="I14" s="126">
        <v>4572</v>
      </c>
      <c r="J14" s="126">
        <v>4560</v>
      </c>
      <c r="K14" s="126">
        <v>4589</v>
      </c>
      <c r="L14" s="126">
        <v>4570</v>
      </c>
      <c r="M14" s="126">
        <v>4549</v>
      </c>
      <c r="N14" s="417">
        <v>4547</v>
      </c>
      <c r="O14" s="423">
        <v>4546</v>
      </c>
      <c r="P14" s="231">
        <v>4550</v>
      </c>
      <c r="Q14" s="231">
        <v>4540</v>
      </c>
      <c r="R14" s="231">
        <v>4548</v>
      </c>
      <c r="S14" s="231">
        <v>4542</v>
      </c>
      <c r="T14" s="231">
        <v>4534</v>
      </c>
      <c r="U14" s="344">
        <v>4528</v>
      </c>
      <c r="V14" s="319">
        <v>4522</v>
      </c>
      <c r="W14" s="319">
        <v>4553</v>
      </c>
      <c r="X14" s="424">
        <v>4516</v>
      </c>
      <c r="Y14" s="415">
        <v>4528</v>
      </c>
      <c r="Z14" s="415">
        <v>4521</v>
      </c>
      <c r="AA14" s="415">
        <v>4518</v>
      </c>
      <c r="AB14" s="415">
        <v>4521</v>
      </c>
      <c r="AC14" s="415">
        <v>4514</v>
      </c>
      <c r="AD14" s="512">
        <v>4508</v>
      </c>
      <c r="AE14" s="512">
        <v>4495</v>
      </c>
      <c r="AF14" s="512">
        <v>4499</v>
      </c>
      <c r="AG14" s="512">
        <v>4493</v>
      </c>
      <c r="AH14" s="415">
        <v>4474</v>
      </c>
      <c r="AI14" s="512">
        <v>4564</v>
      </c>
      <c r="AJ14" s="578">
        <v>4541</v>
      </c>
      <c r="AK14" s="592">
        <v>4525</v>
      </c>
      <c r="AL14" s="415"/>
      <c r="AM14" s="415"/>
      <c r="AN14" s="415"/>
      <c r="AO14" s="415"/>
      <c r="AP14" s="415"/>
      <c r="AQ14" s="415"/>
      <c r="AR14" s="415"/>
      <c r="AS14" s="415"/>
      <c r="AT14" s="415"/>
      <c r="AU14" s="415"/>
      <c r="AV14" s="415"/>
      <c r="AW14" s="323">
        <f t="shared" si="0"/>
        <v>-85</v>
      </c>
      <c r="AX14" s="136">
        <f t="shared" si="0"/>
        <v>-47</v>
      </c>
      <c r="AY14" s="136">
        <f t="shared" si="0"/>
        <v>-57</v>
      </c>
      <c r="AZ14" s="136">
        <f t="shared" si="0"/>
        <v>-43</v>
      </c>
      <c r="BA14" s="136">
        <f t="shared" si="0"/>
        <v>-33</v>
      </c>
      <c r="BB14" s="136">
        <f t="shared" si="0"/>
        <v>-61</v>
      </c>
      <c r="BC14" s="136">
        <f t="shared" si="0"/>
        <v>-44</v>
      </c>
      <c r="BD14" s="136">
        <f t="shared" si="0"/>
        <v>-38</v>
      </c>
      <c r="BE14" s="136">
        <f t="shared" si="0"/>
        <v>-36</v>
      </c>
      <c r="BF14" s="172">
        <f t="shared" si="0"/>
        <v>-54</v>
      </c>
      <c r="BG14" s="389"/>
    </row>
    <row r="15" spans="1:59" ht="15.75" thickBot="1" x14ac:dyDescent="0.3">
      <c r="A15" s="4"/>
      <c r="B15" s="35" t="s">
        <v>46</v>
      </c>
      <c r="C15" s="87">
        <v>217037</v>
      </c>
      <c r="D15" s="49">
        <v>216217</v>
      </c>
      <c r="E15" s="49">
        <v>216061</v>
      </c>
      <c r="F15" s="49">
        <v>216950</v>
      </c>
      <c r="G15" s="49">
        <v>216845</v>
      </c>
      <c r="H15" s="49">
        <v>216452</v>
      </c>
      <c r="I15" s="49">
        <v>216532</v>
      </c>
      <c r="J15" s="49">
        <v>216830</v>
      </c>
      <c r="K15" s="49">
        <v>217266</v>
      </c>
      <c r="L15" s="49">
        <v>217443</v>
      </c>
      <c r="M15" s="49">
        <v>217575</v>
      </c>
      <c r="N15" s="316">
        <v>217292</v>
      </c>
      <c r="O15" s="301">
        <v>216978</v>
      </c>
      <c r="P15" s="49">
        <v>217717</v>
      </c>
      <c r="Q15" s="242">
        <f>SUM(Q10:Q14)</f>
        <v>217558</v>
      </c>
      <c r="R15" s="242">
        <f>SUM(R10:R14)</f>
        <v>217677</v>
      </c>
      <c r="S15" s="242">
        <f>SUM(S10:S14)</f>
        <v>218086</v>
      </c>
      <c r="T15" s="242">
        <f>SUM(T10:T14)</f>
        <v>218005</v>
      </c>
      <c r="U15" s="316">
        <v>217122</v>
      </c>
      <c r="V15" s="295">
        <v>221217</v>
      </c>
      <c r="W15" s="295">
        <v>221282</v>
      </c>
      <c r="X15" s="425">
        <f>SUM(X10:X14)</f>
        <v>221474</v>
      </c>
      <c r="Y15" s="400">
        <v>221767</v>
      </c>
      <c r="Z15" s="400">
        <v>221842</v>
      </c>
      <c r="AA15" s="400">
        <v>221150</v>
      </c>
      <c r="AB15" s="400">
        <v>222112</v>
      </c>
      <c r="AC15" s="400">
        <v>222056</v>
      </c>
      <c r="AD15" s="400">
        <f>SUM(AD10:AD14)</f>
        <v>222445</v>
      </c>
      <c r="AE15" s="400">
        <f>SUM(AE10:AE14)</f>
        <v>222470</v>
      </c>
      <c r="AF15" s="400">
        <f t="shared" ref="AF15" si="1">SUM(AF10:AF14)</f>
        <v>223044</v>
      </c>
      <c r="AG15" s="400">
        <f t="shared" ref="AG15" si="2">SUM(AG10:AG14)</f>
        <v>222210</v>
      </c>
      <c r="AH15" s="400">
        <v>222634</v>
      </c>
      <c r="AI15" s="400">
        <f t="shared" ref="AI15" si="3">SUM(AI10:AI14)</f>
        <v>222781</v>
      </c>
      <c r="AJ15" s="579">
        <v>222951</v>
      </c>
      <c r="AK15" s="593">
        <v>223220</v>
      </c>
      <c r="AL15" s="400"/>
      <c r="AM15" s="400"/>
      <c r="AN15" s="400"/>
      <c r="AO15" s="400"/>
      <c r="AP15" s="400"/>
      <c r="AQ15" s="400"/>
      <c r="AR15" s="400"/>
      <c r="AS15" s="400"/>
      <c r="AT15" s="400"/>
      <c r="AU15" s="400"/>
      <c r="AV15" s="400"/>
      <c r="AW15" s="324">
        <f t="shared" si="0"/>
        <v>-59</v>
      </c>
      <c r="AX15" s="140">
        <f t="shared" si="0"/>
        <v>1500</v>
      </c>
      <c r="AY15" s="140">
        <f t="shared" si="0"/>
        <v>1497</v>
      </c>
      <c r="AZ15" s="140">
        <f t="shared" si="0"/>
        <v>727</v>
      </c>
      <c r="BA15" s="140">
        <f t="shared" si="0"/>
        <v>1241</v>
      </c>
      <c r="BB15" s="140">
        <f t="shared" si="0"/>
        <v>1553</v>
      </c>
      <c r="BC15" s="140">
        <f t="shared" si="0"/>
        <v>590</v>
      </c>
      <c r="BD15" s="140">
        <f t="shared" si="0"/>
        <v>4387</v>
      </c>
      <c r="BE15" s="140">
        <f t="shared" si="0"/>
        <v>4016</v>
      </c>
      <c r="BF15" s="167">
        <f t="shared" si="0"/>
        <v>4031</v>
      </c>
      <c r="BG15" s="389"/>
    </row>
    <row r="16" spans="1:59" x14ac:dyDescent="0.25">
      <c r="A16" s="4">
        <v>2</v>
      </c>
      <c r="B16" s="39" t="s">
        <v>18</v>
      </c>
      <c r="C16" s="50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318"/>
      <c r="O16" s="335"/>
      <c r="P16" s="51"/>
      <c r="Q16" s="243"/>
      <c r="R16" s="51"/>
      <c r="S16" s="243"/>
      <c r="T16" s="51"/>
      <c r="U16" s="345"/>
      <c r="V16" s="349"/>
      <c r="W16" s="349"/>
      <c r="X16" s="426"/>
      <c r="Y16" s="405"/>
      <c r="Z16" s="405"/>
      <c r="AA16" s="405"/>
      <c r="AB16" s="405"/>
      <c r="AC16" s="405"/>
      <c r="AD16" s="513"/>
      <c r="AE16" s="513"/>
      <c r="AF16" s="513"/>
      <c r="AG16" s="513"/>
      <c r="AH16" s="405"/>
      <c r="AI16" s="513"/>
      <c r="AJ16" s="580"/>
      <c r="AK16" s="594"/>
      <c r="AL16" s="405"/>
      <c r="AM16" s="405"/>
      <c r="AN16" s="405"/>
      <c r="AO16" s="405"/>
      <c r="AP16" s="405"/>
      <c r="AQ16" s="405"/>
      <c r="AR16" s="405"/>
      <c r="AS16" s="405"/>
      <c r="AT16" s="405"/>
      <c r="AU16" s="405"/>
      <c r="AV16" s="405"/>
      <c r="AW16" s="323"/>
      <c r="AX16" s="136"/>
      <c r="AY16" s="136"/>
      <c r="AZ16" s="136"/>
      <c r="BA16" s="136"/>
      <c r="BB16" s="136"/>
      <c r="BC16" s="136"/>
      <c r="BD16" s="136"/>
      <c r="BE16" s="136"/>
      <c r="BF16" s="172"/>
      <c r="BG16" s="389"/>
    </row>
    <row r="17" spans="1:59" x14ac:dyDescent="0.25">
      <c r="A17" s="4"/>
      <c r="B17" s="33" t="s">
        <v>41</v>
      </c>
      <c r="C17" s="127">
        <v>26015</v>
      </c>
      <c r="D17" s="128">
        <v>27485</v>
      </c>
      <c r="E17" s="128">
        <v>27335</v>
      </c>
      <c r="F17" s="128">
        <v>25288</v>
      </c>
      <c r="G17" s="128">
        <v>24939</v>
      </c>
      <c r="H17" s="128">
        <v>26950</v>
      </c>
      <c r="I17" s="128">
        <v>27623</v>
      </c>
      <c r="J17" s="128">
        <v>25255</v>
      </c>
      <c r="K17" s="128">
        <v>25713</v>
      </c>
      <c r="L17" s="128">
        <v>25336</v>
      </c>
      <c r="M17" s="128">
        <v>24909</v>
      </c>
      <c r="N17" s="418">
        <v>24438</v>
      </c>
      <c r="O17" s="427">
        <v>26738</v>
      </c>
      <c r="P17" s="232">
        <v>24905</v>
      </c>
      <c r="Q17" s="232">
        <f>Q24+Q31+Q38</f>
        <v>23760</v>
      </c>
      <c r="R17" s="232">
        <v>23992</v>
      </c>
      <c r="S17" s="232">
        <f>S24+S31+S38</f>
        <v>23413</v>
      </c>
      <c r="T17" s="56">
        <v>25847</v>
      </c>
      <c r="U17" s="346">
        <v>26876</v>
      </c>
      <c r="V17" s="347">
        <v>26700</v>
      </c>
      <c r="W17" s="347">
        <v>27173</v>
      </c>
      <c r="X17" s="428">
        <f>X24+X31+X38</f>
        <v>24691</v>
      </c>
      <c r="Y17" s="401">
        <v>23586</v>
      </c>
      <c r="Z17" s="401">
        <v>23682</v>
      </c>
      <c r="AA17" s="401">
        <v>23873</v>
      </c>
      <c r="AB17" s="401">
        <v>25281</v>
      </c>
      <c r="AC17" s="401">
        <v>23708</v>
      </c>
      <c r="AD17" s="514">
        <f t="shared" ref="AD17:AG21" si="4">AD24+AD31+AD38</f>
        <v>24609</v>
      </c>
      <c r="AE17" s="514">
        <f t="shared" si="4"/>
        <v>25015</v>
      </c>
      <c r="AF17" s="514">
        <f t="shared" si="4"/>
        <v>25602</v>
      </c>
      <c r="AG17" s="514">
        <f t="shared" si="4"/>
        <v>25568</v>
      </c>
      <c r="AH17" s="401">
        <v>24658</v>
      </c>
      <c r="AI17" s="514">
        <f t="shared" ref="AI17:AI21" si="5">AI24+AI31+AI38</f>
        <v>24909</v>
      </c>
      <c r="AJ17" s="581">
        <v>22647</v>
      </c>
      <c r="AK17" s="595">
        <v>23117</v>
      </c>
      <c r="AL17" s="401"/>
      <c r="AM17" s="401"/>
      <c r="AN17" s="401"/>
      <c r="AO17" s="401"/>
      <c r="AP17" s="401"/>
      <c r="AQ17" s="401"/>
      <c r="AR17" s="401"/>
      <c r="AS17" s="401"/>
      <c r="AT17" s="401"/>
      <c r="AU17" s="401"/>
      <c r="AV17" s="401"/>
      <c r="AW17" s="325">
        <f t="shared" ref="AW17:BF22" si="6">O17-C17</f>
        <v>723</v>
      </c>
      <c r="AX17" s="142">
        <f t="shared" si="6"/>
        <v>-2580</v>
      </c>
      <c r="AY17" s="142">
        <f t="shared" si="6"/>
        <v>-3575</v>
      </c>
      <c r="AZ17" s="142">
        <f t="shared" si="6"/>
        <v>-1296</v>
      </c>
      <c r="BA17" s="142">
        <f t="shared" si="6"/>
        <v>-1526</v>
      </c>
      <c r="BB17" s="142">
        <f t="shared" si="6"/>
        <v>-1103</v>
      </c>
      <c r="BC17" s="142">
        <f t="shared" si="6"/>
        <v>-747</v>
      </c>
      <c r="BD17" s="142">
        <f t="shared" si="6"/>
        <v>1445</v>
      </c>
      <c r="BE17" s="142">
        <f t="shared" si="6"/>
        <v>1460</v>
      </c>
      <c r="BF17" s="166">
        <f t="shared" si="6"/>
        <v>-645</v>
      </c>
      <c r="BG17" s="389"/>
    </row>
    <row r="18" spans="1:59" x14ac:dyDescent="0.25">
      <c r="A18" s="4"/>
      <c r="B18" s="33" t="s">
        <v>42</v>
      </c>
      <c r="C18" s="129">
        <v>23011</v>
      </c>
      <c r="D18" s="130">
        <v>24456</v>
      </c>
      <c r="E18" s="130">
        <v>24174</v>
      </c>
      <c r="F18" s="130">
        <v>23113</v>
      </c>
      <c r="G18" s="130">
        <v>23072</v>
      </c>
      <c r="H18" s="130">
        <v>24454</v>
      </c>
      <c r="I18" s="130">
        <v>24311</v>
      </c>
      <c r="J18" s="130">
        <v>23801</v>
      </c>
      <c r="K18" s="130">
        <v>23338</v>
      </c>
      <c r="L18" s="130">
        <v>23913</v>
      </c>
      <c r="M18" s="130">
        <v>24451</v>
      </c>
      <c r="N18" s="419">
        <v>23615</v>
      </c>
      <c r="O18" s="429">
        <v>23885</v>
      </c>
      <c r="P18" s="233">
        <v>23049</v>
      </c>
      <c r="Q18" s="233">
        <f>Q25+Q32+Q39</f>
        <v>21045</v>
      </c>
      <c r="R18" s="233">
        <v>21031</v>
      </c>
      <c r="S18" s="233">
        <f>S25+S32+S39</f>
        <v>21325</v>
      </c>
      <c r="T18" s="56">
        <v>22782</v>
      </c>
      <c r="U18" s="346">
        <v>23510</v>
      </c>
      <c r="V18" s="347">
        <v>23717</v>
      </c>
      <c r="W18" s="347">
        <v>23603</v>
      </c>
      <c r="X18" s="428">
        <f>X25+X32+X39</f>
        <v>23359</v>
      </c>
      <c r="Y18" s="401">
        <v>22493</v>
      </c>
      <c r="Z18" s="401">
        <v>22727</v>
      </c>
      <c r="AA18" s="401">
        <v>21725</v>
      </c>
      <c r="AB18" s="401">
        <v>22328</v>
      </c>
      <c r="AC18" s="401">
        <v>21732</v>
      </c>
      <c r="AD18" s="514">
        <f t="shared" si="4"/>
        <v>22408</v>
      </c>
      <c r="AE18" s="514">
        <f t="shared" si="4"/>
        <v>22892</v>
      </c>
      <c r="AF18" s="514">
        <f t="shared" si="4"/>
        <v>23536</v>
      </c>
      <c r="AG18" s="514">
        <f t="shared" si="4"/>
        <v>23561</v>
      </c>
      <c r="AH18" s="401">
        <v>23667</v>
      </c>
      <c r="AI18" s="514">
        <f t="shared" si="5"/>
        <v>23727</v>
      </c>
      <c r="AJ18" s="581">
        <v>20990</v>
      </c>
      <c r="AK18" s="595">
        <v>21897</v>
      </c>
      <c r="AL18" s="401"/>
      <c r="AM18" s="401"/>
      <c r="AN18" s="401"/>
      <c r="AO18" s="401"/>
      <c r="AP18" s="401"/>
      <c r="AQ18" s="401"/>
      <c r="AR18" s="401"/>
      <c r="AS18" s="401"/>
      <c r="AT18" s="401"/>
      <c r="AU18" s="401"/>
      <c r="AV18" s="401"/>
      <c r="AW18" s="325">
        <f t="shared" si="6"/>
        <v>874</v>
      </c>
      <c r="AX18" s="142">
        <f t="shared" si="6"/>
        <v>-1407</v>
      </c>
      <c r="AY18" s="142">
        <f t="shared" si="6"/>
        <v>-3129</v>
      </c>
      <c r="AZ18" s="142">
        <f t="shared" si="6"/>
        <v>-2082</v>
      </c>
      <c r="BA18" s="142">
        <f t="shared" si="6"/>
        <v>-1747</v>
      </c>
      <c r="BB18" s="142">
        <f t="shared" si="6"/>
        <v>-1672</v>
      </c>
      <c r="BC18" s="142">
        <f t="shared" si="6"/>
        <v>-801</v>
      </c>
      <c r="BD18" s="142">
        <f t="shared" si="6"/>
        <v>-84</v>
      </c>
      <c r="BE18" s="142">
        <f t="shared" si="6"/>
        <v>265</v>
      </c>
      <c r="BF18" s="166">
        <f t="shared" si="6"/>
        <v>-554</v>
      </c>
      <c r="BG18" s="389"/>
    </row>
    <row r="19" spans="1:59" x14ac:dyDescent="0.25">
      <c r="A19" s="4"/>
      <c r="B19" s="33" t="s">
        <v>43</v>
      </c>
      <c r="C19" s="129">
        <v>2338.7014201287816</v>
      </c>
      <c r="D19" s="130">
        <v>2455.2692307692305</v>
      </c>
      <c r="E19" s="130">
        <v>2410.1037456330432</v>
      </c>
      <c r="F19" s="130">
        <v>2225.8209271523183</v>
      </c>
      <c r="G19" s="130">
        <v>2188.7954083885206</v>
      </c>
      <c r="H19" s="130">
        <v>2162.5118117189913</v>
      </c>
      <c r="I19" s="130">
        <v>2322.4291374983491</v>
      </c>
      <c r="J19" s="130">
        <v>2299.7563527653215</v>
      </c>
      <c r="K19" s="130">
        <v>2266.8643202815665</v>
      </c>
      <c r="L19" s="130">
        <v>2195.3231771750616</v>
      </c>
      <c r="M19" s="130">
        <v>2064.1419615064228</v>
      </c>
      <c r="N19" s="419">
        <v>2043.0957894736844</v>
      </c>
      <c r="O19" s="429">
        <v>2697.2389008195646</v>
      </c>
      <c r="P19" s="233">
        <v>3069.0744592163574</v>
      </c>
      <c r="Q19" s="233">
        <f>Q26+Q33+Q40</f>
        <v>2723.2909490333923</v>
      </c>
      <c r="R19" s="233">
        <v>2630.5675404106596</v>
      </c>
      <c r="S19" s="233">
        <f>S26+S33+S40</f>
        <v>2411.7248527165611</v>
      </c>
      <c r="T19" s="56">
        <v>2409.4481825718899</v>
      </c>
      <c r="U19" s="346">
        <v>2459.9070900391471</v>
      </c>
      <c r="V19" s="347">
        <v>2249.5568727555919</v>
      </c>
      <c r="W19" s="347">
        <v>2383.2525191367904</v>
      </c>
      <c r="X19" s="428">
        <f>X26+X33+X40</f>
        <v>2190.3590673575127</v>
      </c>
      <c r="Y19" s="401">
        <v>2234.5967623570041</v>
      </c>
      <c r="Z19" s="401">
        <v>2061.0544584339427</v>
      </c>
      <c r="AA19" s="401">
        <v>1953.4523080901686</v>
      </c>
      <c r="AB19" s="401">
        <v>1968.3529513364133</v>
      </c>
      <c r="AC19" s="401">
        <v>1847.9820503969622</v>
      </c>
      <c r="AD19" s="514">
        <f t="shared" si="4"/>
        <v>2097.5375881644586</v>
      </c>
      <c r="AE19" s="514">
        <f t="shared" si="4"/>
        <v>2125.4177693761812</v>
      </c>
      <c r="AF19" s="514">
        <f t="shared" si="4"/>
        <v>2139.5211825149499</v>
      </c>
      <c r="AG19" s="514">
        <f t="shared" si="4"/>
        <v>2250.8186030547454</v>
      </c>
      <c r="AH19" s="401">
        <v>2101.127912465136</v>
      </c>
      <c r="AI19" s="514">
        <f t="shared" si="5"/>
        <v>3014.9542427497313</v>
      </c>
      <c r="AJ19" s="581">
        <v>2204.6735956021303</v>
      </c>
      <c r="AK19" s="595">
        <v>2693.1700929796125</v>
      </c>
      <c r="AL19" s="401"/>
      <c r="AM19" s="401"/>
      <c r="AN19" s="401"/>
      <c r="AO19" s="401"/>
      <c r="AP19" s="401"/>
      <c r="AQ19" s="401"/>
      <c r="AR19" s="401"/>
      <c r="AS19" s="401"/>
      <c r="AT19" s="401"/>
      <c r="AU19" s="401"/>
      <c r="AV19" s="401"/>
      <c r="AW19" s="325">
        <f t="shared" si="6"/>
        <v>358.53748069078301</v>
      </c>
      <c r="AX19" s="142">
        <f t="shared" si="6"/>
        <v>613.80522844712686</v>
      </c>
      <c r="AY19" s="142">
        <f t="shared" si="6"/>
        <v>313.18720340034906</v>
      </c>
      <c r="AZ19" s="142">
        <f t="shared" si="6"/>
        <v>404.74661325834131</v>
      </c>
      <c r="BA19" s="142">
        <f t="shared" si="6"/>
        <v>222.92944432804052</v>
      </c>
      <c r="BB19" s="142">
        <f t="shared" si="6"/>
        <v>246.93637085289856</v>
      </c>
      <c r="BC19" s="142">
        <f t="shared" si="6"/>
        <v>137.47795254079801</v>
      </c>
      <c r="BD19" s="142">
        <f t="shared" si="6"/>
        <v>-50.199480009729541</v>
      </c>
      <c r="BE19" s="142">
        <f t="shared" si="6"/>
        <v>116.38819885522389</v>
      </c>
      <c r="BF19" s="166">
        <f t="shared" si="6"/>
        <v>-4.9641098175488878</v>
      </c>
      <c r="BG19" s="389"/>
    </row>
    <row r="20" spans="1:59" x14ac:dyDescent="0.25">
      <c r="A20" s="4"/>
      <c r="B20" s="33" t="s">
        <v>52</v>
      </c>
      <c r="C20" s="129">
        <v>135.29857987121812</v>
      </c>
      <c r="D20" s="130">
        <v>139.73076923076923</v>
      </c>
      <c r="E20" s="130">
        <v>135.89625436695707</v>
      </c>
      <c r="F20" s="130">
        <v>125.17907284768214</v>
      </c>
      <c r="G20" s="130">
        <v>123.20459161147903</v>
      </c>
      <c r="H20" s="130">
        <v>122.48818828100852</v>
      </c>
      <c r="I20" s="130">
        <v>134.57086250165105</v>
      </c>
      <c r="J20" s="130">
        <v>131.24364723467863</v>
      </c>
      <c r="K20" s="130">
        <v>131.13567971843378</v>
      </c>
      <c r="L20" s="130">
        <v>122.67682282493834</v>
      </c>
      <c r="M20" s="130">
        <v>117.85803849357708</v>
      </c>
      <c r="N20" s="419">
        <v>115.90421052631581</v>
      </c>
      <c r="O20" s="429">
        <v>152.76109918043565</v>
      </c>
      <c r="P20" s="233">
        <v>168.92554078364267</v>
      </c>
      <c r="Q20" s="233">
        <f>Q27+Q34+Q41</f>
        <v>149.70905096660806</v>
      </c>
      <c r="R20" s="233">
        <v>146.43245958934034</v>
      </c>
      <c r="S20" s="233">
        <f>S27+S34+S41</f>
        <v>133.27514728343891</v>
      </c>
      <c r="T20" s="56">
        <v>132.55181742811013</v>
      </c>
      <c r="U20" s="346">
        <v>138.09290996085255</v>
      </c>
      <c r="V20" s="347">
        <v>126.44312724440792</v>
      </c>
      <c r="W20" s="347">
        <v>132.7474808632098</v>
      </c>
      <c r="X20" s="428">
        <f>X27+X34+X41</f>
        <v>122.64093264248703</v>
      </c>
      <c r="Y20" s="401">
        <v>122.4032376429959</v>
      </c>
      <c r="Z20" s="401">
        <v>113.94554156605724</v>
      </c>
      <c r="AA20" s="401">
        <v>109.54769190983147</v>
      </c>
      <c r="AB20" s="401">
        <v>109.64704866358652</v>
      </c>
      <c r="AC20" s="401">
        <v>104.01794960303762</v>
      </c>
      <c r="AD20" s="514">
        <f t="shared" si="4"/>
        <v>118.46241183554102</v>
      </c>
      <c r="AE20" s="514">
        <f t="shared" si="4"/>
        <v>118.58223062381852</v>
      </c>
      <c r="AF20" s="514">
        <f t="shared" si="4"/>
        <v>117.47881748505012</v>
      </c>
      <c r="AG20" s="514">
        <f t="shared" si="4"/>
        <v>125.18139694525485</v>
      </c>
      <c r="AH20" s="401">
        <v>116.87208753486375</v>
      </c>
      <c r="AI20" s="514">
        <f t="shared" si="5"/>
        <v>165.04575725026854</v>
      </c>
      <c r="AJ20" s="581">
        <v>122.32640439786979</v>
      </c>
      <c r="AK20" s="595">
        <v>147.82990702038728</v>
      </c>
      <c r="AL20" s="401"/>
      <c r="AM20" s="401"/>
      <c r="AN20" s="401"/>
      <c r="AO20" s="401"/>
      <c r="AP20" s="401"/>
      <c r="AQ20" s="401"/>
      <c r="AR20" s="401"/>
      <c r="AS20" s="401"/>
      <c r="AT20" s="401"/>
      <c r="AU20" s="401"/>
      <c r="AV20" s="401"/>
      <c r="AW20" s="325">
        <f t="shared" si="6"/>
        <v>17.462519309217527</v>
      </c>
      <c r="AX20" s="142">
        <f t="shared" si="6"/>
        <v>29.194771552873448</v>
      </c>
      <c r="AY20" s="142">
        <f t="shared" si="6"/>
        <v>13.812796599650994</v>
      </c>
      <c r="AZ20" s="142">
        <f t="shared" si="6"/>
        <v>21.253386741658204</v>
      </c>
      <c r="BA20" s="142">
        <f t="shared" si="6"/>
        <v>10.07055567195988</v>
      </c>
      <c r="BB20" s="142">
        <f t="shared" si="6"/>
        <v>10.063629147101608</v>
      </c>
      <c r="BC20" s="142">
        <f t="shared" si="6"/>
        <v>3.5220474592015023</v>
      </c>
      <c r="BD20" s="142">
        <f t="shared" si="6"/>
        <v>-4.8005199902707147</v>
      </c>
      <c r="BE20" s="142">
        <f t="shared" si="6"/>
        <v>1.6118011447760239</v>
      </c>
      <c r="BF20" s="166">
        <f t="shared" si="6"/>
        <v>-3.5890182451311148E-2</v>
      </c>
      <c r="BG20" s="389"/>
    </row>
    <row r="21" spans="1:59" x14ac:dyDescent="0.25">
      <c r="A21" s="4"/>
      <c r="B21" s="33" t="s">
        <v>51</v>
      </c>
      <c r="C21" s="129">
        <v>9</v>
      </c>
      <c r="D21" s="130">
        <v>16</v>
      </c>
      <c r="E21" s="130">
        <v>19</v>
      </c>
      <c r="F21" s="130">
        <v>22</v>
      </c>
      <c r="G21" s="130">
        <v>17</v>
      </c>
      <c r="H21" s="130">
        <v>16</v>
      </c>
      <c r="I21" s="130">
        <v>19</v>
      </c>
      <c r="J21" s="130">
        <v>16</v>
      </c>
      <c r="K21" s="130">
        <v>18</v>
      </c>
      <c r="L21" s="130">
        <v>18</v>
      </c>
      <c r="M21" s="130">
        <v>20</v>
      </c>
      <c r="N21" s="419">
        <v>19</v>
      </c>
      <c r="O21" s="429">
        <v>22</v>
      </c>
      <c r="P21" s="233">
        <v>27</v>
      </c>
      <c r="Q21" s="233">
        <f>Q28+Q35+Q42</f>
        <v>24</v>
      </c>
      <c r="R21" s="233">
        <v>28</v>
      </c>
      <c r="S21" s="233">
        <f>S28+S35+S42</f>
        <v>74</v>
      </c>
      <c r="T21" s="56">
        <v>81</v>
      </c>
      <c r="U21" s="346">
        <v>77</v>
      </c>
      <c r="V21" s="347">
        <v>62</v>
      </c>
      <c r="W21" s="347">
        <v>79</v>
      </c>
      <c r="X21" s="428">
        <f>X28+X35+X42</f>
        <v>77</v>
      </c>
      <c r="Y21" s="401">
        <v>76</v>
      </c>
      <c r="Z21" s="401">
        <v>79</v>
      </c>
      <c r="AA21" s="401">
        <v>69</v>
      </c>
      <c r="AB21" s="401">
        <v>60</v>
      </c>
      <c r="AC21" s="401">
        <v>68</v>
      </c>
      <c r="AD21" s="514">
        <f t="shared" si="4"/>
        <v>70</v>
      </c>
      <c r="AE21" s="514">
        <f t="shared" si="4"/>
        <v>79</v>
      </c>
      <c r="AF21" s="514">
        <f t="shared" si="4"/>
        <v>73</v>
      </c>
      <c r="AG21" s="514">
        <f t="shared" si="4"/>
        <v>75</v>
      </c>
      <c r="AH21" s="401">
        <v>76</v>
      </c>
      <c r="AI21" s="514">
        <f t="shared" si="5"/>
        <v>119</v>
      </c>
      <c r="AJ21" s="581">
        <v>0</v>
      </c>
      <c r="AK21" s="595">
        <v>0</v>
      </c>
      <c r="AL21" s="401"/>
      <c r="AM21" s="401"/>
      <c r="AN21" s="401"/>
      <c r="AO21" s="401"/>
      <c r="AP21" s="401"/>
      <c r="AQ21" s="401"/>
      <c r="AR21" s="401"/>
      <c r="AS21" s="401"/>
      <c r="AT21" s="401"/>
      <c r="AU21" s="401"/>
      <c r="AV21" s="401"/>
      <c r="AW21" s="325">
        <f t="shared" si="6"/>
        <v>13</v>
      </c>
      <c r="AX21" s="142">
        <f t="shared" si="6"/>
        <v>11</v>
      </c>
      <c r="AY21" s="142">
        <f t="shared" si="6"/>
        <v>5</v>
      </c>
      <c r="AZ21" s="142">
        <f t="shared" si="6"/>
        <v>6</v>
      </c>
      <c r="BA21" s="142">
        <f t="shared" si="6"/>
        <v>57</v>
      </c>
      <c r="BB21" s="142">
        <f t="shared" si="6"/>
        <v>65</v>
      </c>
      <c r="BC21" s="142">
        <f t="shared" si="6"/>
        <v>58</v>
      </c>
      <c r="BD21" s="142">
        <f t="shared" si="6"/>
        <v>46</v>
      </c>
      <c r="BE21" s="142">
        <f t="shared" si="6"/>
        <v>61</v>
      </c>
      <c r="BF21" s="166">
        <f t="shared" si="6"/>
        <v>59</v>
      </c>
      <c r="BG21" s="389"/>
    </row>
    <row r="22" spans="1:59" ht="15.75" thickBot="1" x14ac:dyDescent="0.3">
      <c r="B22" s="35" t="s">
        <v>46</v>
      </c>
      <c r="C22" s="93">
        <v>51509</v>
      </c>
      <c r="D22" s="57">
        <v>54552</v>
      </c>
      <c r="E22" s="57">
        <v>54074</v>
      </c>
      <c r="F22" s="57">
        <v>50774</v>
      </c>
      <c r="G22" s="57">
        <v>50340</v>
      </c>
      <c r="H22" s="57">
        <v>53705</v>
      </c>
      <c r="I22" s="57">
        <v>54410</v>
      </c>
      <c r="J22" s="57">
        <v>51503</v>
      </c>
      <c r="K22" s="57">
        <v>51467</v>
      </c>
      <c r="L22" s="57">
        <v>51584.999999999993</v>
      </c>
      <c r="M22" s="57">
        <v>51562</v>
      </c>
      <c r="N22" s="346">
        <v>50231</v>
      </c>
      <c r="O22" s="430">
        <v>53495</v>
      </c>
      <c r="P22" s="57">
        <v>51219</v>
      </c>
      <c r="Q22" s="234">
        <f>SUM(Q17:Q21)</f>
        <v>47702</v>
      </c>
      <c r="R22" s="234">
        <f>SUM(R17:R21)</f>
        <v>47828</v>
      </c>
      <c r="S22" s="234">
        <f>SUM(S17:S21)</f>
        <v>47357.000000000007</v>
      </c>
      <c r="T22" s="57">
        <v>51252</v>
      </c>
      <c r="U22" s="346">
        <v>53061</v>
      </c>
      <c r="V22" s="347">
        <v>52855</v>
      </c>
      <c r="W22" s="347">
        <v>53371</v>
      </c>
      <c r="X22" s="431">
        <f>SUM(X17:X21)</f>
        <v>50439.999999999993</v>
      </c>
      <c r="Y22" s="401">
        <v>48512</v>
      </c>
      <c r="Z22" s="401">
        <v>48663</v>
      </c>
      <c r="AA22" s="401">
        <v>47730</v>
      </c>
      <c r="AB22" s="401">
        <v>49747</v>
      </c>
      <c r="AC22" s="401">
        <v>47460</v>
      </c>
      <c r="AD22" s="401">
        <f>SUM(AD17:AD21)</f>
        <v>49303</v>
      </c>
      <c r="AE22" s="401">
        <f>SUM(AE17:AE21)</f>
        <v>50230</v>
      </c>
      <c r="AF22" s="401">
        <f t="shared" ref="AF22:AG22" si="7">SUM(AF17:AF21)</f>
        <v>51468</v>
      </c>
      <c r="AG22" s="401">
        <f t="shared" si="7"/>
        <v>51580</v>
      </c>
      <c r="AH22" s="401">
        <v>50619</v>
      </c>
      <c r="AI22" s="401">
        <f t="shared" ref="AI22" si="8">SUM(AI17:AI21)</f>
        <v>51935</v>
      </c>
      <c r="AJ22" s="581">
        <v>45964</v>
      </c>
      <c r="AK22" s="595">
        <v>47855</v>
      </c>
      <c r="AL22" s="401"/>
      <c r="AM22" s="401"/>
      <c r="AN22" s="401"/>
      <c r="AO22" s="401"/>
      <c r="AP22" s="401"/>
      <c r="AQ22" s="401"/>
      <c r="AR22" s="401"/>
      <c r="AS22" s="401"/>
      <c r="AT22" s="401"/>
      <c r="AU22" s="401"/>
      <c r="AV22" s="401"/>
      <c r="AW22" s="325">
        <f t="shared" si="6"/>
        <v>1986</v>
      </c>
      <c r="AX22" s="142">
        <f t="shared" si="6"/>
        <v>-3333</v>
      </c>
      <c r="AY22" s="142">
        <f t="shared" si="6"/>
        <v>-6372</v>
      </c>
      <c r="AZ22" s="142">
        <f t="shared" si="6"/>
        <v>-2946</v>
      </c>
      <c r="BA22" s="142">
        <f t="shared" si="6"/>
        <v>-2982.9999999999927</v>
      </c>
      <c r="BB22" s="142">
        <f t="shared" si="6"/>
        <v>-2453</v>
      </c>
      <c r="BC22" s="142">
        <f t="shared" si="6"/>
        <v>-1349</v>
      </c>
      <c r="BD22" s="142">
        <f t="shared" si="6"/>
        <v>1352</v>
      </c>
      <c r="BE22" s="142">
        <f t="shared" si="6"/>
        <v>1904</v>
      </c>
      <c r="BF22" s="166">
        <f t="shared" si="6"/>
        <v>-1145</v>
      </c>
      <c r="BG22" s="389"/>
    </row>
    <row r="23" spans="1:59" x14ac:dyDescent="0.25">
      <c r="A23" s="4">
        <v>3</v>
      </c>
      <c r="B23" s="40" t="s">
        <v>21</v>
      </c>
      <c r="C23" s="55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346"/>
      <c r="O23" s="430"/>
      <c r="P23" s="56"/>
      <c r="Q23" s="232"/>
      <c r="R23" s="56"/>
      <c r="S23" s="232"/>
      <c r="T23" s="56"/>
      <c r="U23" s="346"/>
      <c r="V23" s="347"/>
      <c r="W23" s="347"/>
      <c r="X23" s="428"/>
      <c r="Y23" s="401"/>
      <c r="Z23" s="401"/>
      <c r="AA23" s="401"/>
      <c r="AB23" s="401"/>
      <c r="AC23" s="401"/>
      <c r="AD23" s="514"/>
      <c r="AE23" s="514"/>
      <c r="AF23" s="514"/>
      <c r="AG23" s="514"/>
      <c r="AH23" s="401"/>
      <c r="AI23" s="514"/>
      <c r="AJ23" s="581"/>
      <c r="AK23" s="595"/>
      <c r="AL23" s="401"/>
      <c r="AM23" s="401"/>
      <c r="AN23" s="401"/>
      <c r="AO23" s="401"/>
      <c r="AP23" s="401"/>
      <c r="AQ23" s="401"/>
      <c r="AR23" s="401"/>
      <c r="AS23" s="401"/>
      <c r="AT23" s="401"/>
      <c r="AU23" s="401"/>
      <c r="AV23" s="401"/>
      <c r="AW23" s="325"/>
      <c r="AX23" s="142"/>
      <c r="AY23" s="142"/>
      <c r="AZ23" s="142"/>
      <c r="BA23" s="142"/>
      <c r="BB23" s="142"/>
      <c r="BC23" s="142"/>
      <c r="BD23" s="142"/>
      <c r="BE23" s="142"/>
      <c r="BF23" s="166"/>
      <c r="BG23" s="389"/>
    </row>
    <row r="24" spans="1:59" x14ac:dyDescent="0.25">
      <c r="B24" s="33" t="s">
        <v>41</v>
      </c>
      <c r="C24" s="55">
        <v>12407</v>
      </c>
      <c r="D24" s="56">
        <v>12873</v>
      </c>
      <c r="E24" s="56">
        <v>12741</v>
      </c>
      <c r="F24" s="56">
        <v>11519</v>
      </c>
      <c r="G24" s="56">
        <v>12165</v>
      </c>
      <c r="H24" s="56">
        <v>13818</v>
      </c>
      <c r="I24" s="56">
        <v>15055</v>
      </c>
      <c r="J24" s="56">
        <v>13397</v>
      </c>
      <c r="K24" s="56">
        <v>12524</v>
      </c>
      <c r="L24" s="56">
        <v>11574</v>
      </c>
      <c r="M24" s="56">
        <v>12535</v>
      </c>
      <c r="N24" s="346">
        <v>12964</v>
      </c>
      <c r="O24" s="430">
        <v>12971</v>
      </c>
      <c r="P24" s="232">
        <v>9699</v>
      </c>
      <c r="Q24" s="232">
        <v>8115</v>
      </c>
      <c r="R24" s="56">
        <v>8613</v>
      </c>
      <c r="S24" s="232">
        <v>8624</v>
      </c>
      <c r="T24" s="56">
        <v>10280</v>
      </c>
      <c r="U24" s="346">
        <v>10607</v>
      </c>
      <c r="V24" s="347">
        <v>9360</v>
      </c>
      <c r="W24" s="347">
        <v>9160</v>
      </c>
      <c r="X24" s="428">
        <v>7018</v>
      </c>
      <c r="Y24" s="401">
        <v>7751</v>
      </c>
      <c r="Z24" s="401">
        <v>8042</v>
      </c>
      <c r="AA24" s="401">
        <v>7765</v>
      </c>
      <c r="AB24" s="401">
        <v>9282</v>
      </c>
      <c r="AC24" s="401">
        <v>6979</v>
      </c>
      <c r="AD24" s="514">
        <v>7619</v>
      </c>
      <c r="AE24" s="514">
        <v>8701</v>
      </c>
      <c r="AF24" s="514">
        <v>9436</v>
      </c>
      <c r="AG24" s="514">
        <v>10685</v>
      </c>
      <c r="AH24" s="401">
        <v>10746</v>
      </c>
      <c r="AI24" s="514">
        <v>10064</v>
      </c>
      <c r="AJ24" s="581">
        <v>9137</v>
      </c>
      <c r="AK24" s="595">
        <v>10497</v>
      </c>
      <c r="AL24" s="401"/>
      <c r="AM24" s="401"/>
      <c r="AN24" s="401"/>
      <c r="AO24" s="401"/>
      <c r="AP24" s="401"/>
      <c r="AQ24" s="401"/>
      <c r="AR24" s="401"/>
      <c r="AS24" s="401"/>
      <c r="AT24" s="401"/>
      <c r="AU24" s="401"/>
      <c r="AV24" s="401"/>
      <c r="AW24" s="325">
        <f t="shared" ref="AW24:BF29" si="9">O24-C24</f>
        <v>564</v>
      </c>
      <c r="AX24" s="142">
        <f t="shared" si="9"/>
        <v>-3174</v>
      </c>
      <c r="AY24" s="142">
        <f t="shared" si="9"/>
        <v>-4626</v>
      </c>
      <c r="AZ24" s="142">
        <f t="shared" si="9"/>
        <v>-2906</v>
      </c>
      <c r="BA24" s="142">
        <f t="shared" si="9"/>
        <v>-3541</v>
      </c>
      <c r="BB24" s="142">
        <f t="shared" si="9"/>
        <v>-3538</v>
      </c>
      <c r="BC24" s="142">
        <f t="shared" si="9"/>
        <v>-4448</v>
      </c>
      <c r="BD24" s="142">
        <f t="shared" si="9"/>
        <v>-4037</v>
      </c>
      <c r="BE24" s="142">
        <f t="shared" si="9"/>
        <v>-3364</v>
      </c>
      <c r="BF24" s="166">
        <f t="shared" si="9"/>
        <v>-4556</v>
      </c>
      <c r="BG24" s="389"/>
    </row>
    <row r="25" spans="1:59" x14ac:dyDescent="0.25">
      <c r="B25" s="33" t="s">
        <v>42</v>
      </c>
      <c r="C25" s="55">
        <v>4882</v>
      </c>
      <c r="D25" s="56">
        <v>5861</v>
      </c>
      <c r="E25" s="56">
        <v>6357</v>
      </c>
      <c r="F25" s="56">
        <v>5643</v>
      </c>
      <c r="G25" s="56">
        <v>6297</v>
      </c>
      <c r="H25" s="56">
        <v>7504</v>
      </c>
      <c r="I25" s="56">
        <v>7830</v>
      </c>
      <c r="J25" s="56">
        <v>7274</v>
      </c>
      <c r="K25" s="56">
        <v>5863</v>
      </c>
      <c r="L25" s="56">
        <v>5572</v>
      </c>
      <c r="M25" s="56">
        <v>5928</v>
      </c>
      <c r="N25" s="346">
        <v>5784</v>
      </c>
      <c r="O25" s="430">
        <v>5470</v>
      </c>
      <c r="P25" s="232">
        <v>4402</v>
      </c>
      <c r="Q25" s="232">
        <v>3561</v>
      </c>
      <c r="R25" s="56">
        <v>4251</v>
      </c>
      <c r="S25" s="232">
        <v>4526</v>
      </c>
      <c r="T25" s="56">
        <v>5351</v>
      </c>
      <c r="U25" s="346">
        <v>5224</v>
      </c>
      <c r="V25" s="347">
        <v>4373</v>
      </c>
      <c r="W25" s="347">
        <v>4052</v>
      </c>
      <c r="X25" s="428">
        <v>3400</v>
      </c>
      <c r="Y25" s="401">
        <v>3513</v>
      </c>
      <c r="Z25" s="401">
        <v>3901</v>
      </c>
      <c r="AA25" s="401">
        <v>3124</v>
      </c>
      <c r="AB25" s="401">
        <v>4086</v>
      </c>
      <c r="AC25" s="401">
        <v>3351</v>
      </c>
      <c r="AD25" s="514">
        <v>3928</v>
      </c>
      <c r="AE25" s="514">
        <v>4637</v>
      </c>
      <c r="AF25" s="514">
        <v>5033</v>
      </c>
      <c r="AG25" s="514">
        <v>5423</v>
      </c>
      <c r="AH25" s="401">
        <v>5504</v>
      </c>
      <c r="AI25" s="514">
        <v>4405</v>
      </c>
      <c r="AJ25" s="581">
        <v>3684</v>
      </c>
      <c r="AK25" s="595">
        <v>4162</v>
      </c>
      <c r="AL25" s="401"/>
      <c r="AM25" s="401"/>
      <c r="AN25" s="401"/>
      <c r="AO25" s="401"/>
      <c r="AP25" s="401"/>
      <c r="AQ25" s="401"/>
      <c r="AR25" s="401"/>
      <c r="AS25" s="401"/>
      <c r="AT25" s="401"/>
      <c r="AU25" s="401"/>
      <c r="AV25" s="401"/>
      <c r="AW25" s="325">
        <f t="shared" si="9"/>
        <v>588</v>
      </c>
      <c r="AX25" s="142">
        <f t="shared" si="9"/>
        <v>-1459</v>
      </c>
      <c r="AY25" s="142">
        <f t="shared" si="9"/>
        <v>-2796</v>
      </c>
      <c r="AZ25" s="142">
        <f t="shared" si="9"/>
        <v>-1392</v>
      </c>
      <c r="BA25" s="142">
        <f t="shared" si="9"/>
        <v>-1771</v>
      </c>
      <c r="BB25" s="142">
        <f t="shared" si="9"/>
        <v>-2153</v>
      </c>
      <c r="BC25" s="142">
        <f t="shared" si="9"/>
        <v>-2606</v>
      </c>
      <c r="BD25" s="142">
        <f t="shared" si="9"/>
        <v>-2901</v>
      </c>
      <c r="BE25" s="142">
        <f t="shared" si="9"/>
        <v>-1811</v>
      </c>
      <c r="BF25" s="166">
        <f t="shared" si="9"/>
        <v>-2172</v>
      </c>
      <c r="BG25" s="389"/>
    </row>
    <row r="26" spans="1:59" x14ac:dyDescent="0.25">
      <c r="B26" s="33" t="s">
        <v>43</v>
      </c>
      <c r="C26" s="55">
        <v>1158.0069683337742</v>
      </c>
      <c r="D26" s="56">
        <v>1227.1615384615384</v>
      </c>
      <c r="E26" s="56">
        <v>1223.0377216645293</v>
      </c>
      <c r="F26" s="56">
        <v>1104.863046357616</v>
      </c>
      <c r="G26" s="56">
        <v>1109.5450772626932</v>
      </c>
      <c r="H26" s="56">
        <v>1120.5312844968428</v>
      </c>
      <c r="I26" s="56">
        <v>1296.855016950645</v>
      </c>
      <c r="J26" s="56">
        <v>1190.0837070254111</v>
      </c>
      <c r="K26" s="56">
        <v>1089.0023757149143</v>
      </c>
      <c r="L26" s="56">
        <v>1103.3440471997183</v>
      </c>
      <c r="M26" s="56">
        <v>1099.2360033320181</v>
      </c>
      <c r="N26" s="346">
        <v>1101.5115789473684</v>
      </c>
      <c r="O26" s="430">
        <v>1523.7033790594733</v>
      </c>
      <c r="P26" s="232">
        <v>1394.2583475933482</v>
      </c>
      <c r="Q26" s="232">
        <v>931.77688927943768</v>
      </c>
      <c r="R26" s="56">
        <v>952.95316732197466</v>
      </c>
      <c r="S26" s="232">
        <v>869.92668557713284</v>
      </c>
      <c r="T26" s="56">
        <v>868.23545839333246</v>
      </c>
      <c r="U26" s="346">
        <v>942.11222270552412</v>
      </c>
      <c r="V26" s="347">
        <v>759.3201228745728</v>
      </c>
      <c r="W26" s="347">
        <v>981.33927258573715</v>
      </c>
      <c r="X26" s="428">
        <v>851.33281519861828</v>
      </c>
      <c r="Y26" s="401">
        <v>1006.8484351392186</v>
      </c>
      <c r="Z26" s="401">
        <v>887.91173680579504</v>
      </c>
      <c r="AA26" s="401">
        <v>767.934959700013</v>
      </c>
      <c r="AB26" s="401">
        <v>910.2921974178505</v>
      </c>
      <c r="AC26" s="401">
        <v>739.38216258198133</v>
      </c>
      <c r="AD26" s="514">
        <v>950.32840185790462</v>
      </c>
      <c r="AE26" s="514">
        <v>1058.9202612132669</v>
      </c>
      <c r="AF26" s="514">
        <v>1056.9632780257728</v>
      </c>
      <c r="AG26" s="514">
        <v>1137.7243864767463</v>
      </c>
      <c r="AH26" s="401">
        <v>978.56859043123791</v>
      </c>
      <c r="AI26" s="514">
        <v>1772.944790547798</v>
      </c>
      <c r="AJ26" s="581">
        <v>1027.0159766363167</v>
      </c>
      <c r="AK26" s="595">
        <v>1502.5253774631067</v>
      </c>
      <c r="AL26" s="401"/>
      <c r="AM26" s="401"/>
      <c r="AN26" s="401"/>
      <c r="AO26" s="401"/>
      <c r="AP26" s="401"/>
      <c r="AQ26" s="401"/>
      <c r="AR26" s="401"/>
      <c r="AS26" s="401"/>
      <c r="AT26" s="401"/>
      <c r="AU26" s="401"/>
      <c r="AV26" s="401"/>
      <c r="AW26" s="325">
        <f t="shared" si="9"/>
        <v>365.69641072569902</v>
      </c>
      <c r="AX26" s="142">
        <f t="shared" si="9"/>
        <v>167.09680913180978</v>
      </c>
      <c r="AY26" s="142">
        <f t="shared" si="9"/>
        <v>-291.26083238509159</v>
      </c>
      <c r="AZ26" s="142">
        <f t="shared" si="9"/>
        <v>-151.90987903564132</v>
      </c>
      <c r="BA26" s="142">
        <f t="shared" si="9"/>
        <v>-239.61839168556037</v>
      </c>
      <c r="BB26" s="142">
        <f t="shared" si="9"/>
        <v>-252.29582610351031</v>
      </c>
      <c r="BC26" s="142">
        <f t="shared" si="9"/>
        <v>-354.74279424512088</v>
      </c>
      <c r="BD26" s="142">
        <f t="shared" si="9"/>
        <v>-430.76358415083826</v>
      </c>
      <c r="BE26" s="142">
        <f t="shared" si="9"/>
        <v>-107.6631031291771</v>
      </c>
      <c r="BF26" s="166">
        <f t="shared" si="9"/>
        <v>-252.01123200109998</v>
      </c>
      <c r="BG26" s="389"/>
    </row>
    <row r="27" spans="1:59" x14ac:dyDescent="0.25">
      <c r="B27" s="33" t="s">
        <v>52</v>
      </c>
      <c r="C27" s="55">
        <v>66.993031666225633</v>
      </c>
      <c r="D27" s="56">
        <v>69.838461538461544</v>
      </c>
      <c r="E27" s="56">
        <v>68.962278335470756</v>
      </c>
      <c r="F27" s="56">
        <v>62.136953642384107</v>
      </c>
      <c r="G27" s="56">
        <v>62.454922737306845</v>
      </c>
      <c r="H27" s="56">
        <v>63.468715503157149</v>
      </c>
      <c r="I27" s="56">
        <v>75.144983049354991</v>
      </c>
      <c r="J27" s="56">
        <v>67.916292974588941</v>
      </c>
      <c r="K27" s="56">
        <v>62.997624285085791</v>
      </c>
      <c r="L27" s="56">
        <v>61.655952800281788</v>
      </c>
      <c r="M27" s="56">
        <v>62.763996667981935</v>
      </c>
      <c r="N27" s="346">
        <v>62.48842105263158</v>
      </c>
      <c r="O27" s="430">
        <v>86.296620940526807</v>
      </c>
      <c r="P27" s="232">
        <v>76.741652406651752</v>
      </c>
      <c r="Q27" s="232">
        <v>51.223110720562389</v>
      </c>
      <c r="R27" s="56">
        <v>53.046832678025339</v>
      </c>
      <c r="S27" s="232">
        <v>48.073314422867156</v>
      </c>
      <c r="T27" s="56">
        <v>47.764541606667535</v>
      </c>
      <c r="U27" s="346">
        <v>52.88777729447586</v>
      </c>
      <c r="V27" s="347">
        <v>42.679877125427254</v>
      </c>
      <c r="W27" s="347">
        <v>54.660727414262858</v>
      </c>
      <c r="X27" s="428">
        <v>47.667184801381687</v>
      </c>
      <c r="Y27" s="401">
        <v>55.151564860781356</v>
      </c>
      <c r="Z27" s="401">
        <v>49.088263194204899</v>
      </c>
      <c r="AA27" s="401">
        <v>43.065040299987068</v>
      </c>
      <c r="AB27" s="401">
        <v>50.70780258214949</v>
      </c>
      <c r="AC27" s="401">
        <v>41.617837418018638</v>
      </c>
      <c r="AD27" s="514">
        <v>53.671598142095299</v>
      </c>
      <c r="AE27" s="514">
        <v>59.079738786733117</v>
      </c>
      <c r="AF27" s="514">
        <v>58.036721974227234</v>
      </c>
      <c r="AG27" s="514">
        <v>63.275613523253817</v>
      </c>
      <c r="AH27" s="401">
        <v>54.431409568762064</v>
      </c>
      <c r="AI27" s="514">
        <v>97.055209452201936</v>
      </c>
      <c r="AJ27" s="581">
        <v>56.984023363683221</v>
      </c>
      <c r="AK27" s="595">
        <v>82.474622536893293</v>
      </c>
      <c r="AL27" s="401"/>
      <c r="AM27" s="401"/>
      <c r="AN27" s="401"/>
      <c r="AO27" s="401"/>
      <c r="AP27" s="401"/>
      <c r="AQ27" s="401"/>
      <c r="AR27" s="401"/>
      <c r="AS27" s="401"/>
      <c r="AT27" s="401"/>
      <c r="AU27" s="401"/>
      <c r="AV27" s="401"/>
      <c r="AW27" s="325">
        <f t="shared" si="9"/>
        <v>19.303589274301174</v>
      </c>
      <c r="AX27" s="142">
        <f t="shared" si="9"/>
        <v>6.9031908681902081</v>
      </c>
      <c r="AY27" s="142">
        <f t="shared" si="9"/>
        <v>-17.739167614908368</v>
      </c>
      <c r="AZ27" s="142">
        <f t="shared" si="9"/>
        <v>-9.0901209643587677</v>
      </c>
      <c r="BA27" s="142">
        <f t="shared" si="9"/>
        <v>-14.381608314439688</v>
      </c>
      <c r="BB27" s="142">
        <f t="shared" si="9"/>
        <v>-15.704173896489614</v>
      </c>
      <c r="BC27" s="142">
        <f t="shared" si="9"/>
        <v>-22.257205754879131</v>
      </c>
      <c r="BD27" s="142">
        <f t="shared" si="9"/>
        <v>-25.236415849161688</v>
      </c>
      <c r="BE27" s="142">
        <f t="shared" si="9"/>
        <v>-8.3368968708229332</v>
      </c>
      <c r="BF27" s="166">
        <f t="shared" si="9"/>
        <v>-13.988767998900101</v>
      </c>
      <c r="BG27" s="389"/>
    </row>
    <row r="28" spans="1:59" x14ac:dyDescent="0.25">
      <c r="B28" s="33" t="s">
        <v>51</v>
      </c>
      <c r="C28" s="55">
        <v>4</v>
      </c>
      <c r="D28" s="56">
        <v>11</v>
      </c>
      <c r="E28" s="56">
        <v>9</v>
      </c>
      <c r="F28" s="56">
        <v>11</v>
      </c>
      <c r="G28" s="56">
        <v>7</v>
      </c>
      <c r="H28" s="56">
        <v>5</v>
      </c>
      <c r="I28" s="56">
        <v>11</v>
      </c>
      <c r="J28" s="56">
        <v>7</v>
      </c>
      <c r="K28" s="56">
        <v>9</v>
      </c>
      <c r="L28" s="56">
        <v>9</v>
      </c>
      <c r="M28" s="56">
        <v>10</v>
      </c>
      <c r="N28" s="346">
        <v>9</v>
      </c>
      <c r="O28" s="430">
        <v>13</v>
      </c>
      <c r="P28" s="232">
        <v>16</v>
      </c>
      <c r="Q28" s="232">
        <v>14</v>
      </c>
      <c r="R28" s="56">
        <v>15</v>
      </c>
      <c r="S28" s="232">
        <v>33</v>
      </c>
      <c r="T28" s="56">
        <v>39</v>
      </c>
      <c r="U28" s="346">
        <v>37</v>
      </c>
      <c r="V28" s="347">
        <v>27</v>
      </c>
      <c r="W28" s="347">
        <v>51</v>
      </c>
      <c r="X28" s="428">
        <v>42</v>
      </c>
      <c r="Y28" s="401">
        <v>45</v>
      </c>
      <c r="Z28" s="401">
        <v>38</v>
      </c>
      <c r="AA28" s="401">
        <v>34</v>
      </c>
      <c r="AB28" s="401">
        <v>36</v>
      </c>
      <c r="AC28" s="401">
        <v>38</v>
      </c>
      <c r="AD28" s="514">
        <v>40</v>
      </c>
      <c r="AE28" s="514">
        <v>44</v>
      </c>
      <c r="AF28" s="514">
        <v>48</v>
      </c>
      <c r="AG28" s="514">
        <v>54</v>
      </c>
      <c r="AH28" s="401">
        <v>52</v>
      </c>
      <c r="AI28" s="514">
        <v>94</v>
      </c>
      <c r="AJ28" s="581"/>
      <c r="AK28" s="595"/>
      <c r="AL28" s="401"/>
      <c r="AM28" s="401"/>
      <c r="AN28" s="401"/>
      <c r="AO28" s="401"/>
      <c r="AP28" s="401"/>
      <c r="AQ28" s="401"/>
      <c r="AR28" s="401"/>
      <c r="AS28" s="401"/>
      <c r="AT28" s="401"/>
      <c r="AU28" s="401"/>
      <c r="AV28" s="401"/>
      <c r="AW28" s="325">
        <f t="shared" si="9"/>
        <v>9</v>
      </c>
      <c r="AX28" s="142">
        <f t="shared" si="9"/>
        <v>5</v>
      </c>
      <c r="AY28" s="142">
        <f t="shared" si="9"/>
        <v>5</v>
      </c>
      <c r="AZ28" s="142">
        <f t="shared" si="9"/>
        <v>4</v>
      </c>
      <c r="BA28" s="142">
        <f t="shared" si="9"/>
        <v>26</v>
      </c>
      <c r="BB28" s="142">
        <f t="shared" si="9"/>
        <v>34</v>
      </c>
      <c r="BC28" s="142">
        <f t="shared" si="9"/>
        <v>26</v>
      </c>
      <c r="BD28" s="142">
        <f t="shared" si="9"/>
        <v>20</v>
      </c>
      <c r="BE28" s="142">
        <f t="shared" si="9"/>
        <v>42</v>
      </c>
      <c r="BF28" s="166">
        <f t="shared" si="9"/>
        <v>33</v>
      </c>
      <c r="BG28" s="389"/>
    </row>
    <row r="29" spans="1:59" ht="15.75" thickBot="1" x14ac:dyDescent="0.3">
      <c r="B29" s="35" t="s">
        <v>46</v>
      </c>
      <c r="C29" s="93">
        <v>18518</v>
      </c>
      <c r="D29" s="57">
        <v>20042</v>
      </c>
      <c r="E29" s="57">
        <v>20399</v>
      </c>
      <c r="F29" s="57">
        <v>18340</v>
      </c>
      <c r="G29" s="57">
        <v>19641</v>
      </c>
      <c r="H29" s="57">
        <v>22511</v>
      </c>
      <c r="I29" s="57">
        <v>24268</v>
      </c>
      <c r="J29" s="57">
        <v>21936</v>
      </c>
      <c r="K29" s="57">
        <v>19548</v>
      </c>
      <c r="L29" s="57">
        <v>18320</v>
      </c>
      <c r="M29" s="57">
        <v>19635</v>
      </c>
      <c r="N29" s="347">
        <v>19921</v>
      </c>
      <c r="O29" s="430">
        <v>20064</v>
      </c>
      <c r="P29" s="57">
        <v>15588</v>
      </c>
      <c r="Q29" s="234">
        <f>SUM(Q24:Q28)</f>
        <v>12673</v>
      </c>
      <c r="R29" s="234">
        <f>SUM(R24:R28)</f>
        <v>13885</v>
      </c>
      <c r="S29" s="234">
        <f>SUM(S24:S28)</f>
        <v>14101</v>
      </c>
      <c r="T29" s="57">
        <v>16586</v>
      </c>
      <c r="U29" s="347">
        <v>16863</v>
      </c>
      <c r="V29" s="347">
        <v>14562</v>
      </c>
      <c r="W29" s="347">
        <v>14299</v>
      </c>
      <c r="X29" s="431">
        <f>SUM(X24:X28)</f>
        <v>11359</v>
      </c>
      <c r="Y29" s="401">
        <v>12371</v>
      </c>
      <c r="Z29" s="401">
        <v>12918</v>
      </c>
      <c r="AA29" s="401">
        <v>11734</v>
      </c>
      <c r="AB29" s="401">
        <v>14365</v>
      </c>
      <c r="AC29" s="401">
        <v>11149</v>
      </c>
      <c r="AD29" s="401">
        <f>SUM(AD24:AD28)</f>
        <v>12591</v>
      </c>
      <c r="AE29" s="401">
        <f>SUM(AE24:AE28)</f>
        <v>14500</v>
      </c>
      <c r="AF29" s="401">
        <f t="shared" ref="AF29:AG29" si="10">SUM(AF24:AF28)</f>
        <v>15632</v>
      </c>
      <c r="AG29" s="401">
        <f t="shared" si="10"/>
        <v>17363</v>
      </c>
      <c r="AH29" s="401">
        <v>17335</v>
      </c>
      <c r="AI29" s="401">
        <f t="shared" ref="AI29" si="11">SUM(AI24:AI28)</f>
        <v>16433</v>
      </c>
      <c r="AJ29" s="581">
        <v>13905</v>
      </c>
      <c r="AK29" s="595">
        <v>16244</v>
      </c>
      <c r="AL29" s="401"/>
      <c r="AM29" s="401"/>
      <c r="AN29" s="401"/>
      <c r="AO29" s="401"/>
      <c r="AP29" s="401"/>
      <c r="AQ29" s="401"/>
      <c r="AR29" s="401"/>
      <c r="AS29" s="401"/>
      <c r="AT29" s="401"/>
      <c r="AU29" s="401"/>
      <c r="AV29" s="401"/>
      <c r="AW29" s="325">
        <f t="shared" si="9"/>
        <v>1546</v>
      </c>
      <c r="AX29" s="142">
        <f t="shared" si="9"/>
        <v>-4454</v>
      </c>
      <c r="AY29" s="142">
        <f t="shared" si="9"/>
        <v>-7726</v>
      </c>
      <c r="AZ29" s="142">
        <f t="shared" si="9"/>
        <v>-4455</v>
      </c>
      <c r="BA29" s="142">
        <f t="shared" si="9"/>
        <v>-5540</v>
      </c>
      <c r="BB29" s="142">
        <f t="shared" si="9"/>
        <v>-5925</v>
      </c>
      <c r="BC29" s="142">
        <f t="shared" si="9"/>
        <v>-7405</v>
      </c>
      <c r="BD29" s="142">
        <f t="shared" si="9"/>
        <v>-7374</v>
      </c>
      <c r="BE29" s="142">
        <f t="shared" si="9"/>
        <v>-5249</v>
      </c>
      <c r="BF29" s="166">
        <f t="shared" si="9"/>
        <v>-6961</v>
      </c>
      <c r="BG29" s="389"/>
    </row>
    <row r="30" spans="1:59" x14ac:dyDescent="0.25">
      <c r="A30" s="4">
        <v>4</v>
      </c>
      <c r="B30" s="40" t="s">
        <v>22</v>
      </c>
      <c r="C30" s="93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347"/>
      <c r="O30" s="430"/>
      <c r="P30" s="57"/>
      <c r="Q30" s="234"/>
      <c r="R30" s="57"/>
      <c r="S30" s="234"/>
      <c r="T30" s="57"/>
      <c r="U30" s="347"/>
      <c r="V30" s="347"/>
      <c r="W30" s="347"/>
      <c r="X30" s="431"/>
      <c r="Y30" s="401"/>
      <c r="Z30" s="401"/>
      <c r="AA30" s="401"/>
      <c r="AB30" s="401"/>
      <c r="AC30" s="401"/>
      <c r="AD30" s="401"/>
      <c r="AE30" s="401"/>
      <c r="AF30" s="401"/>
      <c r="AG30" s="401"/>
      <c r="AH30" s="401"/>
      <c r="AI30" s="401"/>
      <c r="AJ30" s="581"/>
      <c r="AK30" s="595"/>
      <c r="AL30" s="401"/>
      <c r="AM30" s="401"/>
      <c r="AN30" s="401"/>
      <c r="AO30" s="401"/>
      <c r="AP30" s="401"/>
      <c r="AQ30" s="401"/>
      <c r="AR30" s="401"/>
      <c r="AS30" s="401"/>
      <c r="AT30" s="401"/>
      <c r="AU30" s="401"/>
      <c r="AV30" s="401"/>
      <c r="AW30" s="325"/>
      <c r="AX30" s="142"/>
      <c r="AY30" s="142"/>
      <c r="AZ30" s="142"/>
      <c r="BA30" s="142"/>
      <c r="BB30" s="142"/>
      <c r="BC30" s="142"/>
      <c r="BD30" s="142"/>
      <c r="BE30" s="142"/>
      <c r="BF30" s="166"/>
      <c r="BG30" s="389"/>
    </row>
    <row r="31" spans="1:59" x14ac:dyDescent="0.25">
      <c r="A31" s="4"/>
      <c r="B31" s="33" t="s">
        <v>41</v>
      </c>
      <c r="C31" s="93">
        <v>4567</v>
      </c>
      <c r="D31" s="57">
        <v>5515</v>
      </c>
      <c r="E31" s="57">
        <v>4941</v>
      </c>
      <c r="F31" s="57">
        <v>4113</v>
      </c>
      <c r="G31" s="57">
        <v>4702</v>
      </c>
      <c r="H31" s="57">
        <v>4346</v>
      </c>
      <c r="I31" s="57">
        <v>4384</v>
      </c>
      <c r="J31" s="57">
        <v>4612</v>
      </c>
      <c r="K31" s="57">
        <v>5400</v>
      </c>
      <c r="L31" s="57">
        <v>5393</v>
      </c>
      <c r="M31" s="57">
        <v>3859</v>
      </c>
      <c r="N31" s="347">
        <v>3489</v>
      </c>
      <c r="O31" s="430">
        <v>5327</v>
      </c>
      <c r="P31" s="234">
        <v>5601</v>
      </c>
      <c r="Q31" s="234">
        <v>4257</v>
      </c>
      <c r="R31" s="57">
        <v>3802</v>
      </c>
      <c r="S31" s="234">
        <v>3463</v>
      </c>
      <c r="T31" s="234">
        <v>3768</v>
      </c>
      <c r="U31" s="347">
        <v>4412</v>
      </c>
      <c r="V31" s="347">
        <v>4998</v>
      </c>
      <c r="W31" s="347">
        <v>4424</v>
      </c>
      <c r="X31" s="431">
        <v>3810</v>
      </c>
      <c r="Y31" s="401">
        <v>2524</v>
      </c>
      <c r="Z31" s="401">
        <v>2808</v>
      </c>
      <c r="AA31" s="401">
        <v>3931</v>
      </c>
      <c r="AB31" s="401">
        <v>3489</v>
      </c>
      <c r="AC31" s="401">
        <v>3509</v>
      </c>
      <c r="AD31" s="401">
        <v>3692</v>
      </c>
      <c r="AE31" s="401">
        <v>3090</v>
      </c>
      <c r="AF31" s="401">
        <v>3532</v>
      </c>
      <c r="AG31" s="401">
        <v>3400</v>
      </c>
      <c r="AH31" s="401">
        <v>3297</v>
      </c>
      <c r="AI31" s="401">
        <v>4394</v>
      </c>
      <c r="AJ31" s="581">
        <v>3147</v>
      </c>
      <c r="AK31" s="595">
        <v>2955</v>
      </c>
      <c r="AL31" s="401"/>
      <c r="AM31" s="401"/>
      <c r="AN31" s="401"/>
      <c r="AO31" s="401"/>
      <c r="AP31" s="401"/>
      <c r="AQ31" s="401"/>
      <c r="AR31" s="401"/>
      <c r="AS31" s="401"/>
      <c r="AT31" s="401"/>
      <c r="AU31" s="401"/>
      <c r="AV31" s="401"/>
      <c r="AW31" s="325">
        <f t="shared" ref="AW31:BF36" si="12">O31-C31</f>
        <v>760</v>
      </c>
      <c r="AX31" s="142">
        <f t="shared" si="12"/>
        <v>86</v>
      </c>
      <c r="AY31" s="142">
        <f t="shared" si="12"/>
        <v>-684</v>
      </c>
      <c r="AZ31" s="142">
        <f t="shared" si="12"/>
        <v>-311</v>
      </c>
      <c r="BA31" s="142">
        <f t="shared" si="12"/>
        <v>-1239</v>
      </c>
      <c r="BB31" s="142">
        <f t="shared" si="12"/>
        <v>-578</v>
      </c>
      <c r="BC31" s="142">
        <f t="shared" si="12"/>
        <v>28</v>
      </c>
      <c r="BD31" s="142">
        <f t="shared" si="12"/>
        <v>386</v>
      </c>
      <c r="BE31" s="142">
        <f t="shared" si="12"/>
        <v>-976</v>
      </c>
      <c r="BF31" s="166">
        <f t="shared" si="12"/>
        <v>-1583</v>
      </c>
      <c r="BG31" s="389"/>
    </row>
    <row r="32" spans="1:59" x14ac:dyDescent="0.25">
      <c r="A32" s="4"/>
      <c r="B32" s="33" t="s">
        <v>42</v>
      </c>
      <c r="C32" s="93">
        <v>2891</v>
      </c>
      <c r="D32" s="57">
        <v>3207</v>
      </c>
      <c r="E32" s="57">
        <v>3544</v>
      </c>
      <c r="F32" s="57">
        <v>3048</v>
      </c>
      <c r="G32" s="57">
        <v>3590</v>
      </c>
      <c r="H32" s="57">
        <v>3508</v>
      </c>
      <c r="I32" s="57">
        <v>3967</v>
      </c>
      <c r="J32" s="57">
        <v>4280</v>
      </c>
      <c r="K32" s="57">
        <v>4409</v>
      </c>
      <c r="L32" s="57">
        <v>3685</v>
      </c>
      <c r="M32" s="57">
        <v>3125</v>
      </c>
      <c r="N32" s="347">
        <v>2724</v>
      </c>
      <c r="O32" s="430">
        <v>3300</v>
      </c>
      <c r="P32" s="234">
        <v>3158</v>
      </c>
      <c r="Q32" s="234">
        <v>2506</v>
      </c>
      <c r="R32" s="57">
        <v>2239</v>
      </c>
      <c r="S32" s="234">
        <v>2220</v>
      </c>
      <c r="T32" s="234">
        <v>2611</v>
      </c>
      <c r="U32" s="347">
        <v>3004</v>
      </c>
      <c r="V32" s="347">
        <v>3212</v>
      </c>
      <c r="W32" s="347">
        <v>2656</v>
      </c>
      <c r="X32" s="431">
        <v>2336</v>
      </c>
      <c r="Y32" s="401">
        <v>1698</v>
      </c>
      <c r="Z32" s="401">
        <v>1788</v>
      </c>
      <c r="AA32" s="401">
        <v>2584</v>
      </c>
      <c r="AB32" s="401">
        <v>1860</v>
      </c>
      <c r="AC32" s="401">
        <v>2004</v>
      </c>
      <c r="AD32" s="401">
        <v>2216</v>
      </c>
      <c r="AE32" s="401">
        <v>2007</v>
      </c>
      <c r="AF32" s="401">
        <v>2625</v>
      </c>
      <c r="AG32" s="401">
        <v>2830</v>
      </c>
      <c r="AH32" s="401">
        <v>2649</v>
      </c>
      <c r="AI32" s="401">
        <v>3397</v>
      </c>
      <c r="AJ32" s="581">
        <v>2128</v>
      </c>
      <c r="AK32" s="595">
        <v>2187</v>
      </c>
      <c r="AL32" s="401"/>
      <c r="AM32" s="401"/>
      <c r="AN32" s="401"/>
      <c r="AO32" s="401"/>
      <c r="AP32" s="401"/>
      <c r="AQ32" s="401"/>
      <c r="AR32" s="401"/>
      <c r="AS32" s="401"/>
      <c r="AT32" s="401"/>
      <c r="AU32" s="401"/>
      <c r="AV32" s="401"/>
      <c r="AW32" s="325">
        <f t="shared" si="12"/>
        <v>409</v>
      </c>
      <c r="AX32" s="142">
        <f t="shared" si="12"/>
        <v>-49</v>
      </c>
      <c r="AY32" s="142">
        <f t="shared" si="12"/>
        <v>-1038</v>
      </c>
      <c r="AZ32" s="142">
        <f t="shared" si="12"/>
        <v>-809</v>
      </c>
      <c r="BA32" s="142">
        <f t="shared" si="12"/>
        <v>-1370</v>
      </c>
      <c r="BB32" s="142">
        <f t="shared" si="12"/>
        <v>-897</v>
      </c>
      <c r="BC32" s="142">
        <f t="shared" si="12"/>
        <v>-963</v>
      </c>
      <c r="BD32" s="142">
        <f t="shared" si="12"/>
        <v>-1068</v>
      </c>
      <c r="BE32" s="142">
        <f t="shared" si="12"/>
        <v>-1753</v>
      </c>
      <c r="BF32" s="166">
        <f t="shared" si="12"/>
        <v>-1349</v>
      </c>
      <c r="BG32" s="389"/>
    </row>
    <row r="33" spans="1:59" x14ac:dyDescent="0.25">
      <c r="A33" s="4"/>
      <c r="B33" s="33" t="s">
        <v>43</v>
      </c>
      <c r="C33" s="93">
        <v>455.64029284643203</v>
      </c>
      <c r="D33" s="57">
        <v>422.93076923076922</v>
      </c>
      <c r="E33" s="57">
        <v>420.30088886923454</v>
      </c>
      <c r="F33" s="57">
        <v>327.57721854304634</v>
      </c>
      <c r="G33" s="57">
        <v>358.80339955849888</v>
      </c>
      <c r="H33" s="57">
        <v>323.66697575837861</v>
      </c>
      <c r="I33" s="57">
        <v>344.06357592568133</v>
      </c>
      <c r="J33" s="57">
        <v>413.40745625604507</v>
      </c>
      <c r="K33" s="57">
        <v>408.37589089309284</v>
      </c>
      <c r="L33" s="57">
        <v>358.94196900317013</v>
      </c>
      <c r="M33" s="57">
        <v>252.57832434565302</v>
      </c>
      <c r="N33" s="347">
        <v>288.62631578947367</v>
      </c>
      <c r="O33" s="430">
        <v>419.2550291449358</v>
      </c>
      <c r="P33" s="234">
        <v>714.66403404852792</v>
      </c>
      <c r="Q33" s="234">
        <v>588.64033391915643</v>
      </c>
      <c r="R33" s="57">
        <v>345.75338575797292</v>
      </c>
      <c r="S33" s="234">
        <v>336.40955705869516</v>
      </c>
      <c r="T33" s="234">
        <v>344.07147532399529</v>
      </c>
      <c r="U33" s="347">
        <v>317.19356241844281</v>
      </c>
      <c r="V33" s="347">
        <v>308.65132176697097</v>
      </c>
      <c r="W33" s="347">
        <v>297.43294555204773</v>
      </c>
      <c r="X33" s="431">
        <v>302.08583765112263</v>
      </c>
      <c r="Y33" s="401">
        <v>236.0689833800993</v>
      </c>
      <c r="Z33" s="401">
        <v>277.65009486029663</v>
      </c>
      <c r="AA33" s="401">
        <v>340.88358260419812</v>
      </c>
      <c r="AB33" s="401">
        <v>210.28602271255235</v>
      </c>
      <c r="AC33" s="401">
        <v>238.5714532274767</v>
      </c>
      <c r="AD33" s="401">
        <v>343.59483055221057</v>
      </c>
      <c r="AE33" s="401">
        <v>291.72400756143668</v>
      </c>
      <c r="AF33" s="401">
        <v>335.57399140907938</v>
      </c>
      <c r="AG33" s="401">
        <v>307.87712373434016</v>
      </c>
      <c r="AH33" s="401">
        <v>270.92992919974256</v>
      </c>
      <c r="AI33" s="401">
        <v>359.32945220193341</v>
      </c>
      <c r="AJ33" s="581">
        <v>328.75880432915307</v>
      </c>
      <c r="AK33" s="595">
        <v>342.21555915721234</v>
      </c>
      <c r="AL33" s="401"/>
      <c r="AM33" s="401"/>
      <c r="AN33" s="401"/>
      <c r="AO33" s="401"/>
      <c r="AP33" s="401"/>
      <c r="AQ33" s="401"/>
      <c r="AR33" s="401"/>
      <c r="AS33" s="401"/>
      <c r="AT33" s="401"/>
      <c r="AU33" s="401"/>
      <c r="AV33" s="401"/>
      <c r="AW33" s="325">
        <f t="shared" si="12"/>
        <v>-36.385263701496228</v>
      </c>
      <c r="AX33" s="142">
        <f t="shared" si="12"/>
        <v>291.73326481775871</v>
      </c>
      <c r="AY33" s="142">
        <f t="shared" si="12"/>
        <v>168.33944504992189</v>
      </c>
      <c r="AZ33" s="142">
        <f t="shared" si="12"/>
        <v>18.176167214926579</v>
      </c>
      <c r="BA33" s="142">
        <f t="shared" si="12"/>
        <v>-22.393842499803725</v>
      </c>
      <c r="BB33" s="142">
        <f t="shared" si="12"/>
        <v>20.404499565616675</v>
      </c>
      <c r="BC33" s="142">
        <f t="shared" si="12"/>
        <v>-26.870013507238525</v>
      </c>
      <c r="BD33" s="142">
        <f t="shared" si="12"/>
        <v>-104.7561344890741</v>
      </c>
      <c r="BE33" s="142">
        <f t="shared" si="12"/>
        <v>-110.94294534104512</v>
      </c>
      <c r="BF33" s="166">
        <f t="shared" si="12"/>
        <v>-56.856131352047498</v>
      </c>
      <c r="BG33" s="389"/>
    </row>
    <row r="34" spans="1:59" x14ac:dyDescent="0.25">
      <c r="A34" s="4"/>
      <c r="B34" s="33" t="s">
        <v>52</v>
      </c>
      <c r="C34" s="93">
        <v>26.359707153567964</v>
      </c>
      <c r="D34" s="57">
        <v>24.069230769230771</v>
      </c>
      <c r="E34" s="57">
        <v>23.699111130765491</v>
      </c>
      <c r="F34" s="57">
        <v>18.422781456953643</v>
      </c>
      <c r="G34" s="57">
        <v>20.196600441501104</v>
      </c>
      <c r="H34" s="57">
        <v>18.333024241621406</v>
      </c>
      <c r="I34" s="57">
        <v>19.936424074318673</v>
      </c>
      <c r="J34" s="57">
        <v>23.59254374395498</v>
      </c>
      <c r="K34" s="57">
        <v>23.62410910690717</v>
      </c>
      <c r="L34" s="57">
        <v>20.058030996829867</v>
      </c>
      <c r="M34" s="57">
        <v>14.421675654346968</v>
      </c>
      <c r="N34" s="347">
        <v>16.373684210526317</v>
      </c>
      <c r="O34" s="430">
        <v>23.744970855064206</v>
      </c>
      <c r="P34" s="234">
        <v>39.335965951472069</v>
      </c>
      <c r="Q34" s="234">
        <v>32.359666080843581</v>
      </c>
      <c r="R34" s="57">
        <v>19.246614242027086</v>
      </c>
      <c r="S34" s="234">
        <v>18.590442941304836</v>
      </c>
      <c r="T34" s="234">
        <v>18.928524676004713</v>
      </c>
      <c r="U34" s="347">
        <v>17.806437581557198</v>
      </c>
      <c r="V34" s="347">
        <v>17.348678233029034</v>
      </c>
      <c r="W34" s="347">
        <v>16.567054447952255</v>
      </c>
      <c r="X34" s="431">
        <v>16.914162348877372</v>
      </c>
      <c r="Y34" s="401">
        <v>12.931016619900713</v>
      </c>
      <c r="Z34" s="401">
        <v>15.349905139703345</v>
      </c>
      <c r="AA34" s="401">
        <v>19.116417395801903</v>
      </c>
      <c r="AB34" s="401">
        <v>11.713977287447646</v>
      </c>
      <c r="AC34" s="401">
        <v>13.428546772523299</v>
      </c>
      <c r="AD34" s="401">
        <v>19.405169447789437</v>
      </c>
      <c r="AE34" s="401">
        <v>16.275992438563328</v>
      </c>
      <c r="AF34" s="401">
        <v>18.426008590920574</v>
      </c>
      <c r="AG34" s="401">
        <v>17.122876265659858</v>
      </c>
      <c r="AH34" s="401">
        <v>15.070070800257454</v>
      </c>
      <c r="AI34" s="401">
        <v>19.670547798066593</v>
      </c>
      <c r="AJ34" s="581">
        <v>18.241195670846935</v>
      </c>
      <c r="AK34" s="595">
        <v>18.784440842787681</v>
      </c>
      <c r="AL34" s="401"/>
      <c r="AM34" s="401"/>
      <c r="AN34" s="401"/>
      <c r="AO34" s="401"/>
      <c r="AP34" s="401"/>
      <c r="AQ34" s="401"/>
      <c r="AR34" s="401"/>
      <c r="AS34" s="401"/>
      <c r="AT34" s="401"/>
      <c r="AU34" s="401"/>
      <c r="AV34" s="401"/>
      <c r="AW34" s="325">
        <f t="shared" si="12"/>
        <v>-2.6147362985037574</v>
      </c>
      <c r="AX34" s="142">
        <f t="shared" si="12"/>
        <v>15.266735182241298</v>
      </c>
      <c r="AY34" s="142">
        <f t="shared" si="12"/>
        <v>8.6605549500780903</v>
      </c>
      <c r="AZ34" s="142">
        <f t="shared" si="12"/>
        <v>0.82383278507344215</v>
      </c>
      <c r="BA34" s="142">
        <f t="shared" si="12"/>
        <v>-1.606157500196268</v>
      </c>
      <c r="BB34" s="142">
        <f t="shared" si="12"/>
        <v>0.59550043438330746</v>
      </c>
      <c r="BC34" s="142">
        <f t="shared" si="12"/>
        <v>-2.1299864927614749</v>
      </c>
      <c r="BD34" s="142">
        <f t="shared" si="12"/>
        <v>-6.2438655109259464</v>
      </c>
      <c r="BE34" s="142">
        <f t="shared" si="12"/>
        <v>-7.0570546589549146</v>
      </c>
      <c r="BF34" s="166">
        <f t="shared" si="12"/>
        <v>-3.1438686479524947</v>
      </c>
      <c r="BG34" s="389"/>
    </row>
    <row r="35" spans="1:59" x14ac:dyDescent="0.25">
      <c r="A35" s="4"/>
      <c r="B35" s="33" t="s">
        <v>51</v>
      </c>
      <c r="C35" s="93">
        <v>1</v>
      </c>
      <c r="D35" s="57">
        <v>1</v>
      </c>
      <c r="E35" s="57">
        <v>1</v>
      </c>
      <c r="F35" s="57">
        <v>1</v>
      </c>
      <c r="G35" s="57">
        <v>0</v>
      </c>
      <c r="H35" s="57">
        <v>2</v>
      </c>
      <c r="I35" s="57">
        <v>0</v>
      </c>
      <c r="J35" s="57">
        <v>1</v>
      </c>
      <c r="K35" s="57">
        <v>0</v>
      </c>
      <c r="L35" s="57">
        <v>0</v>
      </c>
      <c r="M35" s="57">
        <v>1</v>
      </c>
      <c r="N35" s="347">
        <v>2</v>
      </c>
      <c r="O35" s="430">
        <v>1</v>
      </c>
      <c r="P35" s="234">
        <v>4</v>
      </c>
      <c r="Q35" s="234">
        <v>2</v>
      </c>
      <c r="R35" s="57">
        <v>4</v>
      </c>
      <c r="S35" s="234">
        <v>13</v>
      </c>
      <c r="T35" s="234">
        <v>14</v>
      </c>
      <c r="U35" s="347">
        <v>9</v>
      </c>
      <c r="V35" s="347">
        <v>6</v>
      </c>
      <c r="W35" s="347">
        <v>8</v>
      </c>
      <c r="X35" s="431">
        <v>13</v>
      </c>
      <c r="Y35" s="401">
        <v>9</v>
      </c>
      <c r="Z35" s="401">
        <v>16</v>
      </c>
      <c r="AA35" s="401">
        <v>13</v>
      </c>
      <c r="AB35" s="401">
        <v>4</v>
      </c>
      <c r="AC35" s="401">
        <v>10</v>
      </c>
      <c r="AD35" s="401">
        <v>11</v>
      </c>
      <c r="AE35" s="401">
        <v>16</v>
      </c>
      <c r="AF35" s="401">
        <v>10</v>
      </c>
      <c r="AG35" s="401">
        <v>6</v>
      </c>
      <c r="AH35" s="401">
        <v>7</v>
      </c>
      <c r="AI35" s="401">
        <v>10</v>
      </c>
      <c r="AJ35" s="581"/>
      <c r="AK35" s="595"/>
      <c r="AL35" s="401"/>
      <c r="AM35" s="401"/>
      <c r="AN35" s="401"/>
      <c r="AO35" s="401"/>
      <c r="AP35" s="401"/>
      <c r="AQ35" s="401"/>
      <c r="AR35" s="401"/>
      <c r="AS35" s="401"/>
      <c r="AT35" s="401"/>
      <c r="AU35" s="401"/>
      <c r="AV35" s="401"/>
      <c r="AW35" s="325">
        <f t="shared" si="12"/>
        <v>0</v>
      </c>
      <c r="AX35" s="142">
        <f t="shared" si="12"/>
        <v>3</v>
      </c>
      <c r="AY35" s="142">
        <f t="shared" si="12"/>
        <v>1</v>
      </c>
      <c r="AZ35" s="142">
        <f t="shared" si="12"/>
        <v>3</v>
      </c>
      <c r="BA35" s="142">
        <f t="shared" si="12"/>
        <v>13</v>
      </c>
      <c r="BB35" s="142">
        <f t="shared" si="12"/>
        <v>12</v>
      </c>
      <c r="BC35" s="142">
        <f t="shared" si="12"/>
        <v>9</v>
      </c>
      <c r="BD35" s="142">
        <f t="shared" si="12"/>
        <v>5</v>
      </c>
      <c r="BE35" s="142">
        <f t="shared" si="12"/>
        <v>8</v>
      </c>
      <c r="BF35" s="166">
        <f t="shared" si="12"/>
        <v>13</v>
      </c>
      <c r="BG35" s="389"/>
    </row>
    <row r="36" spans="1:59" ht="15.75" thickBot="1" x14ac:dyDescent="0.3">
      <c r="A36" s="4"/>
      <c r="B36" s="35" t="s">
        <v>46</v>
      </c>
      <c r="C36" s="93">
        <v>7941</v>
      </c>
      <c r="D36" s="57">
        <v>9170</v>
      </c>
      <c r="E36" s="57">
        <v>8930</v>
      </c>
      <c r="F36" s="57">
        <v>7508</v>
      </c>
      <c r="G36" s="57">
        <v>8671</v>
      </c>
      <c r="H36" s="57">
        <v>8198</v>
      </c>
      <c r="I36" s="57">
        <v>8715</v>
      </c>
      <c r="J36" s="57">
        <v>9330</v>
      </c>
      <c r="K36" s="57">
        <v>10241</v>
      </c>
      <c r="L36" s="57">
        <v>9457</v>
      </c>
      <c r="M36" s="57">
        <v>7252</v>
      </c>
      <c r="N36" s="347">
        <v>6520</v>
      </c>
      <c r="O36" s="430">
        <v>9071</v>
      </c>
      <c r="P36" s="57">
        <v>9517</v>
      </c>
      <c r="Q36" s="234">
        <f>SUM(Q31:Q35)</f>
        <v>7386</v>
      </c>
      <c r="R36" s="234">
        <f>SUM(R31:R35)</f>
        <v>6410</v>
      </c>
      <c r="S36" s="234">
        <f>SUM(S31:S35)</f>
        <v>6051</v>
      </c>
      <c r="T36" s="234">
        <f>SUM(T31:T35)</f>
        <v>6756</v>
      </c>
      <c r="U36" s="347">
        <v>7760</v>
      </c>
      <c r="V36" s="347">
        <v>8542</v>
      </c>
      <c r="W36" s="347">
        <v>7402</v>
      </c>
      <c r="X36" s="431">
        <f>SUM(X31:X35)</f>
        <v>6478</v>
      </c>
      <c r="Y36" s="401">
        <v>4480</v>
      </c>
      <c r="Z36" s="401">
        <v>4905</v>
      </c>
      <c r="AA36" s="401">
        <v>6888</v>
      </c>
      <c r="AB36" s="401">
        <v>5575</v>
      </c>
      <c r="AC36" s="401">
        <v>5775</v>
      </c>
      <c r="AD36" s="401">
        <f>SUM(AD31:AD35)</f>
        <v>6282</v>
      </c>
      <c r="AE36" s="401">
        <f>SUM(AE31:AE35)</f>
        <v>5421</v>
      </c>
      <c r="AF36" s="401">
        <f t="shared" ref="AF36:AG36" si="13">SUM(AF31:AF35)</f>
        <v>6521</v>
      </c>
      <c r="AG36" s="401">
        <f t="shared" si="13"/>
        <v>6561</v>
      </c>
      <c r="AH36" s="401">
        <v>6239</v>
      </c>
      <c r="AI36" s="401">
        <f t="shared" ref="AI36" si="14">SUM(AI31:AI35)</f>
        <v>8180</v>
      </c>
      <c r="AJ36" s="581">
        <v>5622</v>
      </c>
      <c r="AK36" s="595">
        <v>5503</v>
      </c>
      <c r="AL36" s="401"/>
      <c r="AM36" s="401"/>
      <c r="AN36" s="401"/>
      <c r="AO36" s="401"/>
      <c r="AP36" s="401"/>
      <c r="AQ36" s="401"/>
      <c r="AR36" s="401"/>
      <c r="AS36" s="401"/>
      <c r="AT36" s="401"/>
      <c r="AU36" s="401"/>
      <c r="AV36" s="401"/>
      <c r="AW36" s="325">
        <f t="shared" si="12"/>
        <v>1130</v>
      </c>
      <c r="AX36" s="142">
        <f t="shared" si="12"/>
        <v>347</v>
      </c>
      <c r="AY36" s="142">
        <f t="shared" si="12"/>
        <v>-1544</v>
      </c>
      <c r="AZ36" s="142">
        <f t="shared" si="12"/>
        <v>-1098</v>
      </c>
      <c r="BA36" s="142">
        <f t="shared" si="12"/>
        <v>-2620</v>
      </c>
      <c r="BB36" s="142">
        <f t="shared" si="12"/>
        <v>-1442</v>
      </c>
      <c r="BC36" s="142">
        <f t="shared" si="12"/>
        <v>-955</v>
      </c>
      <c r="BD36" s="142">
        <f t="shared" si="12"/>
        <v>-788</v>
      </c>
      <c r="BE36" s="142">
        <f t="shared" si="12"/>
        <v>-2839</v>
      </c>
      <c r="BF36" s="166">
        <f t="shared" si="12"/>
        <v>-2979</v>
      </c>
      <c r="BG36" s="389"/>
    </row>
    <row r="37" spans="1:59" x14ac:dyDescent="0.25">
      <c r="A37" s="4">
        <v>5</v>
      </c>
      <c r="B37" s="40" t="s">
        <v>23</v>
      </c>
      <c r="C37" s="93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347"/>
      <c r="O37" s="430"/>
      <c r="P37" s="57"/>
      <c r="Q37" s="234"/>
      <c r="R37" s="57"/>
      <c r="S37" s="234"/>
      <c r="T37" s="57"/>
      <c r="U37" s="347"/>
      <c r="V37" s="347"/>
      <c r="W37" s="347"/>
      <c r="X37" s="431"/>
      <c r="Y37" s="401"/>
      <c r="Z37" s="401"/>
      <c r="AA37" s="401"/>
      <c r="AB37" s="401"/>
      <c r="AC37" s="401"/>
      <c r="AD37" s="401"/>
      <c r="AE37" s="401"/>
      <c r="AF37" s="401"/>
      <c r="AG37" s="401"/>
      <c r="AH37" s="401"/>
      <c r="AI37" s="401"/>
      <c r="AJ37" s="581"/>
      <c r="AK37" s="595"/>
      <c r="AL37" s="401"/>
      <c r="AM37" s="401"/>
      <c r="AN37" s="401"/>
      <c r="AO37" s="401"/>
      <c r="AP37" s="401"/>
      <c r="AQ37" s="401"/>
      <c r="AR37" s="401"/>
      <c r="AS37" s="401"/>
      <c r="AT37" s="401"/>
      <c r="AU37" s="401"/>
      <c r="AV37" s="401"/>
      <c r="AW37" s="325"/>
      <c r="AX37" s="142"/>
      <c r="AY37" s="142"/>
      <c r="AZ37" s="142"/>
      <c r="BA37" s="142"/>
      <c r="BB37" s="142"/>
      <c r="BC37" s="142"/>
      <c r="BD37" s="142"/>
      <c r="BE37" s="142"/>
      <c r="BF37" s="166"/>
      <c r="BG37" s="389"/>
    </row>
    <row r="38" spans="1:59" x14ac:dyDescent="0.25">
      <c r="A38" s="4"/>
      <c r="B38" s="33" t="s">
        <v>41</v>
      </c>
      <c r="C38" s="93">
        <v>9041</v>
      </c>
      <c r="D38" s="57">
        <v>9097</v>
      </c>
      <c r="E38" s="57">
        <v>9653</v>
      </c>
      <c r="F38" s="57">
        <v>9656</v>
      </c>
      <c r="G38" s="57">
        <v>8072</v>
      </c>
      <c r="H38" s="57">
        <v>8786</v>
      </c>
      <c r="I38" s="57">
        <v>8184</v>
      </c>
      <c r="J38" s="57">
        <v>7246</v>
      </c>
      <c r="K38" s="57">
        <v>7789</v>
      </c>
      <c r="L38" s="57">
        <v>8369</v>
      </c>
      <c r="M38" s="57">
        <v>8515</v>
      </c>
      <c r="N38" s="347">
        <v>7985</v>
      </c>
      <c r="O38" s="430">
        <v>8440</v>
      </c>
      <c r="P38" s="234">
        <v>9605</v>
      </c>
      <c r="Q38" s="234">
        <v>11388</v>
      </c>
      <c r="R38" s="57">
        <v>11577</v>
      </c>
      <c r="S38" s="234">
        <v>11326</v>
      </c>
      <c r="T38" s="234">
        <v>11799</v>
      </c>
      <c r="U38" s="347">
        <v>11857</v>
      </c>
      <c r="V38" s="347">
        <v>12342</v>
      </c>
      <c r="W38" s="347">
        <v>13589</v>
      </c>
      <c r="X38" s="431">
        <v>13863</v>
      </c>
      <c r="Y38" s="401">
        <v>13311</v>
      </c>
      <c r="Z38" s="401">
        <v>12832</v>
      </c>
      <c r="AA38" s="401">
        <v>12177</v>
      </c>
      <c r="AB38" s="401">
        <v>12510</v>
      </c>
      <c r="AC38" s="401">
        <v>13220</v>
      </c>
      <c r="AD38" s="401">
        <v>13298</v>
      </c>
      <c r="AE38" s="401">
        <v>13224</v>
      </c>
      <c r="AF38" s="401">
        <v>12634</v>
      </c>
      <c r="AG38" s="401">
        <v>11483</v>
      </c>
      <c r="AH38" s="401">
        <v>10615</v>
      </c>
      <c r="AI38" s="401">
        <v>10451</v>
      </c>
      <c r="AJ38" s="581">
        <v>10363</v>
      </c>
      <c r="AK38" s="595">
        <v>9665</v>
      </c>
      <c r="AL38" s="401"/>
      <c r="AM38" s="401"/>
      <c r="AN38" s="401"/>
      <c r="AO38" s="401"/>
      <c r="AP38" s="401"/>
      <c r="AQ38" s="401"/>
      <c r="AR38" s="401"/>
      <c r="AS38" s="401"/>
      <c r="AT38" s="401"/>
      <c r="AU38" s="401"/>
      <c r="AV38" s="401"/>
      <c r="AW38" s="325">
        <f t="shared" ref="AW38:BF43" si="15">O38-C38</f>
        <v>-601</v>
      </c>
      <c r="AX38" s="142">
        <f t="shared" si="15"/>
        <v>508</v>
      </c>
      <c r="AY38" s="142">
        <f t="shared" si="15"/>
        <v>1735</v>
      </c>
      <c r="AZ38" s="142">
        <f t="shared" si="15"/>
        <v>1921</v>
      </c>
      <c r="BA38" s="142">
        <f t="shared" si="15"/>
        <v>3254</v>
      </c>
      <c r="BB38" s="142">
        <f t="shared" si="15"/>
        <v>3013</v>
      </c>
      <c r="BC38" s="142">
        <f t="shared" si="15"/>
        <v>3673</v>
      </c>
      <c r="BD38" s="142">
        <f t="shared" si="15"/>
        <v>5096</v>
      </c>
      <c r="BE38" s="142">
        <f t="shared" si="15"/>
        <v>5800</v>
      </c>
      <c r="BF38" s="166">
        <f t="shared" si="15"/>
        <v>5494</v>
      </c>
      <c r="BG38" s="389"/>
    </row>
    <row r="39" spans="1:59" x14ac:dyDescent="0.25">
      <c r="A39" s="4"/>
      <c r="B39" s="33" t="s">
        <v>42</v>
      </c>
      <c r="C39" s="93">
        <v>15238</v>
      </c>
      <c r="D39" s="57">
        <v>15388</v>
      </c>
      <c r="E39" s="57">
        <v>14273</v>
      </c>
      <c r="F39" s="57">
        <v>14422</v>
      </c>
      <c r="G39" s="57">
        <v>13185</v>
      </c>
      <c r="H39" s="57">
        <v>13442</v>
      </c>
      <c r="I39" s="57">
        <v>12514</v>
      </c>
      <c r="J39" s="57">
        <v>12247</v>
      </c>
      <c r="K39" s="57">
        <v>13066</v>
      </c>
      <c r="L39" s="57">
        <v>14656</v>
      </c>
      <c r="M39" s="57">
        <v>15398</v>
      </c>
      <c r="N39" s="347">
        <v>15107</v>
      </c>
      <c r="O39" s="430">
        <v>15115</v>
      </c>
      <c r="P39" s="234">
        <v>15489</v>
      </c>
      <c r="Q39" s="234">
        <v>14978</v>
      </c>
      <c r="R39" s="57">
        <v>14541</v>
      </c>
      <c r="S39" s="234">
        <v>14579</v>
      </c>
      <c r="T39" s="234">
        <v>14820</v>
      </c>
      <c r="U39" s="347">
        <v>15282</v>
      </c>
      <c r="V39" s="347">
        <v>16132</v>
      </c>
      <c r="W39" s="347">
        <v>16895</v>
      </c>
      <c r="X39" s="431">
        <v>17623</v>
      </c>
      <c r="Y39" s="401">
        <v>17282</v>
      </c>
      <c r="Z39" s="401">
        <v>17038</v>
      </c>
      <c r="AA39" s="401">
        <v>16017</v>
      </c>
      <c r="AB39" s="401">
        <v>16382</v>
      </c>
      <c r="AC39" s="401">
        <v>16377</v>
      </c>
      <c r="AD39" s="401">
        <v>16264</v>
      </c>
      <c r="AE39" s="401">
        <v>16248</v>
      </c>
      <c r="AF39" s="401">
        <v>15878</v>
      </c>
      <c r="AG39" s="401">
        <v>15308</v>
      </c>
      <c r="AH39" s="401">
        <v>15514</v>
      </c>
      <c r="AI39" s="401">
        <v>15925</v>
      </c>
      <c r="AJ39" s="581">
        <v>15178</v>
      </c>
      <c r="AK39" s="595">
        <v>15548</v>
      </c>
      <c r="AL39" s="401"/>
      <c r="AM39" s="401"/>
      <c r="AN39" s="401"/>
      <c r="AO39" s="401"/>
      <c r="AP39" s="401"/>
      <c r="AQ39" s="401"/>
      <c r="AR39" s="401"/>
      <c r="AS39" s="401"/>
      <c r="AT39" s="401"/>
      <c r="AU39" s="401"/>
      <c r="AV39" s="401"/>
      <c r="AW39" s="325">
        <f t="shared" si="15"/>
        <v>-123</v>
      </c>
      <c r="AX39" s="142">
        <f t="shared" si="15"/>
        <v>101</v>
      </c>
      <c r="AY39" s="142">
        <f t="shared" si="15"/>
        <v>705</v>
      </c>
      <c r="AZ39" s="142">
        <f t="shared" si="15"/>
        <v>119</v>
      </c>
      <c r="BA39" s="142">
        <f t="shared" si="15"/>
        <v>1394</v>
      </c>
      <c r="BB39" s="142">
        <f t="shared" si="15"/>
        <v>1378</v>
      </c>
      <c r="BC39" s="142">
        <f t="shared" si="15"/>
        <v>2768</v>
      </c>
      <c r="BD39" s="142">
        <f t="shared" si="15"/>
        <v>3885</v>
      </c>
      <c r="BE39" s="142">
        <f t="shared" si="15"/>
        <v>3829</v>
      </c>
      <c r="BF39" s="166">
        <f t="shared" si="15"/>
        <v>2967</v>
      </c>
      <c r="BG39" s="389"/>
    </row>
    <row r="40" spans="1:59" x14ac:dyDescent="0.25">
      <c r="A40" s="4"/>
      <c r="B40" s="33" t="s">
        <v>43</v>
      </c>
      <c r="C40" s="93">
        <v>725.05415894857538</v>
      </c>
      <c r="D40" s="57">
        <v>805.176923076923</v>
      </c>
      <c r="E40" s="57">
        <v>766.76513509927918</v>
      </c>
      <c r="F40" s="57">
        <v>793.38066225165562</v>
      </c>
      <c r="G40" s="57">
        <v>720.44693156732887</v>
      </c>
      <c r="H40" s="57">
        <v>718.31355146377007</v>
      </c>
      <c r="I40" s="57">
        <v>681.51054462202262</v>
      </c>
      <c r="J40" s="57">
        <v>696.26518948386536</v>
      </c>
      <c r="K40" s="57">
        <v>769.48605367355924</v>
      </c>
      <c r="L40" s="57">
        <v>733.0371609721733</v>
      </c>
      <c r="M40" s="57">
        <v>712.3276338287518</v>
      </c>
      <c r="N40" s="347">
        <v>652.95789473684215</v>
      </c>
      <c r="O40" s="430">
        <v>754.28049261515537</v>
      </c>
      <c r="P40" s="234">
        <v>960.15207757448115</v>
      </c>
      <c r="Q40" s="234">
        <v>1202.8737258347981</v>
      </c>
      <c r="R40" s="57">
        <v>1331.8609873307121</v>
      </c>
      <c r="S40" s="234">
        <v>1205.3886100807331</v>
      </c>
      <c r="T40" s="234">
        <v>1197.141248854562</v>
      </c>
      <c r="U40" s="347">
        <v>1200.6013049151804</v>
      </c>
      <c r="V40" s="347">
        <v>1181.5854281140485</v>
      </c>
      <c r="W40" s="347">
        <v>1104.4803009990053</v>
      </c>
      <c r="X40" s="431">
        <v>1036.9404145077719</v>
      </c>
      <c r="Y40" s="401">
        <v>991.67934383768613</v>
      </c>
      <c r="Z40" s="401">
        <v>895.49262676785099</v>
      </c>
      <c r="AA40" s="401">
        <v>844.63376578595751</v>
      </c>
      <c r="AB40" s="401">
        <v>847.77473120601053</v>
      </c>
      <c r="AC40" s="401">
        <v>870.02843458750431</v>
      </c>
      <c r="AD40" s="401">
        <v>803.61435575434371</v>
      </c>
      <c r="AE40" s="401">
        <v>774.77350060147796</v>
      </c>
      <c r="AF40" s="401">
        <v>746.98391308009764</v>
      </c>
      <c r="AG40" s="401">
        <v>805.21709284365886</v>
      </c>
      <c r="AH40" s="401">
        <v>851.62939283415574</v>
      </c>
      <c r="AI40" s="401">
        <v>882.68</v>
      </c>
      <c r="AJ40" s="581">
        <v>848.89881463666029</v>
      </c>
      <c r="AK40" s="595">
        <v>848.42915635929376</v>
      </c>
      <c r="AL40" s="401"/>
      <c r="AM40" s="401"/>
      <c r="AN40" s="401"/>
      <c r="AO40" s="401"/>
      <c r="AP40" s="401"/>
      <c r="AQ40" s="401"/>
      <c r="AR40" s="401"/>
      <c r="AS40" s="401"/>
      <c r="AT40" s="401"/>
      <c r="AU40" s="401"/>
      <c r="AV40" s="401"/>
      <c r="AW40" s="325">
        <f t="shared" si="15"/>
        <v>29.22633366657999</v>
      </c>
      <c r="AX40" s="142">
        <f t="shared" si="15"/>
        <v>154.97515449755815</v>
      </c>
      <c r="AY40" s="142">
        <f t="shared" si="15"/>
        <v>436.10859073551887</v>
      </c>
      <c r="AZ40" s="142">
        <f t="shared" si="15"/>
        <v>538.48032507905646</v>
      </c>
      <c r="BA40" s="142">
        <f t="shared" si="15"/>
        <v>484.94167851340421</v>
      </c>
      <c r="BB40" s="142">
        <f t="shared" si="15"/>
        <v>478.82769739079197</v>
      </c>
      <c r="BC40" s="142">
        <f t="shared" si="15"/>
        <v>519.09076029315781</v>
      </c>
      <c r="BD40" s="142">
        <f t="shared" si="15"/>
        <v>485.3202386301831</v>
      </c>
      <c r="BE40" s="142">
        <f t="shared" si="15"/>
        <v>334.99424732544605</v>
      </c>
      <c r="BF40" s="166">
        <f t="shared" si="15"/>
        <v>303.90325353559865</v>
      </c>
      <c r="BG40" s="389"/>
    </row>
    <row r="41" spans="1:59" x14ac:dyDescent="0.25">
      <c r="A41" s="4"/>
      <c r="B41" s="33" t="s">
        <v>52</v>
      </c>
      <c r="C41" s="93">
        <v>41.945841051424537</v>
      </c>
      <c r="D41" s="57">
        <v>45.823076923076925</v>
      </c>
      <c r="E41" s="57">
        <v>43.234864900720829</v>
      </c>
      <c r="F41" s="57">
        <v>44.619337748344371</v>
      </c>
      <c r="G41" s="57">
        <v>40.553068432671083</v>
      </c>
      <c r="H41" s="57">
        <v>40.68644853622996</v>
      </c>
      <c r="I41" s="57">
        <v>39.489455377977372</v>
      </c>
      <c r="J41" s="57">
        <v>39.734810516134701</v>
      </c>
      <c r="K41" s="57">
        <v>44.513946326440831</v>
      </c>
      <c r="L41" s="57">
        <v>40.962839027826696</v>
      </c>
      <c r="M41" s="57">
        <v>40.672366171248193</v>
      </c>
      <c r="N41" s="347">
        <v>37.0421052631579</v>
      </c>
      <c r="O41" s="430">
        <v>42.719507384844633</v>
      </c>
      <c r="P41" s="234">
        <v>52.847922425518846</v>
      </c>
      <c r="Q41" s="234">
        <v>66.126274165202105</v>
      </c>
      <c r="R41" s="57">
        <v>74.139012669287908</v>
      </c>
      <c r="S41" s="234">
        <v>66.611389919266912</v>
      </c>
      <c r="T41" s="234">
        <v>65.858751145437878</v>
      </c>
      <c r="U41" s="347">
        <v>67.398695084819494</v>
      </c>
      <c r="V41" s="347">
        <v>66.414571885951631</v>
      </c>
      <c r="W41" s="347">
        <v>61.519699000994684</v>
      </c>
      <c r="X41" s="431">
        <v>58.059585492227974</v>
      </c>
      <c r="Y41" s="401">
        <v>54.320656162313838</v>
      </c>
      <c r="Z41" s="401">
        <v>49.507373232149014</v>
      </c>
      <c r="AA41" s="401">
        <v>47.3662342140425</v>
      </c>
      <c r="AB41" s="401">
        <v>47.225268793989379</v>
      </c>
      <c r="AC41" s="401">
        <v>48.971565412495686</v>
      </c>
      <c r="AD41" s="401">
        <v>45.385644245656287</v>
      </c>
      <c r="AE41" s="401">
        <v>43.22649939852208</v>
      </c>
      <c r="AF41" s="401">
        <v>41.0160869199023</v>
      </c>
      <c r="AG41" s="401">
        <v>44.782907156341167</v>
      </c>
      <c r="AH41" s="401">
        <v>47.370607165844234</v>
      </c>
      <c r="AI41" s="401">
        <v>48.32</v>
      </c>
      <c r="AJ41" s="581">
        <v>47.101185363339631</v>
      </c>
      <c r="AK41" s="595">
        <v>46.570843640706308</v>
      </c>
      <c r="AL41" s="401"/>
      <c r="AM41" s="401"/>
      <c r="AN41" s="401"/>
      <c r="AO41" s="401"/>
      <c r="AP41" s="401"/>
      <c r="AQ41" s="401"/>
      <c r="AR41" s="401"/>
      <c r="AS41" s="401"/>
      <c r="AT41" s="401"/>
      <c r="AU41" s="401"/>
      <c r="AV41" s="401"/>
      <c r="AW41" s="325">
        <f t="shared" si="15"/>
        <v>0.7736663334200955</v>
      </c>
      <c r="AX41" s="142">
        <f t="shared" si="15"/>
        <v>7.0248455024419201</v>
      </c>
      <c r="AY41" s="142">
        <f t="shared" si="15"/>
        <v>22.891409264481275</v>
      </c>
      <c r="AZ41" s="142">
        <f t="shared" si="15"/>
        <v>29.519674920943537</v>
      </c>
      <c r="BA41" s="142">
        <f t="shared" si="15"/>
        <v>26.05832148659583</v>
      </c>
      <c r="BB41" s="142">
        <f t="shared" si="15"/>
        <v>25.172302609207918</v>
      </c>
      <c r="BC41" s="142">
        <f t="shared" si="15"/>
        <v>27.909239706842122</v>
      </c>
      <c r="BD41" s="142">
        <f t="shared" si="15"/>
        <v>26.67976136981693</v>
      </c>
      <c r="BE41" s="142">
        <f t="shared" si="15"/>
        <v>17.005752674553854</v>
      </c>
      <c r="BF41" s="166">
        <f t="shared" si="15"/>
        <v>17.096746464401278</v>
      </c>
      <c r="BG41" s="389"/>
    </row>
    <row r="42" spans="1:59" x14ac:dyDescent="0.25">
      <c r="A42" s="4"/>
      <c r="B42" s="33" t="s">
        <v>51</v>
      </c>
      <c r="C42" s="93">
        <v>4</v>
      </c>
      <c r="D42" s="57">
        <v>4</v>
      </c>
      <c r="E42" s="57">
        <v>9</v>
      </c>
      <c r="F42" s="57">
        <v>10</v>
      </c>
      <c r="G42" s="57">
        <v>10</v>
      </c>
      <c r="H42" s="57">
        <v>9</v>
      </c>
      <c r="I42" s="57">
        <v>8</v>
      </c>
      <c r="J42" s="57">
        <v>8</v>
      </c>
      <c r="K42" s="57">
        <v>9</v>
      </c>
      <c r="L42" s="57">
        <v>9</v>
      </c>
      <c r="M42" s="57">
        <v>9</v>
      </c>
      <c r="N42" s="347">
        <v>8</v>
      </c>
      <c r="O42" s="430">
        <v>8</v>
      </c>
      <c r="P42" s="234">
        <v>7</v>
      </c>
      <c r="Q42" s="234">
        <v>8</v>
      </c>
      <c r="R42" s="57">
        <v>9</v>
      </c>
      <c r="S42" s="234">
        <v>28</v>
      </c>
      <c r="T42" s="234">
        <v>28</v>
      </c>
      <c r="U42" s="347">
        <v>31</v>
      </c>
      <c r="V42" s="347">
        <v>29</v>
      </c>
      <c r="W42" s="347">
        <v>20</v>
      </c>
      <c r="X42" s="431">
        <v>22</v>
      </c>
      <c r="Y42" s="401">
        <v>22</v>
      </c>
      <c r="Z42" s="401">
        <v>25</v>
      </c>
      <c r="AA42" s="401">
        <v>22</v>
      </c>
      <c r="AB42" s="401">
        <v>20</v>
      </c>
      <c r="AC42" s="401">
        <v>20</v>
      </c>
      <c r="AD42" s="401">
        <v>19</v>
      </c>
      <c r="AE42" s="401">
        <v>19</v>
      </c>
      <c r="AF42" s="401">
        <v>15</v>
      </c>
      <c r="AG42" s="401">
        <v>15</v>
      </c>
      <c r="AH42" s="401">
        <v>17</v>
      </c>
      <c r="AI42" s="401">
        <v>15</v>
      </c>
      <c r="AJ42" s="581"/>
      <c r="AK42" s="595"/>
      <c r="AL42" s="401"/>
      <c r="AM42" s="401"/>
      <c r="AN42" s="401"/>
      <c r="AO42" s="401"/>
      <c r="AP42" s="401"/>
      <c r="AQ42" s="401"/>
      <c r="AR42" s="401"/>
      <c r="AS42" s="401"/>
      <c r="AT42" s="401"/>
      <c r="AU42" s="401"/>
      <c r="AV42" s="401"/>
      <c r="AW42" s="325">
        <f t="shared" si="15"/>
        <v>4</v>
      </c>
      <c r="AX42" s="142">
        <f t="shared" si="15"/>
        <v>3</v>
      </c>
      <c r="AY42" s="142">
        <f t="shared" si="15"/>
        <v>-1</v>
      </c>
      <c r="AZ42" s="142">
        <f t="shared" si="15"/>
        <v>-1</v>
      </c>
      <c r="BA42" s="142">
        <f t="shared" si="15"/>
        <v>18</v>
      </c>
      <c r="BB42" s="142">
        <f t="shared" si="15"/>
        <v>19</v>
      </c>
      <c r="BC42" s="142">
        <f t="shared" si="15"/>
        <v>23</v>
      </c>
      <c r="BD42" s="142">
        <f t="shared" si="15"/>
        <v>21</v>
      </c>
      <c r="BE42" s="142">
        <f t="shared" si="15"/>
        <v>11</v>
      </c>
      <c r="BF42" s="166">
        <f t="shared" si="15"/>
        <v>13</v>
      </c>
      <c r="BG42" s="389"/>
    </row>
    <row r="43" spans="1:59" ht="15.75" thickBot="1" x14ac:dyDescent="0.3">
      <c r="A43" s="4"/>
      <c r="B43" s="35" t="s">
        <v>46</v>
      </c>
      <c r="C43" s="87">
        <v>25050</v>
      </c>
      <c r="D43" s="49">
        <v>25340</v>
      </c>
      <c r="E43" s="49">
        <v>24745</v>
      </c>
      <c r="F43" s="49">
        <v>24926</v>
      </c>
      <c r="G43" s="49">
        <v>22028</v>
      </c>
      <c r="H43" s="49">
        <v>22996</v>
      </c>
      <c r="I43" s="49">
        <v>21427</v>
      </c>
      <c r="J43" s="49">
        <v>20237</v>
      </c>
      <c r="K43" s="49">
        <v>21678</v>
      </c>
      <c r="L43" s="49">
        <v>23808</v>
      </c>
      <c r="M43" s="49">
        <v>24675</v>
      </c>
      <c r="N43" s="295">
        <v>23790</v>
      </c>
      <c r="O43" s="301">
        <v>24360</v>
      </c>
      <c r="P43" s="49">
        <v>26114</v>
      </c>
      <c r="Q43" s="242">
        <f>SUM(Q38:Q42)</f>
        <v>27643</v>
      </c>
      <c r="R43" s="242">
        <f>SUM(R38:R42)</f>
        <v>27533</v>
      </c>
      <c r="S43" s="242">
        <f>SUM(S38:S42)</f>
        <v>27205</v>
      </c>
      <c r="T43" s="242">
        <f>SUM(T38:T42)</f>
        <v>27910</v>
      </c>
      <c r="U43" s="295">
        <v>28438</v>
      </c>
      <c r="V43" s="295">
        <v>29751</v>
      </c>
      <c r="W43" s="295">
        <v>31670</v>
      </c>
      <c r="X43" s="425">
        <f>SUM(X38:X42)</f>
        <v>32603</v>
      </c>
      <c r="Y43" s="400">
        <v>31661</v>
      </c>
      <c r="Z43" s="400">
        <v>30840</v>
      </c>
      <c r="AA43" s="400">
        <v>29108</v>
      </c>
      <c r="AB43" s="400">
        <v>29807</v>
      </c>
      <c r="AC43" s="400">
        <v>30536</v>
      </c>
      <c r="AD43" s="400">
        <f>SUM(AD38:AD42)</f>
        <v>30430</v>
      </c>
      <c r="AE43" s="400">
        <f>SUM(AE38:AE42)</f>
        <v>30309</v>
      </c>
      <c r="AF43" s="400">
        <f t="shared" ref="AF43:AG43" si="16">SUM(AF38:AF42)</f>
        <v>29315</v>
      </c>
      <c r="AG43" s="400">
        <f t="shared" si="16"/>
        <v>27656</v>
      </c>
      <c r="AH43" s="400">
        <v>27045</v>
      </c>
      <c r="AI43" s="400">
        <f t="shared" ref="AI43" si="17">SUM(AI38:AI42)</f>
        <v>27322</v>
      </c>
      <c r="AJ43" s="579">
        <v>26437</v>
      </c>
      <c r="AK43" s="593">
        <v>26108</v>
      </c>
      <c r="AL43" s="400"/>
      <c r="AM43" s="400"/>
      <c r="AN43" s="400"/>
      <c r="AO43" s="400"/>
      <c r="AP43" s="400"/>
      <c r="AQ43" s="400"/>
      <c r="AR43" s="400"/>
      <c r="AS43" s="400"/>
      <c r="AT43" s="400"/>
      <c r="AU43" s="400"/>
      <c r="AV43" s="400"/>
      <c r="AW43" s="324">
        <f t="shared" si="15"/>
        <v>-690</v>
      </c>
      <c r="AX43" s="140">
        <f t="shared" si="15"/>
        <v>774</v>
      </c>
      <c r="AY43" s="140">
        <f t="shared" si="15"/>
        <v>2898</v>
      </c>
      <c r="AZ43" s="140">
        <f t="shared" si="15"/>
        <v>2607</v>
      </c>
      <c r="BA43" s="140">
        <f t="shared" si="15"/>
        <v>5177</v>
      </c>
      <c r="BB43" s="140">
        <f t="shared" si="15"/>
        <v>4914</v>
      </c>
      <c r="BC43" s="140">
        <f t="shared" si="15"/>
        <v>7011</v>
      </c>
      <c r="BD43" s="140">
        <f t="shared" si="15"/>
        <v>9514</v>
      </c>
      <c r="BE43" s="140">
        <f t="shared" si="15"/>
        <v>9992</v>
      </c>
      <c r="BF43" s="167">
        <f t="shared" si="15"/>
        <v>8795</v>
      </c>
      <c r="BG43" s="389"/>
    </row>
    <row r="44" spans="1:59" x14ac:dyDescent="0.25">
      <c r="A44" s="4">
        <v>6</v>
      </c>
      <c r="B44" s="39" t="s">
        <v>33</v>
      </c>
      <c r="C44" s="97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348"/>
      <c r="O44" s="432"/>
      <c r="P44" s="58"/>
      <c r="Q44" s="244"/>
      <c r="R44" s="58"/>
      <c r="S44" s="244"/>
      <c r="T44" s="58"/>
      <c r="U44" s="348"/>
      <c r="V44" s="348"/>
      <c r="W44" s="348"/>
      <c r="X44" s="433"/>
      <c r="Y44" s="402"/>
      <c r="Z44" s="402"/>
      <c r="AA44" s="402"/>
      <c r="AB44" s="402"/>
      <c r="AC44" s="402"/>
      <c r="AD44" s="402"/>
      <c r="AE44" s="402"/>
      <c r="AF44" s="402"/>
      <c r="AG44" s="402"/>
      <c r="AH44" s="402"/>
      <c r="AI44" s="402"/>
      <c r="AJ44" s="582"/>
      <c r="AK44" s="596"/>
      <c r="AL44" s="402"/>
      <c r="AM44" s="402"/>
      <c r="AN44" s="402"/>
      <c r="AO44" s="402"/>
      <c r="AP44" s="402"/>
      <c r="AQ44" s="402"/>
      <c r="AR44" s="402"/>
      <c r="AS44" s="402"/>
      <c r="AT44" s="402"/>
      <c r="AU44" s="402"/>
      <c r="AV44" s="402"/>
      <c r="AW44" s="326"/>
      <c r="AX44" s="149"/>
      <c r="AY44" s="149"/>
      <c r="AZ44" s="149"/>
      <c r="BA44" s="149"/>
      <c r="BB44" s="149"/>
      <c r="BC44" s="149"/>
      <c r="BD44" s="149"/>
      <c r="BE44" s="149"/>
      <c r="BF44" s="168"/>
      <c r="BG44" s="390"/>
    </row>
    <row r="45" spans="1:59" x14ac:dyDescent="0.25">
      <c r="A45" s="4"/>
      <c r="B45" s="33" t="s">
        <v>41</v>
      </c>
      <c r="C45" s="77">
        <v>2915326</v>
      </c>
      <c r="D45" s="60">
        <v>2950717</v>
      </c>
      <c r="E45" s="60">
        <v>2430537</v>
      </c>
      <c r="F45" s="60">
        <v>1899400</v>
      </c>
      <c r="G45" s="60">
        <v>1868028</v>
      </c>
      <c r="H45" s="60">
        <v>2611887</v>
      </c>
      <c r="I45" s="60">
        <v>2795260</v>
      </c>
      <c r="J45" s="60">
        <v>2014289</v>
      </c>
      <c r="K45" s="60">
        <v>1781631</v>
      </c>
      <c r="L45" s="60">
        <v>1915162</v>
      </c>
      <c r="M45" s="60">
        <v>2605187</v>
      </c>
      <c r="N45" s="78">
        <v>2773305</v>
      </c>
      <c r="O45" s="434">
        <v>2971728</v>
      </c>
      <c r="P45" s="235">
        <v>2604445</v>
      </c>
      <c r="Q45" s="235">
        <v>2114702</v>
      </c>
      <c r="R45" s="60">
        <v>2182274</v>
      </c>
      <c r="S45" s="235">
        <v>2150679</v>
      </c>
      <c r="T45" s="235">
        <v>2973557</v>
      </c>
      <c r="U45" s="78">
        <v>3139211</v>
      </c>
      <c r="V45" s="78">
        <v>2464827</v>
      </c>
      <c r="W45" s="78">
        <v>2250072</v>
      </c>
      <c r="X45" s="435">
        <v>1797025</v>
      </c>
      <c r="Y45" s="403">
        <v>2333289</v>
      </c>
      <c r="Z45" s="403">
        <v>2805110</v>
      </c>
      <c r="AA45" s="403">
        <v>2684854</v>
      </c>
      <c r="AB45" s="403">
        <v>3180759</v>
      </c>
      <c r="AC45" s="403">
        <v>2051828</v>
      </c>
      <c r="AD45" s="403">
        <v>1996214</v>
      </c>
      <c r="AE45" s="403">
        <v>2408200</v>
      </c>
      <c r="AF45" s="403">
        <v>2617434</v>
      </c>
      <c r="AG45" s="403">
        <v>2606056</v>
      </c>
      <c r="AH45" s="403">
        <v>2487210</v>
      </c>
      <c r="AI45" s="403">
        <v>1880095</v>
      </c>
      <c r="AJ45" s="583">
        <v>1787157</v>
      </c>
      <c r="AK45" s="597">
        <v>2341209</v>
      </c>
      <c r="AL45" s="403"/>
      <c r="AM45" s="403"/>
      <c r="AN45" s="403"/>
      <c r="AO45" s="403"/>
      <c r="AP45" s="403"/>
      <c r="AQ45" s="403"/>
      <c r="AR45" s="403"/>
      <c r="AS45" s="403"/>
      <c r="AT45" s="403"/>
      <c r="AU45" s="403"/>
      <c r="AV45" s="403"/>
      <c r="AW45" s="327">
        <f t="shared" ref="AW45:BF50" si="18">O45-C45</f>
        <v>56402</v>
      </c>
      <c r="AX45" s="150">
        <f t="shared" si="18"/>
        <v>-346272</v>
      </c>
      <c r="AY45" s="150">
        <f t="shared" si="18"/>
        <v>-315835</v>
      </c>
      <c r="AZ45" s="150">
        <f t="shared" si="18"/>
        <v>282874</v>
      </c>
      <c r="BA45" s="150">
        <f t="shared" si="18"/>
        <v>282651</v>
      </c>
      <c r="BB45" s="150">
        <f t="shared" si="18"/>
        <v>361670</v>
      </c>
      <c r="BC45" s="150">
        <f t="shared" si="18"/>
        <v>343951</v>
      </c>
      <c r="BD45" s="150">
        <f t="shared" si="18"/>
        <v>450538</v>
      </c>
      <c r="BE45" s="150">
        <f t="shared" si="18"/>
        <v>468441</v>
      </c>
      <c r="BF45" s="169">
        <f t="shared" si="18"/>
        <v>-118137</v>
      </c>
      <c r="BG45" s="390"/>
    </row>
    <row r="46" spans="1:59" x14ac:dyDescent="0.25">
      <c r="A46" s="4"/>
      <c r="B46" s="33" t="s">
        <v>42</v>
      </c>
      <c r="C46" s="77">
        <v>2332890</v>
      </c>
      <c r="D46" s="60">
        <v>2163458</v>
      </c>
      <c r="E46" s="60">
        <v>1753662</v>
      </c>
      <c r="F46" s="60">
        <v>1378504</v>
      </c>
      <c r="G46" s="60">
        <v>1324006</v>
      </c>
      <c r="H46" s="60">
        <v>1824463</v>
      </c>
      <c r="I46" s="60">
        <v>1879295</v>
      </c>
      <c r="J46" s="60">
        <v>1501561</v>
      </c>
      <c r="K46" s="60">
        <v>1279332</v>
      </c>
      <c r="L46" s="60">
        <v>1519236</v>
      </c>
      <c r="M46" s="60">
        <v>2268199</v>
      </c>
      <c r="N46" s="78">
        <v>2451520</v>
      </c>
      <c r="O46" s="434">
        <v>2280397</v>
      </c>
      <c r="P46" s="235">
        <v>1911376</v>
      </c>
      <c r="Q46" s="235">
        <v>1521595</v>
      </c>
      <c r="R46" s="60">
        <v>1505702</v>
      </c>
      <c r="S46" s="235">
        <v>1605987</v>
      </c>
      <c r="T46" s="235">
        <v>2104634</v>
      </c>
      <c r="U46" s="78">
        <v>2160187</v>
      </c>
      <c r="V46" s="78">
        <v>1648673</v>
      </c>
      <c r="W46" s="78">
        <v>1425816</v>
      </c>
      <c r="X46" s="435">
        <v>1312531</v>
      </c>
      <c r="Y46" s="403">
        <v>1811761</v>
      </c>
      <c r="Z46" s="403">
        <v>2147972</v>
      </c>
      <c r="AA46" s="403">
        <v>1889725</v>
      </c>
      <c r="AB46" s="403">
        <v>2285977</v>
      </c>
      <c r="AC46" s="403">
        <v>1506051</v>
      </c>
      <c r="AD46" s="403">
        <v>1439512</v>
      </c>
      <c r="AE46" s="403">
        <v>1826258</v>
      </c>
      <c r="AF46" s="403">
        <v>1897293</v>
      </c>
      <c r="AG46" s="403">
        <v>1940260</v>
      </c>
      <c r="AH46" s="403">
        <v>1870279</v>
      </c>
      <c r="AI46" s="403">
        <v>1414375</v>
      </c>
      <c r="AJ46" s="583">
        <v>1379738</v>
      </c>
      <c r="AK46" s="597">
        <v>1846694</v>
      </c>
      <c r="AL46" s="403"/>
      <c r="AM46" s="403"/>
      <c r="AN46" s="403"/>
      <c r="AO46" s="403"/>
      <c r="AP46" s="403"/>
      <c r="AQ46" s="403"/>
      <c r="AR46" s="403"/>
      <c r="AS46" s="403"/>
      <c r="AT46" s="403"/>
      <c r="AU46" s="403"/>
      <c r="AV46" s="403"/>
      <c r="AW46" s="327">
        <f t="shared" si="18"/>
        <v>-52493</v>
      </c>
      <c r="AX46" s="150">
        <f t="shared" si="18"/>
        <v>-252082</v>
      </c>
      <c r="AY46" s="150">
        <f t="shared" si="18"/>
        <v>-232067</v>
      </c>
      <c r="AZ46" s="150">
        <f t="shared" si="18"/>
        <v>127198</v>
      </c>
      <c r="BA46" s="150">
        <f t="shared" si="18"/>
        <v>281981</v>
      </c>
      <c r="BB46" s="150">
        <f t="shared" si="18"/>
        <v>280171</v>
      </c>
      <c r="BC46" s="150">
        <f t="shared" si="18"/>
        <v>280892</v>
      </c>
      <c r="BD46" s="150">
        <f t="shared" si="18"/>
        <v>147112</v>
      </c>
      <c r="BE46" s="150">
        <f t="shared" si="18"/>
        <v>146484</v>
      </c>
      <c r="BF46" s="169">
        <f t="shared" si="18"/>
        <v>-206705</v>
      </c>
      <c r="BG46" s="390"/>
    </row>
    <row r="47" spans="1:59" x14ac:dyDescent="0.25">
      <c r="A47" s="4"/>
      <c r="B47" s="33" t="s">
        <v>43</v>
      </c>
      <c r="C47" s="77">
        <v>1083016.3276881007</v>
      </c>
      <c r="D47" s="60">
        <v>1123357.1076923076</v>
      </c>
      <c r="E47" s="60">
        <v>968368.51483659842</v>
      </c>
      <c r="F47" s="60">
        <v>865354.86834437086</v>
      </c>
      <c r="G47" s="60">
        <v>890511.22256070643</v>
      </c>
      <c r="H47" s="60">
        <v>1015260.0202234291</v>
      </c>
      <c r="I47" s="60">
        <v>1119892.9113723419</v>
      </c>
      <c r="J47" s="60">
        <v>865508.71520267299</v>
      </c>
      <c r="K47" s="60">
        <v>742180.64254289493</v>
      </c>
      <c r="L47" s="60">
        <v>1091996.17735118</v>
      </c>
      <c r="M47" s="60">
        <v>904143.37042395538</v>
      </c>
      <c r="N47" s="78">
        <v>980157.93473684217</v>
      </c>
      <c r="O47" s="434">
        <v>1302543.9851864837</v>
      </c>
      <c r="P47" s="235">
        <v>1767557.5135799218</v>
      </c>
      <c r="Q47" s="235">
        <v>1085618.6566783832</v>
      </c>
      <c r="R47" s="60">
        <v>909080.37811271299</v>
      </c>
      <c r="S47" s="235">
        <v>955567.0824787257</v>
      </c>
      <c r="T47" s="235">
        <v>1033174.6033948597</v>
      </c>
      <c r="U47" s="78">
        <v>929566.50717703346</v>
      </c>
      <c r="V47" s="78">
        <v>840796.49755548825</v>
      </c>
      <c r="W47" s="78">
        <v>787410.15036976174</v>
      </c>
      <c r="X47" s="435">
        <v>652630.4103626943</v>
      </c>
      <c r="Y47" s="403">
        <v>774331.86332829704</v>
      </c>
      <c r="Z47" s="403">
        <v>770134.08274404961</v>
      </c>
      <c r="AA47" s="403">
        <v>683525.55635532958</v>
      </c>
      <c r="AB47" s="403">
        <v>752703.6625501964</v>
      </c>
      <c r="AC47" s="403">
        <v>523035.72298929928</v>
      </c>
      <c r="AD47" s="403">
        <v>148981.01475141922</v>
      </c>
      <c r="AE47" s="403">
        <v>486163.74153634644</v>
      </c>
      <c r="AF47" s="403">
        <v>535204.49423060718</v>
      </c>
      <c r="AG47" s="403">
        <v>632265.93444310967</v>
      </c>
      <c r="AH47" s="403">
        <v>591910.84724308085</v>
      </c>
      <c r="AI47" s="403">
        <v>1253612.2855424276</v>
      </c>
      <c r="AJ47" s="583">
        <v>1231917.0331558152</v>
      </c>
      <c r="AK47" s="597">
        <v>1263774.568966988</v>
      </c>
      <c r="AL47" s="403"/>
      <c r="AM47" s="403"/>
      <c r="AN47" s="403"/>
      <c r="AO47" s="403"/>
      <c r="AP47" s="403"/>
      <c r="AQ47" s="403"/>
      <c r="AR47" s="403"/>
      <c r="AS47" s="403"/>
      <c r="AT47" s="403"/>
      <c r="AU47" s="403"/>
      <c r="AV47" s="403"/>
      <c r="AW47" s="327">
        <f t="shared" si="18"/>
        <v>219527.65749838296</v>
      </c>
      <c r="AX47" s="150">
        <f t="shared" si="18"/>
        <v>644200.40588761424</v>
      </c>
      <c r="AY47" s="150">
        <f t="shared" si="18"/>
        <v>117250.14184178482</v>
      </c>
      <c r="AZ47" s="150">
        <f t="shared" si="18"/>
        <v>43725.509768342134</v>
      </c>
      <c r="BA47" s="150">
        <f t="shared" si="18"/>
        <v>65055.859918019269</v>
      </c>
      <c r="BB47" s="150">
        <f t="shared" si="18"/>
        <v>17914.583171430626</v>
      </c>
      <c r="BC47" s="150">
        <f t="shared" si="18"/>
        <v>-190326.40419530845</v>
      </c>
      <c r="BD47" s="150">
        <f t="shared" si="18"/>
        <v>-24712.217647184734</v>
      </c>
      <c r="BE47" s="150">
        <f t="shared" si="18"/>
        <v>45229.507826866815</v>
      </c>
      <c r="BF47" s="169">
        <f t="shared" si="18"/>
        <v>-439365.7669884857</v>
      </c>
      <c r="BG47" s="390"/>
    </row>
    <row r="48" spans="1:59" x14ac:dyDescent="0.25">
      <c r="A48" s="4"/>
      <c r="B48" s="33" t="s">
        <v>52</v>
      </c>
      <c r="C48" s="77">
        <v>62654.672311899092</v>
      </c>
      <c r="D48" s="60">
        <v>63930.892307692309</v>
      </c>
      <c r="E48" s="60">
        <v>54602.485163401587</v>
      </c>
      <c r="F48" s="60">
        <v>48667.131655629135</v>
      </c>
      <c r="G48" s="60">
        <v>50125.777439293597</v>
      </c>
      <c r="H48" s="60">
        <v>57505.979776570843</v>
      </c>
      <c r="I48" s="60">
        <v>64891.088627658173</v>
      </c>
      <c r="J48" s="60">
        <v>49393.284797327004</v>
      </c>
      <c r="K48" s="60">
        <v>42934.35745710515</v>
      </c>
      <c r="L48" s="60">
        <v>61021.822648820002</v>
      </c>
      <c r="M48" s="60">
        <v>51624.629576044543</v>
      </c>
      <c r="N48" s="78">
        <v>55604.0652631579</v>
      </c>
      <c r="O48" s="434">
        <v>73771.014813516245</v>
      </c>
      <c r="P48" s="235">
        <v>97288.486420078101</v>
      </c>
      <c r="Q48" s="235">
        <v>59680.343321616871</v>
      </c>
      <c r="R48" s="60">
        <v>50604.621887287023</v>
      </c>
      <c r="S48" s="235">
        <v>52805.917521274314</v>
      </c>
      <c r="T48" s="235">
        <v>56838.396605140282</v>
      </c>
      <c r="U48" s="78">
        <v>52183.492822966509</v>
      </c>
      <c r="V48" s="78">
        <v>47259.502444511752</v>
      </c>
      <c r="W48" s="78">
        <v>43858.849630238292</v>
      </c>
      <c r="X48" s="435">
        <v>36541.589637305697</v>
      </c>
      <c r="Y48" s="403">
        <v>42415.136671703003</v>
      </c>
      <c r="Z48" s="403">
        <v>42576.917255950328</v>
      </c>
      <c r="AA48" s="403">
        <v>38331.443644670486</v>
      </c>
      <c r="AB48" s="403">
        <v>41929.337449803534</v>
      </c>
      <c r="AC48" s="403">
        <v>29440.277010700724</v>
      </c>
      <c r="AD48" s="403">
        <v>8413.9852485807678</v>
      </c>
      <c r="AE48" s="403">
        <v>27124.25846365355</v>
      </c>
      <c r="AF48" s="403">
        <v>29387.505769392737</v>
      </c>
      <c r="AG48" s="403">
        <v>35164.065556890338</v>
      </c>
      <c r="AH48" s="403">
        <v>32924.152756919117</v>
      </c>
      <c r="AI48" s="403">
        <v>68625.714457572496</v>
      </c>
      <c r="AJ48" s="583">
        <v>68352.966844184848</v>
      </c>
      <c r="AK48" s="597">
        <v>69369.431033012035</v>
      </c>
      <c r="AL48" s="403"/>
      <c r="AM48" s="403"/>
      <c r="AN48" s="403"/>
      <c r="AO48" s="403"/>
      <c r="AP48" s="403"/>
      <c r="AQ48" s="403"/>
      <c r="AR48" s="403"/>
      <c r="AS48" s="403"/>
      <c r="AT48" s="403"/>
      <c r="AU48" s="403"/>
      <c r="AV48" s="403"/>
      <c r="AW48" s="327">
        <f t="shared" si="18"/>
        <v>11116.342501617153</v>
      </c>
      <c r="AX48" s="150">
        <f t="shared" si="18"/>
        <v>33357.594112385792</v>
      </c>
      <c r="AY48" s="150">
        <f t="shared" si="18"/>
        <v>5077.8581582152838</v>
      </c>
      <c r="AZ48" s="150">
        <f t="shared" si="18"/>
        <v>1937.4902316578882</v>
      </c>
      <c r="BA48" s="150">
        <f t="shared" si="18"/>
        <v>2680.1400819807168</v>
      </c>
      <c r="BB48" s="150">
        <f t="shared" si="18"/>
        <v>-667.58317143056047</v>
      </c>
      <c r="BC48" s="150">
        <f t="shared" si="18"/>
        <v>-12707.595804691664</v>
      </c>
      <c r="BD48" s="150">
        <f t="shared" si="18"/>
        <v>-2133.7823528152512</v>
      </c>
      <c r="BE48" s="150">
        <f t="shared" si="18"/>
        <v>924.49217313314148</v>
      </c>
      <c r="BF48" s="169">
        <f t="shared" si="18"/>
        <v>-24480.233011514305</v>
      </c>
      <c r="BG48" s="390"/>
    </row>
    <row r="49" spans="1:59" x14ac:dyDescent="0.25">
      <c r="A49" s="4"/>
      <c r="B49" s="33" t="s">
        <v>51</v>
      </c>
      <c r="C49" s="77">
        <v>1300</v>
      </c>
      <c r="D49" s="60">
        <v>2732</v>
      </c>
      <c r="E49" s="60">
        <v>1663</v>
      </c>
      <c r="F49" s="60">
        <v>4116</v>
      </c>
      <c r="G49" s="60">
        <v>1595</v>
      </c>
      <c r="H49" s="60">
        <v>4329</v>
      </c>
      <c r="I49" s="60">
        <v>5538</v>
      </c>
      <c r="J49" s="60">
        <v>2079</v>
      </c>
      <c r="K49" s="60">
        <v>3733</v>
      </c>
      <c r="L49" s="60">
        <v>9187</v>
      </c>
      <c r="M49" s="60">
        <v>21593</v>
      </c>
      <c r="N49" s="78">
        <v>19193</v>
      </c>
      <c r="O49" s="434">
        <v>2572</v>
      </c>
      <c r="P49" s="235">
        <v>5057</v>
      </c>
      <c r="Q49" s="235">
        <v>5471</v>
      </c>
      <c r="R49" s="60">
        <v>5262</v>
      </c>
      <c r="S49" s="235">
        <v>133348</v>
      </c>
      <c r="T49" s="235">
        <v>164104</v>
      </c>
      <c r="U49" s="78">
        <v>118752</v>
      </c>
      <c r="V49" s="78">
        <v>83018</v>
      </c>
      <c r="W49" s="78">
        <v>120165</v>
      </c>
      <c r="X49" s="435">
        <v>193067</v>
      </c>
      <c r="Y49" s="403">
        <v>108724</v>
      </c>
      <c r="Z49" s="403">
        <v>134521</v>
      </c>
      <c r="AA49" s="403">
        <v>109685</v>
      </c>
      <c r="AB49" s="403">
        <v>101902</v>
      </c>
      <c r="AC49" s="403">
        <v>52447</v>
      </c>
      <c r="AD49" s="403">
        <v>91811</v>
      </c>
      <c r="AE49" s="403">
        <v>112242</v>
      </c>
      <c r="AF49" s="403">
        <v>130725</v>
      </c>
      <c r="AG49" s="403">
        <v>242502</v>
      </c>
      <c r="AH49" s="403">
        <v>154553</v>
      </c>
      <c r="AI49" s="403">
        <v>282046</v>
      </c>
      <c r="AJ49" s="583"/>
      <c r="AK49" s="597"/>
      <c r="AL49" s="403"/>
      <c r="AM49" s="403"/>
      <c r="AN49" s="403"/>
      <c r="AO49" s="403"/>
      <c r="AP49" s="403"/>
      <c r="AQ49" s="403"/>
      <c r="AR49" s="403"/>
      <c r="AS49" s="403"/>
      <c r="AT49" s="403"/>
      <c r="AU49" s="403"/>
      <c r="AV49" s="403"/>
      <c r="AW49" s="327">
        <f t="shared" si="18"/>
        <v>1272</v>
      </c>
      <c r="AX49" s="150">
        <f t="shared" si="18"/>
        <v>2325</v>
      </c>
      <c r="AY49" s="150">
        <f t="shared" si="18"/>
        <v>3808</v>
      </c>
      <c r="AZ49" s="150">
        <f t="shared" si="18"/>
        <v>1146</v>
      </c>
      <c r="BA49" s="150">
        <f t="shared" si="18"/>
        <v>131753</v>
      </c>
      <c r="BB49" s="150">
        <f t="shared" si="18"/>
        <v>159775</v>
      </c>
      <c r="BC49" s="150">
        <f t="shared" si="18"/>
        <v>113214</v>
      </c>
      <c r="BD49" s="150">
        <f t="shared" si="18"/>
        <v>80939</v>
      </c>
      <c r="BE49" s="150">
        <f t="shared" si="18"/>
        <v>116432</v>
      </c>
      <c r="BF49" s="169">
        <f t="shared" si="18"/>
        <v>183880</v>
      </c>
      <c r="BG49" s="390"/>
    </row>
    <row r="50" spans="1:59" ht="15.75" thickBot="1" x14ac:dyDescent="0.3">
      <c r="A50" s="4"/>
      <c r="B50" s="35" t="s">
        <v>46</v>
      </c>
      <c r="C50" s="77">
        <v>6395187</v>
      </c>
      <c r="D50" s="60">
        <v>6304195</v>
      </c>
      <c r="E50" s="60">
        <v>5208833</v>
      </c>
      <c r="F50" s="60">
        <v>4196042</v>
      </c>
      <c r="G50" s="60">
        <v>4134266</v>
      </c>
      <c r="H50" s="60">
        <v>5513445</v>
      </c>
      <c r="I50" s="60">
        <v>5864877</v>
      </c>
      <c r="J50" s="60">
        <v>4432831</v>
      </c>
      <c r="K50" s="60">
        <v>3849811</v>
      </c>
      <c r="L50" s="60">
        <v>4596603</v>
      </c>
      <c r="M50" s="60">
        <v>5850747</v>
      </c>
      <c r="N50" s="78">
        <v>6279780</v>
      </c>
      <c r="O50" s="434">
        <v>6631012</v>
      </c>
      <c r="P50" s="60">
        <v>6385724</v>
      </c>
      <c r="Q50" s="235">
        <f>SUM(Q45:Q49)</f>
        <v>4787067</v>
      </c>
      <c r="R50" s="235">
        <f>SUM(R45:R49)</f>
        <v>4652923</v>
      </c>
      <c r="S50" s="235">
        <f>SUM(S45:S49)</f>
        <v>4898387</v>
      </c>
      <c r="T50" s="235">
        <f>SUM(T45:T49)</f>
        <v>6332308</v>
      </c>
      <c r="U50" s="78">
        <v>6399900</v>
      </c>
      <c r="V50" s="78">
        <v>5084574.0000000009</v>
      </c>
      <c r="W50" s="78">
        <v>4627322</v>
      </c>
      <c r="X50" s="435">
        <f>SUM(X45:X49)</f>
        <v>3991795</v>
      </c>
      <c r="Y50" s="403">
        <v>5070521</v>
      </c>
      <c r="Z50" s="403">
        <v>5900314</v>
      </c>
      <c r="AA50" s="403">
        <v>5406121</v>
      </c>
      <c r="AB50" s="403">
        <v>6363271</v>
      </c>
      <c r="AC50" s="403">
        <v>4162802</v>
      </c>
      <c r="AD50" s="403">
        <f>SUM(AD45:AD49)</f>
        <v>3684932</v>
      </c>
      <c r="AE50" s="403">
        <f>SUM(AE45:AE49)</f>
        <v>4859988</v>
      </c>
      <c r="AF50" s="403">
        <f t="shared" ref="AF50:AG50" si="19">SUM(AF45:AF49)</f>
        <v>5210044</v>
      </c>
      <c r="AG50" s="403">
        <f t="shared" si="19"/>
        <v>5456248</v>
      </c>
      <c r="AH50" s="403">
        <v>5136877</v>
      </c>
      <c r="AI50" s="403">
        <f t="shared" ref="AI50" si="20">SUM(AI45:AI49)</f>
        <v>4898754</v>
      </c>
      <c r="AJ50" s="583">
        <v>4467165.0000000009</v>
      </c>
      <c r="AK50" s="597">
        <v>5521047.0000000009</v>
      </c>
      <c r="AL50" s="403"/>
      <c r="AM50" s="403"/>
      <c r="AN50" s="403"/>
      <c r="AO50" s="403"/>
      <c r="AP50" s="403"/>
      <c r="AQ50" s="403"/>
      <c r="AR50" s="403"/>
      <c r="AS50" s="403"/>
      <c r="AT50" s="403"/>
      <c r="AU50" s="403"/>
      <c r="AV50" s="403"/>
      <c r="AW50" s="327">
        <f t="shared" si="18"/>
        <v>235825</v>
      </c>
      <c r="AX50" s="150">
        <f t="shared" si="18"/>
        <v>81529</v>
      </c>
      <c r="AY50" s="150">
        <f t="shared" si="18"/>
        <v>-421766</v>
      </c>
      <c r="AZ50" s="150">
        <f t="shared" si="18"/>
        <v>456881</v>
      </c>
      <c r="BA50" s="150">
        <f t="shared" si="18"/>
        <v>764121</v>
      </c>
      <c r="BB50" s="150">
        <f t="shared" si="18"/>
        <v>818863</v>
      </c>
      <c r="BC50" s="150">
        <f t="shared" si="18"/>
        <v>535023</v>
      </c>
      <c r="BD50" s="150">
        <f t="shared" si="18"/>
        <v>651743.00000000093</v>
      </c>
      <c r="BE50" s="150">
        <f t="shared" si="18"/>
        <v>777511</v>
      </c>
      <c r="BF50" s="169">
        <f t="shared" si="18"/>
        <v>-604808</v>
      </c>
      <c r="BG50" s="390"/>
    </row>
    <row r="51" spans="1:59" x14ac:dyDescent="0.25">
      <c r="A51" s="4">
        <v>7</v>
      </c>
      <c r="B51" s="40" t="s">
        <v>34</v>
      </c>
      <c r="C51" s="77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78"/>
      <c r="O51" s="434"/>
      <c r="P51" s="60"/>
      <c r="Q51" s="235"/>
      <c r="R51" s="60"/>
      <c r="S51" s="235"/>
      <c r="T51" s="60"/>
      <c r="U51" s="78"/>
      <c r="V51" s="78"/>
      <c r="W51" s="78"/>
      <c r="X51" s="435"/>
      <c r="Y51" s="403"/>
      <c r="Z51" s="403"/>
      <c r="AA51" s="403"/>
      <c r="AB51" s="403"/>
      <c r="AC51" s="403"/>
      <c r="AD51" s="403"/>
      <c r="AE51" s="403"/>
      <c r="AF51" s="403"/>
      <c r="AG51" s="403"/>
      <c r="AH51" s="403"/>
      <c r="AI51" s="403"/>
      <c r="AJ51" s="583"/>
      <c r="AK51" s="597"/>
      <c r="AL51" s="403"/>
      <c r="AM51" s="403"/>
      <c r="AN51" s="403"/>
      <c r="AO51" s="403"/>
      <c r="AP51" s="403"/>
      <c r="AQ51" s="403"/>
      <c r="AR51" s="403"/>
      <c r="AS51" s="403"/>
      <c r="AT51" s="403"/>
      <c r="AU51" s="403"/>
      <c r="AV51" s="403"/>
      <c r="AW51" s="327"/>
      <c r="AX51" s="150"/>
      <c r="AY51" s="150"/>
      <c r="AZ51" s="150"/>
      <c r="BA51" s="150"/>
      <c r="BB51" s="150"/>
      <c r="BC51" s="150"/>
      <c r="BD51" s="150"/>
      <c r="BE51" s="150"/>
      <c r="BF51" s="169"/>
      <c r="BG51" s="390"/>
    </row>
    <row r="52" spans="1:59" x14ac:dyDescent="0.25">
      <c r="A52" s="4"/>
      <c r="B52" s="33" t="s">
        <v>41</v>
      </c>
      <c r="C52" s="77">
        <v>857241</v>
      </c>
      <c r="D52" s="60">
        <v>1104121</v>
      </c>
      <c r="E52" s="60">
        <v>966092</v>
      </c>
      <c r="F52" s="60">
        <v>669938</v>
      </c>
      <c r="G52" s="60">
        <v>647391</v>
      </c>
      <c r="H52" s="60">
        <v>539100</v>
      </c>
      <c r="I52" s="60">
        <v>648992</v>
      </c>
      <c r="J52" s="60">
        <v>620934</v>
      </c>
      <c r="K52" s="60">
        <v>701274</v>
      </c>
      <c r="L52" s="60">
        <v>716460</v>
      </c>
      <c r="M52" s="60">
        <v>620952</v>
      </c>
      <c r="N52" s="78">
        <v>647876</v>
      </c>
      <c r="O52" s="434">
        <v>1159119</v>
      </c>
      <c r="P52" s="235">
        <v>1494466</v>
      </c>
      <c r="Q52" s="235">
        <v>1347139</v>
      </c>
      <c r="R52" s="60">
        <v>1311307</v>
      </c>
      <c r="S52" s="235">
        <v>1154205</v>
      </c>
      <c r="T52" s="235">
        <v>1287360</v>
      </c>
      <c r="U52" s="78">
        <v>1671331</v>
      </c>
      <c r="V52" s="78">
        <v>1830700</v>
      </c>
      <c r="W52" s="78">
        <v>1483447</v>
      </c>
      <c r="X52" s="435">
        <v>1308140</v>
      </c>
      <c r="Y52" s="403">
        <v>950391</v>
      </c>
      <c r="Z52" s="403">
        <v>1245314</v>
      </c>
      <c r="AA52" s="403">
        <v>1875365</v>
      </c>
      <c r="AB52" s="403">
        <v>1604267</v>
      </c>
      <c r="AC52" s="403">
        <v>1623463</v>
      </c>
      <c r="AD52" s="403">
        <v>1413718</v>
      </c>
      <c r="AE52" s="403">
        <v>1111235</v>
      </c>
      <c r="AF52" s="403">
        <v>1222336</v>
      </c>
      <c r="AG52" s="403">
        <v>1107128</v>
      </c>
      <c r="AH52" s="403">
        <v>986266</v>
      </c>
      <c r="AI52" s="403">
        <v>1247980</v>
      </c>
      <c r="AJ52" s="583">
        <v>772711</v>
      </c>
      <c r="AK52" s="597">
        <v>788170</v>
      </c>
      <c r="AL52" s="403"/>
      <c r="AM52" s="403"/>
      <c r="AN52" s="403"/>
      <c r="AO52" s="403"/>
      <c r="AP52" s="403"/>
      <c r="AQ52" s="403"/>
      <c r="AR52" s="403"/>
      <c r="AS52" s="403"/>
      <c r="AT52" s="403"/>
      <c r="AU52" s="403"/>
      <c r="AV52" s="403"/>
      <c r="AW52" s="327">
        <f t="shared" ref="AW52:BF57" si="21">O52-C52</f>
        <v>301878</v>
      </c>
      <c r="AX52" s="150">
        <f t="shared" si="21"/>
        <v>390345</v>
      </c>
      <c r="AY52" s="150">
        <f t="shared" si="21"/>
        <v>381047</v>
      </c>
      <c r="AZ52" s="150">
        <f t="shared" si="21"/>
        <v>641369</v>
      </c>
      <c r="BA52" s="150">
        <f t="shared" si="21"/>
        <v>506814</v>
      </c>
      <c r="BB52" s="150">
        <f t="shared" si="21"/>
        <v>748260</v>
      </c>
      <c r="BC52" s="150">
        <f t="shared" si="21"/>
        <v>1022339</v>
      </c>
      <c r="BD52" s="150">
        <f t="shared" si="21"/>
        <v>1209766</v>
      </c>
      <c r="BE52" s="150">
        <f t="shared" si="21"/>
        <v>782173</v>
      </c>
      <c r="BF52" s="169">
        <f t="shared" si="21"/>
        <v>591680</v>
      </c>
      <c r="BG52" s="390"/>
    </row>
    <row r="53" spans="1:59" x14ac:dyDescent="0.25">
      <c r="A53" s="4"/>
      <c r="B53" s="33" t="s">
        <v>42</v>
      </c>
      <c r="C53" s="77">
        <v>1644124</v>
      </c>
      <c r="D53" s="60">
        <v>1839764</v>
      </c>
      <c r="E53" s="60">
        <v>1425210</v>
      </c>
      <c r="F53" s="60">
        <v>945552</v>
      </c>
      <c r="G53" s="60">
        <v>887692</v>
      </c>
      <c r="H53" s="60">
        <v>783413</v>
      </c>
      <c r="I53" s="60">
        <v>1014350</v>
      </c>
      <c r="J53" s="60">
        <v>1035232</v>
      </c>
      <c r="K53" s="60">
        <v>985046</v>
      </c>
      <c r="L53" s="60">
        <v>945683</v>
      </c>
      <c r="M53" s="60">
        <v>1104043</v>
      </c>
      <c r="N53" s="78">
        <v>1253314</v>
      </c>
      <c r="O53" s="434">
        <v>1725948</v>
      </c>
      <c r="P53" s="235">
        <v>1783852</v>
      </c>
      <c r="Q53" s="235">
        <v>1447654</v>
      </c>
      <c r="R53" s="60">
        <v>1384674</v>
      </c>
      <c r="S53" s="235">
        <v>1204203</v>
      </c>
      <c r="T53" s="235">
        <v>1316505</v>
      </c>
      <c r="U53" s="78">
        <v>1652132</v>
      </c>
      <c r="V53" s="78">
        <v>1738614</v>
      </c>
      <c r="W53" s="78">
        <v>1315841</v>
      </c>
      <c r="X53" s="435">
        <v>1178295</v>
      </c>
      <c r="Y53" s="403">
        <v>952519</v>
      </c>
      <c r="Z53" s="403">
        <v>1297331</v>
      </c>
      <c r="AA53" s="403">
        <v>2007773</v>
      </c>
      <c r="AB53" s="403">
        <v>1577016</v>
      </c>
      <c r="AC53" s="403">
        <v>1593461</v>
      </c>
      <c r="AD53" s="403">
        <v>1391453</v>
      </c>
      <c r="AE53" s="403">
        <v>1153150</v>
      </c>
      <c r="AF53" s="403">
        <v>1406734</v>
      </c>
      <c r="AG53" s="403">
        <v>1315093</v>
      </c>
      <c r="AH53" s="403">
        <v>1164071</v>
      </c>
      <c r="AI53" s="403">
        <v>1353547</v>
      </c>
      <c r="AJ53" s="583">
        <v>1023622</v>
      </c>
      <c r="AK53" s="597">
        <v>1133642</v>
      </c>
      <c r="AL53" s="403"/>
      <c r="AM53" s="403"/>
      <c r="AN53" s="403"/>
      <c r="AO53" s="403"/>
      <c r="AP53" s="403"/>
      <c r="AQ53" s="403"/>
      <c r="AR53" s="403"/>
      <c r="AS53" s="403"/>
      <c r="AT53" s="403"/>
      <c r="AU53" s="403"/>
      <c r="AV53" s="403"/>
      <c r="AW53" s="327">
        <f t="shared" si="21"/>
        <v>81824</v>
      </c>
      <c r="AX53" s="150">
        <f t="shared" si="21"/>
        <v>-55912</v>
      </c>
      <c r="AY53" s="150">
        <f t="shared" si="21"/>
        <v>22444</v>
      </c>
      <c r="AZ53" s="150">
        <f t="shared" si="21"/>
        <v>439122</v>
      </c>
      <c r="BA53" s="150">
        <f t="shared" si="21"/>
        <v>316511</v>
      </c>
      <c r="BB53" s="150">
        <f t="shared" si="21"/>
        <v>533092</v>
      </c>
      <c r="BC53" s="150">
        <f t="shared" si="21"/>
        <v>637782</v>
      </c>
      <c r="BD53" s="150">
        <f t="shared" si="21"/>
        <v>703382</v>
      </c>
      <c r="BE53" s="150">
        <f t="shared" si="21"/>
        <v>330795</v>
      </c>
      <c r="BF53" s="169">
        <f t="shared" si="21"/>
        <v>232612</v>
      </c>
      <c r="BG53" s="390"/>
    </row>
    <row r="54" spans="1:59" x14ac:dyDescent="0.25">
      <c r="A54" s="4"/>
      <c r="B54" s="33" t="s">
        <v>43</v>
      </c>
      <c r="C54" s="77">
        <v>221538.54943988708</v>
      </c>
      <c r="D54" s="60">
        <v>320995.93846153846</v>
      </c>
      <c r="E54" s="60">
        <v>322289.37213107507</v>
      </c>
      <c r="F54" s="60">
        <v>194194.59178807947</v>
      </c>
      <c r="G54" s="60">
        <v>166367.38525386315</v>
      </c>
      <c r="H54" s="60">
        <v>224303.10698988827</v>
      </c>
      <c r="I54" s="60">
        <v>177309.00484304142</v>
      </c>
      <c r="J54" s="60">
        <v>175895.88551833291</v>
      </c>
      <c r="K54" s="60">
        <v>174494.66973163222</v>
      </c>
      <c r="L54" s="60">
        <v>147326.26320887636</v>
      </c>
      <c r="M54" s="60">
        <v>184665.0266561445</v>
      </c>
      <c r="N54" s="78">
        <v>116770.63684210526</v>
      </c>
      <c r="O54" s="434">
        <v>493428.15251785947</v>
      </c>
      <c r="P54" s="235">
        <v>687388.3219691983</v>
      </c>
      <c r="Q54" s="235">
        <v>885502.74463971879</v>
      </c>
      <c r="R54" s="60">
        <v>679792.8362603758</v>
      </c>
      <c r="S54" s="235">
        <v>483831.80602225615</v>
      </c>
      <c r="T54" s="235">
        <v>511069.36204564298</v>
      </c>
      <c r="U54" s="78">
        <v>518485.5439756416</v>
      </c>
      <c r="V54" s="78">
        <v>445569.42681607755</v>
      </c>
      <c r="W54" s="78">
        <v>431691.71435367386</v>
      </c>
      <c r="X54" s="435">
        <v>364344.87651122623</v>
      </c>
      <c r="Y54" s="403">
        <v>281918.50990718754</v>
      </c>
      <c r="Z54" s="403">
        <v>293622.08239910315</v>
      </c>
      <c r="AA54" s="403">
        <v>322026.09219430201</v>
      </c>
      <c r="AB54" s="403">
        <v>213239.49937389352</v>
      </c>
      <c r="AC54" s="403">
        <v>262741.01354849845</v>
      </c>
      <c r="AD54" s="403">
        <v>210938.8296920695</v>
      </c>
      <c r="AE54" s="403">
        <v>4377.7544251589625</v>
      </c>
      <c r="AF54" s="403">
        <v>195079.39905668321</v>
      </c>
      <c r="AG54" s="403">
        <v>191663.45632400893</v>
      </c>
      <c r="AH54" s="403">
        <v>176007.82862046771</v>
      </c>
      <c r="AI54" s="403">
        <v>237583.13482277122</v>
      </c>
      <c r="AJ54" s="583">
        <v>329638.02095859818</v>
      </c>
      <c r="AK54" s="597">
        <v>1309551.8247888766</v>
      </c>
      <c r="AL54" s="403"/>
      <c r="AM54" s="403"/>
      <c r="AN54" s="403"/>
      <c r="AO54" s="403"/>
      <c r="AP54" s="403"/>
      <c r="AQ54" s="403"/>
      <c r="AR54" s="403"/>
      <c r="AS54" s="403"/>
      <c r="AT54" s="403"/>
      <c r="AU54" s="403"/>
      <c r="AV54" s="403"/>
      <c r="AW54" s="327">
        <f t="shared" si="21"/>
        <v>271889.60307797242</v>
      </c>
      <c r="AX54" s="150">
        <f t="shared" si="21"/>
        <v>366392.38350765983</v>
      </c>
      <c r="AY54" s="150">
        <f t="shared" si="21"/>
        <v>563213.37250864366</v>
      </c>
      <c r="AZ54" s="150">
        <f t="shared" si="21"/>
        <v>485598.24447229633</v>
      </c>
      <c r="BA54" s="150">
        <f t="shared" si="21"/>
        <v>317464.42076839297</v>
      </c>
      <c r="BB54" s="150">
        <f t="shared" si="21"/>
        <v>286766.25505575468</v>
      </c>
      <c r="BC54" s="150">
        <f t="shared" si="21"/>
        <v>341176.53913260018</v>
      </c>
      <c r="BD54" s="150">
        <f t="shared" si="21"/>
        <v>269673.54129774461</v>
      </c>
      <c r="BE54" s="150">
        <f t="shared" si="21"/>
        <v>257197.04462204163</v>
      </c>
      <c r="BF54" s="169">
        <f t="shared" si="21"/>
        <v>217018.61330234987</v>
      </c>
      <c r="BG54" s="390"/>
    </row>
    <row r="55" spans="1:59" x14ac:dyDescent="0.25">
      <c r="A55" s="4"/>
      <c r="B55" s="33" t="s">
        <v>52</v>
      </c>
      <c r="C55" s="77">
        <v>12816.450560112904</v>
      </c>
      <c r="D55" s="60">
        <v>18268.061538461541</v>
      </c>
      <c r="E55" s="60">
        <v>18172.627868924956</v>
      </c>
      <c r="F55" s="60">
        <v>10921.40821192053</v>
      </c>
      <c r="G55" s="60">
        <v>9364.6147461368655</v>
      </c>
      <c r="H55" s="60">
        <v>12704.893010111715</v>
      </c>
      <c r="I55" s="60">
        <v>10273.99515695857</v>
      </c>
      <c r="J55" s="60">
        <v>10038.114481667106</v>
      </c>
      <c r="K55" s="60">
        <v>10094.330268367796</v>
      </c>
      <c r="L55" s="60">
        <v>8232.7367911236342</v>
      </c>
      <c r="M55" s="60">
        <v>10543.973343855496</v>
      </c>
      <c r="N55" s="78">
        <v>6624.363157894737</v>
      </c>
      <c r="O55" s="434">
        <v>27945.847482140511</v>
      </c>
      <c r="P55" s="235">
        <v>37834.678030801631</v>
      </c>
      <c r="Q55" s="235">
        <v>48679.255360281189</v>
      </c>
      <c r="R55" s="60">
        <v>37841.163739624288</v>
      </c>
      <c r="S55" s="235">
        <v>26737.193977743857</v>
      </c>
      <c r="T55" s="235">
        <v>28115.637954357026</v>
      </c>
      <c r="U55" s="78">
        <v>29106.456024358416</v>
      </c>
      <c r="V55" s="78">
        <v>25044.573183922468</v>
      </c>
      <c r="W55" s="78">
        <v>24045.285646326171</v>
      </c>
      <c r="X55" s="435">
        <v>20400.123488773748</v>
      </c>
      <c r="Y55" s="403">
        <v>15442.490092812433</v>
      </c>
      <c r="Z55" s="403">
        <v>16232.917600896861</v>
      </c>
      <c r="AA55" s="403">
        <v>18058.907805698029</v>
      </c>
      <c r="AB55" s="403">
        <v>11878.500626106483</v>
      </c>
      <c r="AC55" s="403">
        <v>14788.986451501552</v>
      </c>
      <c r="AD55" s="403">
        <v>11913.170307930501</v>
      </c>
      <c r="AE55" s="403">
        <v>244.24557484103798</v>
      </c>
      <c r="AF55" s="403">
        <v>10711.600943316769</v>
      </c>
      <c r="AG55" s="403">
        <v>10659.543675991075</v>
      </c>
      <c r="AH55" s="403">
        <v>9790.1713795322885</v>
      </c>
      <c r="AI55" s="403">
        <v>13005.865177228787</v>
      </c>
      <c r="AJ55" s="583">
        <v>18289.979041401821</v>
      </c>
      <c r="AK55" s="597">
        <v>71882.175211123438</v>
      </c>
      <c r="AL55" s="403"/>
      <c r="AM55" s="403"/>
      <c r="AN55" s="403"/>
      <c r="AO55" s="403"/>
      <c r="AP55" s="403"/>
      <c r="AQ55" s="403"/>
      <c r="AR55" s="403"/>
      <c r="AS55" s="403"/>
      <c r="AT55" s="403"/>
      <c r="AU55" s="403"/>
      <c r="AV55" s="403"/>
      <c r="AW55" s="327">
        <f t="shared" si="21"/>
        <v>15129.396922027607</v>
      </c>
      <c r="AX55" s="150">
        <f t="shared" si="21"/>
        <v>19566.61649234009</v>
      </c>
      <c r="AY55" s="150">
        <f t="shared" si="21"/>
        <v>30506.627491356234</v>
      </c>
      <c r="AZ55" s="150">
        <f t="shared" si="21"/>
        <v>26919.755527703757</v>
      </c>
      <c r="BA55" s="150">
        <f t="shared" si="21"/>
        <v>17372.579231606993</v>
      </c>
      <c r="BB55" s="150">
        <f t="shared" si="21"/>
        <v>15410.744944245311</v>
      </c>
      <c r="BC55" s="150">
        <f t="shared" si="21"/>
        <v>18832.460867399845</v>
      </c>
      <c r="BD55" s="150">
        <f t="shared" si="21"/>
        <v>15006.458702255362</v>
      </c>
      <c r="BE55" s="150">
        <f t="shared" si="21"/>
        <v>13950.955377958375</v>
      </c>
      <c r="BF55" s="169">
        <f t="shared" si="21"/>
        <v>12167.386697650114</v>
      </c>
      <c r="BG55" s="390"/>
    </row>
    <row r="56" spans="1:59" x14ac:dyDescent="0.25">
      <c r="A56" s="4"/>
      <c r="B56" s="33" t="s">
        <v>51</v>
      </c>
      <c r="C56" s="77">
        <v>57</v>
      </c>
      <c r="D56" s="60">
        <v>0</v>
      </c>
      <c r="E56" s="60">
        <v>51</v>
      </c>
      <c r="F56" s="60">
        <v>383</v>
      </c>
      <c r="G56" s="60">
        <v>36</v>
      </c>
      <c r="H56" s="60">
        <v>225</v>
      </c>
      <c r="I56" s="60">
        <v>36</v>
      </c>
      <c r="J56" s="60">
        <v>36</v>
      </c>
      <c r="K56" s="60">
        <v>308</v>
      </c>
      <c r="L56" s="60">
        <v>36</v>
      </c>
      <c r="M56" s="60">
        <v>6673</v>
      </c>
      <c r="N56" s="78">
        <v>218</v>
      </c>
      <c r="O56" s="434">
        <v>223</v>
      </c>
      <c r="P56" s="235">
        <v>283</v>
      </c>
      <c r="Q56" s="235">
        <v>1403</v>
      </c>
      <c r="R56" s="60">
        <v>3911</v>
      </c>
      <c r="S56" s="235">
        <v>52913</v>
      </c>
      <c r="T56" s="235">
        <v>49697</v>
      </c>
      <c r="U56" s="78">
        <v>49845</v>
      </c>
      <c r="V56" s="78">
        <v>46503</v>
      </c>
      <c r="W56" s="78">
        <v>43404</v>
      </c>
      <c r="X56" s="435">
        <v>47088</v>
      </c>
      <c r="Y56" s="403">
        <v>38988</v>
      </c>
      <c r="Z56" s="403">
        <v>28644</v>
      </c>
      <c r="AA56" s="403">
        <v>47682</v>
      </c>
      <c r="AB56" s="403">
        <v>9355</v>
      </c>
      <c r="AC56" s="403">
        <v>52461</v>
      </c>
      <c r="AD56" s="403">
        <v>31968</v>
      </c>
      <c r="AE56" s="403">
        <v>30636</v>
      </c>
      <c r="AF56" s="403">
        <v>46316</v>
      </c>
      <c r="AG56" s="403">
        <v>39535</v>
      </c>
      <c r="AH56" s="403">
        <v>72680</v>
      </c>
      <c r="AI56" s="403">
        <v>43064</v>
      </c>
      <c r="AJ56" s="583"/>
      <c r="AK56" s="597"/>
      <c r="AL56" s="403"/>
      <c r="AM56" s="403"/>
      <c r="AN56" s="403"/>
      <c r="AO56" s="403"/>
      <c r="AP56" s="403"/>
      <c r="AQ56" s="403"/>
      <c r="AR56" s="403"/>
      <c r="AS56" s="403"/>
      <c r="AT56" s="403"/>
      <c r="AU56" s="403"/>
      <c r="AV56" s="403"/>
      <c r="AW56" s="327">
        <f t="shared" si="21"/>
        <v>166</v>
      </c>
      <c r="AX56" s="150">
        <f t="shared" si="21"/>
        <v>283</v>
      </c>
      <c r="AY56" s="150">
        <f t="shared" si="21"/>
        <v>1352</v>
      </c>
      <c r="AZ56" s="150">
        <f t="shared" si="21"/>
        <v>3528</v>
      </c>
      <c r="BA56" s="150">
        <f t="shared" si="21"/>
        <v>52877</v>
      </c>
      <c r="BB56" s="150">
        <f t="shared" si="21"/>
        <v>49472</v>
      </c>
      <c r="BC56" s="150">
        <f t="shared" si="21"/>
        <v>49809</v>
      </c>
      <c r="BD56" s="150">
        <f t="shared" si="21"/>
        <v>46467</v>
      </c>
      <c r="BE56" s="150">
        <f t="shared" si="21"/>
        <v>43096</v>
      </c>
      <c r="BF56" s="169">
        <f t="shared" si="21"/>
        <v>47052</v>
      </c>
      <c r="BG56" s="390"/>
    </row>
    <row r="57" spans="1:59" ht="15.75" thickBot="1" x14ac:dyDescent="0.3">
      <c r="A57" s="4"/>
      <c r="B57" s="35" t="s">
        <v>46</v>
      </c>
      <c r="C57" s="77">
        <v>2735777</v>
      </c>
      <c r="D57" s="60">
        <v>3283149</v>
      </c>
      <c r="E57" s="60">
        <v>2731815</v>
      </c>
      <c r="F57" s="60">
        <v>1820989.0000000002</v>
      </c>
      <c r="G57" s="60">
        <v>1710851</v>
      </c>
      <c r="H57" s="60">
        <v>1559746</v>
      </c>
      <c r="I57" s="60">
        <v>1850960.9999999998</v>
      </c>
      <c r="J57" s="60">
        <v>1842136</v>
      </c>
      <c r="K57" s="60">
        <v>1871217.0000000002</v>
      </c>
      <c r="L57" s="60">
        <v>1817738</v>
      </c>
      <c r="M57" s="60">
        <v>1926877</v>
      </c>
      <c r="N57" s="78">
        <v>2024803</v>
      </c>
      <c r="O57" s="434">
        <v>3406664</v>
      </c>
      <c r="P57" s="60">
        <v>4003823.9999999995</v>
      </c>
      <c r="Q57" s="235">
        <f>SUM(Q52:Q56)</f>
        <v>3730378</v>
      </c>
      <c r="R57" s="235">
        <f>SUM(R52:R56)</f>
        <v>3417526</v>
      </c>
      <c r="S57" s="235">
        <f>SUM(S52:S56)</f>
        <v>2921890</v>
      </c>
      <c r="T57" s="235">
        <f>SUM(T52:T56)</f>
        <v>3192747</v>
      </c>
      <c r="U57" s="78">
        <v>3920900</v>
      </c>
      <c r="V57" s="78">
        <v>4086431</v>
      </c>
      <c r="W57" s="78">
        <v>3298429.0000000005</v>
      </c>
      <c r="X57" s="435">
        <f>SUM(X52:X56)</f>
        <v>2918268</v>
      </c>
      <c r="Y57" s="403">
        <v>2239259</v>
      </c>
      <c r="Z57" s="403">
        <v>2881144</v>
      </c>
      <c r="AA57" s="403">
        <v>4270905</v>
      </c>
      <c r="AB57" s="403">
        <v>3415756</v>
      </c>
      <c r="AC57" s="403">
        <v>3546915</v>
      </c>
      <c r="AD57" s="403">
        <f>SUM(AD52:AD56)</f>
        <v>3059991</v>
      </c>
      <c r="AE57" s="403">
        <f>SUM(AE52:AE56)</f>
        <v>2299643</v>
      </c>
      <c r="AF57" s="403">
        <f t="shared" ref="AF57:AG57" si="22">SUM(AF52:AF56)</f>
        <v>2881177</v>
      </c>
      <c r="AG57" s="403">
        <f t="shared" si="22"/>
        <v>2664079</v>
      </c>
      <c r="AH57" s="403">
        <v>2408815</v>
      </c>
      <c r="AI57" s="403">
        <f t="shared" ref="AI57" si="23">SUM(AI52:AI56)</f>
        <v>2895180</v>
      </c>
      <c r="AJ57" s="583">
        <v>2144261</v>
      </c>
      <c r="AK57" s="597">
        <v>3303246.0000000005</v>
      </c>
      <c r="AL57" s="403"/>
      <c r="AM57" s="403"/>
      <c r="AN57" s="403"/>
      <c r="AO57" s="403"/>
      <c r="AP57" s="403"/>
      <c r="AQ57" s="403"/>
      <c r="AR57" s="403"/>
      <c r="AS57" s="403"/>
      <c r="AT57" s="403"/>
      <c r="AU57" s="403"/>
      <c r="AV57" s="403"/>
      <c r="AW57" s="327">
        <f t="shared" si="21"/>
        <v>670887</v>
      </c>
      <c r="AX57" s="150">
        <f t="shared" si="21"/>
        <v>720674.99999999953</v>
      </c>
      <c r="AY57" s="150">
        <f t="shared" si="21"/>
        <v>998563</v>
      </c>
      <c r="AZ57" s="150">
        <f t="shared" si="21"/>
        <v>1596536.9999999998</v>
      </c>
      <c r="BA57" s="150">
        <f t="shared" si="21"/>
        <v>1211039</v>
      </c>
      <c r="BB57" s="150">
        <f t="shared" si="21"/>
        <v>1633001</v>
      </c>
      <c r="BC57" s="150">
        <f t="shared" si="21"/>
        <v>2069939.0000000002</v>
      </c>
      <c r="BD57" s="150">
        <f t="shared" si="21"/>
        <v>2244295</v>
      </c>
      <c r="BE57" s="150">
        <f t="shared" si="21"/>
        <v>1427212.0000000002</v>
      </c>
      <c r="BF57" s="169">
        <f t="shared" si="21"/>
        <v>1100530</v>
      </c>
      <c r="BG57" s="390"/>
    </row>
    <row r="58" spans="1:59" x14ac:dyDescent="0.25">
      <c r="A58" s="4">
        <v>8</v>
      </c>
      <c r="B58" s="40" t="s">
        <v>35</v>
      </c>
      <c r="C58" s="77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78"/>
      <c r="O58" s="434"/>
      <c r="P58" s="60"/>
      <c r="Q58" s="235"/>
      <c r="R58" s="60"/>
      <c r="S58" s="235"/>
      <c r="T58" s="60"/>
      <c r="U58" s="78"/>
      <c r="V58" s="78"/>
      <c r="W58" s="78"/>
      <c r="X58" s="435"/>
      <c r="Y58" s="403"/>
      <c r="Z58" s="403"/>
      <c r="AA58" s="403"/>
      <c r="AB58" s="403"/>
      <c r="AC58" s="403"/>
      <c r="AD58" s="403"/>
      <c r="AE58" s="403"/>
      <c r="AF58" s="403"/>
      <c r="AG58" s="403"/>
      <c r="AH58" s="403"/>
      <c r="AI58" s="403"/>
      <c r="AJ58" s="583"/>
      <c r="AK58" s="597"/>
      <c r="AL58" s="403"/>
      <c r="AM58" s="403"/>
      <c r="AN58" s="403"/>
      <c r="AO58" s="403"/>
      <c r="AP58" s="403"/>
      <c r="AQ58" s="403"/>
      <c r="AR58" s="403"/>
      <c r="AS58" s="403"/>
      <c r="AT58" s="403"/>
      <c r="AU58" s="403"/>
      <c r="AV58" s="403"/>
      <c r="AW58" s="327"/>
      <c r="AX58" s="150"/>
      <c r="AY58" s="150"/>
      <c r="AZ58" s="150"/>
      <c r="BA58" s="150"/>
      <c r="BB58" s="150"/>
      <c r="BC58" s="150"/>
      <c r="BD58" s="150"/>
      <c r="BE58" s="150"/>
      <c r="BF58" s="169"/>
      <c r="BG58" s="390"/>
    </row>
    <row r="59" spans="1:59" x14ac:dyDescent="0.25">
      <c r="A59" s="4"/>
      <c r="B59" s="33" t="s">
        <v>41</v>
      </c>
      <c r="C59" s="77">
        <v>2837915</v>
      </c>
      <c r="D59" s="60">
        <v>3056978</v>
      </c>
      <c r="E59" s="60">
        <v>3167558</v>
      </c>
      <c r="F59" s="60">
        <v>3157518</v>
      </c>
      <c r="G59" s="60">
        <v>2496505</v>
      </c>
      <c r="H59" s="60">
        <v>2725523</v>
      </c>
      <c r="I59" s="60">
        <v>2555472</v>
      </c>
      <c r="J59" s="60">
        <v>2348306</v>
      </c>
      <c r="K59" s="60">
        <v>2531290</v>
      </c>
      <c r="L59" s="60">
        <v>2574513</v>
      </c>
      <c r="M59" s="60">
        <v>2532611</v>
      </c>
      <c r="N59" s="78">
        <v>2528619</v>
      </c>
      <c r="O59" s="434">
        <v>2785666</v>
      </c>
      <c r="P59" s="235">
        <v>3309174</v>
      </c>
      <c r="Q59" s="235">
        <v>3989122</v>
      </c>
      <c r="R59" s="60">
        <v>4166559</v>
      </c>
      <c r="S59" s="235">
        <v>4462905</v>
      </c>
      <c r="T59" s="235">
        <v>4936946</v>
      </c>
      <c r="U59" s="78">
        <v>5391298</v>
      </c>
      <c r="V59" s="78">
        <v>6044948</v>
      </c>
      <c r="W59" s="78">
        <v>6791057</v>
      </c>
      <c r="X59" s="435">
        <v>7200961</v>
      </c>
      <c r="Y59" s="403">
        <v>7380905</v>
      </c>
      <c r="Z59" s="403">
        <v>7417240</v>
      </c>
      <c r="AA59" s="403">
        <v>7655770</v>
      </c>
      <c r="AB59" s="403">
        <v>8406520</v>
      </c>
      <c r="AC59" s="403">
        <v>8997656</v>
      </c>
      <c r="AD59" s="403">
        <v>9365246</v>
      </c>
      <c r="AE59" s="403">
        <v>8991685</v>
      </c>
      <c r="AF59" s="403">
        <v>8187283</v>
      </c>
      <c r="AG59" s="403">
        <v>7537778</v>
      </c>
      <c r="AH59" s="403">
        <v>7221801</v>
      </c>
      <c r="AI59" s="403">
        <v>6662711</v>
      </c>
      <c r="AJ59" s="583">
        <v>6006818</v>
      </c>
      <c r="AK59" s="597">
        <v>5600514</v>
      </c>
      <c r="AL59" s="403"/>
      <c r="AM59" s="403"/>
      <c r="AN59" s="403"/>
      <c r="AO59" s="403"/>
      <c r="AP59" s="403"/>
      <c r="AQ59" s="403"/>
      <c r="AR59" s="403"/>
      <c r="AS59" s="403"/>
      <c r="AT59" s="403"/>
      <c r="AU59" s="403"/>
      <c r="AV59" s="403"/>
      <c r="AW59" s="327">
        <f t="shared" ref="AW59:BF64" si="24">O59-C59</f>
        <v>-52249</v>
      </c>
      <c r="AX59" s="150">
        <f t="shared" si="24"/>
        <v>252196</v>
      </c>
      <c r="AY59" s="150">
        <f t="shared" si="24"/>
        <v>821564</v>
      </c>
      <c r="AZ59" s="150">
        <f t="shared" si="24"/>
        <v>1009041</v>
      </c>
      <c r="BA59" s="150">
        <f t="shared" si="24"/>
        <v>1966400</v>
      </c>
      <c r="BB59" s="150">
        <f t="shared" si="24"/>
        <v>2211423</v>
      </c>
      <c r="BC59" s="150">
        <f t="shared" si="24"/>
        <v>2835826</v>
      </c>
      <c r="BD59" s="150">
        <f t="shared" si="24"/>
        <v>3696642</v>
      </c>
      <c r="BE59" s="150">
        <f t="shared" si="24"/>
        <v>4259767</v>
      </c>
      <c r="BF59" s="169">
        <f t="shared" si="24"/>
        <v>4626448</v>
      </c>
      <c r="BG59" s="390"/>
    </row>
    <row r="60" spans="1:59" x14ac:dyDescent="0.25">
      <c r="A60" s="4"/>
      <c r="B60" s="33" t="s">
        <v>42</v>
      </c>
      <c r="C60" s="77">
        <v>17606258</v>
      </c>
      <c r="D60" s="60">
        <v>18531363</v>
      </c>
      <c r="E60" s="60">
        <v>18941190</v>
      </c>
      <c r="F60" s="60">
        <v>19203299</v>
      </c>
      <c r="G60" s="60">
        <v>18492087</v>
      </c>
      <c r="H60" s="60">
        <v>18567405</v>
      </c>
      <c r="I60" s="60">
        <v>17590347</v>
      </c>
      <c r="J60" s="60">
        <v>17263385</v>
      </c>
      <c r="K60" s="60">
        <v>17163723</v>
      </c>
      <c r="L60" s="60">
        <v>17305423</v>
      </c>
      <c r="M60" s="60">
        <v>17403031</v>
      </c>
      <c r="N60" s="78">
        <v>17625556</v>
      </c>
      <c r="O60" s="434">
        <v>18219539</v>
      </c>
      <c r="P60" s="235">
        <v>19035452</v>
      </c>
      <c r="Q60" s="235">
        <v>19440077</v>
      </c>
      <c r="R60" s="60">
        <v>19752734</v>
      </c>
      <c r="S60" s="235">
        <v>20169049</v>
      </c>
      <c r="T60" s="235">
        <v>20600556</v>
      </c>
      <c r="U60" s="78">
        <v>21072567</v>
      </c>
      <c r="V60" s="78">
        <v>21836325</v>
      </c>
      <c r="W60" s="78">
        <v>22650471</v>
      </c>
      <c r="X60" s="435">
        <v>23214789</v>
      </c>
      <c r="Y60" s="403">
        <v>23497868</v>
      </c>
      <c r="Z60" s="403">
        <v>23718472</v>
      </c>
      <c r="AA60" s="403">
        <v>24007782</v>
      </c>
      <c r="AB60" s="403">
        <v>25032343</v>
      </c>
      <c r="AC60" s="403">
        <v>25670628</v>
      </c>
      <c r="AD60" s="403">
        <v>26331906</v>
      </c>
      <c r="AE60" s="403">
        <v>26647079</v>
      </c>
      <c r="AF60" s="403">
        <v>26358457</v>
      </c>
      <c r="AG60" s="403">
        <v>25791965</v>
      </c>
      <c r="AH60" s="403">
        <v>25599245</v>
      </c>
      <c r="AI60" s="403">
        <v>24728235</v>
      </c>
      <c r="AJ60" s="583">
        <v>23259213</v>
      </c>
      <c r="AK60" s="597">
        <v>22885911</v>
      </c>
      <c r="AL60" s="403"/>
      <c r="AM60" s="403"/>
      <c r="AN60" s="403"/>
      <c r="AO60" s="403"/>
      <c r="AP60" s="403"/>
      <c r="AQ60" s="403"/>
      <c r="AR60" s="403"/>
      <c r="AS60" s="403"/>
      <c r="AT60" s="403"/>
      <c r="AU60" s="403"/>
      <c r="AV60" s="403"/>
      <c r="AW60" s="327">
        <f t="shared" si="24"/>
        <v>613281</v>
      </c>
      <c r="AX60" s="150">
        <f t="shared" si="24"/>
        <v>504089</v>
      </c>
      <c r="AY60" s="150">
        <f t="shared" si="24"/>
        <v>498887</v>
      </c>
      <c r="AZ60" s="150">
        <f t="shared" si="24"/>
        <v>549435</v>
      </c>
      <c r="BA60" s="150">
        <f t="shared" si="24"/>
        <v>1676962</v>
      </c>
      <c r="BB60" s="150">
        <f t="shared" si="24"/>
        <v>2033151</v>
      </c>
      <c r="BC60" s="150">
        <f t="shared" si="24"/>
        <v>3482220</v>
      </c>
      <c r="BD60" s="150">
        <f t="shared" si="24"/>
        <v>4572940</v>
      </c>
      <c r="BE60" s="150">
        <f t="shared" si="24"/>
        <v>5486748</v>
      </c>
      <c r="BF60" s="169">
        <f t="shared" si="24"/>
        <v>5909366</v>
      </c>
      <c r="BG60" s="390"/>
    </row>
    <row r="61" spans="1:59" x14ac:dyDescent="0.25">
      <c r="A61" s="4"/>
      <c r="B61" s="33" t="s">
        <v>43</v>
      </c>
      <c r="C61" s="77">
        <v>511215.17420834431</v>
      </c>
      <c r="D61" s="60">
        <v>524900.60769230768</v>
      </c>
      <c r="E61" s="60">
        <v>634771.723521868</v>
      </c>
      <c r="F61" s="60">
        <v>660233.77748344373</v>
      </c>
      <c r="G61" s="60">
        <v>679237.55642384104</v>
      </c>
      <c r="H61" s="60">
        <v>754906.84761778603</v>
      </c>
      <c r="I61" s="60">
        <v>708298.35160480777</v>
      </c>
      <c r="J61" s="60">
        <v>748818.07509012579</v>
      </c>
      <c r="K61" s="60">
        <v>777715.96225252969</v>
      </c>
      <c r="L61" s="60">
        <v>641419.82784431137</v>
      </c>
      <c r="M61" s="60">
        <v>599059.97216011223</v>
      </c>
      <c r="N61" s="78">
        <v>558050.93789473688</v>
      </c>
      <c r="O61" s="434">
        <v>601147.35662006401</v>
      </c>
      <c r="P61" s="235">
        <v>929221.53192049486</v>
      </c>
      <c r="Q61" s="235">
        <v>1301508.4234622144</v>
      </c>
      <c r="R61" s="60">
        <v>1668171.0429445175</v>
      </c>
      <c r="S61" s="235">
        <v>1687844.4536329915</v>
      </c>
      <c r="T61" s="235">
        <v>1852852.3824235282</v>
      </c>
      <c r="U61" s="78">
        <v>1851253.3581557199</v>
      </c>
      <c r="V61" s="78">
        <v>1756100.0986890495</v>
      </c>
      <c r="W61" s="78">
        <v>1725974.01863945</v>
      </c>
      <c r="X61" s="435">
        <v>1770693.6564766839</v>
      </c>
      <c r="Y61" s="403">
        <v>1593162.2559896396</v>
      </c>
      <c r="Z61" s="403">
        <v>1379385.5711021041</v>
      </c>
      <c r="AA61" s="403">
        <v>1304804.823628292</v>
      </c>
      <c r="AB61" s="403">
        <v>1282963.5496783108</v>
      </c>
      <c r="AC61" s="403">
        <v>1254040.4300569554</v>
      </c>
      <c r="AD61" s="403">
        <v>1212099.3890848099</v>
      </c>
      <c r="AE61" s="403">
        <v>1213871.1727100876</v>
      </c>
      <c r="AF61" s="403">
        <v>1033673.1158932031</v>
      </c>
      <c r="AG61" s="403">
        <v>1129192.8745495109</v>
      </c>
      <c r="AH61" s="403">
        <v>1157272.4560394764</v>
      </c>
      <c r="AI61" s="403">
        <v>1087060.7141997851</v>
      </c>
      <c r="AJ61" s="583">
        <v>1163094.646108916</v>
      </c>
      <c r="AK61" s="597">
        <v>1094004.3687622622</v>
      </c>
      <c r="AL61" s="403"/>
      <c r="AM61" s="403"/>
      <c r="AN61" s="403"/>
      <c r="AO61" s="403"/>
      <c r="AP61" s="403"/>
      <c r="AQ61" s="403"/>
      <c r="AR61" s="403"/>
      <c r="AS61" s="403"/>
      <c r="AT61" s="403"/>
      <c r="AU61" s="403"/>
      <c r="AV61" s="403"/>
      <c r="AW61" s="327">
        <f t="shared" si="24"/>
        <v>89932.182411719696</v>
      </c>
      <c r="AX61" s="150">
        <f t="shared" si="24"/>
        <v>404320.92422818718</v>
      </c>
      <c r="AY61" s="150">
        <f t="shared" si="24"/>
        <v>666736.69994034641</v>
      </c>
      <c r="AZ61" s="150">
        <f t="shared" si="24"/>
        <v>1007937.2654610737</v>
      </c>
      <c r="BA61" s="150">
        <f t="shared" si="24"/>
        <v>1008606.8972091505</v>
      </c>
      <c r="BB61" s="150">
        <f t="shared" si="24"/>
        <v>1097945.5348057421</v>
      </c>
      <c r="BC61" s="150">
        <f t="shared" si="24"/>
        <v>1142955.0065509123</v>
      </c>
      <c r="BD61" s="150">
        <f t="shared" si="24"/>
        <v>1007282.0235989237</v>
      </c>
      <c r="BE61" s="150">
        <f t="shared" si="24"/>
        <v>948258.05638692027</v>
      </c>
      <c r="BF61" s="169">
        <f t="shared" si="24"/>
        <v>1129273.8286323724</v>
      </c>
      <c r="BG61" s="390"/>
    </row>
    <row r="62" spans="1:59" x14ac:dyDescent="0.25">
      <c r="A62" s="4"/>
      <c r="B62" s="33" t="s">
        <v>52</v>
      </c>
      <c r="C62" s="77">
        <v>29574.825791655639</v>
      </c>
      <c r="D62" s="60">
        <v>29872.392307692309</v>
      </c>
      <c r="E62" s="60">
        <v>35792.276478132051</v>
      </c>
      <c r="F62" s="60">
        <v>37131.222516556292</v>
      </c>
      <c r="G62" s="60">
        <v>38233.443576158941</v>
      </c>
      <c r="H62" s="60">
        <v>42759.152382213979</v>
      </c>
      <c r="I62" s="60">
        <v>41041.648395192184</v>
      </c>
      <c r="J62" s="60">
        <v>42733.924909874258</v>
      </c>
      <c r="K62" s="60">
        <v>44990.037747470305</v>
      </c>
      <c r="L62" s="60">
        <v>35843.172155688619</v>
      </c>
      <c r="M62" s="60">
        <v>34205.027839887764</v>
      </c>
      <c r="N62" s="78">
        <v>31658.062105263161</v>
      </c>
      <c r="O62" s="434">
        <v>34046.643379936017</v>
      </c>
      <c r="P62" s="235">
        <v>51145.468079505066</v>
      </c>
      <c r="Q62" s="235">
        <v>71548.576537785586</v>
      </c>
      <c r="R62" s="60">
        <v>92859.957055482751</v>
      </c>
      <c r="S62" s="235">
        <v>93272.546367008588</v>
      </c>
      <c r="T62" s="235">
        <v>101931.6175764716</v>
      </c>
      <c r="U62" s="78">
        <v>103924.64184428012</v>
      </c>
      <c r="V62" s="78">
        <v>98706.901310950547</v>
      </c>
      <c r="W62" s="78">
        <v>96136.981360550111</v>
      </c>
      <c r="X62" s="435">
        <v>99143.343523316056</v>
      </c>
      <c r="Y62" s="403">
        <v>87267.74401036046</v>
      </c>
      <c r="Z62" s="403">
        <v>76259.428897895821</v>
      </c>
      <c r="AA62" s="403">
        <v>73172.176371708119</v>
      </c>
      <c r="AB62" s="403">
        <v>71467.45032168919</v>
      </c>
      <c r="AC62" s="403">
        <v>70586.569943044524</v>
      </c>
      <c r="AD62" s="403">
        <v>68455.610915190089</v>
      </c>
      <c r="AE62" s="403">
        <v>67724.827289912355</v>
      </c>
      <c r="AF62" s="403">
        <v>56757.884106796933</v>
      </c>
      <c r="AG62" s="403">
        <v>62801.125450489097</v>
      </c>
      <c r="AH62" s="403">
        <v>64371.543960523486</v>
      </c>
      <c r="AI62" s="403">
        <v>59508.28580021482</v>
      </c>
      <c r="AJ62" s="583">
        <v>64534.353891084007</v>
      </c>
      <c r="AK62" s="597">
        <v>60050.631237737784</v>
      </c>
      <c r="AL62" s="403"/>
      <c r="AM62" s="403"/>
      <c r="AN62" s="403"/>
      <c r="AO62" s="403"/>
      <c r="AP62" s="403"/>
      <c r="AQ62" s="403"/>
      <c r="AR62" s="403"/>
      <c r="AS62" s="403"/>
      <c r="AT62" s="403"/>
      <c r="AU62" s="403"/>
      <c r="AV62" s="403"/>
      <c r="AW62" s="327">
        <f t="shared" si="24"/>
        <v>4471.8175882803771</v>
      </c>
      <c r="AX62" s="150">
        <f t="shared" si="24"/>
        <v>21273.075771812757</v>
      </c>
      <c r="AY62" s="150">
        <f t="shared" si="24"/>
        <v>35756.300059653535</v>
      </c>
      <c r="AZ62" s="150">
        <f t="shared" si="24"/>
        <v>55728.734538926459</v>
      </c>
      <c r="BA62" s="150">
        <f t="shared" si="24"/>
        <v>55039.102790849647</v>
      </c>
      <c r="BB62" s="150">
        <f t="shared" si="24"/>
        <v>59172.465194257624</v>
      </c>
      <c r="BC62" s="150">
        <f t="shared" si="24"/>
        <v>62882.993449087939</v>
      </c>
      <c r="BD62" s="150">
        <f t="shared" si="24"/>
        <v>55972.976401076288</v>
      </c>
      <c r="BE62" s="150">
        <f t="shared" si="24"/>
        <v>51146.943613079806</v>
      </c>
      <c r="BF62" s="169">
        <f t="shared" si="24"/>
        <v>63300.171367627438</v>
      </c>
      <c r="BG62" s="390"/>
    </row>
    <row r="63" spans="1:59" x14ac:dyDescent="0.25">
      <c r="A63" s="4"/>
      <c r="B63" s="33" t="s">
        <v>51</v>
      </c>
      <c r="C63" s="77">
        <v>79</v>
      </c>
      <c r="D63" s="60">
        <v>79</v>
      </c>
      <c r="E63" s="60">
        <v>-2774</v>
      </c>
      <c r="F63" s="60">
        <v>-2723</v>
      </c>
      <c r="G63" s="60">
        <v>719</v>
      </c>
      <c r="H63" s="60">
        <v>610</v>
      </c>
      <c r="I63" s="60">
        <v>961</v>
      </c>
      <c r="J63" s="60">
        <v>961</v>
      </c>
      <c r="K63" s="60">
        <v>997</v>
      </c>
      <c r="L63" s="60">
        <v>1612</v>
      </c>
      <c r="M63" s="60">
        <v>1597</v>
      </c>
      <c r="N63" s="78">
        <v>1389</v>
      </c>
      <c r="O63" s="434">
        <v>1280</v>
      </c>
      <c r="P63" s="235">
        <v>1250</v>
      </c>
      <c r="Q63" s="235">
        <v>1427</v>
      </c>
      <c r="R63" s="60">
        <v>2456</v>
      </c>
      <c r="S63" s="235">
        <v>152093</v>
      </c>
      <c r="T63" s="235">
        <v>153264</v>
      </c>
      <c r="U63" s="78">
        <v>116053</v>
      </c>
      <c r="V63" s="78">
        <v>112286</v>
      </c>
      <c r="W63" s="78">
        <v>98145</v>
      </c>
      <c r="X63" s="435">
        <v>102772</v>
      </c>
      <c r="Y63" s="403">
        <v>106084</v>
      </c>
      <c r="Z63" s="403">
        <v>129117</v>
      </c>
      <c r="AA63" s="403">
        <v>102353</v>
      </c>
      <c r="AB63" s="403">
        <v>109829</v>
      </c>
      <c r="AC63" s="403">
        <v>76551</v>
      </c>
      <c r="AD63" s="403">
        <v>90731</v>
      </c>
      <c r="AE63" s="403">
        <v>73948</v>
      </c>
      <c r="AF63" s="403">
        <v>35346</v>
      </c>
      <c r="AG63" s="403">
        <v>43353</v>
      </c>
      <c r="AH63" s="403">
        <v>69862</v>
      </c>
      <c r="AI63" s="403">
        <v>86160</v>
      </c>
      <c r="AJ63" s="583"/>
      <c r="AK63" s="597"/>
      <c r="AL63" s="403"/>
      <c r="AM63" s="403"/>
      <c r="AN63" s="403"/>
      <c r="AO63" s="403"/>
      <c r="AP63" s="403"/>
      <c r="AQ63" s="403"/>
      <c r="AR63" s="403"/>
      <c r="AS63" s="403"/>
      <c r="AT63" s="403"/>
      <c r="AU63" s="403"/>
      <c r="AV63" s="403"/>
      <c r="AW63" s="327">
        <f t="shared" si="24"/>
        <v>1201</v>
      </c>
      <c r="AX63" s="150">
        <f t="shared" si="24"/>
        <v>1171</v>
      </c>
      <c r="AY63" s="150">
        <f t="shared" si="24"/>
        <v>4201</v>
      </c>
      <c r="AZ63" s="150">
        <f t="shared" si="24"/>
        <v>5179</v>
      </c>
      <c r="BA63" s="150">
        <f t="shared" si="24"/>
        <v>151374</v>
      </c>
      <c r="BB63" s="150">
        <f t="shared" si="24"/>
        <v>152654</v>
      </c>
      <c r="BC63" s="150">
        <f t="shared" si="24"/>
        <v>115092</v>
      </c>
      <c r="BD63" s="150">
        <f t="shared" si="24"/>
        <v>111325</v>
      </c>
      <c r="BE63" s="150">
        <f t="shared" si="24"/>
        <v>97148</v>
      </c>
      <c r="BF63" s="169">
        <f t="shared" si="24"/>
        <v>101160</v>
      </c>
      <c r="BG63" s="390"/>
    </row>
    <row r="64" spans="1:59" ht="15.75" thickBot="1" x14ac:dyDescent="0.3">
      <c r="A64" s="4"/>
      <c r="B64" s="35" t="s">
        <v>46</v>
      </c>
      <c r="C64" s="77">
        <v>20985042</v>
      </c>
      <c r="D64" s="60">
        <v>22143193</v>
      </c>
      <c r="E64" s="60">
        <v>22776538</v>
      </c>
      <c r="F64" s="60">
        <v>23055459</v>
      </c>
      <c r="G64" s="60">
        <v>21706782</v>
      </c>
      <c r="H64" s="60">
        <v>22091204</v>
      </c>
      <c r="I64" s="60">
        <v>20896120</v>
      </c>
      <c r="J64" s="60">
        <v>20404204</v>
      </c>
      <c r="K64" s="60">
        <v>20518716</v>
      </c>
      <c r="L64" s="60">
        <v>20558811</v>
      </c>
      <c r="M64" s="60">
        <v>20570504</v>
      </c>
      <c r="N64" s="78">
        <v>20745273</v>
      </c>
      <c r="O64" s="434">
        <v>21641679.000000004</v>
      </c>
      <c r="P64" s="60">
        <v>23326243</v>
      </c>
      <c r="Q64" s="235">
        <f>SUM(Q59:Q63)</f>
        <v>24803683</v>
      </c>
      <c r="R64" s="235">
        <f>SUM(R59:R63)</f>
        <v>25682780</v>
      </c>
      <c r="S64" s="235">
        <f>SUM(S59:S63)</f>
        <v>26565164</v>
      </c>
      <c r="T64" s="235">
        <f>SUM(T59:T63)</f>
        <v>27645550</v>
      </c>
      <c r="U64" s="78">
        <v>28535096</v>
      </c>
      <c r="V64" s="78">
        <v>29848366</v>
      </c>
      <c r="W64" s="78">
        <v>31361784</v>
      </c>
      <c r="X64" s="435">
        <f>SUM(X59:X63)</f>
        <v>32388359</v>
      </c>
      <c r="Y64" s="403">
        <v>32665287</v>
      </c>
      <c r="Z64" s="403">
        <v>32720474</v>
      </c>
      <c r="AA64" s="403">
        <v>33143882</v>
      </c>
      <c r="AB64" s="403">
        <v>34903123</v>
      </c>
      <c r="AC64" s="403">
        <v>36069462</v>
      </c>
      <c r="AD64" s="403">
        <f>SUM(AD59:AD63)</f>
        <v>37068438</v>
      </c>
      <c r="AE64" s="403">
        <f>SUM(AE59:AE63)</f>
        <v>36994308</v>
      </c>
      <c r="AF64" s="403">
        <f t="shared" ref="AF64:AG64" si="25">SUM(AF59:AF63)</f>
        <v>35671517</v>
      </c>
      <c r="AG64" s="403">
        <f t="shared" si="25"/>
        <v>34565090</v>
      </c>
      <c r="AH64" s="403">
        <v>34112552</v>
      </c>
      <c r="AI64" s="403">
        <f t="shared" ref="AI64" si="26">SUM(AI59:AI63)</f>
        <v>32623675</v>
      </c>
      <c r="AJ64" s="583">
        <v>30493660.000000004</v>
      </c>
      <c r="AK64" s="597">
        <v>29640480</v>
      </c>
      <c r="AL64" s="403"/>
      <c r="AM64" s="403"/>
      <c r="AN64" s="403"/>
      <c r="AO64" s="403"/>
      <c r="AP64" s="403"/>
      <c r="AQ64" s="403"/>
      <c r="AR64" s="403"/>
      <c r="AS64" s="403"/>
      <c r="AT64" s="403"/>
      <c r="AU64" s="403"/>
      <c r="AV64" s="403"/>
      <c r="AW64" s="327">
        <f t="shared" si="24"/>
        <v>656637.00000000373</v>
      </c>
      <c r="AX64" s="150">
        <f t="shared" si="24"/>
        <v>1183050</v>
      </c>
      <c r="AY64" s="150">
        <f t="shared" si="24"/>
        <v>2027145</v>
      </c>
      <c r="AZ64" s="150">
        <f t="shared" si="24"/>
        <v>2627321</v>
      </c>
      <c r="BA64" s="150">
        <f t="shared" si="24"/>
        <v>4858382</v>
      </c>
      <c r="BB64" s="150">
        <f t="shared" si="24"/>
        <v>5554346</v>
      </c>
      <c r="BC64" s="150">
        <f t="shared" si="24"/>
        <v>7638976</v>
      </c>
      <c r="BD64" s="150">
        <f t="shared" si="24"/>
        <v>9444162</v>
      </c>
      <c r="BE64" s="150">
        <f t="shared" si="24"/>
        <v>10843068</v>
      </c>
      <c r="BF64" s="169">
        <f t="shared" si="24"/>
        <v>11829548</v>
      </c>
      <c r="BG64" s="390"/>
    </row>
    <row r="65" spans="1:59" x14ac:dyDescent="0.25">
      <c r="A65" s="4">
        <v>9</v>
      </c>
      <c r="B65" s="40" t="s">
        <v>47</v>
      </c>
      <c r="C65" s="77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78"/>
      <c r="O65" s="434"/>
      <c r="P65" s="60"/>
      <c r="Q65" s="235"/>
      <c r="R65" s="60"/>
      <c r="S65" s="235"/>
      <c r="T65" s="60"/>
      <c r="U65" s="78"/>
      <c r="V65" s="78"/>
      <c r="W65" s="78"/>
      <c r="X65" s="435"/>
      <c r="Y65" s="403"/>
      <c r="Z65" s="403"/>
      <c r="AA65" s="403"/>
      <c r="AB65" s="403"/>
      <c r="AC65" s="403"/>
      <c r="AD65" s="403"/>
      <c r="AE65" s="403"/>
      <c r="AF65" s="403"/>
      <c r="AG65" s="403"/>
      <c r="AH65" s="403"/>
      <c r="AI65" s="403"/>
      <c r="AJ65" s="583"/>
      <c r="AK65" s="597"/>
      <c r="AL65" s="403"/>
      <c r="AM65" s="403"/>
      <c r="AN65" s="403"/>
      <c r="AO65" s="403"/>
      <c r="AP65" s="403"/>
      <c r="AQ65" s="403"/>
      <c r="AR65" s="403"/>
      <c r="AS65" s="403"/>
      <c r="AT65" s="403"/>
      <c r="AU65" s="403"/>
      <c r="AV65" s="403"/>
      <c r="AW65" s="327"/>
      <c r="AX65" s="150"/>
      <c r="AY65" s="150"/>
      <c r="AZ65" s="150"/>
      <c r="BA65" s="150"/>
      <c r="BB65" s="150"/>
      <c r="BC65" s="150"/>
      <c r="BD65" s="150"/>
      <c r="BE65" s="150"/>
      <c r="BF65" s="169"/>
      <c r="BG65" s="390"/>
    </row>
    <row r="66" spans="1:59" x14ac:dyDescent="0.25">
      <c r="A66" s="4"/>
      <c r="B66" s="33" t="s">
        <v>41</v>
      </c>
      <c r="C66" s="77">
        <v>6610482</v>
      </c>
      <c r="D66" s="60">
        <v>7111816</v>
      </c>
      <c r="E66" s="60">
        <v>6564187</v>
      </c>
      <c r="F66" s="60">
        <v>5726856</v>
      </c>
      <c r="G66" s="60">
        <v>5011924</v>
      </c>
      <c r="H66" s="60">
        <v>5876510</v>
      </c>
      <c r="I66" s="60">
        <v>5999724</v>
      </c>
      <c r="J66" s="60">
        <v>4983529</v>
      </c>
      <c r="K66" s="60">
        <v>5014195</v>
      </c>
      <c r="L66" s="60">
        <v>5206135</v>
      </c>
      <c r="M66" s="60">
        <v>5758750</v>
      </c>
      <c r="N66" s="78">
        <v>5949800</v>
      </c>
      <c r="O66" s="434">
        <v>6916513</v>
      </c>
      <c r="P66" s="235">
        <v>7408085</v>
      </c>
      <c r="Q66" s="235">
        <f>Q45+Q52+Q59</f>
        <v>7450963</v>
      </c>
      <c r="R66" s="60">
        <v>7660140</v>
      </c>
      <c r="S66" s="235">
        <f>S45+S52+S59</f>
        <v>7767789</v>
      </c>
      <c r="T66" s="60">
        <v>9197863</v>
      </c>
      <c r="U66" s="78">
        <v>10201840</v>
      </c>
      <c r="V66" s="78">
        <v>10340475</v>
      </c>
      <c r="W66" s="78">
        <v>10524576</v>
      </c>
      <c r="X66" s="435">
        <f>X45+X52+X59</f>
        <v>10306126</v>
      </c>
      <c r="Y66" s="403">
        <v>10664585</v>
      </c>
      <c r="Z66" s="403">
        <v>11467664</v>
      </c>
      <c r="AA66" s="403">
        <v>12215989</v>
      </c>
      <c r="AB66" s="403">
        <v>13191546</v>
      </c>
      <c r="AC66" s="403">
        <v>12672947</v>
      </c>
      <c r="AD66" s="403">
        <f t="shared" ref="AD66:AG70" si="27">AD45+AD52+AD59</f>
        <v>12775178</v>
      </c>
      <c r="AE66" s="403">
        <f t="shared" si="27"/>
        <v>12511120</v>
      </c>
      <c r="AF66" s="403">
        <f t="shared" si="27"/>
        <v>12027053</v>
      </c>
      <c r="AG66" s="403">
        <f t="shared" si="27"/>
        <v>11250962</v>
      </c>
      <c r="AH66" s="403">
        <v>10695277</v>
      </c>
      <c r="AI66" s="403">
        <f t="shared" ref="AI66:AI70" si="28">AI45+AI52+AI59</f>
        <v>9790786</v>
      </c>
      <c r="AJ66" s="583">
        <v>8566686</v>
      </c>
      <c r="AK66" s="597">
        <v>8729893</v>
      </c>
      <c r="AL66" s="403"/>
      <c r="AM66" s="403"/>
      <c r="AN66" s="403"/>
      <c r="AO66" s="403"/>
      <c r="AP66" s="403"/>
      <c r="AQ66" s="403"/>
      <c r="AR66" s="403"/>
      <c r="AS66" s="403"/>
      <c r="AT66" s="403"/>
      <c r="AU66" s="403"/>
      <c r="AV66" s="403"/>
      <c r="AW66" s="327">
        <f t="shared" ref="AW66:BF71" si="29">O66-C66</f>
        <v>306031</v>
      </c>
      <c r="AX66" s="150">
        <f t="shared" si="29"/>
        <v>296269</v>
      </c>
      <c r="AY66" s="150">
        <f t="shared" si="29"/>
        <v>886776</v>
      </c>
      <c r="AZ66" s="150">
        <f t="shared" si="29"/>
        <v>1933284</v>
      </c>
      <c r="BA66" s="150">
        <f t="shared" si="29"/>
        <v>2755865</v>
      </c>
      <c r="BB66" s="150">
        <f t="shared" si="29"/>
        <v>3321353</v>
      </c>
      <c r="BC66" s="150">
        <f t="shared" si="29"/>
        <v>4202116</v>
      </c>
      <c r="BD66" s="150">
        <f t="shared" si="29"/>
        <v>5356946</v>
      </c>
      <c r="BE66" s="150">
        <f t="shared" si="29"/>
        <v>5510381</v>
      </c>
      <c r="BF66" s="169">
        <f t="shared" si="29"/>
        <v>5099991</v>
      </c>
      <c r="BG66" s="390"/>
    </row>
    <row r="67" spans="1:59" x14ac:dyDescent="0.25">
      <c r="A67" s="4"/>
      <c r="B67" s="33" t="s">
        <v>42</v>
      </c>
      <c r="C67" s="77">
        <v>21583272</v>
      </c>
      <c r="D67" s="60">
        <v>22534585</v>
      </c>
      <c r="E67" s="60">
        <v>22120062</v>
      </c>
      <c r="F67" s="60">
        <v>21527355</v>
      </c>
      <c r="G67" s="60">
        <v>20703785</v>
      </c>
      <c r="H67" s="60">
        <v>21175281</v>
      </c>
      <c r="I67" s="60">
        <v>20483992</v>
      </c>
      <c r="J67" s="60">
        <v>19800178</v>
      </c>
      <c r="K67" s="60">
        <v>19428101</v>
      </c>
      <c r="L67" s="60">
        <v>19770342</v>
      </c>
      <c r="M67" s="60">
        <v>20775273</v>
      </c>
      <c r="N67" s="78">
        <v>21330390</v>
      </c>
      <c r="O67" s="434">
        <v>22225884</v>
      </c>
      <c r="P67" s="235">
        <v>22730680</v>
      </c>
      <c r="Q67" s="235">
        <f>Q46+Q53+Q60</f>
        <v>22409326</v>
      </c>
      <c r="R67" s="60">
        <v>22643110</v>
      </c>
      <c r="S67" s="235">
        <f>S46+S53+S60</f>
        <v>22979239</v>
      </c>
      <c r="T67" s="60">
        <v>24021695</v>
      </c>
      <c r="U67" s="78">
        <v>24884886</v>
      </c>
      <c r="V67" s="78">
        <v>25223612</v>
      </c>
      <c r="W67" s="78">
        <v>25392128</v>
      </c>
      <c r="X67" s="435">
        <f>X46+X53+X60</f>
        <v>25705615</v>
      </c>
      <c r="Y67" s="403">
        <v>26262148</v>
      </c>
      <c r="Z67" s="403">
        <v>27163775</v>
      </c>
      <c r="AA67" s="403">
        <v>27905280</v>
      </c>
      <c r="AB67" s="403">
        <v>28895336</v>
      </c>
      <c r="AC67" s="403">
        <v>28770140</v>
      </c>
      <c r="AD67" s="403">
        <f t="shared" si="27"/>
        <v>29162871</v>
      </c>
      <c r="AE67" s="403">
        <f t="shared" si="27"/>
        <v>29626487</v>
      </c>
      <c r="AF67" s="403">
        <f t="shared" si="27"/>
        <v>29662484</v>
      </c>
      <c r="AG67" s="403">
        <f t="shared" si="27"/>
        <v>29047318</v>
      </c>
      <c r="AH67" s="403">
        <v>28633595</v>
      </c>
      <c r="AI67" s="403">
        <f t="shared" si="28"/>
        <v>27496157</v>
      </c>
      <c r="AJ67" s="583">
        <v>25662573</v>
      </c>
      <c r="AK67" s="597">
        <v>25866247</v>
      </c>
      <c r="AL67" s="403"/>
      <c r="AM67" s="403"/>
      <c r="AN67" s="403"/>
      <c r="AO67" s="403"/>
      <c r="AP67" s="403"/>
      <c r="AQ67" s="403"/>
      <c r="AR67" s="403"/>
      <c r="AS67" s="403"/>
      <c r="AT67" s="403"/>
      <c r="AU67" s="403"/>
      <c r="AV67" s="403"/>
      <c r="AW67" s="327">
        <f t="shared" si="29"/>
        <v>642612</v>
      </c>
      <c r="AX67" s="150">
        <f t="shared" si="29"/>
        <v>196095</v>
      </c>
      <c r="AY67" s="150">
        <f t="shared" si="29"/>
        <v>289264</v>
      </c>
      <c r="AZ67" s="150">
        <f t="shared" si="29"/>
        <v>1115755</v>
      </c>
      <c r="BA67" s="150">
        <f t="shared" si="29"/>
        <v>2275454</v>
      </c>
      <c r="BB67" s="150">
        <f t="shared" si="29"/>
        <v>2846414</v>
      </c>
      <c r="BC67" s="150">
        <f t="shared" si="29"/>
        <v>4400894</v>
      </c>
      <c r="BD67" s="150">
        <f t="shared" si="29"/>
        <v>5423434</v>
      </c>
      <c r="BE67" s="150">
        <f t="shared" si="29"/>
        <v>5964027</v>
      </c>
      <c r="BF67" s="169">
        <f t="shared" si="29"/>
        <v>5935273</v>
      </c>
      <c r="BG67" s="390"/>
    </row>
    <row r="68" spans="1:59" x14ac:dyDescent="0.25">
      <c r="A68" s="4"/>
      <c r="B68" s="33" t="s">
        <v>43</v>
      </c>
      <c r="C68" s="77">
        <v>1815770.0513363322</v>
      </c>
      <c r="D68" s="60">
        <v>1969253.6538461535</v>
      </c>
      <c r="E68" s="60">
        <v>1925429.6104895414</v>
      </c>
      <c r="F68" s="60">
        <v>1719783.2376158941</v>
      </c>
      <c r="G68" s="60">
        <v>1736116.1642384105</v>
      </c>
      <c r="H68" s="60">
        <v>1994469.9748311033</v>
      </c>
      <c r="I68" s="60">
        <v>2005500.2678201911</v>
      </c>
      <c r="J68" s="60">
        <v>1790222.6758111317</v>
      </c>
      <c r="K68" s="60">
        <v>1694391.2745270568</v>
      </c>
      <c r="L68" s="60">
        <v>1880742.2684043678</v>
      </c>
      <c r="M68" s="60">
        <v>1687868.3692402123</v>
      </c>
      <c r="N68" s="78">
        <v>1654979.5094736842</v>
      </c>
      <c r="O68" s="434">
        <v>2397119.4943244071</v>
      </c>
      <c r="P68" s="235">
        <v>3384167.3674696148</v>
      </c>
      <c r="Q68" s="235">
        <f>Q47+Q54+Q61</f>
        <v>3272629.8247803166</v>
      </c>
      <c r="R68" s="60">
        <v>3257044.2573176064</v>
      </c>
      <c r="S68" s="235">
        <f>S47+S54+S61</f>
        <v>3127243.3421339737</v>
      </c>
      <c r="T68" s="60">
        <v>3397096.3478640309</v>
      </c>
      <c r="U68" s="78">
        <v>3299305.4093083949</v>
      </c>
      <c r="V68" s="78">
        <v>3042466.0230606152</v>
      </c>
      <c r="W68" s="78">
        <v>2945075.8833628856</v>
      </c>
      <c r="X68" s="435">
        <f>X47+X54+X61</f>
        <v>2787668.9433506047</v>
      </c>
      <c r="Y68" s="403">
        <v>2649412.6292251241</v>
      </c>
      <c r="Z68" s="403">
        <v>2443141.7362452568</v>
      </c>
      <c r="AA68" s="403">
        <v>2310356.4721779237</v>
      </c>
      <c r="AB68" s="403">
        <v>2248906.7116024005</v>
      </c>
      <c r="AC68" s="403">
        <v>2039817.166594753</v>
      </c>
      <c r="AD68" s="403">
        <f t="shared" si="27"/>
        <v>1572019.2335282988</v>
      </c>
      <c r="AE68" s="403">
        <f t="shared" si="27"/>
        <v>1704412.6686715931</v>
      </c>
      <c r="AF68" s="403">
        <f t="shared" si="27"/>
        <v>1763957.0091804934</v>
      </c>
      <c r="AG68" s="403">
        <f t="shared" si="27"/>
        <v>1953122.2653166295</v>
      </c>
      <c r="AH68" s="403">
        <v>1925191.1319030249</v>
      </c>
      <c r="AI68" s="403">
        <f t="shared" si="28"/>
        <v>2578256.1345649837</v>
      </c>
      <c r="AJ68" s="583">
        <v>2724649.7002233295</v>
      </c>
      <c r="AK68" s="597">
        <v>3667330.7625181265</v>
      </c>
      <c r="AL68" s="403"/>
      <c r="AM68" s="403"/>
      <c r="AN68" s="403"/>
      <c r="AO68" s="403"/>
      <c r="AP68" s="403"/>
      <c r="AQ68" s="403"/>
      <c r="AR68" s="403"/>
      <c r="AS68" s="403"/>
      <c r="AT68" s="403"/>
      <c r="AU68" s="403"/>
      <c r="AV68" s="403"/>
      <c r="AW68" s="327">
        <f t="shared" si="29"/>
        <v>581349.44298807485</v>
      </c>
      <c r="AX68" s="150">
        <f t="shared" si="29"/>
        <v>1414913.7136234613</v>
      </c>
      <c r="AY68" s="150">
        <f t="shared" si="29"/>
        <v>1347200.2142907751</v>
      </c>
      <c r="AZ68" s="150">
        <f t="shared" si="29"/>
        <v>1537261.0197017123</v>
      </c>
      <c r="BA68" s="150">
        <f t="shared" si="29"/>
        <v>1391127.1778955632</v>
      </c>
      <c r="BB68" s="150">
        <f t="shared" si="29"/>
        <v>1402626.3730329275</v>
      </c>
      <c r="BC68" s="150">
        <f t="shared" si="29"/>
        <v>1293805.1414882038</v>
      </c>
      <c r="BD68" s="150">
        <f t="shared" si="29"/>
        <v>1252243.3472494835</v>
      </c>
      <c r="BE68" s="150">
        <f t="shared" si="29"/>
        <v>1250684.6088358287</v>
      </c>
      <c r="BF68" s="169">
        <f t="shared" si="29"/>
        <v>906926.67494623689</v>
      </c>
      <c r="BG68" s="390"/>
    </row>
    <row r="69" spans="1:59" x14ac:dyDescent="0.25">
      <c r="A69" s="4"/>
      <c r="B69" s="33" t="s">
        <v>52</v>
      </c>
      <c r="C69" s="77">
        <v>105045.94866366763</v>
      </c>
      <c r="D69" s="60">
        <v>112071.34615384616</v>
      </c>
      <c r="E69" s="60">
        <v>108567.3895104586</v>
      </c>
      <c r="F69" s="60">
        <v>96719.762384105969</v>
      </c>
      <c r="G69" s="60">
        <v>97723.835761589406</v>
      </c>
      <c r="H69" s="60">
        <v>112970.02516889654</v>
      </c>
      <c r="I69" s="60">
        <v>116206.73217980893</v>
      </c>
      <c r="J69" s="60">
        <v>102165.32418886837</v>
      </c>
      <c r="K69" s="60">
        <v>98018.725472943246</v>
      </c>
      <c r="L69" s="60">
        <v>105097.73159563226</v>
      </c>
      <c r="M69" s="60">
        <v>96373.630759787804</v>
      </c>
      <c r="N69" s="78">
        <v>93886.4905263158</v>
      </c>
      <c r="O69" s="434">
        <v>135763.50567559278</v>
      </c>
      <c r="P69" s="235">
        <v>186268.63253038481</v>
      </c>
      <c r="Q69" s="235">
        <f>Q48+Q55+Q62</f>
        <v>179908.17521968365</v>
      </c>
      <c r="R69" s="60">
        <v>181305.74268239405</v>
      </c>
      <c r="S69" s="235">
        <f>S48+S55+S62</f>
        <v>172815.65786602674</v>
      </c>
      <c r="T69" s="60">
        <v>186885.65213596891</v>
      </c>
      <c r="U69" s="78">
        <v>185214.59069160506</v>
      </c>
      <c r="V69" s="78">
        <v>171010.97693938477</v>
      </c>
      <c r="W69" s="78">
        <v>164041.11663711455</v>
      </c>
      <c r="X69" s="435">
        <f>X48+X55+X62</f>
        <v>156085.0566493955</v>
      </c>
      <c r="Y69" s="403">
        <v>145125.37077487589</v>
      </c>
      <c r="Z69" s="403">
        <v>135069.26375474301</v>
      </c>
      <c r="AA69" s="403">
        <v>129562.52782207663</v>
      </c>
      <c r="AB69" s="403">
        <v>125275.28839759922</v>
      </c>
      <c r="AC69" s="403">
        <v>114815.8334052468</v>
      </c>
      <c r="AD69" s="403">
        <f t="shared" si="27"/>
        <v>88782.766471701354</v>
      </c>
      <c r="AE69" s="403">
        <f t="shared" si="27"/>
        <v>95093.331328406945</v>
      </c>
      <c r="AF69" s="403">
        <f t="shared" si="27"/>
        <v>96856.990819506434</v>
      </c>
      <c r="AG69" s="403">
        <f t="shared" si="27"/>
        <v>108624.73468337051</v>
      </c>
      <c r="AH69" s="403">
        <v>107085.86809697488</v>
      </c>
      <c r="AI69" s="403">
        <f t="shared" si="28"/>
        <v>141139.86543501611</v>
      </c>
      <c r="AJ69" s="583">
        <v>151177.29977667067</v>
      </c>
      <c r="AK69" s="597">
        <v>201302.23748187325</v>
      </c>
      <c r="AL69" s="403"/>
      <c r="AM69" s="403"/>
      <c r="AN69" s="403"/>
      <c r="AO69" s="403"/>
      <c r="AP69" s="403"/>
      <c r="AQ69" s="403"/>
      <c r="AR69" s="403"/>
      <c r="AS69" s="403"/>
      <c r="AT69" s="403"/>
      <c r="AU69" s="403"/>
      <c r="AV69" s="403"/>
      <c r="AW69" s="327">
        <f t="shared" si="29"/>
        <v>30717.55701192515</v>
      </c>
      <c r="AX69" s="150">
        <f t="shared" si="29"/>
        <v>74197.286376538657</v>
      </c>
      <c r="AY69" s="150">
        <f t="shared" si="29"/>
        <v>71340.785709225049</v>
      </c>
      <c r="AZ69" s="150">
        <f t="shared" si="29"/>
        <v>84585.980298288079</v>
      </c>
      <c r="BA69" s="150">
        <f t="shared" si="29"/>
        <v>75091.822104437335</v>
      </c>
      <c r="BB69" s="150">
        <f t="shared" si="29"/>
        <v>73915.62696707237</v>
      </c>
      <c r="BC69" s="150">
        <f t="shared" si="29"/>
        <v>69007.858511796134</v>
      </c>
      <c r="BD69" s="150">
        <f t="shared" si="29"/>
        <v>68845.652750516398</v>
      </c>
      <c r="BE69" s="150">
        <f t="shared" si="29"/>
        <v>66022.391164171306</v>
      </c>
      <c r="BF69" s="169">
        <f t="shared" si="29"/>
        <v>50987.325053763241</v>
      </c>
      <c r="BG69" s="390"/>
    </row>
    <row r="70" spans="1:59" x14ac:dyDescent="0.25">
      <c r="A70" s="4"/>
      <c r="B70" s="33" t="s">
        <v>51</v>
      </c>
      <c r="C70" s="77">
        <v>1436</v>
      </c>
      <c r="D70" s="60">
        <v>2811</v>
      </c>
      <c r="E70" s="60">
        <v>-1060</v>
      </c>
      <c r="F70" s="60">
        <v>1776</v>
      </c>
      <c r="G70" s="60">
        <v>2350</v>
      </c>
      <c r="H70" s="60">
        <v>5164</v>
      </c>
      <c r="I70" s="60">
        <v>6535</v>
      </c>
      <c r="J70" s="60">
        <v>3076</v>
      </c>
      <c r="K70" s="60">
        <v>5038</v>
      </c>
      <c r="L70" s="60">
        <v>10835</v>
      </c>
      <c r="M70" s="60">
        <v>29863</v>
      </c>
      <c r="N70" s="78">
        <v>20800</v>
      </c>
      <c r="O70" s="434">
        <v>4075</v>
      </c>
      <c r="P70" s="235">
        <v>6590</v>
      </c>
      <c r="Q70" s="235">
        <f>Q49+Q56+Q63</f>
        <v>8301</v>
      </c>
      <c r="R70" s="60">
        <v>11629</v>
      </c>
      <c r="S70" s="235">
        <f>S49+S56+S63</f>
        <v>338354</v>
      </c>
      <c r="T70" s="60">
        <v>367065</v>
      </c>
      <c r="U70" s="78">
        <v>284650</v>
      </c>
      <c r="V70" s="78">
        <v>241807</v>
      </c>
      <c r="W70" s="78">
        <v>261714</v>
      </c>
      <c r="X70" s="435">
        <f>X49+X56+X63</f>
        <v>342927</v>
      </c>
      <c r="Y70" s="403">
        <v>253796</v>
      </c>
      <c r="Z70" s="403">
        <v>292282</v>
      </c>
      <c r="AA70" s="403">
        <v>259720</v>
      </c>
      <c r="AB70" s="403">
        <v>221086</v>
      </c>
      <c r="AC70" s="403">
        <v>181459</v>
      </c>
      <c r="AD70" s="403">
        <f t="shared" si="27"/>
        <v>214510</v>
      </c>
      <c r="AE70" s="403">
        <f t="shared" si="27"/>
        <v>216826</v>
      </c>
      <c r="AF70" s="403">
        <f t="shared" si="27"/>
        <v>212387</v>
      </c>
      <c r="AG70" s="403">
        <f t="shared" si="27"/>
        <v>325390</v>
      </c>
      <c r="AH70" s="403">
        <v>297095</v>
      </c>
      <c r="AI70" s="403">
        <f t="shared" si="28"/>
        <v>411270</v>
      </c>
      <c r="AJ70" s="583">
        <v>0</v>
      </c>
      <c r="AK70" s="597">
        <v>0</v>
      </c>
      <c r="AL70" s="403"/>
      <c r="AM70" s="403"/>
      <c r="AN70" s="403"/>
      <c r="AO70" s="403"/>
      <c r="AP70" s="403"/>
      <c r="AQ70" s="403"/>
      <c r="AR70" s="403"/>
      <c r="AS70" s="403"/>
      <c r="AT70" s="403"/>
      <c r="AU70" s="403"/>
      <c r="AV70" s="403"/>
      <c r="AW70" s="327">
        <f t="shared" si="29"/>
        <v>2639</v>
      </c>
      <c r="AX70" s="150">
        <f t="shared" si="29"/>
        <v>3779</v>
      </c>
      <c r="AY70" s="150">
        <f t="shared" si="29"/>
        <v>9361</v>
      </c>
      <c r="AZ70" s="150">
        <f t="shared" si="29"/>
        <v>9853</v>
      </c>
      <c r="BA70" s="150">
        <f t="shared" si="29"/>
        <v>336004</v>
      </c>
      <c r="BB70" s="150">
        <f t="shared" si="29"/>
        <v>361901</v>
      </c>
      <c r="BC70" s="150">
        <f t="shared" si="29"/>
        <v>278115</v>
      </c>
      <c r="BD70" s="150">
        <f t="shared" si="29"/>
        <v>238731</v>
      </c>
      <c r="BE70" s="150">
        <f t="shared" si="29"/>
        <v>256676</v>
      </c>
      <c r="BF70" s="169">
        <f t="shared" si="29"/>
        <v>332092</v>
      </c>
      <c r="BG70" s="390"/>
    </row>
    <row r="71" spans="1:59" ht="15.75" thickBot="1" x14ac:dyDescent="0.3">
      <c r="A71" s="4"/>
      <c r="B71" s="35" t="s">
        <v>46</v>
      </c>
      <c r="C71" s="72">
        <v>30116006</v>
      </c>
      <c r="D71" s="61">
        <v>31730537</v>
      </c>
      <c r="E71" s="61">
        <v>30717186</v>
      </c>
      <c r="F71" s="61">
        <v>29072490</v>
      </c>
      <c r="G71" s="61">
        <v>27551899</v>
      </c>
      <c r="H71" s="61">
        <v>29164395</v>
      </c>
      <c r="I71" s="61">
        <v>28611958</v>
      </c>
      <c r="J71" s="61">
        <v>26679171</v>
      </c>
      <c r="K71" s="61">
        <v>26239744</v>
      </c>
      <c r="L71" s="61">
        <v>26973152</v>
      </c>
      <c r="M71" s="61">
        <v>28348128</v>
      </c>
      <c r="N71" s="102">
        <v>29049856</v>
      </c>
      <c r="O71" s="262">
        <v>31679355</v>
      </c>
      <c r="P71" s="61">
        <v>33715791</v>
      </c>
      <c r="Q71" s="245">
        <f>SUM(Q66:Q70)</f>
        <v>33321128</v>
      </c>
      <c r="R71" s="245">
        <f>SUM(R66:R70)</f>
        <v>33753229</v>
      </c>
      <c r="S71" s="245">
        <f>SUM(S66:S70)</f>
        <v>34385441</v>
      </c>
      <c r="T71" s="245">
        <f>SUM(T66:T70)</f>
        <v>37170605</v>
      </c>
      <c r="U71" s="102">
        <v>38855896</v>
      </c>
      <c r="V71" s="102">
        <v>39019371</v>
      </c>
      <c r="W71" s="102">
        <v>39287535.000000007</v>
      </c>
      <c r="X71" s="436">
        <f>SUM(X66:X70)</f>
        <v>39298422</v>
      </c>
      <c r="Y71" s="404">
        <v>39975067</v>
      </c>
      <c r="Z71" s="404">
        <v>41501932</v>
      </c>
      <c r="AA71" s="404">
        <v>42820908</v>
      </c>
      <c r="AB71" s="404">
        <v>44682150</v>
      </c>
      <c r="AC71" s="404">
        <v>43779179</v>
      </c>
      <c r="AD71" s="404">
        <f>SUM(AD66:AD70)</f>
        <v>43813361</v>
      </c>
      <c r="AE71" s="404">
        <f>SUM(AE66:AE70)</f>
        <v>44153939</v>
      </c>
      <c r="AF71" s="404">
        <f t="shared" ref="AF71" si="30">SUM(AF66:AF70)</f>
        <v>43762738</v>
      </c>
      <c r="AG71" s="404">
        <f t="shared" ref="AG71" si="31">SUM(AG66:AG70)</f>
        <v>42685417</v>
      </c>
      <c r="AH71" s="404">
        <v>41658244</v>
      </c>
      <c r="AI71" s="404">
        <f t="shared" ref="AI71" si="32">SUM(AI66:AI70)</f>
        <v>40417609</v>
      </c>
      <c r="AJ71" s="516">
        <v>37105086</v>
      </c>
      <c r="AK71" s="598">
        <v>38464772.999999993</v>
      </c>
      <c r="AL71" s="404"/>
      <c r="AM71" s="404"/>
      <c r="AN71" s="404"/>
      <c r="AO71" s="404"/>
      <c r="AP71" s="404"/>
      <c r="AQ71" s="404"/>
      <c r="AR71" s="404"/>
      <c r="AS71" s="404"/>
      <c r="AT71" s="404"/>
      <c r="AU71" s="404"/>
      <c r="AV71" s="404"/>
      <c r="AW71" s="328">
        <f t="shared" si="29"/>
        <v>1563349</v>
      </c>
      <c r="AX71" s="158">
        <f t="shared" si="29"/>
        <v>1985254</v>
      </c>
      <c r="AY71" s="158">
        <f t="shared" si="29"/>
        <v>2603942</v>
      </c>
      <c r="AZ71" s="158">
        <f t="shared" si="29"/>
        <v>4680739</v>
      </c>
      <c r="BA71" s="158">
        <f t="shared" si="29"/>
        <v>6833542</v>
      </c>
      <c r="BB71" s="158">
        <f t="shared" si="29"/>
        <v>8006210</v>
      </c>
      <c r="BC71" s="158">
        <f t="shared" si="29"/>
        <v>10243938</v>
      </c>
      <c r="BD71" s="158">
        <f t="shared" si="29"/>
        <v>12340200</v>
      </c>
      <c r="BE71" s="158">
        <f t="shared" si="29"/>
        <v>13047791.000000007</v>
      </c>
      <c r="BF71" s="171">
        <f t="shared" si="29"/>
        <v>12325270</v>
      </c>
      <c r="BG71" s="390"/>
    </row>
    <row r="72" spans="1:59" x14ac:dyDescent="0.25">
      <c r="A72" s="4">
        <v>10</v>
      </c>
      <c r="B72" s="39" t="s">
        <v>38</v>
      </c>
      <c r="C72" s="98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349"/>
      <c r="O72" s="335"/>
      <c r="P72" s="52"/>
      <c r="Q72" s="246"/>
      <c r="R72" s="52"/>
      <c r="S72" s="246"/>
      <c r="T72" s="52"/>
      <c r="U72" s="349"/>
      <c r="V72" s="349"/>
      <c r="W72" s="349"/>
      <c r="X72" s="437"/>
      <c r="Y72" s="405"/>
      <c r="Z72" s="405"/>
      <c r="AA72" s="405"/>
      <c r="AB72" s="405"/>
      <c r="AC72" s="405"/>
      <c r="AD72" s="405"/>
      <c r="AE72" s="405"/>
      <c r="AF72" s="405"/>
      <c r="AG72" s="405"/>
      <c r="AH72" s="405"/>
      <c r="AI72" s="405"/>
      <c r="AJ72" s="580"/>
      <c r="AK72" s="594"/>
      <c r="AL72" s="405"/>
      <c r="AM72" s="405"/>
      <c r="AN72" s="405"/>
      <c r="AO72" s="405"/>
      <c r="AP72" s="405"/>
      <c r="AQ72" s="405"/>
      <c r="AR72" s="405"/>
      <c r="AS72" s="405"/>
      <c r="AT72" s="405"/>
      <c r="AU72" s="405"/>
      <c r="AV72" s="405"/>
      <c r="AW72" s="323"/>
      <c r="AX72" s="136"/>
      <c r="AY72" s="136"/>
      <c r="AZ72" s="136"/>
      <c r="BA72" s="136"/>
      <c r="BB72" s="136"/>
      <c r="BC72" s="136"/>
      <c r="BD72" s="136"/>
      <c r="BE72" s="136"/>
      <c r="BF72" s="172"/>
      <c r="BG72" s="389"/>
    </row>
    <row r="73" spans="1:59" x14ac:dyDescent="0.25">
      <c r="A73" s="4"/>
      <c r="B73" s="33" t="s">
        <v>41</v>
      </c>
      <c r="C73" s="99">
        <v>89117849</v>
      </c>
      <c r="D73" s="62">
        <v>78276674.400000006</v>
      </c>
      <c r="E73" s="62">
        <v>69593835.200000003</v>
      </c>
      <c r="F73" s="62">
        <v>70281543.400000006</v>
      </c>
      <c r="G73" s="62">
        <v>98835120.5</v>
      </c>
      <c r="H73" s="62">
        <v>105997966.7</v>
      </c>
      <c r="I73" s="62">
        <v>81427295.399999991</v>
      </c>
      <c r="J73" s="62">
        <v>66936381.699999996</v>
      </c>
      <c r="K73" s="62">
        <v>74976502.5</v>
      </c>
      <c r="L73" s="62">
        <v>102658582.3</v>
      </c>
      <c r="M73" s="62">
        <v>102598132.8</v>
      </c>
      <c r="N73" s="350">
        <v>92821525.399999991</v>
      </c>
      <c r="O73" s="438">
        <v>81765678.299999997</v>
      </c>
      <c r="P73" s="236">
        <v>83056338.200000003</v>
      </c>
      <c r="Q73" s="236">
        <v>77612905</v>
      </c>
      <c r="R73" s="62">
        <v>82511116.900000006</v>
      </c>
      <c r="S73" s="236">
        <v>115492895.40000001</v>
      </c>
      <c r="T73" s="236">
        <v>117534644</v>
      </c>
      <c r="U73" s="350">
        <v>87646539</v>
      </c>
      <c r="V73" s="350">
        <v>75263475.599999994</v>
      </c>
      <c r="W73" s="350">
        <v>76439424.599999994</v>
      </c>
      <c r="X73" s="439">
        <v>96392494.599999994</v>
      </c>
      <c r="Y73" s="406">
        <v>107799386.5</v>
      </c>
      <c r="Z73" s="406">
        <v>101294384.5</v>
      </c>
      <c r="AA73" s="406">
        <v>94249504.5</v>
      </c>
      <c r="AB73" s="406">
        <v>81249103.400000006</v>
      </c>
      <c r="AC73" s="406">
        <v>65797187.899999999</v>
      </c>
      <c r="AD73" s="406">
        <v>84202644.799999997</v>
      </c>
      <c r="AE73" s="406">
        <v>101981949.40000001</v>
      </c>
      <c r="AF73" s="406">
        <v>101107267.5</v>
      </c>
      <c r="AG73" s="406">
        <v>101787007</v>
      </c>
      <c r="AH73" s="406">
        <v>71508087.599999994</v>
      </c>
      <c r="AI73" s="406">
        <v>75843136.5</v>
      </c>
      <c r="AJ73" s="584">
        <v>95938946.400000006</v>
      </c>
      <c r="AK73" s="599">
        <v>108213298.90000001</v>
      </c>
      <c r="AL73" s="406"/>
      <c r="AM73" s="406"/>
      <c r="AN73" s="406"/>
      <c r="AO73" s="406"/>
      <c r="AP73" s="406"/>
      <c r="AQ73" s="406"/>
      <c r="AR73" s="406"/>
      <c r="AS73" s="406"/>
      <c r="AT73" s="406"/>
      <c r="AU73" s="406"/>
      <c r="AV73" s="406"/>
      <c r="AW73" s="325">
        <f t="shared" ref="AW73:BF78" si="33">O73-C73</f>
        <v>-7352170.700000003</v>
      </c>
      <c r="AX73" s="142">
        <f t="shared" si="33"/>
        <v>4779663.799999997</v>
      </c>
      <c r="AY73" s="142">
        <f t="shared" si="33"/>
        <v>8019069.799999997</v>
      </c>
      <c r="AZ73" s="142">
        <f t="shared" si="33"/>
        <v>12229573.5</v>
      </c>
      <c r="BA73" s="142">
        <f t="shared" si="33"/>
        <v>16657774.900000006</v>
      </c>
      <c r="BB73" s="142">
        <f t="shared" si="33"/>
        <v>11536677.299999997</v>
      </c>
      <c r="BC73" s="142">
        <f t="shared" si="33"/>
        <v>6219243.6000000089</v>
      </c>
      <c r="BD73" s="142">
        <f t="shared" si="33"/>
        <v>8327093.8999999985</v>
      </c>
      <c r="BE73" s="142">
        <f t="shared" si="33"/>
        <v>1462922.099999994</v>
      </c>
      <c r="BF73" s="166">
        <f t="shared" si="33"/>
        <v>-6266087.700000003</v>
      </c>
      <c r="BG73" s="389"/>
    </row>
    <row r="74" spans="1:59" x14ac:dyDescent="0.25">
      <c r="A74" s="4"/>
      <c r="B74" s="33" t="s">
        <v>42</v>
      </c>
      <c r="C74" s="99">
        <v>24733678</v>
      </c>
      <c r="D74" s="62">
        <v>22191263</v>
      </c>
      <c r="E74" s="62">
        <v>19480923</v>
      </c>
      <c r="F74" s="62">
        <v>18506169</v>
      </c>
      <c r="G74" s="62">
        <v>26156975</v>
      </c>
      <c r="H74" s="62">
        <v>27678753</v>
      </c>
      <c r="I74" s="62">
        <v>20896445</v>
      </c>
      <c r="J74" s="62">
        <v>16440868</v>
      </c>
      <c r="K74" s="62">
        <v>18954600</v>
      </c>
      <c r="L74" s="62">
        <v>25691492</v>
      </c>
      <c r="M74" s="62">
        <v>26000864</v>
      </c>
      <c r="N74" s="350">
        <v>24567516</v>
      </c>
      <c r="O74" s="438">
        <v>21947550</v>
      </c>
      <c r="P74" s="236">
        <v>22754518</v>
      </c>
      <c r="Q74" s="236">
        <v>20642726</v>
      </c>
      <c r="R74" s="62">
        <v>22566420</v>
      </c>
      <c r="S74" s="236">
        <v>31096574</v>
      </c>
      <c r="T74" s="236">
        <v>32732275</v>
      </c>
      <c r="U74" s="350">
        <v>24136438</v>
      </c>
      <c r="V74" s="350">
        <v>21648680</v>
      </c>
      <c r="W74" s="350">
        <v>22410237</v>
      </c>
      <c r="X74" s="439">
        <v>27682823</v>
      </c>
      <c r="Y74" s="406">
        <v>29955893</v>
      </c>
      <c r="Z74" s="406">
        <v>29491988</v>
      </c>
      <c r="AA74" s="406">
        <v>27941617</v>
      </c>
      <c r="AB74" s="406">
        <v>21524176</v>
      </c>
      <c r="AC74" s="406">
        <v>19063650</v>
      </c>
      <c r="AD74" s="406">
        <v>24495242</v>
      </c>
      <c r="AE74" s="406">
        <v>27828269.199999999</v>
      </c>
      <c r="AF74" s="406">
        <v>28579086.300000001</v>
      </c>
      <c r="AG74" s="406">
        <v>27947828</v>
      </c>
      <c r="AH74" s="406">
        <v>19871438</v>
      </c>
      <c r="AI74" s="406">
        <v>22175554</v>
      </c>
      <c r="AJ74" s="584">
        <v>27939952</v>
      </c>
      <c r="AK74" s="599">
        <v>30893651.199999999</v>
      </c>
      <c r="AL74" s="406"/>
      <c r="AM74" s="406"/>
      <c r="AN74" s="406"/>
      <c r="AO74" s="406"/>
      <c r="AP74" s="406"/>
      <c r="AQ74" s="406"/>
      <c r="AR74" s="406"/>
      <c r="AS74" s="406"/>
      <c r="AT74" s="406"/>
      <c r="AU74" s="406"/>
      <c r="AV74" s="406"/>
      <c r="AW74" s="325">
        <f t="shared" si="33"/>
        <v>-2786128</v>
      </c>
      <c r="AX74" s="142">
        <f t="shared" si="33"/>
        <v>563255</v>
      </c>
      <c r="AY74" s="142">
        <f t="shared" si="33"/>
        <v>1161803</v>
      </c>
      <c r="AZ74" s="142">
        <f t="shared" si="33"/>
        <v>4060251</v>
      </c>
      <c r="BA74" s="142">
        <f t="shared" si="33"/>
        <v>4939599</v>
      </c>
      <c r="BB74" s="142">
        <f t="shared" si="33"/>
        <v>5053522</v>
      </c>
      <c r="BC74" s="142">
        <f t="shared" si="33"/>
        <v>3239993</v>
      </c>
      <c r="BD74" s="142">
        <f t="shared" si="33"/>
        <v>5207812</v>
      </c>
      <c r="BE74" s="142">
        <f t="shared" si="33"/>
        <v>3455637</v>
      </c>
      <c r="BF74" s="166">
        <f t="shared" si="33"/>
        <v>1991331</v>
      </c>
      <c r="BG74" s="389"/>
    </row>
    <row r="75" spans="1:59" x14ac:dyDescent="0.25">
      <c r="A75" s="4"/>
      <c r="B75" s="33" t="s">
        <v>43</v>
      </c>
      <c r="C75" s="99">
        <v>49010359.100000001</v>
      </c>
      <c r="D75" s="62">
        <v>46497752.100000001</v>
      </c>
      <c r="E75" s="62">
        <v>45411751.300000004</v>
      </c>
      <c r="F75" s="62">
        <v>45540047.399999999</v>
      </c>
      <c r="G75" s="62">
        <v>54292462</v>
      </c>
      <c r="H75" s="62">
        <v>58294150.5</v>
      </c>
      <c r="I75" s="62">
        <v>50565306.899999999</v>
      </c>
      <c r="J75" s="62">
        <v>42512727.200000003</v>
      </c>
      <c r="K75" s="62">
        <v>42654723.300000004</v>
      </c>
      <c r="L75" s="62">
        <v>50631649.599999994</v>
      </c>
      <c r="M75" s="62">
        <v>51868526.799999997</v>
      </c>
      <c r="N75" s="350">
        <v>64926622.100000001</v>
      </c>
      <c r="O75" s="438">
        <v>30403725.699999999</v>
      </c>
      <c r="P75" s="236">
        <v>40854150.5</v>
      </c>
      <c r="Q75" s="236">
        <v>37956674.700000003</v>
      </c>
      <c r="R75" s="62">
        <v>41969261.899999999</v>
      </c>
      <c r="S75" s="236">
        <v>52166672.299999997</v>
      </c>
      <c r="T75" s="236">
        <v>53119584.800000004</v>
      </c>
      <c r="U75" s="350">
        <v>47807945.300000004</v>
      </c>
      <c r="V75" s="350">
        <v>61034745.100000001</v>
      </c>
      <c r="W75" s="350">
        <v>22593882.999999996</v>
      </c>
      <c r="X75" s="439">
        <v>47328701.100000001</v>
      </c>
      <c r="Y75" s="406">
        <v>49060607.900000006</v>
      </c>
      <c r="Z75" s="406">
        <v>47737926.100000001</v>
      </c>
      <c r="AA75" s="406">
        <v>48731811.100000001</v>
      </c>
      <c r="AB75" s="406">
        <v>46659052.399999999</v>
      </c>
      <c r="AC75" s="406">
        <v>40135630.100000001</v>
      </c>
      <c r="AD75" s="406">
        <v>47553186.600000001</v>
      </c>
      <c r="AE75" s="406">
        <v>52210817</v>
      </c>
      <c r="AF75" s="406">
        <v>51887224.799999997</v>
      </c>
      <c r="AG75" s="406">
        <v>54608275.5</v>
      </c>
      <c r="AH75" s="406">
        <v>45050943.700000003</v>
      </c>
      <c r="AI75" s="406">
        <v>42362059.100000001</v>
      </c>
      <c r="AJ75" s="584">
        <v>47035653.200000003</v>
      </c>
      <c r="AK75" s="599">
        <v>51767855</v>
      </c>
      <c r="AL75" s="406"/>
      <c r="AM75" s="406"/>
      <c r="AN75" s="406"/>
      <c r="AO75" s="406"/>
      <c r="AP75" s="406"/>
      <c r="AQ75" s="406"/>
      <c r="AR75" s="406"/>
      <c r="AS75" s="406"/>
      <c r="AT75" s="406"/>
      <c r="AU75" s="406"/>
      <c r="AV75" s="406"/>
      <c r="AW75" s="325">
        <f t="shared" si="33"/>
        <v>-18606633.400000002</v>
      </c>
      <c r="AX75" s="142">
        <f t="shared" si="33"/>
        <v>-5643601.6000000015</v>
      </c>
      <c r="AY75" s="142">
        <f t="shared" si="33"/>
        <v>-7455076.6000000015</v>
      </c>
      <c r="AZ75" s="142">
        <f t="shared" si="33"/>
        <v>-3570785.5</v>
      </c>
      <c r="BA75" s="142">
        <f t="shared" si="33"/>
        <v>-2125789.700000003</v>
      </c>
      <c r="BB75" s="142">
        <f t="shared" si="33"/>
        <v>-5174565.6999999955</v>
      </c>
      <c r="BC75" s="142">
        <f t="shared" si="33"/>
        <v>-2757361.599999994</v>
      </c>
      <c r="BD75" s="142">
        <f t="shared" si="33"/>
        <v>18522017.899999999</v>
      </c>
      <c r="BE75" s="142">
        <f t="shared" si="33"/>
        <v>-20060840.300000008</v>
      </c>
      <c r="BF75" s="166">
        <f t="shared" si="33"/>
        <v>-3302948.4999999925</v>
      </c>
      <c r="BG75" s="389"/>
    </row>
    <row r="76" spans="1:59" x14ac:dyDescent="0.25">
      <c r="A76" s="4"/>
      <c r="B76" s="33" t="s">
        <v>52</v>
      </c>
      <c r="C76" s="99">
        <v>134938379</v>
      </c>
      <c r="D76" s="62">
        <v>118369558</v>
      </c>
      <c r="E76" s="62">
        <v>92548109</v>
      </c>
      <c r="F76" s="62">
        <v>133425073</v>
      </c>
      <c r="G76" s="62">
        <v>138962223.09999999</v>
      </c>
      <c r="H76" s="62">
        <v>121481464.90000001</v>
      </c>
      <c r="I76" s="62">
        <v>136756616</v>
      </c>
      <c r="J76" s="62">
        <v>96347555</v>
      </c>
      <c r="K76" s="62">
        <v>132855764</v>
      </c>
      <c r="L76" s="62">
        <v>87385458.900000006</v>
      </c>
      <c r="M76" s="62">
        <v>147427782.10000002</v>
      </c>
      <c r="N76" s="350">
        <v>108870119</v>
      </c>
      <c r="O76" s="438">
        <v>114186411</v>
      </c>
      <c r="P76" s="236">
        <v>78518490</v>
      </c>
      <c r="Q76" s="236">
        <v>121862751</v>
      </c>
      <c r="R76" s="62">
        <v>99606349</v>
      </c>
      <c r="S76" s="236">
        <v>120228690</v>
      </c>
      <c r="T76" s="236">
        <v>142002459</v>
      </c>
      <c r="U76" s="350">
        <v>107639063</v>
      </c>
      <c r="V76" s="350">
        <v>99115263</v>
      </c>
      <c r="W76" s="350">
        <v>114601589</v>
      </c>
      <c r="X76" s="439">
        <v>110862844.59999999</v>
      </c>
      <c r="Y76" s="406">
        <v>110750181.40000001</v>
      </c>
      <c r="Z76" s="406">
        <v>110071930</v>
      </c>
      <c r="AA76" s="406">
        <v>111948692.2</v>
      </c>
      <c r="AB76" s="406">
        <v>114286930.8</v>
      </c>
      <c r="AC76" s="406">
        <v>99287756</v>
      </c>
      <c r="AD76" s="406">
        <v>117341408</v>
      </c>
      <c r="AE76" s="406">
        <v>121631621</v>
      </c>
      <c r="AF76" s="406">
        <v>128138203</v>
      </c>
      <c r="AG76" s="406">
        <v>140684143</v>
      </c>
      <c r="AH76" s="406">
        <v>115616789</v>
      </c>
      <c r="AI76" s="406">
        <v>115907662</v>
      </c>
      <c r="AJ76" s="584">
        <v>112097704</v>
      </c>
      <c r="AK76" s="599">
        <v>115568990</v>
      </c>
      <c r="AL76" s="406"/>
      <c r="AM76" s="406"/>
      <c r="AN76" s="406"/>
      <c r="AO76" s="406"/>
      <c r="AP76" s="406"/>
      <c r="AQ76" s="406"/>
      <c r="AR76" s="406"/>
      <c r="AS76" s="406"/>
      <c r="AT76" s="406"/>
      <c r="AU76" s="406"/>
      <c r="AV76" s="406"/>
      <c r="AW76" s="325">
        <f t="shared" si="33"/>
        <v>-20751968</v>
      </c>
      <c r="AX76" s="142">
        <f t="shared" si="33"/>
        <v>-39851068</v>
      </c>
      <c r="AY76" s="142">
        <f t="shared" si="33"/>
        <v>29314642</v>
      </c>
      <c r="AZ76" s="142">
        <f t="shared" si="33"/>
        <v>-33818724</v>
      </c>
      <c r="BA76" s="142">
        <f t="shared" si="33"/>
        <v>-18733533.099999994</v>
      </c>
      <c r="BB76" s="142">
        <f t="shared" si="33"/>
        <v>20520994.099999994</v>
      </c>
      <c r="BC76" s="142">
        <f t="shared" si="33"/>
        <v>-29117553</v>
      </c>
      <c r="BD76" s="142">
        <f t="shared" si="33"/>
        <v>2767708</v>
      </c>
      <c r="BE76" s="142">
        <f t="shared" si="33"/>
        <v>-18254175</v>
      </c>
      <c r="BF76" s="166">
        <f t="shared" si="33"/>
        <v>23477385.699999988</v>
      </c>
      <c r="BG76" s="389"/>
    </row>
    <row r="77" spans="1:59" x14ac:dyDescent="0.25">
      <c r="A77" s="4"/>
      <c r="B77" s="33" t="s">
        <v>51</v>
      </c>
      <c r="C77" s="99">
        <v>2698423.1</v>
      </c>
      <c r="D77" s="62">
        <v>2252628</v>
      </c>
      <c r="E77" s="62">
        <v>2002019.3</v>
      </c>
      <c r="F77" s="62">
        <v>1792014.5</v>
      </c>
      <c r="G77" s="62">
        <v>1896300.4</v>
      </c>
      <c r="H77" s="62">
        <v>2131246.5</v>
      </c>
      <c r="I77" s="62">
        <v>2355468.9</v>
      </c>
      <c r="J77" s="62">
        <v>2727767.5999999996</v>
      </c>
      <c r="K77" s="62">
        <v>2909950.5</v>
      </c>
      <c r="L77" s="62">
        <v>3118772.1999999993</v>
      </c>
      <c r="M77" s="62">
        <v>3041753.7</v>
      </c>
      <c r="N77" s="350">
        <v>2652546.1999999997</v>
      </c>
      <c r="O77" s="438">
        <v>2553444.9</v>
      </c>
      <c r="P77" s="236">
        <v>2168686.1</v>
      </c>
      <c r="Q77" s="236">
        <v>1958265.6</v>
      </c>
      <c r="R77" s="62">
        <v>1745568.4999999998</v>
      </c>
      <c r="S77" s="236">
        <v>1838746.5</v>
      </c>
      <c r="T77" s="236">
        <v>2028709.4</v>
      </c>
      <c r="U77" s="350">
        <v>2243467.5</v>
      </c>
      <c r="V77" s="350">
        <v>2601002.2000000002</v>
      </c>
      <c r="W77" s="350">
        <v>2749644.6999999997</v>
      </c>
      <c r="X77" s="439">
        <v>2942856.7</v>
      </c>
      <c r="Y77" s="406">
        <v>2863444.9000000004</v>
      </c>
      <c r="Z77" s="406">
        <v>2413147.4</v>
      </c>
      <c r="AA77" s="406">
        <v>2349362.2999999998</v>
      </c>
      <c r="AB77" s="406">
        <v>2003276.2</v>
      </c>
      <c r="AC77" s="406">
        <v>1776633.8</v>
      </c>
      <c r="AD77" s="406">
        <v>1616335.7999999998</v>
      </c>
      <c r="AE77" s="406">
        <v>1728434.9000000001</v>
      </c>
      <c r="AF77" s="406">
        <v>1895835.2</v>
      </c>
      <c r="AG77" s="406">
        <v>2153077.2999999998</v>
      </c>
      <c r="AH77" s="406">
        <v>2487045</v>
      </c>
      <c r="AI77" s="406">
        <v>2601859.1</v>
      </c>
      <c r="AJ77" s="584">
        <v>2839295.7</v>
      </c>
      <c r="AK77" s="599">
        <v>2769641.5</v>
      </c>
      <c r="AL77" s="406"/>
      <c r="AM77" s="406"/>
      <c r="AN77" s="406"/>
      <c r="AO77" s="406"/>
      <c r="AP77" s="406"/>
      <c r="AQ77" s="406"/>
      <c r="AR77" s="406"/>
      <c r="AS77" s="406"/>
      <c r="AT77" s="406"/>
      <c r="AU77" s="406"/>
      <c r="AV77" s="406"/>
      <c r="AW77" s="325">
        <f t="shared" si="33"/>
        <v>-144978.20000000019</v>
      </c>
      <c r="AX77" s="142">
        <f t="shared" si="33"/>
        <v>-83941.899999999907</v>
      </c>
      <c r="AY77" s="142">
        <f t="shared" si="33"/>
        <v>-43753.699999999953</v>
      </c>
      <c r="AZ77" s="142">
        <f t="shared" si="33"/>
        <v>-46446.000000000233</v>
      </c>
      <c r="BA77" s="142">
        <f t="shared" si="33"/>
        <v>-57553.899999999907</v>
      </c>
      <c r="BB77" s="142">
        <f t="shared" si="33"/>
        <v>-102537.10000000009</v>
      </c>
      <c r="BC77" s="142">
        <f t="shared" si="33"/>
        <v>-112001.39999999991</v>
      </c>
      <c r="BD77" s="142">
        <f t="shared" si="33"/>
        <v>-126765.39999999944</v>
      </c>
      <c r="BE77" s="142">
        <f t="shared" si="33"/>
        <v>-160305.80000000028</v>
      </c>
      <c r="BF77" s="166">
        <f t="shared" si="33"/>
        <v>-175915.49999999907</v>
      </c>
      <c r="BG77" s="389"/>
    </row>
    <row r="78" spans="1:59" ht="15.75" thickBot="1" x14ac:dyDescent="0.3">
      <c r="A78" s="4"/>
      <c r="B78" s="35" t="s">
        <v>46</v>
      </c>
      <c r="C78" s="99">
        <v>300498688.20000005</v>
      </c>
      <c r="D78" s="62">
        <v>267587875.5</v>
      </c>
      <c r="E78" s="62">
        <v>229036637.80000001</v>
      </c>
      <c r="F78" s="62">
        <v>269544847.30000001</v>
      </c>
      <c r="G78" s="62">
        <v>320143081</v>
      </c>
      <c r="H78" s="62">
        <v>315583581.60000002</v>
      </c>
      <c r="I78" s="62">
        <v>292001132.19999993</v>
      </c>
      <c r="J78" s="62">
        <v>224965299.49999997</v>
      </c>
      <c r="K78" s="62">
        <v>272351540.30000001</v>
      </c>
      <c r="L78" s="62">
        <v>269485955</v>
      </c>
      <c r="M78" s="62">
        <v>330937059.40000004</v>
      </c>
      <c r="N78" s="350">
        <v>293838328.69999999</v>
      </c>
      <c r="O78" s="438">
        <v>250856809.90000001</v>
      </c>
      <c r="P78" s="62">
        <v>227352182.79999998</v>
      </c>
      <c r="Q78" s="236">
        <f>SUM(Q73:Q77)</f>
        <v>260033322.29999998</v>
      </c>
      <c r="R78" s="236">
        <f>SUM(R73:R77)</f>
        <v>248398716.30000001</v>
      </c>
      <c r="S78" s="236">
        <f>SUM(S73:S77)</f>
        <v>320823578.19999999</v>
      </c>
      <c r="T78" s="236">
        <f>SUM(T73:T77)</f>
        <v>347417672.19999999</v>
      </c>
      <c r="U78" s="350">
        <v>269473452.80000001</v>
      </c>
      <c r="V78" s="350">
        <v>259663165.89999998</v>
      </c>
      <c r="W78" s="350">
        <v>238794778.29999998</v>
      </c>
      <c r="X78" s="439">
        <f>SUM(X73:X77)</f>
        <v>285209719.99999994</v>
      </c>
      <c r="Y78" s="406">
        <v>300429513.69999999</v>
      </c>
      <c r="Z78" s="406">
        <v>291009376</v>
      </c>
      <c r="AA78" s="406">
        <v>285220987.10000002</v>
      </c>
      <c r="AB78" s="406">
        <v>265722538.80000001</v>
      </c>
      <c r="AC78" s="406">
        <v>226060857.80000001</v>
      </c>
      <c r="AD78" s="406">
        <f>SUM(AD73:AD77)</f>
        <v>275208817.19999999</v>
      </c>
      <c r="AE78" s="406">
        <f>SUM(AE73:AE77)</f>
        <v>305381091.5</v>
      </c>
      <c r="AF78" s="406">
        <f t="shared" ref="AF78" si="34">SUM(AF73:AF77)</f>
        <v>311607616.80000001</v>
      </c>
      <c r="AG78" s="406">
        <f t="shared" ref="AG78" si="35">SUM(AG73:AG77)</f>
        <v>327180330.80000001</v>
      </c>
      <c r="AH78" s="406">
        <v>254534303.30000001</v>
      </c>
      <c r="AI78" s="406">
        <f t="shared" ref="AI78" si="36">SUM(AI73:AI77)</f>
        <v>258890270.69999999</v>
      </c>
      <c r="AJ78" s="584">
        <v>285851551.30000001</v>
      </c>
      <c r="AK78" s="599">
        <v>309213436.60000002</v>
      </c>
      <c r="AL78" s="406"/>
      <c r="AM78" s="406"/>
      <c r="AN78" s="406"/>
      <c r="AO78" s="406"/>
      <c r="AP78" s="406"/>
      <c r="AQ78" s="406"/>
      <c r="AR78" s="406"/>
      <c r="AS78" s="406"/>
      <c r="AT78" s="406"/>
      <c r="AU78" s="406"/>
      <c r="AV78" s="406"/>
      <c r="AW78" s="325">
        <f t="shared" si="33"/>
        <v>-49641878.300000042</v>
      </c>
      <c r="AX78" s="142">
        <f t="shared" si="33"/>
        <v>-40235692.700000018</v>
      </c>
      <c r="AY78" s="142">
        <f t="shared" si="33"/>
        <v>30996684.49999997</v>
      </c>
      <c r="AZ78" s="142">
        <f t="shared" si="33"/>
        <v>-21146131</v>
      </c>
      <c r="BA78" s="142">
        <f t="shared" si="33"/>
        <v>680497.19999998808</v>
      </c>
      <c r="BB78" s="142">
        <f t="shared" si="33"/>
        <v>31834090.599999964</v>
      </c>
      <c r="BC78" s="142">
        <f t="shared" si="33"/>
        <v>-22527679.399999917</v>
      </c>
      <c r="BD78" s="142">
        <f t="shared" si="33"/>
        <v>34697866.400000006</v>
      </c>
      <c r="BE78" s="142">
        <f t="shared" si="33"/>
        <v>-33556762.00000003</v>
      </c>
      <c r="BF78" s="166">
        <f t="shared" si="33"/>
        <v>15723764.99999994</v>
      </c>
      <c r="BG78" s="389"/>
    </row>
    <row r="79" spans="1:59" x14ac:dyDescent="0.25">
      <c r="A79" s="4">
        <v>11</v>
      </c>
      <c r="B79" s="40" t="s">
        <v>39</v>
      </c>
      <c r="C79" s="100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351"/>
      <c r="O79" s="440"/>
      <c r="P79" s="63"/>
      <c r="Q79" s="247"/>
      <c r="R79" s="63"/>
      <c r="S79" s="247"/>
      <c r="T79" s="63"/>
      <c r="U79" s="351"/>
      <c r="V79" s="351"/>
      <c r="W79" s="351"/>
      <c r="X79" s="441"/>
      <c r="Y79" s="407"/>
      <c r="Z79" s="407"/>
      <c r="AA79" s="407"/>
      <c r="AB79" s="407"/>
      <c r="AC79" s="407"/>
      <c r="AD79" s="407"/>
      <c r="AE79" s="407"/>
      <c r="AF79" s="407"/>
      <c r="AG79" s="407"/>
      <c r="AH79" s="407"/>
      <c r="AI79" s="407"/>
      <c r="AJ79" s="585"/>
      <c r="AK79" s="600"/>
      <c r="AL79" s="407"/>
      <c r="AM79" s="407"/>
      <c r="AN79" s="407"/>
      <c r="AO79" s="407"/>
      <c r="AP79" s="407"/>
      <c r="AQ79" s="407"/>
      <c r="AR79" s="407"/>
      <c r="AS79" s="407"/>
      <c r="AT79" s="407"/>
      <c r="AU79" s="407"/>
      <c r="AV79" s="407"/>
      <c r="AW79" s="327"/>
      <c r="AX79" s="150"/>
      <c r="AY79" s="150"/>
      <c r="AZ79" s="150"/>
      <c r="BA79" s="150"/>
      <c r="BB79" s="150"/>
      <c r="BC79" s="150"/>
      <c r="BD79" s="150"/>
      <c r="BE79" s="150"/>
      <c r="BF79" s="169"/>
      <c r="BG79" s="390"/>
    </row>
    <row r="80" spans="1:59" x14ac:dyDescent="0.25">
      <c r="A80" s="4"/>
      <c r="B80" s="33" t="s">
        <v>41</v>
      </c>
      <c r="C80" s="70">
        <v>18131782.259999998</v>
      </c>
      <c r="D80" s="66">
        <v>15955384.940000001</v>
      </c>
      <c r="E80" s="66">
        <v>14300179.5</v>
      </c>
      <c r="F80" s="66">
        <v>14585851.369999999</v>
      </c>
      <c r="G80" s="66">
        <v>19502831.130000003</v>
      </c>
      <c r="H80" s="66">
        <v>20228012.870000001</v>
      </c>
      <c r="I80" s="66">
        <v>15675682.640000001</v>
      </c>
      <c r="J80" s="66">
        <v>12826482.649999999</v>
      </c>
      <c r="K80" s="66">
        <v>14248069.289999999</v>
      </c>
      <c r="L80" s="66">
        <v>19110938.120000001</v>
      </c>
      <c r="M80" s="66">
        <v>19722828.920000002</v>
      </c>
      <c r="N80" s="71">
        <v>18613480.169999998</v>
      </c>
      <c r="O80" s="261">
        <v>16197620.08</v>
      </c>
      <c r="P80" s="237">
        <v>16594856.83</v>
      </c>
      <c r="Q80" s="237">
        <v>15451477.6</v>
      </c>
      <c r="R80" s="66">
        <v>16599554.73</v>
      </c>
      <c r="S80" s="237">
        <v>21992782.539999999</v>
      </c>
      <c r="T80" s="237">
        <v>21560172.669999998</v>
      </c>
      <c r="U80" s="71">
        <v>15942213.600000001</v>
      </c>
      <c r="V80" s="71">
        <v>13808136.819999998</v>
      </c>
      <c r="W80" s="71">
        <v>14053207.280000001</v>
      </c>
      <c r="X80" s="442">
        <v>17437533.350000001</v>
      </c>
      <c r="Y80" s="408">
        <v>20249605.16</v>
      </c>
      <c r="Z80" s="408">
        <v>19851067.789999999</v>
      </c>
      <c r="AA80" s="408">
        <v>18230748.620000001</v>
      </c>
      <c r="AB80" s="408">
        <v>16459643.82</v>
      </c>
      <c r="AC80" s="408">
        <v>13808788.58</v>
      </c>
      <c r="AD80" s="408">
        <v>17549507.199999999</v>
      </c>
      <c r="AE80" s="408">
        <v>20345268.100000001</v>
      </c>
      <c r="AF80" s="408">
        <v>19788490.960000001</v>
      </c>
      <c r="AG80" s="408">
        <v>19695337.57</v>
      </c>
      <c r="AH80" s="408">
        <v>14176522.16</v>
      </c>
      <c r="AI80" s="408">
        <v>15087700.73</v>
      </c>
      <c r="AJ80" s="411">
        <v>18720847.240000002</v>
      </c>
      <c r="AK80" s="601">
        <v>23208925.039999999</v>
      </c>
      <c r="AL80" s="408"/>
      <c r="AM80" s="408"/>
      <c r="AN80" s="408"/>
      <c r="AO80" s="408"/>
      <c r="AP80" s="408"/>
      <c r="AQ80" s="408"/>
      <c r="AR80" s="408"/>
      <c r="AS80" s="408"/>
      <c r="AT80" s="408"/>
      <c r="AU80" s="408"/>
      <c r="AV80" s="408"/>
      <c r="AW80" s="327">
        <f t="shared" ref="AW80:BF85" si="37">O80-C80</f>
        <v>-1934162.1799999978</v>
      </c>
      <c r="AX80" s="150">
        <f t="shared" si="37"/>
        <v>639471.88999999873</v>
      </c>
      <c r="AY80" s="150">
        <f t="shared" si="37"/>
        <v>1151298.0999999996</v>
      </c>
      <c r="AZ80" s="150">
        <f t="shared" si="37"/>
        <v>2013703.3600000013</v>
      </c>
      <c r="BA80" s="150">
        <f t="shared" si="37"/>
        <v>2489951.4099999964</v>
      </c>
      <c r="BB80" s="150">
        <f t="shared" si="37"/>
        <v>1332159.799999997</v>
      </c>
      <c r="BC80" s="150">
        <f t="shared" si="37"/>
        <v>266530.96000000089</v>
      </c>
      <c r="BD80" s="150">
        <f t="shared" si="37"/>
        <v>981654.16999999993</v>
      </c>
      <c r="BE80" s="150">
        <f t="shared" si="37"/>
        <v>-194862.00999999791</v>
      </c>
      <c r="BF80" s="169">
        <f t="shared" si="37"/>
        <v>-1673404.7699999996</v>
      </c>
      <c r="BG80" s="390"/>
    </row>
    <row r="81" spans="1:59" x14ac:dyDescent="0.25">
      <c r="A81" s="4"/>
      <c r="B81" s="33" t="s">
        <v>42</v>
      </c>
      <c r="C81" s="70">
        <v>2763737.7</v>
      </c>
      <c r="D81" s="66">
        <v>2493877.5</v>
      </c>
      <c r="E81" s="66">
        <v>2198780.27</v>
      </c>
      <c r="F81" s="66">
        <v>2110786.67</v>
      </c>
      <c r="G81" s="66">
        <v>2825815.05</v>
      </c>
      <c r="H81" s="66">
        <v>2916943.1799999997</v>
      </c>
      <c r="I81" s="66">
        <v>2223325.12</v>
      </c>
      <c r="J81" s="66">
        <v>1764045.23</v>
      </c>
      <c r="K81" s="66">
        <v>2014574.8599999999</v>
      </c>
      <c r="L81" s="66">
        <v>2671520.44</v>
      </c>
      <c r="M81" s="66">
        <v>2834771.17</v>
      </c>
      <c r="N81" s="71">
        <v>2790901.0999999996</v>
      </c>
      <c r="O81" s="261">
        <v>2455944.8200000003</v>
      </c>
      <c r="P81" s="237">
        <v>2595685.38</v>
      </c>
      <c r="Q81" s="237">
        <v>2336997.8200000003</v>
      </c>
      <c r="R81" s="66">
        <v>2567534.4300000002</v>
      </c>
      <c r="S81" s="237">
        <v>3329691.65</v>
      </c>
      <c r="T81" s="237">
        <v>3374359.33</v>
      </c>
      <c r="U81" s="71">
        <v>2510232.7799999998</v>
      </c>
      <c r="V81" s="71">
        <v>2244752.5699999998</v>
      </c>
      <c r="W81" s="71">
        <v>2339885.87</v>
      </c>
      <c r="X81" s="442">
        <v>2828234.46</v>
      </c>
      <c r="Y81" s="408">
        <v>3226359.55</v>
      </c>
      <c r="Z81" s="408">
        <v>3310371.13</v>
      </c>
      <c r="AA81" s="408">
        <v>3103295.2399999998</v>
      </c>
      <c r="AB81" s="408">
        <v>2514638.0500000003</v>
      </c>
      <c r="AC81" s="408">
        <v>2316840.2999999998</v>
      </c>
      <c r="AD81" s="408">
        <v>2944405</v>
      </c>
      <c r="AE81" s="408">
        <v>3232538.9299999997</v>
      </c>
      <c r="AF81" s="408">
        <v>3282517.9699999997</v>
      </c>
      <c r="AG81" s="408">
        <v>3178967.65</v>
      </c>
      <c r="AH81" s="408">
        <v>2324880.9900000002</v>
      </c>
      <c r="AI81" s="408">
        <v>2597353.1100000003</v>
      </c>
      <c r="AJ81" s="411">
        <v>3217402.16</v>
      </c>
      <c r="AK81" s="601">
        <v>3977454.51</v>
      </c>
      <c r="AL81" s="408"/>
      <c r="AM81" s="408"/>
      <c r="AN81" s="408"/>
      <c r="AO81" s="408"/>
      <c r="AP81" s="408"/>
      <c r="AQ81" s="408"/>
      <c r="AR81" s="408"/>
      <c r="AS81" s="408"/>
      <c r="AT81" s="408"/>
      <c r="AU81" s="408"/>
      <c r="AV81" s="408"/>
      <c r="AW81" s="327">
        <f t="shared" si="37"/>
        <v>-307792.87999999989</v>
      </c>
      <c r="AX81" s="150">
        <f t="shared" si="37"/>
        <v>101807.87999999989</v>
      </c>
      <c r="AY81" s="150">
        <f t="shared" si="37"/>
        <v>138217.55000000028</v>
      </c>
      <c r="AZ81" s="150">
        <f t="shared" si="37"/>
        <v>456747.76000000024</v>
      </c>
      <c r="BA81" s="150">
        <f t="shared" si="37"/>
        <v>503876.60000000009</v>
      </c>
      <c r="BB81" s="150">
        <f t="shared" si="37"/>
        <v>457416.15000000037</v>
      </c>
      <c r="BC81" s="150">
        <f t="shared" si="37"/>
        <v>286907.65999999968</v>
      </c>
      <c r="BD81" s="150">
        <f t="shared" si="37"/>
        <v>480707.33999999985</v>
      </c>
      <c r="BE81" s="150">
        <f t="shared" si="37"/>
        <v>325311.01000000024</v>
      </c>
      <c r="BF81" s="169">
        <f t="shared" si="37"/>
        <v>156714.02000000002</v>
      </c>
      <c r="BG81" s="390"/>
    </row>
    <row r="82" spans="1:59" x14ac:dyDescent="0.25">
      <c r="A82" s="4"/>
      <c r="B82" s="33" t="s">
        <v>43</v>
      </c>
      <c r="C82" s="70">
        <v>7076688.2700000005</v>
      </c>
      <c r="D82" s="66">
        <v>6737025.9100000001</v>
      </c>
      <c r="E82" s="66">
        <v>6524489.0299999993</v>
      </c>
      <c r="F82" s="66">
        <v>6603940.7000000002</v>
      </c>
      <c r="G82" s="66">
        <v>7391522.2199999988</v>
      </c>
      <c r="H82" s="66">
        <v>7659433.7699999986</v>
      </c>
      <c r="I82" s="66">
        <v>6791021.5100000007</v>
      </c>
      <c r="J82" s="66">
        <v>5909095.5499999998</v>
      </c>
      <c r="K82" s="66">
        <v>5756507.1699999999</v>
      </c>
      <c r="L82" s="66">
        <v>6371173.3999999994</v>
      </c>
      <c r="M82" s="66">
        <v>6617475.9300000006</v>
      </c>
      <c r="N82" s="71">
        <v>8831183.4000000004</v>
      </c>
      <c r="O82" s="261">
        <v>3926581.29</v>
      </c>
      <c r="P82" s="237">
        <v>5500969.0699999994</v>
      </c>
      <c r="Q82" s="237">
        <v>5114683.17</v>
      </c>
      <c r="R82" s="66">
        <v>5858819.0599999996</v>
      </c>
      <c r="S82" s="237">
        <v>6486747.7800000003</v>
      </c>
      <c r="T82" s="237">
        <v>6263109.54</v>
      </c>
      <c r="U82" s="71">
        <v>5705178.6199999992</v>
      </c>
      <c r="V82" s="71">
        <v>5793736.2199999997</v>
      </c>
      <c r="W82" s="71">
        <v>4535124.04</v>
      </c>
      <c r="X82" s="442">
        <v>5499224.629999999</v>
      </c>
      <c r="Y82" s="408">
        <v>5983009.5900000008</v>
      </c>
      <c r="Z82" s="408">
        <v>5912188.2000000002</v>
      </c>
      <c r="AA82" s="408">
        <v>5597968.3599999994</v>
      </c>
      <c r="AB82" s="408">
        <v>5860710.4899999984</v>
      </c>
      <c r="AC82" s="408">
        <v>5651594.5499999998</v>
      </c>
      <c r="AD82" s="408">
        <v>6626571.6099999994</v>
      </c>
      <c r="AE82" s="408">
        <v>7861386</v>
      </c>
      <c r="AF82" s="408">
        <v>6234198.4399999995</v>
      </c>
      <c r="AG82" s="408">
        <v>7151696.8799999999</v>
      </c>
      <c r="AH82" s="408">
        <v>6299537.1299999999</v>
      </c>
      <c r="AI82" s="408">
        <v>5892566.7800000003</v>
      </c>
      <c r="AJ82" s="411">
        <v>6171292.6199999992</v>
      </c>
      <c r="AK82" s="601">
        <v>7114349.1400000006</v>
      </c>
      <c r="AL82" s="408"/>
      <c r="AM82" s="408"/>
      <c r="AN82" s="408"/>
      <c r="AO82" s="408"/>
      <c r="AP82" s="408"/>
      <c r="AQ82" s="408"/>
      <c r="AR82" s="408"/>
      <c r="AS82" s="408"/>
      <c r="AT82" s="408"/>
      <c r="AU82" s="408"/>
      <c r="AV82" s="408"/>
      <c r="AW82" s="327">
        <f t="shared" si="37"/>
        <v>-3150106.9800000004</v>
      </c>
      <c r="AX82" s="150">
        <f t="shared" si="37"/>
        <v>-1236056.8400000008</v>
      </c>
      <c r="AY82" s="150">
        <f t="shared" si="37"/>
        <v>-1409805.8599999994</v>
      </c>
      <c r="AZ82" s="150">
        <f t="shared" si="37"/>
        <v>-745121.6400000006</v>
      </c>
      <c r="BA82" s="150">
        <f t="shared" si="37"/>
        <v>-904774.43999999855</v>
      </c>
      <c r="BB82" s="150">
        <f t="shared" si="37"/>
        <v>-1396324.2299999986</v>
      </c>
      <c r="BC82" s="150">
        <f t="shared" si="37"/>
        <v>-1085842.8900000015</v>
      </c>
      <c r="BD82" s="150">
        <f t="shared" si="37"/>
        <v>-115359.33000000007</v>
      </c>
      <c r="BE82" s="150">
        <f t="shared" si="37"/>
        <v>-1221383.1299999999</v>
      </c>
      <c r="BF82" s="169">
        <f t="shared" si="37"/>
        <v>-871948.77000000048</v>
      </c>
      <c r="BG82" s="390"/>
    </row>
    <row r="83" spans="1:59" x14ac:dyDescent="0.25">
      <c r="A83" s="4"/>
      <c r="B83" s="33" t="s">
        <v>52</v>
      </c>
      <c r="C83" s="70">
        <v>10186899.309999999</v>
      </c>
      <c r="D83" s="66">
        <v>8549460.4800000004</v>
      </c>
      <c r="E83" s="66">
        <v>6975859.1299999999</v>
      </c>
      <c r="F83" s="66">
        <v>8579717.0099999998</v>
      </c>
      <c r="G83" s="66">
        <v>9280732.209999999</v>
      </c>
      <c r="H83" s="66">
        <v>8096517.3100000005</v>
      </c>
      <c r="I83" s="66">
        <v>9277016.3899999987</v>
      </c>
      <c r="J83" s="66">
        <v>6855568.3899999987</v>
      </c>
      <c r="K83" s="66">
        <v>9272462.8500000015</v>
      </c>
      <c r="L83" s="66">
        <v>6063625.6799999997</v>
      </c>
      <c r="M83" s="66">
        <v>9668762.8999999985</v>
      </c>
      <c r="N83" s="71">
        <v>7420021.0599999996</v>
      </c>
      <c r="O83" s="261">
        <v>7464839.4299999997</v>
      </c>
      <c r="P83" s="237">
        <v>5318485.67</v>
      </c>
      <c r="Q83" s="237">
        <v>7551236.4900000002</v>
      </c>
      <c r="R83" s="66">
        <v>6622218.9100000001</v>
      </c>
      <c r="S83" s="237">
        <v>7262084.75</v>
      </c>
      <c r="T83" s="237">
        <v>7800081.2100000009</v>
      </c>
      <c r="U83" s="71">
        <v>6678207.2100000009</v>
      </c>
      <c r="V83" s="71">
        <v>7597637.5699999994</v>
      </c>
      <c r="W83" s="71">
        <v>5733518.5800000001</v>
      </c>
      <c r="X83" s="442">
        <v>6710721.5700000003</v>
      </c>
      <c r="Y83" s="408">
        <v>6357866.4500000011</v>
      </c>
      <c r="Z83" s="408">
        <v>7003190.7699999996</v>
      </c>
      <c r="AA83" s="408">
        <v>6826441.5299999993</v>
      </c>
      <c r="AB83" s="408">
        <v>7740217.9399999995</v>
      </c>
      <c r="AC83" s="408">
        <v>6764544.040000001</v>
      </c>
      <c r="AD83" s="408">
        <v>8538256.4299999997</v>
      </c>
      <c r="AE83" s="408">
        <v>8969009.3399999999</v>
      </c>
      <c r="AF83" s="408">
        <v>8759539.9900000002</v>
      </c>
      <c r="AG83" s="408">
        <v>10115686.800000001</v>
      </c>
      <c r="AH83" s="408">
        <v>8277264.6700000018</v>
      </c>
      <c r="AI83" s="408">
        <v>9121739.0700000003</v>
      </c>
      <c r="AJ83" s="411">
        <v>7899732.8300000001</v>
      </c>
      <c r="AK83" s="601">
        <v>9927926.870000001</v>
      </c>
      <c r="AL83" s="408"/>
      <c r="AM83" s="408"/>
      <c r="AN83" s="408"/>
      <c r="AO83" s="408"/>
      <c r="AP83" s="408"/>
      <c r="AQ83" s="408"/>
      <c r="AR83" s="408"/>
      <c r="AS83" s="408"/>
      <c r="AT83" s="408"/>
      <c r="AU83" s="408"/>
      <c r="AV83" s="408"/>
      <c r="AW83" s="327">
        <f t="shared" si="37"/>
        <v>-2722059.879999999</v>
      </c>
      <c r="AX83" s="150">
        <f t="shared" si="37"/>
        <v>-3230974.8100000005</v>
      </c>
      <c r="AY83" s="150">
        <f t="shared" si="37"/>
        <v>575377.36000000034</v>
      </c>
      <c r="AZ83" s="150">
        <f t="shared" si="37"/>
        <v>-1957498.0999999996</v>
      </c>
      <c r="BA83" s="150">
        <f t="shared" si="37"/>
        <v>-2018647.459999999</v>
      </c>
      <c r="BB83" s="150">
        <f t="shared" si="37"/>
        <v>-296436.09999999963</v>
      </c>
      <c r="BC83" s="150">
        <f t="shared" si="37"/>
        <v>-2598809.1799999978</v>
      </c>
      <c r="BD83" s="150">
        <f t="shared" si="37"/>
        <v>742069.18000000063</v>
      </c>
      <c r="BE83" s="150">
        <f t="shared" si="37"/>
        <v>-3538944.2700000014</v>
      </c>
      <c r="BF83" s="169">
        <f t="shared" si="37"/>
        <v>647095.8900000006</v>
      </c>
      <c r="BG83" s="390"/>
    </row>
    <row r="84" spans="1:59" x14ac:dyDescent="0.25">
      <c r="A84" s="4"/>
      <c r="B84" s="33" t="s">
        <v>51</v>
      </c>
      <c r="C84" s="70">
        <v>546310.40000000002</v>
      </c>
      <c r="D84" s="66">
        <v>515626.62</v>
      </c>
      <c r="E84" s="66">
        <v>495350.75999999995</v>
      </c>
      <c r="F84" s="66">
        <v>483590.48999999993</v>
      </c>
      <c r="G84" s="66">
        <v>490409.7</v>
      </c>
      <c r="H84" s="66">
        <v>504310.43</v>
      </c>
      <c r="I84" s="66">
        <v>512280.16000000003</v>
      </c>
      <c r="J84" s="66">
        <v>529601.46</v>
      </c>
      <c r="K84" s="66">
        <v>528663</v>
      </c>
      <c r="L84" s="66">
        <v>545477.52</v>
      </c>
      <c r="M84" s="66">
        <v>549482.40999999992</v>
      </c>
      <c r="N84" s="71">
        <v>526969.26</v>
      </c>
      <c r="O84" s="261">
        <v>494410.12999999995</v>
      </c>
      <c r="P84" s="237">
        <v>466092</v>
      </c>
      <c r="Q84" s="237">
        <v>451466.33</v>
      </c>
      <c r="R84" s="66">
        <v>439814.72000000003</v>
      </c>
      <c r="S84" s="237">
        <v>437543.81</v>
      </c>
      <c r="T84" s="237">
        <v>440718.27</v>
      </c>
      <c r="U84" s="71">
        <v>450480.98000000004</v>
      </c>
      <c r="V84" s="71">
        <v>465501.24</v>
      </c>
      <c r="W84" s="71">
        <v>476760.17999999993</v>
      </c>
      <c r="X84" s="442">
        <v>495477.92000000004</v>
      </c>
      <c r="Y84" s="408">
        <v>514942.18</v>
      </c>
      <c r="Z84" s="408">
        <v>493801.48</v>
      </c>
      <c r="AA84" s="408">
        <v>482931.02999999997</v>
      </c>
      <c r="AB84" s="408">
        <v>472067.81</v>
      </c>
      <c r="AC84" s="408">
        <v>449739.1</v>
      </c>
      <c r="AD84" s="408">
        <v>451159.14</v>
      </c>
      <c r="AE84" s="408">
        <v>460663.36</v>
      </c>
      <c r="AF84" s="408">
        <v>471335.48</v>
      </c>
      <c r="AG84" s="408">
        <v>471603.17000000004</v>
      </c>
      <c r="AH84" s="408">
        <v>501188.69999999995</v>
      </c>
      <c r="AI84" s="408">
        <v>518708.62</v>
      </c>
      <c r="AJ84" s="411">
        <v>536267.77</v>
      </c>
      <c r="AK84" s="601">
        <v>580551.89</v>
      </c>
      <c r="AL84" s="408"/>
      <c r="AM84" s="408"/>
      <c r="AN84" s="408"/>
      <c r="AO84" s="408"/>
      <c r="AP84" s="408"/>
      <c r="AQ84" s="408"/>
      <c r="AR84" s="408"/>
      <c r="AS84" s="408"/>
      <c r="AT84" s="408"/>
      <c r="AU84" s="408"/>
      <c r="AV84" s="408"/>
      <c r="AW84" s="327">
        <f t="shared" si="37"/>
        <v>-51900.270000000077</v>
      </c>
      <c r="AX84" s="150">
        <f t="shared" si="37"/>
        <v>-49534.619999999995</v>
      </c>
      <c r="AY84" s="150">
        <f t="shared" si="37"/>
        <v>-43884.429999999935</v>
      </c>
      <c r="AZ84" s="150">
        <f t="shared" si="37"/>
        <v>-43775.769999999902</v>
      </c>
      <c r="BA84" s="150">
        <f t="shared" si="37"/>
        <v>-52865.890000000014</v>
      </c>
      <c r="BB84" s="150">
        <f t="shared" si="37"/>
        <v>-63592.159999999974</v>
      </c>
      <c r="BC84" s="150">
        <f t="shared" si="37"/>
        <v>-61799.179999999993</v>
      </c>
      <c r="BD84" s="150">
        <f t="shared" si="37"/>
        <v>-64100.219999999972</v>
      </c>
      <c r="BE84" s="150">
        <f t="shared" si="37"/>
        <v>-51902.820000000065</v>
      </c>
      <c r="BF84" s="169">
        <f t="shared" si="37"/>
        <v>-49999.599999999977</v>
      </c>
      <c r="BG84" s="390"/>
    </row>
    <row r="85" spans="1:59" ht="15.75" thickBot="1" x14ac:dyDescent="0.3">
      <c r="A85" s="4"/>
      <c r="B85" s="35" t="s">
        <v>46</v>
      </c>
      <c r="C85" s="70">
        <v>38705417.93999999</v>
      </c>
      <c r="D85" s="66">
        <v>34251375.449999996</v>
      </c>
      <c r="E85" s="66">
        <v>30494658.689999998</v>
      </c>
      <c r="F85" s="66">
        <v>32363886.239999998</v>
      </c>
      <c r="G85" s="66">
        <v>39491310.310000002</v>
      </c>
      <c r="H85" s="66">
        <v>39405217.560000002</v>
      </c>
      <c r="I85" s="66">
        <v>34479325.82</v>
      </c>
      <c r="J85" s="66">
        <v>27884793.280000001</v>
      </c>
      <c r="K85" s="66">
        <v>31820277.170000002</v>
      </c>
      <c r="L85" s="66">
        <v>34762735.160000004</v>
      </c>
      <c r="M85" s="66">
        <v>39393321.329999998</v>
      </c>
      <c r="N85" s="71">
        <v>38182554.989999995</v>
      </c>
      <c r="O85" s="261">
        <v>30539395.749999996</v>
      </c>
      <c r="P85" s="66">
        <v>30476088.950000003</v>
      </c>
      <c r="Q85" s="237">
        <f>SUM(Q80:Q84)</f>
        <v>30905861.410000004</v>
      </c>
      <c r="R85" s="237">
        <f>SUM(R80:R84)</f>
        <v>32087941.849999998</v>
      </c>
      <c r="S85" s="237">
        <f>SUM(S80:S84)</f>
        <v>39508850.530000001</v>
      </c>
      <c r="T85" s="237">
        <f>SUM(T80:T84)</f>
        <v>39438441.020000003</v>
      </c>
      <c r="U85" s="71">
        <v>31286313.190000001</v>
      </c>
      <c r="V85" s="71">
        <v>29909764.419999998</v>
      </c>
      <c r="W85" s="71">
        <v>27138495.950000003</v>
      </c>
      <c r="X85" s="442">
        <f>SUM(X80:X84)</f>
        <v>32971191.930000003</v>
      </c>
      <c r="Y85" s="408">
        <v>36331782.93</v>
      </c>
      <c r="Z85" s="408">
        <v>36570619.369999997</v>
      </c>
      <c r="AA85" s="408">
        <v>34241384.780000001</v>
      </c>
      <c r="AB85" s="408">
        <v>33047278.109999996</v>
      </c>
      <c r="AC85" s="408">
        <v>28991506.57</v>
      </c>
      <c r="AD85" s="408">
        <f>SUM(AD80:AD84)</f>
        <v>36109899.379999995</v>
      </c>
      <c r="AE85" s="408">
        <f>SUM(AE80:AE84)</f>
        <v>40868865.730000004</v>
      </c>
      <c r="AF85" s="408">
        <f t="shared" ref="AF85" si="38">SUM(AF80:AF84)</f>
        <v>38536082.839999996</v>
      </c>
      <c r="AG85" s="408">
        <f t="shared" ref="AG85" si="39">SUM(AG80:AG84)</f>
        <v>40613292.07</v>
      </c>
      <c r="AH85" s="408">
        <v>31579393.650000002</v>
      </c>
      <c r="AI85" s="408">
        <f t="shared" ref="AI85" si="40">SUM(AI80:AI84)</f>
        <v>33218068.310000002</v>
      </c>
      <c r="AJ85" s="411">
        <v>36545542.620000005</v>
      </c>
      <c r="AK85" s="601">
        <v>44809207.450000003</v>
      </c>
      <c r="AL85" s="408"/>
      <c r="AM85" s="408"/>
      <c r="AN85" s="408"/>
      <c r="AO85" s="408"/>
      <c r="AP85" s="408"/>
      <c r="AQ85" s="408"/>
      <c r="AR85" s="408"/>
      <c r="AS85" s="408"/>
      <c r="AT85" s="408"/>
      <c r="AU85" s="408"/>
      <c r="AV85" s="408"/>
      <c r="AW85" s="329">
        <f t="shared" si="37"/>
        <v>-8166022.1899999939</v>
      </c>
      <c r="AX85" s="159">
        <f t="shared" si="37"/>
        <v>-3775286.4999999925</v>
      </c>
      <c r="AY85" s="159">
        <f t="shared" si="37"/>
        <v>411202.72000000626</v>
      </c>
      <c r="AZ85" s="159">
        <f t="shared" si="37"/>
        <v>-275944.3900000006</v>
      </c>
      <c r="BA85" s="159">
        <f t="shared" si="37"/>
        <v>17540.219999998808</v>
      </c>
      <c r="BB85" s="159">
        <f t="shared" si="37"/>
        <v>33223.460000000894</v>
      </c>
      <c r="BC85" s="159">
        <f t="shared" si="37"/>
        <v>-3193012.629999999</v>
      </c>
      <c r="BD85" s="159">
        <f t="shared" si="37"/>
        <v>2024971.1399999969</v>
      </c>
      <c r="BE85" s="159">
        <f t="shared" si="37"/>
        <v>-4681781.2199999988</v>
      </c>
      <c r="BF85" s="173">
        <f t="shared" si="37"/>
        <v>-1791543.2300000004</v>
      </c>
      <c r="BG85" s="390"/>
    </row>
    <row r="86" spans="1:59" x14ac:dyDescent="0.25">
      <c r="A86" s="4">
        <v>12</v>
      </c>
      <c r="B86" s="40" t="s">
        <v>37</v>
      </c>
      <c r="C86" s="101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352"/>
      <c r="O86" s="443"/>
      <c r="P86" s="69"/>
      <c r="Q86" s="248"/>
      <c r="R86" s="69"/>
      <c r="S86" s="248"/>
      <c r="T86" s="69"/>
      <c r="U86" s="352"/>
      <c r="V86" s="352"/>
      <c r="W86" s="352"/>
      <c r="X86" s="444"/>
      <c r="Y86" s="409"/>
      <c r="Z86" s="409"/>
      <c r="AA86" s="409"/>
      <c r="AB86" s="409"/>
      <c r="AC86" s="409"/>
      <c r="AD86" s="409"/>
      <c r="AE86" s="409"/>
      <c r="AF86" s="409"/>
      <c r="AG86" s="409"/>
      <c r="AH86" s="409"/>
      <c r="AI86" s="409"/>
      <c r="AJ86" s="586"/>
      <c r="AK86" s="602"/>
      <c r="AL86" s="409"/>
      <c r="AM86" s="409"/>
      <c r="AN86" s="409"/>
      <c r="AO86" s="409"/>
      <c r="AP86" s="409"/>
      <c r="AQ86" s="409"/>
      <c r="AR86" s="409"/>
      <c r="AS86" s="409"/>
      <c r="AT86" s="409"/>
      <c r="AU86" s="409"/>
      <c r="AV86" s="409"/>
      <c r="AW86" s="329"/>
      <c r="AX86" s="159"/>
      <c r="AY86" s="159"/>
      <c r="AZ86" s="159"/>
      <c r="BA86" s="159"/>
      <c r="BB86" s="159"/>
      <c r="BC86" s="159"/>
      <c r="BD86" s="159"/>
      <c r="BE86" s="159"/>
      <c r="BF86" s="173"/>
      <c r="BG86" s="390"/>
    </row>
    <row r="87" spans="1:59" x14ac:dyDescent="0.25">
      <c r="A87" s="4"/>
      <c r="B87" s="33" t="s">
        <v>41</v>
      </c>
      <c r="C87" s="108">
        <v>2844368.109091091</v>
      </c>
      <c r="D87" s="109">
        <v>2725887.3808664228</v>
      </c>
      <c r="E87" s="109">
        <v>2675425.93063566</v>
      </c>
      <c r="F87" s="109">
        <v>2566594.2978567882</v>
      </c>
      <c r="G87" s="109">
        <v>3143305.05677902</v>
      </c>
      <c r="H87" s="109">
        <v>3574911.338885752</v>
      </c>
      <c r="I87" s="109">
        <v>3018694.7799830078</v>
      </c>
      <c r="J87" s="109">
        <v>2817611.32796326</v>
      </c>
      <c r="K87" s="109">
        <v>2683296.0142602394</v>
      </c>
      <c r="L87" s="109">
        <v>3500956.879999998</v>
      </c>
      <c r="M87" s="109">
        <v>3614075.3800000027</v>
      </c>
      <c r="N87" s="353">
        <v>3117648.6799999946</v>
      </c>
      <c r="O87" s="445">
        <v>3073704.880000005</v>
      </c>
      <c r="P87" s="238">
        <v>2728911.8299999982</v>
      </c>
      <c r="Q87" s="238">
        <v>2762947.3599999989</v>
      </c>
      <c r="R87" s="109">
        <v>2743810.6900000023</v>
      </c>
      <c r="S87" s="238">
        <v>3798547.8399999989</v>
      </c>
      <c r="T87" s="238">
        <v>4016177.319999998</v>
      </c>
      <c r="U87" s="353">
        <v>3198023.3900000006</v>
      </c>
      <c r="V87" s="353">
        <v>2835392.1000000043</v>
      </c>
      <c r="W87" s="353">
        <v>2531138.5600000015</v>
      </c>
      <c r="X87" s="446">
        <v>3770421.0000000135</v>
      </c>
      <c r="Y87" s="410">
        <v>4219810.540000001</v>
      </c>
      <c r="Z87" s="410">
        <v>3693042.0599999996</v>
      </c>
      <c r="AA87" s="410">
        <v>4013431.2800000007</v>
      </c>
      <c r="AB87" s="410">
        <v>3143394.85</v>
      </c>
      <c r="AC87" s="410">
        <v>2557109.4699999979</v>
      </c>
      <c r="AD87" s="410">
        <v>3137673.7299999958</v>
      </c>
      <c r="AE87" s="410">
        <v>3849410.4699999965</v>
      </c>
      <c r="AF87" s="410">
        <v>3741317.3500000066</v>
      </c>
      <c r="AG87" s="410">
        <v>4081302.9600000014</v>
      </c>
      <c r="AH87" s="410">
        <v>2724638.7799999979</v>
      </c>
      <c r="AI87" s="410">
        <v>2747207.8600000017</v>
      </c>
      <c r="AJ87" s="587">
        <v>3854444.3300000029</v>
      </c>
      <c r="AK87" s="603">
        <v>4436123.730000006</v>
      </c>
      <c r="AL87" s="410"/>
      <c r="AM87" s="410"/>
      <c r="AN87" s="410"/>
      <c r="AO87" s="410"/>
      <c r="AP87" s="410"/>
      <c r="AQ87" s="410"/>
      <c r="AR87" s="410"/>
      <c r="AS87" s="410"/>
      <c r="AT87" s="410"/>
      <c r="AU87" s="410"/>
      <c r="AV87" s="410"/>
      <c r="AW87" s="327">
        <f t="shared" ref="AW87:BF92" si="41">O87-C87</f>
        <v>229336.77090891404</v>
      </c>
      <c r="AX87" s="150">
        <f t="shared" si="41"/>
        <v>3024.4491335754283</v>
      </c>
      <c r="AY87" s="150">
        <f t="shared" si="41"/>
        <v>87521.429364338983</v>
      </c>
      <c r="AZ87" s="150">
        <f t="shared" si="41"/>
        <v>177216.39214321412</v>
      </c>
      <c r="BA87" s="150">
        <f t="shared" si="41"/>
        <v>655242.78322097892</v>
      </c>
      <c r="BB87" s="150">
        <f t="shared" si="41"/>
        <v>441265.98111424595</v>
      </c>
      <c r="BC87" s="150">
        <f t="shared" si="41"/>
        <v>179328.61001699278</v>
      </c>
      <c r="BD87" s="150">
        <f t="shared" si="41"/>
        <v>17780.772036744282</v>
      </c>
      <c r="BE87" s="150">
        <f t="shared" si="41"/>
        <v>-152157.45426023798</v>
      </c>
      <c r="BF87" s="169">
        <f t="shared" si="41"/>
        <v>269464.12000001548</v>
      </c>
      <c r="BG87" s="390"/>
    </row>
    <row r="88" spans="1:59" x14ac:dyDescent="0.25">
      <c r="A88" s="4"/>
      <c r="B88" s="33" t="s">
        <v>42</v>
      </c>
      <c r="C88" s="108">
        <v>701807.85336030077</v>
      </c>
      <c r="D88" s="109">
        <v>672574.39891600597</v>
      </c>
      <c r="E88" s="109">
        <v>660123.74530661223</v>
      </c>
      <c r="F88" s="109">
        <v>633271.06954565283</v>
      </c>
      <c r="G88" s="109">
        <v>775566.34364726511</v>
      </c>
      <c r="H88" s="109">
        <v>882059.12753624562</v>
      </c>
      <c r="I88" s="109">
        <v>744820.50924371893</v>
      </c>
      <c r="J88" s="109">
        <v>695205.99368323013</v>
      </c>
      <c r="K88" s="109">
        <v>662065.57782705105</v>
      </c>
      <c r="L88" s="109">
        <v>861625.11999999918</v>
      </c>
      <c r="M88" s="109">
        <v>866188.69</v>
      </c>
      <c r="N88" s="353">
        <v>800132.15000000014</v>
      </c>
      <c r="O88" s="445">
        <v>755217.72000000067</v>
      </c>
      <c r="P88" s="238">
        <v>729034.65999999922</v>
      </c>
      <c r="Q88" s="238">
        <v>681429.28000000026</v>
      </c>
      <c r="R88" s="109">
        <v>723029.21000000054</v>
      </c>
      <c r="S88" s="238">
        <v>946684.37000000034</v>
      </c>
      <c r="T88" s="238">
        <v>1009022.2300000001</v>
      </c>
      <c r="U88" s="353">
        <v>739066.71999999939</v>
      </c>
      <c r="V88" s="353">
        <v>685108.55000000098</v>
      </c>
      <c r="W88" s="353">
        <v>613719.57999999949</v>
      </c>
      <c r="X88" s="446">
        <v>943968.19000000122</v>
      </c>
      <c r="Y88" s="410">
        <v>960492.62999999966</v>
      </c>
      <c r="Z88" s="410">
        <v>851347.2499999993</v>
      </c>
      <c r="AA88" s="410">
        <v>1000703.4000000007</v>
      </c>
      <c r="AB88" s="410">
        <v>685031.41000000073</v>
      </c>
      <c r="AC88" s="410">
        <v>608097.4999999993</v>
      </c>
      <c r="AD88" s="410">
        <v>773399.89999999979</v>
      </c>
      <c r="AE88" s="410">
        <v>886824.4700000002</v>
      </c>
      <c r="AF88" s="410">
        <v>899813.37000000011</v>
      </c>
      <c r="AG88" s="410">
        <v>923161.24000000022</v>
      </c>
      <c r="AH88" s="410">
        <v>653543.50999999978</v>
      </c>
      <c r="AI88" s="410">
        <v>711812.47999999917</v>
      </c>
      <c r="AJ88" s="587">
        <v>953368.01000000094</v>
      </c>
      <c r="AK88" s="603">
        <v>1052267.1900000002</v>
      </c>
      <c r="AL88" s="410"/>
      <c r="AM88" s="410"/>
      <c r="AN88" s="410"/>
      <c r="AO88" s="410"/>
      <c r="AP88" s="410"/>
      <c r="AQ88" s="410"/>
      <c r="AR88" s="410"/>
      <c r="AS88" s="410"/>
      <c r="AT88" s="410"/>
      <c r="AU88" s="410"/>
      <c r="AV88" s="410"/>
      <c r="AW88" s="327">
        <f t="shared" si="41"/>
        <v>53409.866639699903</v>
      </c>
      <c r="AX88" s="150">
        <f t="shared" si="41"/>
        <v>56460.261083993246</v>
      </c>
      <c r="AY88" s="150">
        <f t="shared" si="41"/>
        <v>21305.534693388036</v>
      </c>
      <c r="AZ88" s="150">
        <f t="shared" si="41"/>
        <v>89758.140454347711</v>
      </c>
      <c r="BA88" s="150">
        <f t="shared" si="41"/>
        <v>171118.02635273524</v>
      </c>
      <c r="BB88" s="150">
        <f t="shared" si="41"/>
        <v>126963.10246375448</v>
      </c>
      <c r="BC88" s="150">
        <f t="shared" si="41"/>
        <v>-5753.7892437195405</v>
      </c>
      <c r="BD88" s="150">
        <f t="shared" si="41"/>
        <v>-10097.443683229154</v>
      </c>
      <c r="BE88" s="150">
        <f t="shared" si="41"/>
        <v>-48345.997827051557</v>
      </c>
      <c r="BF88" s="169">
        <f t="shared" si="41"/>
        <v>82343.070000002044</v>
      </c>
      <c r="BG88" s="390"/>
    </row>
    <row r="89" spans="1:59" x14ac:dyDescent="0.25">
      <c r="A89" s="4"/>
      <c r="B89" s="33" t="s">
        <v>43</v>
      </c>
      <c r="C89" s="108">
        <v>2264879.4350024806</v>
      </c>
      <c r="D89" s="109">
        <v>2170537.0171056925</v>
      </c>
      <c r="E89" s="109">
        <v>2130356.1767556798</v>
      </c>
      <c r="F89" s="109">
        <v>2043697.0252306783</v>
      </c>
      <c r="G89" s="109">
        <v>2502913.3740755618</v>
      </c>
      <c r="H89" s="109">
        <v>2846587.6647684723</v>
      </c>
      <c r="I89" s="109">
        <v>2403690.1925178696</v>
      </c>
      <c r="J89" s="109">
        <v>2243573.8651890676</v>
      </c>
      <c r="K89" s="109">
        <v>2136622.8728616056</v>
      </c>
      <c r="L89" s="109">
        <v>2671324.81</v>
      </c>
      <c r="M89" s="109">
        <v>2757472.6299999985</v>
      </c>
      <c r="N89" s="353">
        <v>2595742.819999997</v>
      </c>
      <c r="O89" s="445">
        <v>2570909.5700000036</v>
      </c>
      <c r="P89" s="238">
        <v>2128032.5299999989</v>
      </c>
      <c r="Q89" s="238">
        <v>2032361.3000000017</v>
      </c>
      <c r="R89" s="109">
        <v>2230381.3200000012</v>
      </c>
      <c r="S89" s="238">
        <v>2791712.5199999986</v>
      </c>
      <c r="T89" s="238">
        <v>2862782.2299999977</v>
      </c>
      <c r="U89" s="353">
        <v>2688550.0400000038</v>
      </c>
      <c r="V89" s="353">
        <v>2390755.5499999984</v>
      </c>
      <c r="W89" s="353">
        <v>1931738.8200000003</v>
      </c>
      <c r="X89" s="446">
        <v>2667402.7100000028</v>
      </c>
      <c r="Y89" s="410">
        <v>2551778.6900000009</v>
      </c>
      <c r="Z89" s="410">
        <v>2245640.6499999976</v>
      </c>
      <c r="AA89" s="410">
        <v>2842920.5500000007</v>
      </c>
      <c r="AB89" s="410">
        <v>2380275.0499999975</v>
      </c>
      <c r="AC89" s="410">
        <v>2108816.0700000008</v>
      </c>
      <c r="AD89" s="410">
        <v>2610528.0700000003</v>
      </c>
      <c r="AE89" s="410">
        <v>2789399.6699999967</v>
      </c>
      <c r="AF89" s="410">
        <v>2664159.2900000014</v>
      </c>
      <c r="AG89" s="410">
        <v>3062347.2099999958</v>
      </c>
      <c r="AH89" s="410">
        <v>2316232.6999999979</v>
      </c>
      <c r="AI89" s="410">
        <v>2098881.8099999987</v>
      </c>
      <c r="AJ89" s="587">
        <v>2552727.8600000003</v>
      </c>
      <c r="AK89" s="603">
        <v>2689210.8799999948</v>
      </c>
      <c r="AL89" s="410"/>
      <c r="AM89" s="410"/>
      <c r="AN89" s="410"/>
      <c r="AO89" s="410"/>
      <c r="AP89" s="410"/>
      <c r="AQ89" s="410"/>
      <c r="AR89" s="410"/>
      <c r="AS89" s="410"/>
      <c r="AT89" s="410"/>
      <c r="AU89" s="410"/>
      <c r="AV89" s="410"/>
      <c r="AW89" s="327">
        <f t="shared" si="41"/>
        <v>306030.13499752292</v>
      </c>
      <c r="AX89" s="150">
        <f t="shared" si="41"/>
        <v>-42504.487105693668</v>
      </c>
      <c r="AY89" s="150">
        <f t="shared" si="41"/>
        <v>-97994.876755678095</v>
      </c>
      <c r="AZ89" s="150">
        <f t="shared" si="41"/>
        <v>186684.29476932297</v>
      </c>
      <c r="BA89" s="150">
        <f t="shared" si="41"/>
        <v>288799.14592443686</v>
      </c>
      <c r="BB89" s="150">
        <f t="shared" si="41"/>
        <v>16194.565231525339</v>
      </c>
      <c r="BC89" s="150">
        <f t="shared" si="41"/>
        <v>284859.84748213412</v>
      </c>
      <c r="BD89" s="150">
        <f t="shared" si="41"/>
        <v>147181.68481093086</v>
      </c>
      <c r="BE89" s="150">
        <f t="shared" si="41"/>
        <v>-204884.05286160531</v>
      </c>
      <c r="BF89" s="169">
        <f t="shared" si="41"/>
        <v>-3922.0999999972992</v>
      </c>
      <c r="BG89" s="390"/>
    </row>
    <row r="90" spans="1:59" x14ac:dyDescent="0.25">
      <c r="A90" s="4"/>
      <c r="B90" s="33" t="s">
        <v>52</v>
      </c>
      <c r="C90" s="108">
        <v>3955821.2427935139</v>
      </c>
      <c r="D90" s="109">
        <v>3791043.4912518705</v>
      </c>
      <c r="E90" s="109">
        <v>3720863.9402552848</v>
      </c>
      <c r="F90" s="109">
        <v>3569505.7234834991</v>
      </c>
      <c r="G90" s="109">
        <v>4371569.5153677138</v>
      </c>
      <c r="H90" s="109">
        <v>4971828.4248330295</v>
      </c>
      <c r="I90" s="109">
        <v>4198267.0590349566</v>
      </c>
      <c r="J90" s="109">
        <v>3918609.0961532989</v>
      </c>
      <c r="K90" s="109">
        <v>3731809.3041430204</v>
      </c>
      <c r="L90" s="109">
        <v>4102055.399999999</v>
      </c>
      <c r="M90" s="109">
        <v>5204725.2699999968</v>
      </c>
      <c r="N90" s="353">
        <v>4281607.299999998</v>
      </c>
      <c r="O90" s="445">
        <v>4917544.3399999961</v>
      </c>
      <c r="P90" s="238">
        <v>3907450.3499999996</v>
      </c>
      <c r="Q90" s="238">
        <v>3627418.7899999991</v>
      </c>
      <c r="R90" s="109">
        <v>3700704.48</v>
      </c>
      <c r="S90" s="238">
        <v>4497584.2599999988</v>
      </c>
      <c r="T90" s="238">
        <v>4412541.7300000014</v>
      </c>
      <c r="U90" s="353">
        <v>4305390.7899999991</v>
      </c>
      <c r="V90" s="353">
        <v>3815828.3800000022</v>
      </c>
      <c r="W90" s="353">
        <v>3730715.6600000011</v>
      </c>
      <c r="X90" s="446">
        <v>4247089.0999999968</v>
      </c>
      <c r="Y90" s="410">
        <v>4218356.4200000037</v>
      </c>
      <c r="Z90" s="410">
        <v>3957410.3400000022</v>
      </c>
      <c r="AA90" s="410">
        <v>4304236.1999999993</v>
      </c>
      <c r="AB90" s="410">
        <v>3945506.8300000019</v>
      </c>
      <c r="AC90" s="410">
        <v>3564975.42</v>
      </c>
      <c r="AD90" s="410">
        <v>4026175.680000003</v>
      </c>
      <c r="AE90" s="410">
        <v>4267132.8699999992</v>
      </c>
      <c r="AF90" s="410">
        <v>4356284.030000004</v>
      </c>
      <c r="AG90" s="410">
        <v>4646040.0999999996</v>
      </c>
      <c r="AH90" s="410">
        <v>3887514.6200000015</v>
      </c>
      <c r="AI90" s="410">
        <v>3672340.910000002</v>
      </c>
      <c r="AJ90" s="587">
        <v>4190219.3800000004</v>
      </c>
      <c r="AK90" s="603">
        <v>4280262.7199999979</v>
      </c>
      <c r="AL90" s="410"/>
      <c r="AM90" s="410"/>
      <c r="AN90" s="410"/>
      <c r="AO90" s="410"/>
      <c r="AP90" s="410"/>
      <c r="AQ90" s="410"/>
      <c r="AR90" s="410"/>
      <c r="AS90" s="410"/>
      <c r="AT90" s="410"/>
      <c r="AU90" s="410"/>
      <c r="AV90" s="410"/>
      <c r="AW90" s="327">
        <f t="shared" si="41"/>
        <v>961723.0972064822</v>
      </c>
      <c r="AX90" s="150">
        <f t="shared" si="41"/>
        <v>116406.8587481291</v>
      </c>
      <c r="AY90" s="150">
        <f t="shared" si="41"/>
        <v>-93445.150255285669</v>
      </c>
      <c r="AZ90" s="150">
        <f t="shared" si="41"/>
        <v>131198.75651650084</v>
      </c>
      <c r="BA90" s="150">
        <f t="shared" si="41"/>
        <v>126014.74463228509</v>
      </c>
      <c r="BB90" s="150">
        <f t="shared" si="41"/>
        <v>-559286.69483302813</v>
      </c>
      <c r="BC90" s="150">
        <f t="shared" si="41"/>
        <v>107123.73096504249</v>
      </c>
      <c r="BD90" s="150">
        <f t="shared" si="41"/>
        <v>-102780.71615329664</v>
      </c>
      <c r="BE90" s="150">
        <f t="shared" si="41"/>
        <v>-1093.6441430193372</v>
      </c>
      <c r="BF90" s="169">
        <f t="shared" si="41"/>
        <v>145033.69999999786</v>
      </c>
      <c r="BG90" s="390"/>
    </row>
    <row r="91" spans="1:59" x14ac:dyDescent="0.25">
      <c r="A91" s="4"/>
      <c r="B91" s="33" t="s">
        <v>51</v>
      </c>
      <c r="C91" s="108">
        <v>159678.25975261483</v>
      </c>
      <c r="D91" s="109">
        <v>153026.94186001515</v>
      </c>
      <c r="E91" s="109">
        <v>150194.11704676825</v>
      </c>
      <c r="F91" s="109">
        <v>144084.48388338738</v>
      </c>
      <c r="G91" s="109">
        <v>176460.10013044841</v>
      </c>
      <c r="H91" s="109">
        <v>200689.78397651069</v>
      </c>
      <c r="I91" s="109">
        <v>169464.67922044633</v>
      </c>
      <c r="J91" s="109">
        <v>158176.17701113771</v>
      </c>
      <c r="K91" s="109">
        <v>150635.93090808383</v>
      </c>
      <c r="L91" s="109">
        <v>200935.29000000024</v>
      </c>
      <c r="M91" s="109">
        <v>196304.62999999945</v>
      </c>
      <c r="N91" s="353">
        <v>173118.45000000019</v>
      </c>
      <c r="O91" s="445">
        <v>176640.76999999996</v>
      </c>
      <c r="P91" s="238">
        <v>159074.54</v>
      </c>
      <c r="Q91" s="238">
        <v>138289.40999999992</v>
      </c>
      <c r="R91" s="109">
        <v>125379.36999999985</v>
      </c>
      <c r="S91" s="238">
        <v>116845.18999999978</v>
      </c>
      <c r="T91" s="238">
        <v>121567.35999999977</v>
      </c>
      <c r="U91" s="353">
        <v>137800.06999999983</v>
      </c>
      <c r="V91" s="353">
        <v>154692.17000000001</v>
      </c>
      <c r="W91" s="353">
        <v>169716.83999999994</v>
      </c>
      <c r="X91" s="446">
        <v>187114.87999999992</v>
      </c>
      <c r="Y91" s="410">
        <v>189742.85999999975</v>
      </c>
      <c r="Z91" s="410">
        <v>170084.5100000001</v>
      </c>
      <c r="AA91" s="410">
        <v>156665.72999999957</v>
      </c>
      <c r="AB91" s="410">
        <v>142403.37999999974</v>
      </c>
      <c r="AC91" s="410">
        <v>124867.68000000002</v>
      </c>
      <c r="AD91" s="410">
        <v>111856.05999999984</v>
      </c>
      <c r="AE91" s="410">
        <v>105975.7099999998</v>
      </c>
      <c r="AF91" s="410">
        <v>114756.68</v>
      </c>
      <c r="AG91" s="410">
        <v>134201.69000000006</v>
      </c>
      <c r="AH91" s="410">
        <v>149113.97999999969</v>
      </c>
      <c r="AI91" s="410">
        <v>163606.67000000001</v>
      </c>
      <c r="AJ91" s="587">
        <v>172834.69999999969</v>
      </c>
      <c r="AK91" s="603">
        <v>178131.88999999984</v>
      </c>
      <c r="AL91" s="410"/>
      <c r="AM91" s="410"/>
      <c r="AN91" s="410"/>
      <c r="AO91" s="410"/>
      <c r="AP91" s="410"/>
      <c r="AQ91" s="410"/>
      <c r="AR91" s="410"/>
      <c r="AS91" s="410"/>
      <c r="AT91" s="410"/>
      <c r="AU91" s="410"/>
      <c r="AV91" s="410"/>
      <c r="AW91" s="327">
        <f t="shared" si="41"/>
        <v>16962.510247385129</v>
      </c>
      <c r="AX91" s="150">
        <f t="shared" si="41"/>
        <v>6047.5981399848533</v>
      </c>
      <c r="AY91" s="150">
        <f t="shared" si="41"/>
        <v>-11904.707046768337</v>
      </c>
      <c r="AZ91" s="150">
        <f t="shared" si="41"/>
        <v>-18705.11388338753</v>
      </c>
      <c r="BA91" s="150">
        <f t="shared" si="41"/>
        <v>-59614.910130448625</v>
      </c>
      <c r="BB91" s="150">
        <f t="shared" si="41"/>
        <v>-79122.423976510923</v>
      </c>
      <c r="BC91" s="150">
        <f t="shared" si="41"/>
        <v>-31664.609220446495</v>
      </c>
      <c r="BD91" s="150">
        <f t="shared" si="41"/>
        <v>-3484.007011137699</v>
      </c>
      <c r="BE91" s="150">
        <f t="shared" si="41"/>
        <v>19080.90909191611</v>
      </c>
      <c r="BF91" s="169">
        <f t="shared" si="41"/>
        <v>-13820.410000000324</v>
      </c>
      <c r="BG91" s="390"/>
    </row>
    <row r="92" spans="1:59" ht="15.75" thickBot="1" x14ac:dyDescent="0.3">
      <c r="A92" s="4"/>
      <c r="B92" s="35" t="s">
        <v>46</v>
      </c>
      <c r="C92" s="99">
        <v>9926554.9000000004</v>
      </c>
      <c r="D92" s="109">
        <v>9513069.230000006</v>
      </c>
      <c r="E92" s="109">
        <v>9336963.9100000039</v>
      </c>
      <c r="F92" s="109">
        <v>8957152.6000000052</v>
      </c>
      <c r="G92" s="109">
        <v>10969814.39000001</v>
      </c>
      <c r="H92" s="109">
        <v>12476076.340000009</v>
      </c>
      <c r="I92" s="109">
        <v>10534937.219999999</v>
      </c>
      <c r="J92" s="109">
        <v>9833176.4599999934</v>
      </c>
      <c r="K92" s="109">
        <v>9364429.7000000011</v>
      </c>
      <c r="L92" s="109">
        <v>11336897.499999996</v>
      </c>
      <c r="M92" s="109">
        <v>12638766.599999998</v>
      </c>
      <c r="N92" s="353">
        <v>10968249.399999987</v>
      </c>
      <c r="O92" s="445">
        <v>11494017.280000005</v>
      </c>
      <c r="P92" s="109">
        <v>9652503.9099999946</v>
      </c>
      <c r="Q92" s="238">
        <f>SUM(Q87:Q91)</f>
        <v>9242446.1400000006</v>
      </c>
      <c r="R92" s="238">
        <f>SUM(R87:R91)</f>
        <v>9523305.070000004</v>
      </c>
      <c r="S92" s="238">
        <f>SUM(S87:S91)</f>
        <v>12151374.179999996</v>
      </c>
      <c r="T92" s="238">
        <f>SUM(T87:T91)</f>
        <v>12422090.869999997</v>
      </c>
      <c r="U92" s="353">
        <v>11068831.010000004</v>
      </c>
      <c r="V92" s="353">
        <v>9881776.7500000056</v>
      </c>
      <c r="W92" s="353">
        <v>8977029.4600000009</v>
      </c>
      <c r="X92" s="446">
        <f>SUM(X87:X91)</f>
        <v>11815995.880000016</v>
      </c>
      <c r="Y92" s="410">
        <v>12140181.140000004</v>
      </c>
      <c r="Z92" s="410">
        <v>10917524.809999999</v>
      </c>
      <c r="AA92" s="410">
        <v>12317957.160000002</v>
      </c>
      <c r="AB92" s="410">
        <v>10296611.52</v>
      </c>
      <c r="AC92" s="410">
        <v>8963866.1399999969</v>
      </c>
      <c r="AD92" s="410">
        <f>SUM(AD87:AD91)</f>
        <v>10659633.439999999</v>
      </c>
      <c r="AE92" s="410">
        <f>SUM(AE87:AE91)</f>
        <v>11898743.189999992</v>
      </c>
      <c r="AF92" s="410">
        <f t="shared" ref="AF92" si="42">SUM(AF87:AF91)</f>
        <v>11776330.72000001</v>
      </c>
      <c r="AG92" s="410">
        <f t="shared" ref="AG92" si="43">SUM(AG87:AG91)</f>
        <v>12847053.199999996</v>
      </c>
      <c r="AH92" s="410">
        <v>9731043.589999998</v>
      </c>
      <c r="AI92" s="410">
        <f t="shared" ref="AI92" si="44">SUM(AI87:AI91)</f>
        <v>9393849.7300000023</v>
      </c>
      <c r="AJ92" s="587">
        <v>11723594.280000003</v>
      </c>
      <c r="AK92" s="603">
        <v>12635996.41</v>
      </c>
      <c r="AL92" s="410"/>
      <c r="AM92" s="410"/>
      <c r="AN92" s="410"/>
      <c r="AO92" s="410"/>
      <c r="AP92" s="410"/>
      <c r="AQ92" s="410"/>
      <c r="AR92" s="410"/>
      <c r="AS92" s="410"/>
      <c r="AT92" s="410"/>
      <c r="AU92" s="410"/>
      <c r="AV92" s="410"/>
      <c r="AW92" s="329">
        <f t="shared" si="41"/>
        <v>1567462.3800000045</v>
      </c>
      <c r="AX92" s="159">
        <f t="shared" si="41"/>
        <v>139434.67999998853</v>
      </c>
      <c r="AY92" s="159">
        <f t="shared" si="41"/>
        <v>-94517.770000003278</v>
      </c>
      <c r="AZ92" s="159">
        <f t="shared" si="41"/>
        <v>566152.46999999881</v>
      </c>
      <c r="BA92" s="159">
        <f t="shared" si="41"/>
        <v>1181559.7899999861</v>
      </c>
      <c r="BB92" s="159">
        <f t="shared" si="41"/>
        <v>-53985.470000011846</v>
      </c>
      <c r="BC92" s="159">
        <f t="shared" si="41"/>
        <v>533893.79000000469</v>
      </c>
      <c r="BD92" s="159">
        <f t="shared" si="41"/>
        <v>48600.290000012144</v>
      </c>
      <c r="BE92" s="159">
        <f t="shared" si="41"/>
        <v>-387400.24000000022</v>
      </c>
      <c r="BF92" s="173">
        <f t="shared" si="41"/>
        <v>479098.38000001945</v>
      </c>
      <c r="BG92" s="390"/>
    </row>
    <row r="93" spans="1:59" x14ac:dyDescent="0.25">
      <c r="A93" s="4">
        <v>13</v>
      </c>
      <c r="B93" s="41" t="s">
        <v>48</v>
      </c>
      <c r="C93" s="67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354"/>
      <c r="O93" s="443"/>
      <c r="P93" s="68"/>
      <c r="Q93" s="249"/>
      <c r="R93" s="68"/>
      <c r="S93" s="249"/>
      <c r="T93" s="68"/>
      <c r="U93" s="354"/>
      <c r="V93" s="352"/>
      <c r="W93" s="352"/>
      <c r="X93" s="447"/>
      <c r="Y93" s="409"/>
      <c r="Z93" s="409"/>
      <c r="AA93" s="409"/>
      <c r="AB93" s="409"/>
      <c r="AC93" s="409"/>
      <c r="AD93" s="515"/>
      <c r="AE93" s="515"/>
      <c r="AF93" s="515"/>
      <c r="AG93" s="515"/>
      <c r="AH93" s="409"/>
      <c r="AI93" s="515"/>
      <c r="AJ93" s="586"/>
      <c r="AK93" s="602"/>
      <c r="AL93" s="409"/>
      <c r="AM93" s="409"/>
      <c r="AN93" s="409"/>
      <c r="AO93" s="409"/>
      <c r="AP93" s="409"/>
      <c r="AQ93" s="409"/>
      <c r="AR93" s="409"/>
      <c r="AS93" s="409"/>
      <c r="AT93" s="409"/>
      <c r="AU93" s="409"/>
      <c r="AV93" s="409"/>
      <c r="AW93" s="327"/>
      <c r="AX93" s="150"/>
      <c r="AY93" s="150"/>
      <c r="AZ93" s="150"/>
      <c r="BA93" s="150"/>
      <c r="BB93" s="150"/>
      <c r="BC93" s="150"/>
      <c r="BD93" s="150"/>
      <c r="BE93" s="150"/>
      <c r="BF93" s="169"/>
      <c r="BG93" s="390"/>
    </row>
    <row r="94" spans="1:59" x14ac:dyDescent="0.25">
      <c r="A94" s="4"/>
      <c r="B94" s="33" t="s">
        <v>41</v>
      </c>
      <c r="C94" s="70">
        <v>20976150.36909109</v>
      </c>
      <c r="D94" s="71">
        <v>18681272.320866425</v>
      </c>
      <c r="E94" s="71">
        <v>16975605.430635661</v>
      </c>
      <c r="F94" s="71">
        <v>17152445.667856786</v>
      </c>
      <c r="G94" s="71">
        <v>22646136.186779022</v>
      </c>
      <c r="H94" s="71">
        <v>23802924.208885752</v>
      </c>
      <c r="I94" s="71">
        <v>18694377.419983007</v>
      </c>
      <c r="J94" s="71">
        <v>15644093.977963258</v>
      </c>
      <c r="K94" s="71">
        <v>16931365.304260239</v>
      </c>
      <c r="L94" s="71">
        <v>22611895</v>
      </c>
      <c r="M94" s="71">
        <v>23336904.300000004</v>
      </c>
      <c r="N94" s="71">
        <v>21731128.849999994</v>
      </c>
      <c r="O94" s="448">
        <v>19271324.960000005</v>
      </c>
      <c r="P94" s="71">
        <v>19323768.659999996</v>
      </c>
      <c r="Q94" s="250">
        <f>Q80+Q87</f>
        <v>18214424.959999997</v>
      </c>
      <c r="R94" s="71">
        <v>19343365.420000002</v>
      </c>
      <c r="S94" s="250">
        <f t="shared" ref="S94:T98" si="45">S80+S87</f>
        <v>25791330.379999999</v>
      </c>
      <c r="T94" s="250">
        <f t="shared" si="45"/>
        <v>25576349.989999995</v>
      </c>
      <c r="U94" s="71">
        <v>19140236.990000002</v>
      </c>
      <c r="V94" s="71">
        <v>16643528.920000002</v>
      </c>
      <c r="W94" s="71">
        <v>16584345.840000004</v>
      </c>
      <c r="X94" s="442">
        <f>X80+X87</f>
        <v>21207954.350000016</v>
      </c>
      <c r="Y94" s="411">
        <v>24469415.700000003</v>
      </c>
      <c r="Z94" s="411">
        <v>23544109.849999998</v>
      </c>
      <c r="AA94" s="411">
        <v>22244179.900000002</v>
      </c>
      <c r="AB94" s="411">
        <v>19603038.670000002</v>
      </c>
      <c r="AC94" s="411">
        <v>16365898.049999997</v>
      </c>
      <c r="AD94" s="411">
        <f t="shared" ref="AD94:AG98" si="46">AD80+AD87</f>
        <v>20687180.929999996</v>
      </c>
      <c r="AE94" s="411">
        <f t="shared" si="46"/>
        <v>24194678.569999997</v>
      </c>
      <c r="AF94" s="411">
        <f t="shared" si="46"/>
        <v>23529808.310000006</v>
      </c>
      <c r="AG94" s="411">
        <f t="shared" si="46"/>
        <v>23776640.530000001</v>
      </c>
      <c r="AH94" s="411">
        <v>16901160.939999998</v>
      </c>
      <c r="AI94" s="411">
        <f t="shared" ref="AI94:AI98" si="47">AI80+AI87</f>
        <v>17834908.590000004</v>
      </c>
      <c r="AJ94" s="411">
        <v>22575291.570000004</v>
      </c>
      <c r="AK94" s="604">
        <v>27645048.770000003</v>
      </c>
      <c r="AL94" s="411"/>
      <c r="AM94" s="411"/>
      <c r="AN94" s="411"/>
      <c r="AO94" s="411"/>
      <c r="AP94" s="411"/>
      <c r="AQ94" s="411"/>
      <c r="AR94" s="411"/>
      <c r="AS94" s="411"/>
      <c r="AT94" s="411"/>
      <c r="AU94" s="411"/>
      <c r="AV94" s="411"/>
      <c r="AW94" s="329">
        <f t="shared" ref="AW94:BF99" si="48">O94-C94</f>
        <v>-1704825.4090910852</v>
      </c>
      <c r="AX94" s="159">
        <f t="shared" si="48"/>
        <v>642496.33913357183</v>
      </c>
      <c r="AY94" s="159">
        <f t="shared" si="48"/>
        <v>1238819.5293643363</v>
      </c>
      <c r="AZ94" s="159">
        <f t="shared" si="48"/>
        <v>2190919.7521432154</v>
      </c>
      <c r="BA94" s="159">
        <f t="shared" si="48"/>
        <v>3145194.1932209767</v>
      </c>
      <c r="BB94" s="159">
        <f t="shared" si="48"/>
        <v>1773425.781114243</v>
      </c>
      <c r="BC94" s="159">
        <f t="shared" si="48"/>
        <v>445859.57001699507</v>
      </c>
      <c r="BD94" s="159">
        <f t="shared" si="48"/>
        <v>999434.94203674421</v>
      </c>
      <c r="BE94" s="159">
        <f t="shared" si="48"/>
        <v>-347019.46426023543</v>
      </c>
      <c r="BF94" s="173">
        <f t="shared" si="48"/>
        <v>-1403940.6499999836</v>
      </c>
      <c r="BG94" s="390"/>
    </row>
    <row r="95" spans="1:59" x14ac:dyDescent="0.25">
      <c r="A95" s="4"/>
      <c r="B95" s="33" t="s">
        <v>42</v>
      </c>
      <c r="C95" s="70">
        <v>3465545.5533603011</v>
      </c>
      <c r="D95" s="71">
        <v>3166451.8989160061</v>
      </c>
      <c r="E95" s="71">
        <v>2858904.0153066125</v>
      </c>
      <c r="F95" s="71">
        <v>2744057.7395456526</v>
      </c>
      <c r="G95" s="71">
        <v>3601381.3936472647</v>
      </c>
      <c r="H95" s="71">
        <v>3799002.3075362453</v>
      </c>
      <c r="I95" s="71">
        <v>2968145.6292437189</v>
      </c>
      <c r="J95" s="71">
        <v>2459251.2236832301</v>
      </c>
      <c r="K95" s="71">
        <v>2676640.4378270507</v>
      </c>
      <c r="L95" s="71">
        <v>3533145.5599999991</v>
      </c>
      <c r="M95" s="71">
        <v>3700959.86</v>
      </c>
      <c r="N95" s="71">
        <v>3591033.25</v>
      </c>
      <c r="O95" s="448">
        <v>3211162.540000001</v>
      </c>
      <c r="P95" s="71">
        <v>3324720.0399999991</v>
      </c>
      <c r="Q95" s="250">
        <f>Q81+Q88</f>
        <v>3018427.1000000006</v>
      </c>
      <c r="R95" s="71">
        <v>3290563.6400000006</v>
      </c>
      <c r="S95" s="250">
        <f t="shared" si="45"/>
        <v>4276376.0200000005</v>
      </c>
      <c r="T95" s="250">
        <f t="shared" si="45"/>
        <v>4383381.5600000005</v>
      </c>
      <c r="U95" s="71">
        <v>3249299.4999999991</v>
      </c>
      <c r="V95" s="71">
        <v>2929861.120000001</v>
      </c>
      <c r="W95" s="71">
        <v>2953605.4499999997</v>
      </c>
      <c r="X95" s="442">
        <f>X81+X88</f>
        <v>3772202.6500000013</v>
      </c>
      <c r="Y95" s="411">
        <v>4186852.1799999997</v>
      </c>
      <c r="Z95" s="411">
        <v>4161718.379999999</v>
      </c>
      <c r="AA95" s="411">
        <v>4103998.6400000006</v>
      </c>
      <c r="AB95" s="411">
        <v>3199669.4600000009</v>
      </c>
      <c r="AC95" s="411">
        <v>2924937.7999999989</v>
      </c>
      <c r="AD95" s="411">
        <f t="shared" si="46"/>
        <v>3717804.9</v>
      </c>
      <c r="AE95" s="411">
        <f t="shared" si="46"/>
        <v>4119363.4</v>
      </c>
      <c r="AF95" s="411">
        <f t="shared" si="46"/>
        <v>4182331.34</v>
      </c>
      <c r="AG95" s="411">
        <f t="shared" si="46"/>
        <v>4102128.89</v>
      </c>
      <c r="AH95" s="411">
        <v>2978424.5</v>
      </c>
      <c r="AI95" s="411">
        <f t="shared" si="47"/>
        <v>3309165.5899999994</v>
      </c>
      <c r="AJ95" s="411">
        <v>4170770.1700000009</v>
      </c>
      <c r="AK95" s="604">
        <v>5029721.7</v>
      </c>
      <c r="AL95" s="411"/>
      <c r="AM95" s="411"/>
      <c r="AN95" s="411"/>
      <c r="AO95" s="411"/>
      <c r="AP95" s="411"/>
      <c r="AQ95" s="411"/>
      <c r="AR95" s="411"/>
      <c r="AS95" s="411"/>
      <c r="AT95" s="411"/>
      <c r="AU95" s="411"/>
      <c r="AV95" s="411"/>
      <c r="AW95" s="329">
        <f t="shared" si="48"/>
        <v>-254383.0133603001</v>
      </c>
      <c r="AX95" s="159">
        <f t="shared" si="48"/>
        <v>158268.14108399302</v>
      </c>
      <c r="AY95" s="159">
        <f t="shared" si="48"/>
        <v>159523.08469338808</v>
      </c>
      <c r="AZ95" s="159">
        <f t="shared" si="48"/>
        <v>546505.90045434795</v>
      </c>
      <c r="BA95" s="159">
        <f t="shared" si="48"/>
        <v>674994.6263527358</v>
      </c>
      <c r="BB95" s="159">
        <f t="shared" si="48"/>
        <v>584379.2524637552</v>
      </c>
      <c r="BC95" s="159">
        <f t="shared" si="48"/>
        <v>281153.87075628014</v>
      </c>
      <c r="BD95" s="159">
        <f t="shared" si="48"/>
        <v>470609.89631677093</v>
      </c>
      <c r="BE95" s="159">
        <f t="shared" si="48"/>
        <v>276965.01217294903</v>
      </c>
      <c r="BF95" s="173">
        <f t="shared" si="48"/>
        <v>239057.09000000218</v>
      </c>
      <c r="BG95" s="390"/>
    </row>
    <row r="96" spans="1:59" x14ac:dyDescent="0.25">
      <c r="A96" s="4"/>
      <c r="B96" s="33" t="s">
        <v>43</v>
      </c>
      <c r="C96" s="70">
        <v>9341567.7050024811</v>
      </c>
      <c r="D96" s="71">
        <v>8907562.9271056931</v>
      </c>
      <c r="E96" s="71">
        <v>8654845.2067556791</v>
      </c>
      <c r="F96" s="71">
        <v>8647637.7252306789</v>
      </c>
      <c r="G96" s="71">
        <v>9894435.5940755606</v>
      </c>
      <c r="H96" s="71">
        <v>10506021.434768472</v>
      </c>
      <c r="I96" s="71">
        <v>9194711.7025178708</v>
      </c>
      <c r="J96" s="71">
        <v>8152669.4151890669</v>
      </c>
      <c r="K96" s="71">
        <v>7893130.0428616051</v>
      </c>
      <c r="L96" s="71">
        <v>9042498.209999999</v>
      </c>
      <c r="M96" s="71">
        <v>9374948.5599999987</v>
      </c>
      <c r="N96" s="71">
        <v>11426926.219999997</v>
      </c>
      <c r="O96" s="448">
        <v>6497490.8600000031</v>
      </c>
      <c r="P96" s="71">
        <v>7629001.5999999978</v>
      </c>
      <c r="Q96" s="250">
        <f>Q82+Q89</f>
        <v>7147044.4700000016</v>
      </c>
      <c r="R96" s="71">
        <v>8089200.3800000008</v>
      </c>
      <c r="S96" s="250">
        <f t="shared" si="45"/>
        <v>9278460.2999999989</v>
      </c>
      <c r="T96" s="250">
        <f t="shared" si="45"/>
        <v>9125891.7699999977</v>
      </c>
      <c r="U96" s="71">
        <v>8393728.6600000039</v>
      </c>
      <c r="V96" s="71">
        <v>8184491.7699999977</v>
      </c>
      <c r="W96" s="71">
        <v>6466862.8600000003</v>
      </c>
      <c r="X96" s="442">
        <f>X82+X89</f>
        <v>8166627.3400000017</v>
      </c>
      <c r="Y96" s="411">
        <v>8534788.2800000012</v>
      </c>
      <c r="Z96" s="411">
        <v>8157828.8499999978</v>
      </c>
      <c r="AA96" s="411">
        <v>8440888.9100000001</v>
      </c>
      <c r="AB96" s="411">
        <v>8240985.5399999954</v>
      </c>
      <c r="AC96" s="411">
        <v>7760410.620000001</v>
      </c>
      <c r="AD96" s="411">
        <f t="shared" si="46"/>
        <v>9237099.6799999997</v>
      </c>
      <c r="AE96" s="411">
        <f t="shared" si="46"/>
        <v>10650785.669999996</v>
      </c>
      <c r="AF96" s="411">
        <f t="shared" si="46"/>
        <v>8898357.7300000004</v>
      </c>
      <c r="AG96" s="411">
        <f t="shared" si="46"/>
        <v>10214044.089999996</v>
      </c>
      <c r="AH96" s="411">
        <v>8615769.8299999982</v>
      </c>
      <c r="AI96" s="411">
        <f t="shared" si="47"/>
        <v>7991448.5899999989</v>
      </c>
      <c r="AJ96" s="411">
        <v>8724020.4800000004</v>
      </c>
      <c r="AK96" s="604">
        <v>9803560.0199999958</v>
      </c>
      <c r="AL96" s="411"/>
      <c r="AM96" s="411"/>
      <c r="AN96" s="411"/>
      <c r="AO96" s="411"/>
      <c r="AP96" s="411"/>
      <c r="AQ96" s="411"/>
      <c r="AR96" s="411"/>
      <c r="AS96" s="411"/>
      <c r="AT96" s="411"/>
      <c r="AU96" s="411"/>
      <c r="AV96" s="411"/>
      <c r="AW96" s="329">
        <f t="shared" si="48"/>
        <v>-2844076.845002478</v>
      </c>
      <c r="AX96" s="159">
        <f t="shared" si="48"/>
        <v>-1278561.3271056954</v>
      </c>
      <c r="AY96" s="159">
        <f t="shared" si="48"/>
        <v>-1507800.7367556775</v>
      </c>
      <c r="AZ96" s="159">
        <f t="shared" si="48"/>
        <v>-558437.3452306781</v>
      </c>
      <c r="BA96" s="159">
        <f t="shared" si="48"/>
        <v>-615975.29407556169</v>
      </c>
      <c r="BB96" s="159">
        <f t="shared" si="48"/>
        <v>-1380129.6647684742</v>
      </c>
      <c r="BC96" s="159">
        <f t="shared" si="48"/>
        <v>-800983.04251786694</v>
      </c>
      <c r="BD96" s="159">
        <f t="shared" si="48"/>
        <v>31822.354810930789</v>
      </c>
      <c r="BE96" s="159">
        <f t="shared" si="48"/>
        <v>-1426267.1828616047</v>
      </c>
      <c r="BF96" s="173">
        <f t="shared" si="48"/>
        <v>-875870.86999999732</v>
      </c>
      <c r="BG96" s="390"/>
    </row>
    <row r="97" spans="1:59" x14ac:dyDescent="0.25">
      <c r="A97" s="4"/>
      <c r="B97" s="33" t="s">
        <v>52</v>
      </c>
      <c r="C97" s="70">
        <v>14142720.552793512</v>
      </c>
      <c r="D97" s="71">
        <v>12340503.971251871</v>
      </c>
      <c r="E97" s="71">
        <v>10696723.070255285</v>
      </c>
      <c r="F97" s="71">
        <v>12149222.733483499</v>
      </c>
      <c r="G97" s="71">
        <v>13652301.725367714</v>
      </c>
      <c r="H97" s="71">
        <v>13068345.73483303</v>
      </c>
      <c r="I97" s="71">
        <v>13475283.449034955</v>
      </c>
      <c r="J97" s="71">
        <v>10774177.486153297</v>
      </c>
      <c r="K97" s="71">
        <v>13004272.154143022</v>
      </c>
      <c r="L97" s="71">
        <v>10165681.079999998</v>
      </c>
      <c r="M97" s="71">
        <v>14873488.169999994</v>
      </c>
      <c r="N97" s="71">
        <v>11701628.359999998</v>
      </c>
      <c r="O97" s="448">
        <v>12382383.769999996</v>
      </c>
      <c r="P97" s="71">
        <v>9225936.0199999996</v>
      </c>
      <c r="Q97" s="250">
        <f>Q83+Q90</f>
        <v>11178655.279999999</v>
      </c>
      <c r="R97" s="71">
        <v>10322923.390000001</v>
      </c>
      <c r="S97" s="250">
        <f t="shared" si="45"/>
        <v>11759669.009999998</v>
      </c>
      <c r="T97" s="250">
        <f t="shared" si="45"/>
        <v>12212622.940000001</v>
      </c>
      <c r="U97" s="71">
        <v>10983598</v>
      </c>
      <c r="V97" s="71">
        <v>11413465.950000001</v>
      </c>
      <c r="W97" s="71">
        <v>9464234.2400000021</v>
      </c>
      <c r="X97" s="442">
        <f>X83+X90</f>
        <v>10957810.669999998</v>
      </c>
      <c r="Y97" s="411">
        <v>10576222.870000005</v>
      </c>
      <c r="Z97" s="411">
        <v>10960601.110000001</v>
      </c>
      <c r="AA97" s="411">
        <v>11130677.729999999</v>
      </c>
      <c r="AB97" s="411">
        <v>11685724.770000001</v>
      </c>
      <c r="AC97" s="411">
        <v>10329519.460000001</v>
      </c>
      <c r="AD97" s="411">
        <f t="shared" si="46"/>
        <v>12564432.110000003</v>
      </c>
      <c r="AE97" s="411">
        <f t="shared" si="46"/>
        <v>13236142.209999999</v>
      </c>
      <c r="AF97" s="411">
        <f t="shared" si="46"/>
        <v>13115824.020000003</v>
      </c>
      <c r="AG97" s="411">
        <f t="shared" si="46"/>
        <v>14761726.9</v>
      </c>
      <c r="AH97" s="411">
        <v>12164779.290000003</v>
      </c>
      <c r="AI97" s="411">
        <f t="shared" si="47"/>
        <v>12794079.980000002</v>
      </c>
      <c r="AJ97" s="411">
        <v>12089952.210000001</v>
      </c>
      <c r="AK97" s="604">
        <v>14208189.59</v>
      </c>
      <c r="AL97" s="411"/>
      <c r="AM97" s="411"/>
      <c r="AN97" s="411"/>
      <c r="AO97" s="411"/>
      <c r="AP97" s="411"/>
      <c r="AQ97" s="411"/>
      <c r="AR97" s="411"/>
      <c r="AS97" s="411"/>
      <c r="AT97" s="411"/>
      <c r="AU97" s="411"/>
      <c r="AV97" s="411"/>
      <c r="AW97" s="329">
        <f t="shared" si="48"/>
        <v>-1760336.7827935163</v>
      </c>
      <c r="AX97" s="159">
        <f t="shared" si="48"/>
        <v>-3114567.9512518719</v>
      </c>
      <c r="AY97" s="159">
        <f t="shared" si="48"/>
        <v>481932.2097447142</v>
      </c>
      <c r="AZ97" s="159">
        <f t="shared" si="48"/>
        <v>-1826299.3434834983</v>
      </c>
      <c r="BA97" s="159">
        <f t="shared" si="48"/>
        <v>-1892632.7153677158</v>
      </c>
      <c r="BB97" s="159">
        <f t="shared" si="48"/>
        <v>-855722.79483302869</v>
      </c>
      <c r="BC97" s="159">
        <f t="shared" si="48"/>
        <v>-2491685.4490349554</v>
      </c>
      <c r="BD97" s="159">
        <f t="shared" si="48"/>
        <v>639288.46384670399</v>
      </c>
      <c r="BE97" s="159">
        <f t="shared" si="48"/>
        <v>-3540037.9141430203</v>
      </c>
      <c r="BF97" s="173">
        <f t="shared" si="48"/>
        <v>792129.58999999985</v>
      </c>
      <c r="BG97" s="390"/>
    </row>
    <row r="98" spans="1:59" x14ac:dyDescent="0.25">
      <c r="A98" s="4"/>
      <c r="B98" s="33" t="s">
        <v>51</v>
      </c>
      <c r="C98" s="70">
        <v>705988.6597526148</v>
      </c>
      <c r="D98" s="71">
        <v>668653.56186001515</v>
      </c>
      <c r="E98" s="71">
        <v>645544.8770467682</v>
      </c>
      <c r="F98" s="71">
        <v>627674.97388338728</v>
      </c>
      <c r="G98" s="71">
        <v>666869.80013044842</v>
      </c>
      <c r="H98" s="71">
        <v>705000.21397651068</v>
      </c>
      <c r="I98" s="71">
        <v>681744.8392204463</v>
      </c>
      <c r="J98" s="71">
        <v>687777.63701113767</v>
      </c>
      <c r="K98" s="71">
        <v>679298.9309080838</v>
      </c>
      <c r="L98" s="71">
        <v>746412.81000000029</v>
      </c>
      <c r="M98" s="71">
        <v>745787.03999999934</v>
      </c>
      <c r="N98" s="71">
        <v>700087.7100000002</v>
      </c>
      <c r="O98" s="448">
        <v>671050.89999999991</v>
      </c>
      <c r="P98" s="71">
        <v>625166.54</v>
      </c>
      <c r="Q98" s="250">
        <f>Q84+Q91</f>
        <v>589755.74</v>
      </c>
      <c r="R98" s="71">
        <v>565194.08999999985</v>
      </c>
      <c r="S98" s="250">
        <f t="shared" si="45"/>
        <v>554388.99999999977</v>
      </c>
      <c r="T98" s="250">
        <f t="shared" si="45"/>
        <v>562285.62999999977</v>
      </c>
      <c r="U98" s="71">
        <v>588281.04999999981</v>
      </c>
      <c r="V98" s="71">
        <v>620193.41</v>
      </c>
      <c r="W98" s="71">
        <v>646477.0199999999</v>
      </c>
      <c r="X98" s="442">
        <f>X84+X91</f>
        <v>682592.79999999993</v>
      </c>
      <c r="Y98" s="411">
        <v>704685.0399999998</v>
      </c>
      <c r="Z98" s="411">
        <v>663885.99000000011</v>
      </c>
      <c r="AA98" s="411">
        <v>639596.75999999954</v>
      </c>
      <c r="AB98" s="411">
        <v>614471.18999999971</v>
      </c>
      <c r="AC98" s="411">
        <v>574606.78</v>
      </c>
      <c r="AD98" s="411">
        <f t="shared" si="46"/>
        <v>563015.19999999984</v>
      </c>
      <c r="AE98" s="411">
        <f t="shared" si="46"/>
        <v>566639.06999999983</v>
      </c>
      <c r="AF98" s="411">
        <f t="shared" si="46"/>
        <v>586092.15999999992</v>
      </c>
      <c r="AG98" s="411">
        <f t="shared" si="46"/>
        <v>605804.8600000001</v>
      </c>
      <c r="AH98" s="411">
        <v>650302.6799999997</v>
      </c>
      <c r="AI98" s="411">
        <f t="shared" si="47"/>
        <v>682315.29</v>
      </c>
      <c r="AJ98" s="411">
        <v>709102.46999999974</v>
      </c>
      <c r="AK98" s="604">
        <v>758683.7799999998</v>
      </c>
      <c r="AL98" s="411"/>
      <c r="AM98" s="411"/>
      <c r="AN98" s="411"/>
      <c r="AO98" s="411"/>
      <c r="AP98" s="411"/>
      <c r="AQ98" s="411"/>
      <c r="AR98" s="411"/>
      <c r="AS98" s="411"/>
      <c r="AT98" s="411"/>
      <c r="AU98" s="411"/>
      <c r="AV98" s="411"/>
      <c r="AW98" s="329">
        <f t="shared" si="48"/>
        <v>-34937.759752614889</v>
      </c>
      <c r="AX98" s="159">
        <f t="shared" si="48"/>
        <v>-43487.021860015113</v>
      </c>
      <c r="AY98" s="159">
        <f t="shared" si="48"/>
        <v>-55789.137046768214</v>
      </c>
      <c r="AZ98" s="159">
        <f t="shared" si="48"/>
        <v>-62480.883883387432</v>
      </c>
      <c r="BA98" s="159">
        <f t="shared" si="48"/>
        <v>-112480.80013044865</v>
      </c>
      <c r="BB98" s="159">
        <f t="shared" si="48"/>
        <v>-142714.58397651091</v>
      </c>
      <c r="BC98" s="159">
        <f t="shared" si="48"/>
        <v>-93463.789220446488</v>
      </c>
      <c r="BD98" s="159">
        <f t="shared" si="48"/>
        <v>-67584.227011137642</v>
      </c>
      <c r="BE98" s="159">
        <f t="shared" si="48"/>
        <v>-32821.910908083897</v>
      </c>
      <c r="BF98" s="173">
        <f t="shared" si="48"/>
        <v>-63820.010000000359</v>
      </c>
      <c r="BG98" s="390"/>
    </row>
    <row r="99" spans="1:59" ht="15.75" thickBot="1" x14ac:dyDescent="0.3">
      <c r="A99" s="4"/>
      <c r="B99" s="35" t="s">
        <v>46</v>
      </c>
      <c r="C99" s="72">
        <v>48631972.839999996</v>
      </c>
      <c r="D99" s="102">
        <v>43764444.680000015</v>
      </c>
      <c r="E99" s="102">
        <v>39831622.600000009</v>
      </c>
      <c r="F99" s="102">
        <v>41321038.840000011</v>
      </c>
      <c r="G99" s="102">
        <v>50461124.70000001</v>
      </c>
      <c r="H99" s="102">
        <v>51881293.900000013</v>
      </c>
      <c r="I99" s="102">
        <v>45014263.040000007</v>
      </c>
      <c r="J99" s="102">
        <v>37717969.739999995</v>
      </c>
      <c r="K99" s="102">
        <v>41184706.869999997</v>
      </c>
      <c r="L99" s="102">
        <v>46099632.659999996</v>
      </c>
      <c r="M99" s="102">
        <v>52032087.929999992</v>
      </c>
      <c r="N99" s="102">
        <v>49150804.389999993</v>
      </c>
      <c r="O99" s="448">
        <v>42033413.030000009</v>
      </c>
      <c r="P99" s="71">
        <v>40128592.859999992</v>
      </c>
      <c r="Q99" s="250">
        <f>SUM(Q94:Q98)</f>
        <v>40148307.550000004</v>
      </c>
      <c r="R99" s="250">
        <f>SUM(R94:R98)</f>
        <v>41611246.920000002</v>
      </c>
      <c r="S99" s="250">
        <f>SUM(S94:S98)</f>
        <v>51660224.709999993</v>
      </c>
      <c r="T99" s="250">
        <f>SUM(T94:T98)</f>
        <v>51860531.889999993</v>
      </c>
      <c r="U99" s="71">
        <v>42355144.200000003</v>
      </c>
      <c r="V99" s="71">
        <v>39791541.170000002</v>
      </c>
      <c r="W99" s="71">
        <v>36115525.410000004</v>
      </c>
      <c r="X99" s="106">
        <f>SUM(X94:X98)</f>
        <v>44787187.810000017</v>
      </c>
      <c r="Y99" s="71">
        <v>48471964.070000008</v>
      </c>
      <c r="Z99" s="71">
        <v>47488144.18</v>
      </c>
      <c r="AA99" s="71">
        <v>46559341.939999998</v>
      </c>
      <c r="AB99" s="71">
        <v>43343889.629999995</v>
      </c>
      <c r="AC99" s="71">
        <v>37955372.709999993</v>
      </c>
      <c r="AD99" s="516">
        <f>SUM(AD94:AD98)</f>
        <v>46769532.819999993</v>
      </c>
      <c r="AE99" s="516">
        <f>SUM(AE94:AE98)</f>
        <v>52767608.919999994</v>
      </c>
      <c r="AF99" s="516">
        <f t="shared" ref="AF99" si="49">SUM(AF94:AF98)</f>
        <v>50312413.56000001</v>
      </c>
      <c r="AG99" s="516">
        <f t="shared" ref="AG99" si="50">SUM(AG94:AG98)</f>
        <v>53460345.269999996</v>
      </c>
      <c r="AH99" s="516">
        <v>41310437.240000002</v>
      </c>
      <c r="AI99" s="516">
        <f t="shared" ref="AI99" si="51">SUM(AI94:AI98)</f>
        <v>42611918.040000007</v>
      </c>
      <c r="AJ99" s="516">
        <v>48269136.900000006</v>
      </c>
      <c r="AK99" s="605">
        <v>57445203.859999999</v>
      </c>
      <c r="AL99" s="516"/>
      <c r="AM99" s="516"/>
      <c r="AN99" s="516"/>
      <c r="AO99" s="516"/>
      <c r="AP99" s="516"/>
      <c r="AQ99" s="516"/>
      <c r="AR99" s="516"/>
      <c r="AS99" s="516"/>
      <c r="AT99" s="516"/>
      <c r="AU99" s="516"/>
      <c r="AV99" s="516"/>
      <c r="AW99" s="328">
        <f t="shared" si="48"/>
        <v>-6598559.8099999875</v>
      </c>
      <c r="AX99" s="158">
        <f t="shared" si="48"/>
        <v>-3635851.8200000226</v>
      </c>
      <c r="AY99" s="158">
        <f t="shared" si="48"/>
        <v>316684.94999999553</v>
      </c>
      <c r="AZ99" s="158">
        <f t="shared" si="48"/>
        <v>290208.07999999076</v>
      </c>
      <c r="BA99" s="158">
        <f t="shared" si="48"/>
        <v>1199100.009999983</v>
      </c>
      <c r="BB99" s="158">
        <f t="shared" si="48"/>
        <v>-20762.010000020266</v>
      </c>
      <c r="BC99" s="158">
        <f t="shared" si="48"/>
        <v>-2659118.8400000036</v>
      </c>
      <c r="BD99" s="158">
        <f t="shared" si="48"/>
        <v>2073571.4300000072</v>
      </c>
      <c r="BE99" s="158">
        <f t="shared" si="48"/>
        <v>-5069181.4599999934</v>
      </c>
      <c r="BF99" s="171">
        <f t="shared" si="48"/>
        <v>-1312444.8499999791</v>
      </c>
      <c r="BG99" s="390"/>
    </row>
    <row r="100" spans="1:59" x14ac:dyDescent="0.25">
      <c r="A100" s="4">
        <v>14</v>
      </c>
      <c r="B100" s="181" t="s">
        <v>40</v>
      </c>
      <c r="C100" s="184"/>
      <c r="D100" s="185"/>
      <c r="E100" s="185"/>
      <c r="F100" s="185"/>
      <c r="G100" s="185"/>
      <c r="H100" s="185"/>
      <c r="I100" s="185"/>
      <c r="J100" s="185"/>
      <c r="K100" s="185"/>
      <c r="L100" s="185"/>
      <c r="M100" s="185"/>
      <c r="N100" s="302"/>
      <c r="O100" s="306"/>
      <c r="P100" s="307"/>
      <c r="Q100" s="308"/>
      <c r="R100" s="297"/>
      <c r="S100" s="297"/>
      <c r="T100" s="297"/>
      <c r="U100" s="343"/>
      <c r="V100" s="377"/>
      <c r="W100" s="377"/>
      <c r="X100" s="449"/>
      <c r="Y100" s="377"/>
      <c r="Z100" s="377"/>
      <c r="AA100" s="377"/>
      <c r="AB100" s="377"/>
      <c r="AC100" s="377"/>
      <c r="AD100" s="517"/>
      <c r="AE100" s="522"/>
      <c r="AF100" s="522"/>
      <c r="AG100" s="522"/>
      <c r="AH100" s="522"/>
      <c r="AI100" s="522"/>
      <c r="AJ100" s="588"/>
      <c r="AK100" s="606"/>
      <c r="AL100" s="522"/>
      <c r="AM100" s="522"/>
      <c r="AN100" s="522"/>
      <c r="AO100" s="522"/>
      <c r="AP100" s="522"/>
      <c r="AQ100" s="522"/>
      <c r="AR100" s="522"/>
      <c r="AS100" s="522"/>
      <c r="AT100" s="522"/>
      <c r="AU100" s="522"/>
      <c r="AV100" s="522"/>
      <c r="AW100" s="296"/>
      <c r="AX100" s="75"/>
      <c r="AY100" s="76"/>
      <c r="AZ100" s="76"/>
      <c r="BA100" s="76"/>
      <c r="BB100" s="76"/>
      <c r="BC100" s="76"/>
      <c r="BD100" s="76"/>
      <c r="BE100" s="76"/>
      <c r="BF100" s="330"/>
      <c r="BG100" s="391"/>
    </row>
    <row r="101" spans="1:59" x14ac:dyDescent="0.25">
      <c r="A101" s="4"/>
      <c r="B101" s="132" t="s">
        <v>41</v>
      </c>
      <c r="C101" s="186">
        <v>21598285.66</v>
      </c>
      <c r="D101" s="187">
        <v>19709703.469999999</v>
      </c>
      <c r="E101" s="187">
        <v>18139853.460000001</v>
      </c>
      <c r="F101" s="188">
        <v>15179859.139999999</v>
      </c>
      <c r="G101" s="187">
        <v>18565469.699999999</v>
      </c>
      <c r="H101" s="187">
        <v>21036733.829999998</v>
      </c>
      <c r="I101" s="187">
        <v>20129868.290000003</v>
      </c>
      <c r="J101" s="187">
        <v>18143410.449999999</v>
      </c>
      <c r="K101" s="187">
        <v>14564608.93</v>
      </c>
      <c r="L101" s="187">
        <v>16516365.549999999</v>
      </c>
      <c r="M101" s="187">
        <v>20598232.990000002</v>
      </c>
      <c r="N101" s="285">
        <v>19374802.120000001</v>
      </c>
      <c r="O101" s="290">
        <v>20336850.460000001</v>
      </c>
      <c r="P101" s="187">
        <v>17689829</v>
      </c>
      <c r="Q101" s="252">
        <v>16981605</v>
      </c>
      <c r="R101" s="65">
        <v>17447701</v>
      </c>
      <c r="S101" s="65">
        <v>19672251</v>
      </c>
      <c r="T101" s="65">
        <v>22645939.43</v>
      </c>
      <c r="U101" s="257">
        <v>20623885</v>
      </c>
      <c r="V101" s="71">
        <v>16841242.52</v>
      </c>
      <c r="W101" s="71">
        <v>15608009</v>
      </c>
      <c r="X101" s="106">
        <v>16920231</v>
      </c>
      <c r="Y101" s="71">
        <v>19250852</v>
      </c>
      <c r="Z101" s="71">
        <v>19826041</v>
      </c>
      <c r="AA101" s="71">
        <v>24359831</v>
      </c>
      <c r="AB101" s="71">
        <v>18597929</v>
      </c>
      <c r="AC101" s="71">
        <v>16295319</v>
      </c>
      <c r="AD101" s="518">
        <v>17788512</v>
      </c>
      <c r="AE101" s="408">
        <v>21230325.010000002</v>
      </c>
      <c r="AF101" s="408">
        <v>23016033.699999999</v>
      </c>
      <c r="AG101" s="408">
        <v>23395872.100000001</v>
      </c>
      <c r="AH101" s="408">
        <v>20503632.260000002</v>
      </c>
      <c r="AI101" s="408">
        <v>17804049.640000001</v>
      </c>
      <c r="AJ101" s="411">
        <v>19462261.949999999</v>
      </c>
      <c r="AK101" s="601">
        <v>21451991.18</v>
      </c>
      <c r="AL101" s="408"/>
      <c r="AM101" s="408"/>
      <c r="AN101" s="408"/>
      <c r="AO101" s="408"/>
      <c r="AP101" s="408"/>
      <c r="AQ101" s="408"/>
      <c r="AR101" s="408"/>
      <c r="AS101" s="408"/>
      <c r="AT101" s="408"/>
      <c r="AU101" s="408"/>
      <c r="AV101" s="408"/>
      <c r="AW101" s="261">
        <f t="shared" ref="AW101:BF106" si="52">O101-C101</f>
        <v>-1261435.1999999993</v>
      </c>
      <c r="AX101" s="66">
        <f t="shared" si="52"/>
        <v>-2019874.4699999988</v>
      </c>
      <c r="AY101" s="66">
        <f t="shared" si="52"/>
        <v>-1158248.4600000009</v>
      </c>
      <c r="AZ101" s="66">
        <f t="shared" si="52"/>
        <v>2267841.8600000013</v>
      </c>
      <c r="BA101" s="66">
        <f t="shared" si="52"/>
        <v>1106781.3000000007</v>
      </c>
      <c r="BB101" s="66">
        <f t="shared" si="52"/>
        <v>1609205.6000000015</v>
      </c>
      <c r="BC101" s="66">
        <f t="shared" si="52"/>
        <v>494016.70999999717</v>
      </c>
      <c r="BD101" s="66">
        <f t="shared" si="52"/>
        <v>-1302167.9299999997</v>
      </c>
      <c r="BE101" s="66">
        <f t="shared" si="52"/>
        <v>1043400.0700000003</v>
      </c>
      <c r="BF101" s="106">
        <f t="shared" si="52"/>
        <v>403865.45000000112</v>
      </c>
      <c r="BG101" s="359"/>
    </row>
    <row r="102" spans="1:59" x14ac:dyDescent="0.25">
      <c r="A102" s="4"/>
      <c r="B102" s="132" t="s">
        <v>42</v>
      </c>
      <c r="C102" s="186">
        <v>3958424.91</v>
      </c>
      <c r="D102" s="187">
        <v>3430976.4</v>
      </c>
      <c r="E102" s="187">
        <v>3637140.0999999996</v>
      </c>
      <c r="F102" s="188">
        <v>2901770.31</v>
      </c>
      <c r="G102" s="187">
        <v>3147660.38</v>
      </c>
      <c r="H102" s="187">
        <v>3308997.82</v>
      </c>
      <c r="I102" s="187">
        <v>3322710.5</v>
      </c>
      <c r="J102" s="187">
        <v>3135056.7199999997</v>
      </c>
      <c r="K102" s="187">
        <v>2415593.23</v>
      </c>
      <c r="L102" s="187">
        <v>2246201.23</v>
      </c>
      <c r="M102" s="187">
        <v>2644410.23</v>
      </c>
      <c r="N102" s="285">
        <v>2903763.96</v>
      </c>
      <c r="O102" s="290">
        <v>3219824.34</v>
      </c>
      <c r="P102" s="187">
        <v>2815943</v>
      </c>
      <c r="Q102" s="252">
        <v>3242523</v>
      </c>
      <c r="R102" s="65">
        <v>2880079</v>
      </c>
      <c r="S102" s="65">
        <v>3381371</v>
      </c>
      <c r="T102" s="65">
        <v>3192411</v>
      </c>
      <c r="U102" s="257">
        <v>3142148</v>
      </c>
      <c r="V102" s="71">
        <v>2953284.86</v>
      </c>
      <c r="W102" s="71">
        <v>2247771</v>
      </c>
      <c r="X102" s="106">
        <v>2463876</v>
      </c>
      <c r="Y102" s="71">
        <v>2873021</v>
      </c>
      <c r="Z102" s="71">
        <v>2835252</v>
      </c>
      <c r="AA102" s="71">
        <v>4318420</v>
      </c>
      <c r="AB102" s="71">
        <v>2666223</v>
      </c>
      <c r="AC102" s="71">
        <v>2563972</v>
      </c>
      <c r="AD102" s="518">
        <v>3125017</v>
      </c>
      <c r="AE102" s="408">
        <v>3287949.47</v>
      </c>
      <c r="AF102" s="408">
        <v>3708667.98</v>
      </c>
      <c r="AG102" s="408">
        <v>4250356.18</v>
      </c>
      <c r="AH102" s="408">
        <v>3959530.4</v>
      </c>
      <c r="AI102" s="408">
        <v>2891469.06</v>
      </c>
      <c r="AJ102" s="411">
        <v>9595896.0500000007</v>
      </c>
      <c r="AK102" s="601">
        <v>2139294.2000000002</v>
      </c>
      <c r="AL102" s="408"/>
      <c r="AM102" s="408"/>
      <c r="AN102" s="408"/>
      <c r="AO102" s="408"/>
      <c r="AP102" s="408"/>
      <c r="AQ102" s="408"/>
      <c r="AR102" s="408"/>
      <c r="AS102" s="408"/>
      <c r="AT102" s="408"/>
      <c r="AU102" s="408"/>
      <c r="AV102" s="408"/>
      <c r="AW102" s="261">
        <f t="shared" si="52"/>
        <v>-738600.5700000003</v>
      </c>
      <c r="AX102" s="66">
        <f t="shared" si="52"/>
        <v>-615033.39999999991</v>
      </c>
      <c r="AY102" s="66">
        <f t="shared" si="52"/>
        <v>-394617.09999999963</v>
      </c>
      <c r="AZ102" s="66">
        <f t="shared" si="52"/>
        <v>-21691.310000000056</v>
      </c>
      <c r="BA102" s="66">
        <f t="shared" si="52"/>
        <v>233710.62000000011</v>
      </c>
      <c r="BB102" s="66">
        <f t="shared" si="52"/>
        <v>-116586.81999999983</v>
      </c>
      <c r="BC102" s="66">
        <f t="shared" si="52"/>
        <v>-180562.5</v>
      </c>
      <c r="BD102" s="66">
        <f t="shared" si="52"/>
        <v>-181771.85999999987</v>
      </c>
      <c r="BE102" s="66">
        <f t="shared" si="52"/>
        <v>-167822.22999999998</v>
      </c>
      <c r="BF102" s="106">
        <f t="shared" si="52"/>
        <v>217674.77000000002</v>
      </c>
      <c r="BG102" s="359"/>
    </row>
    <row r="103" spans="1:59" x14ac:dyDescent="0.25">
      <c r="A103" s="4"/>
      <c r="B103" s="132" t="s">
        <v>43</v>
      </c>
      <c r="C103" s="186">
        <v>10274754.32</v>
      </c>
      <c r="D103" s="187">
        <v>9780342.5300000012</v>
      </c>
      <c r="E103" s="187">
        <v>8665868.6800000034</v>
      </c>
      <c r="F103" s="188">
        <v>8363193.9999999991</v>
      </c>
      <c r="G103" s="187">
        <v>9544992.5700000003</v>
      </c>
      <c r="H103" s="187">
        <v>10316949.130000003</v>
      </c>
      <c r="I103" s="187">
        <v>9460645.5099999998</v>
      </c>
      <c r="J103" s="187">
        <v>10056862.24</v>
      </c>
      <c r="K103" s="187">
        <v>7785408.0000000028</v>
      </c>
      <c r="L103" s="187">
        <v>8485509.6599999983</v>
      </c>
      <c r="M103" s="187">
        <v>9493296.3000000007</v>
      </c>
      <c r="N103" s="285">
        <v>8924139.2799999975</v>
      </c>
      <c r="O103" s="290">
        <v>8330714.9500000002</v>
      </c>
      <c r="P103" s="187">
        <v>8284532</v>
      </c>
      <c r="Q103" s="252">
        <v>7060502</v>
      </c>
      <c r="R103" s="65">
        <v>7503583</v>
      </c>
      <c r="S103" s="65">
        <v>8394532</v>
      </c>
      <c r="T103" s="65">
        <v>8972662.4499999993</v>
      </c>
      <c r="U103" s="257">
        <v>8639354</v>
      </c>
      <c r="V103" s="71">
        <v>8012744.0899999999</v>
      </c>
      <c r="W103" s="71">
        <v>7520241</v>
      </c>
      <c r="X103" s="106">
        <v>7331368</v>
      </c>
      <c r="Y103" s="71">
        <v>7467235</v>
      </c>
      <c r="Z103" s="71">
        <v>8136034</v>
      </c>
      <c r="AA103" s="71">
        <v>9342072</v>
      </c>
      <c r="AB103" s="71">
        <v>7935458</v>
      </c>
      <c r="AC103" s="71">
        <v>7224524</v>
      </c>
      <c r="AD103" s="518">
        <v>8144750</v>
      </c>
      <c r="AE103" s="408">
        <v>9084525.5299999993</v>
      </c>
      <c r="AF103" s="408">
        <v>9402122.7899999991</v>
      </c>
      <c r="AG103" s="408">
        <v>8639500.4499999993</v>
      </c>
      <c r="AH103" s="408">
        <v>9509684.0600000005</v>
      </c>
      <c r="AI103" s="408">
        <v>7178424.29</v>
      </c>
      <c r="AJ103" s="411">
        <v>9264276.9100000001</v>
      </c>
      <c r="AK103" s="601">
        <v>7754796.8700000001</v>
      </c>
      <c r="AL103" s="408"/>
      <c r="AM103" s="408"/>
      <c r="AN103" s="408"/>
      <c r="AO103" s="408"/>
      <c r="AP103" s="408"/>
      <c r="AQ103" s="408"/>
      <c r="AR103" s="408"/>
      <c r="AS103" s="408"/>
      <c r="AT103" s="408"/>
      <c r="AU103" s="408"/>
      <c r="AV103" s="408"/>
      <c r="AW103" s="261">
        <f t="shared" si="52"/>
        <v>-1944039.37</v>
      </c>
      <c r="AX103" s="66">
        <f t="shared" si="52"/>
        <v>-1495810.5300000012</v>
      </c>
      <c r="AY103" s="66">
        <f t="shared" si="52"/>
        <v>-1605366.6800000034</v>
      </c>
      <c r="AZ103" s="66">
        <f t="shared" si="52"/>
        <v>-859610.99999999907</v>
      </c>
      <c r="BA103" s="66">
        <f t="shared" si="52"/>
        <v>-1150460.5700000003</v>
      </c>
      <c r="BB103" s="66">
        <f t="shared" si="52"/>
        <v>-1344286.6800000034</v>
      </c>
      <c r="BC103" s="66">
        <f t="shared" si="52"/>
        <v>-821291.50999999978</v>
      </c>
      <c r="BD103" s="66">
        <f t="shared" si="52"/>
        <v>-2044118.1500000004</v>
      </c>
      <c r="BE103" s="66">
        <f t="shared" si="52"/>
        <v>-265167.00000000279</v>
      </c>
      <c r="BF103" s="106">
        <f t="shared" si="52"/>
        <v>-1154141.6599999983</v>
      </c>
      <c r="BG103" s="359"/>
    </row>
    <row r="104" spans="1:59" x14ac:dyDescent="0.25">
      <c r="A104" s="4"/>
      <c r="B104" s="132" t="s">
        <v>52</v>
      </c>
      <c r="C104" s="186">
        <v>11843443.09</v>
      </c>
      <c r="D104" s="187">
        <v>12493328.75</v>
      </c>
      <c r="E104" s="187">
        <v>9342394.0600000005</v>
      </c>
      <c r="F104" s="188">
        <v>9175178.2400000021</v>
      </c>
      <c r="G104" s="187">
        <v>11239471.51</v>
      </c>
      <c r="H104" s="187">
        <v>10809063.000000002</v>
      </c>
      <c r="I104" s="187">
        <v>10589390.59</v>
      </c>
      <c r="J104" s="187">
        <v>12355472.930000003</v>
      </c>
      <c r="K104" s="187">
        <v>9519631.709999999</v>
      </c>
      <c r="L104" s="187">
        <v>9728448.7200000007</v>
      </c>
      <c r="M104" s="187">
        <v>11043012.839999998</v>
      </c>
      <c r="N104" s="285">
        <v>9611039.5700000022</v>
      </c>
      <c r="O104" s="290">
        <v>8983939.2400000002</v>
      </c>
      <c r="P104" s="187">
        <v>8805703</v>
      </c>
      <c r="Q104" s="252">
        <v>8032071</v>
      </c>
      <c r="R104" s="65">
        <v>7921366</v>
      </c>
      <c r="S104" s="65">
        <v>8242467</v>
      </c>
      <c r="T104" s="65">
        <v>8992392.0199999996</v>
      </c>
      <c r="U104" s="257">
        <v>10285911</v>
      </c>
      <c r="V104" s="71">
        <v>8737713.0399999991</v>
      </c>
      <c r="W104" s="71">
        <v>9139639</v>
      </c>
      <c r="X104" s="106">
        <v>7655822</v>
      </c>
      <c r="Y104" s="71">
        <v>7637702</v>
      </c>
      <c r="Z104" s="71">
        <v>8379044</v>
      </c>
      <c r="AA104" s="71">
        <v>10178938</v>
      </c>
      <c r="AB104" s="71">
        <v>8865976</v>
      </c>
      <c r="AC104" s="71">
        <v>8092135</v>
      </c>
      <c r="AD104" s="518">
        <v>9493447</v>
      </c>
      <c r="AE104" s="408">
        <v>10372414.41</v>
      </c>
      <c r="AF104" s="408">
        <v>10064224.060000001</v>
      </c>
      <c r="AG104" s="408">
        <v>9793999.4000000004</v>
      </c>
      <c r="AH104" s="408">
        <v>11561528.220000001</v>
      </c>
      <c r="AI104" s="408">
        <v>8040308.5999999996</v>
      </c>
      <c r="AJ104" s="411">
        <v>11667801.58</v>
      </c>
      <c r="AK104" s="601">
        <v>9259550.7799999993</v>
      </c>
      <c r="AL104" s="408"/>
      <c r="AM104" s="408"/>
      <c r="AN104" s="408"/>
      <c r="AO104" s="408"/>
      <c r="AP104" s="408"/>
      <c r="AQ104" s="408"/>
      <c r="AR104" s="408"/>
      <c r="AS104" s="408"/>
      <c r="AT104" s="408"/>
      <c r="AU104" s="408"/>
      <c r="AV104" s="408"/>
      <c r="AW104" s="261">
        <f t="shared" si="52"/>
        <v>-2859503.8499999996</v>
      </c>
      <c r="AX104" s="66">
        <f t="shared" si="52"/>
        <v>-3687625.75</v>
      </c>
      <c r="AY104" s="66">
        <f t="shared" si="52"/>
        <v>-1310323.0600000005</v>
      </c>
      <c r="AZ104" s="66">
        <f t="shared" si="52"/>
        <v>-1253812.2400000021</v>
      </c>
      <c r="BA104" s="66">
        <f t="shared" si="52"/>
        <v>-2997004.51</v>
      </c>
      <c r="BB104" s="66">
        <f t="shared" si="52"/>
        <v>-1816670.9800000023</v>
      </c>
      <c r="BC104" s="66">
        <f t="shared" si="52"/>
        <v>-303479.58999999985</v>
      </c>
      <c r="BD104" s="66">
        <f t="shared" si="52"/>
        <v>-3617759.8900000043</v>
      </c>
      <c r="BE104" s="66">
        <f t="shared" si="52"/>
        <v>-379992.70999999903</v>
      </c>
      <c r="BF104" s="106">
        <f t="shared" si="52"/>
        <v>-2072626.7200000007</v>
      </c>
      <c r="BG104" s="359"/>
    </row>
    <row r="105" spans="1:59" x14ac:dyDescent="0.25">
      <c r="A105" s="4"/>
      <c r="B105" s="132" t="s">
        <v>51</v>
      </c>
      <c r="C105" s="186">
        <v>1799330.3699999999</v>
      </c>
      <c r="D105" s="187">
        <v>2346966.4200000004</v>
      </c>
      <c r="E105" s="187">
        <v>1695535.8099999998</v>
      </c>
      <c r="F105" s="188">
        <v>1653518.71</v>
      </c>
      <c r="G105" s="187">
        <v>1973574.98</v>
      </c>
      <c r="H105" s="187">
        <v>2036544.5299999998</v>
      </c>
      <c r="I105" s="187">
        <v>1934017.91</v>
      </c>
      <c r="J105" s="187">
        <v>2142703.8000000003</v>
      </c>
      <c r="K105" s="187">
        <v>1769743.63</v>
      </c>
      <c r="L105" s="187">
        <v>1749411.5800000003</v>
      </c>
      <c r="M105" s="187">
        <v>1888237.3699999999</v>
      </c>
      <c r="N105" s="285">
        <v>1826883.64</v>
      </c>
      <c r="O105" s="290">
        <v>1752576.6399999997</v>
      </c>
      <c r="P105" s="187">
        <v>1690539</v>
      </c>
      <c r="Q105" s="252">
        <v>1225963</v>
      </c>
      <c r="R105" s="65">
        <v>1550984</v>
      </c>
      <c r="S105" s="65">
        <v>1369855</v>
      </c>
      <c r="T105" s="65">
        <v>1427356.48</v>
      </c>
      <c r="U105" s="257">
        <v>1414023</v>
      </c>
      <c r="V105" s="71">
        <v>1584798.89</v>
      </c>
      <c r="W105" s="71">
        <v>1309040</v>
      </c>
      <c r="X105" s="106">
        <v>1197242</v>
      </c>
      <c r="Y105" s="71">
        <v>1282427</v>
      </c>
      <c r="Z105" s="71">
        <v>1314389</v>
      </c>
      <c r="AA105" s="71">
        <v>1656804</v>
      </c>
      <c r="AB105" s="71">
        <v>1296800</v>
      </c>
      <c r="AC105" s="71">
        <v>1239285</v>
      </c>
      <c r="AD105" s="518">
        <v>1312054</v>
      </c>
      <c r="AE105" s="408">
        <v>1431262.15</v>
      </c>
      <c r="AF105" s="408">
        <v>1710988.65</v>
      </c>
      <c r="AG105" s="408">
        <v>1290602.8899999999</v>
      </c>
      <c r="AH105" s="408">
        <v>1688345.9</v>
      </c>
      <c r="AI105" s="408">
        <v>1295391.92</v>
      </c>
      <c r="AJ105" s="411">
        <v>1757904.07</v>
      </c>
      <c r="AK105" s="601">
        <v>1231742.06</v>
      </c>
      <c r="AL105" s="408"/>
      <c r="AM105" s="408"/>
      <c r="AN105" s="408"/>
      <c r="AO105" s="408"/>
      <c r="AP105" s="408"/>
      <c r="AQ105" s="408"/>
      <c r="AR105" s="408"/>
      <c r="AS105" s="408"/>
      <c r="AT105" s="408"/>
      <c r="AU105" s="408"/>
      <c r="AV105" s="408"/>
      <c r="AW105" s="261">
        <f t="shared" si="52"/>
        <v>-46753.730000000214</v>
      </c>
      <c r="AX105" s="66">
        <f t="shared" si="52"/>
        <v>-656427.42000000039</v>
      </c>
      <c r="AY105" s="66">
        <f t="shared" si="52"/>
        <v>-469572.80999999982</v>
      </c>
      <c r="AZ105" s="66">
        <f t="shared" si="52"/>
        <v>-102534.70999999996</v>
      </c>
      <c r="BA105" s="66">
        <f t="shared" si="52"/>
        <v>-603719.98</v>
      </c>
      <c r="BB105" s="66">
        <f t="shared" si="52"/>
        <v>-609188.04999999981</v>
      </c>
      <c r="BC105" s="66">
        <f t="shared" si="52"/>
        <v>-519994.90999999992</v>
      </c>
      <c r="BD105" s="66">
        <f t="shared" si="52"/>
        <v>-557904.91000000038</v>
      </c>
      <c r="BE105" s="66">
        <f t="shared" si="52"/>
        <v>-460703.62999999989</v>
      </c>
      <c r="BF105" s="106">
        <f t="shared" si="52"/>
        <v>-552169.58000000031</v>
      </c>
      <c r="BG105" s="359"/>
    </row>
    <row r="106" spans="1:59" ht="15.75" thickBot="1" x14ac:dyDescent="0.3">
      <c r="A106" s="4"/>
      <c r="B106" s="179" t="s">
        <v>46</v>
      </c>
      <c r="C106" s="189">
        <v>49474238.350000001</v>
      </c>
      <c r="D106" s="190">
        <v>47761317.57</v>
      </c>
      <c r="E106" s="191">
        <v>41480792.110000007</v>
      </c>
      <c r="F106" s="191">
        <v>37273520.399999999</v>
      </c>
      <c r="G106" s="190">
        <v>44471169.139999993</v>
      </c>
      <c r="H106" s="191">
        <v>47508288.310000002</v>
      </c>
      <c r="I106" s="191">
        <v>45436632.799999997</v>
      </c>
      <c r="J106" s="191">
        <v>45833506.140000001</v>
      </c>
      <c r="K106" s="191">
        <v>36054985.500000007</v>
      </c>
      <c r="L106" s="190">
        <v>38725936.739999995</v>
      </c>
      <c r="M106" s="190">
        <v>45667189.729999997</v>
      </c>
      <c r="N106" s="192">
        <v>42640628.57</v>
      </c>
      <c r="O106" s="309">
        <v>42623905.630000003</v>
      </c>
      <c r="P106" s="192">
        <v>39286546</v>
      </c>
      <c r="Q106" s="253">
        <f t="shared" ref="Q106:W106" si="53">SUM(Q101:Q105)</f>
        <v>36542664</v>
      </c>
      <c r="R106" s="253">
        <f t="shared" si="53"/>
        <v>37303713</v>
      </c>
      <c r="S106" s="253">
        <f t="shared" si="53"/>
        <v>41060476</v>
      </c>
      <c r="T106" s="253">
        <f t="shared" si="53"/>
        <v>45230761.379999988</v>
      </c>
      <c r="U106" s="253">
        <f t="shared" si="53"/>
        <v>44105321</v>
      </c>
      <c r="V106" s="253">
        <f t="shared" si="53"/>
        <v>38129783.399999999</v>
      </c>
      <c r="W106" s="253">
        <f t="shared" si="53"/>
        <v>35824700</v>
      </c>
      <c r="X106" s="450">
        <v>35824700</v>
      </c>
      <c r="Y106" s="253">
        <f t="shared" ref="Y106:AD106" si="54">SUM(Y101:Y105)</f>
        <v>38511237</v>
      </c>
      <c r="Z106" s="253">
        <f t="shared" si="54"/>
        <v>40490760</v>
      </c>
      <c r="AA106" s="253">
        <f t="shared" si="54"/>
        <v>49856065</v>
      </c>
      <c r="AB106" s="253">
        <f t="shared" si="54"/>
        <v>39362386</v>
      </c>
      <c r="AC106" s="253">
        <f t="shared" si="54"/>
        <v>35415235</v>
      </c>
      <c r="AD106" s="411">
        <f t="shared" si="54"/>
        <v>39863780</v>
      </c>
      <c r="AE106" s="411">
        <v>45406476.57</v>
      </c>
      <c r="AF106" s="408">
        <v>47902037.18</v>
      </c>
      <c r="AG106" s="411">
        <v>47370331.020000003</v>
      </c>
      <c r="AH106" s="411">
        <f>SUM(AH101:AH105)</f>
        <v>47222720.839999996</v>
      </c>
      <c r="AI106" s="411">
        <f>SUM(AI101:AI105)</f>
        <v>37209643.509999998</v>
      </c>
      <c r="AJ106" s="411">
        <f>SUM(AJ101:AJ105)</f>
        <v>51748140.559999995</v>
      </c>
      <c r="AK106" s="604">
        <f>SUM(AK101:AK105)</f>
        <v>41837375.090000004</v>
      </c>
      <c r="AL106" s="411"/>
      <c r="AM106" s="411"/>
      <c r="AN106" s="411"/>
      <c r="AO106" s="411"/>
      <c r="AP106" s="411"/>
      <c r="AQ106" s="411"/>
      <c r="AR106" s="411"/>
      <c r="AS106" s="411"/>
      <c r="AT106" s="411"/>
      <c r="AU106" s="411"/>
      <c r="AV106" s="411"/>
      <c r="AW106" s="298">
        <f t="shared" si="52"/>
        <v>-6850332.7199999988</v>
      </c>
      <c r="AX106" s="60">
        <f t="shared" si="52"/>
        <v>-8474771.5700000003</v>
      </c>
      <c r="AY106" s="59">
        <f t="shared" si="52"/>
        <v>-4938128.1100000069</v>
      </c>
      <c r="AZ106" s="59">
        <f t="shared" si="52"/>
        <v>30192.60000000149</v>
      </c>
      <c r="BA106" s="59">
        <f t="shared" si="52"/>
        <v>-3410693.1399999931</v>
      </c>
      <c r="BB106" s="59">
        <f t="shared" si="52"/>
        <v>-2277526.9300000146</v>
      </c>
      <c r="BC106" s="59">
        <f t="shared" si="52"/>
        <v>-1331311.799999997</v>
      </c>
      <c r="BD106" s="59">
        <f t="shared" si="52"/>
        <v>-7703722.7400000021</v>
      </c>
      <c r="BE106" s="59">
        <f t="shared" si="52"/>
        <v>-230285.50000000745</v>
      </c>
      <c r="BF106" s="107">
        <f t="shared" si="52"/>
        <v>-2901236.7399999946</v>
      </c>
      <c r="BG106" s="359"/>
    </row>
    <row r="107" spans="1:59" x14ac:dyDescent="0.25">
      <c r="A107" s="4">
        <v>15</v>
      </c>
      <c r="B107" s="180" t="s">
        <v>36</v>
      </c>
      <c r="C107" s="193"/>
      <c r="D107" s="194"/>
      <c r="E107" s="194"/>
      <c r="F107" s="195"/>
      <c r="G107" s="194"/>
      <c r="H107" s="194"/>
      <c r="I107" s="194"/>
      <c r="J107" s="194"/>
      <c r="K107" s="194"/>
      <c r="L107" s="194"/>
      <c r="M107" s="194"/>
      <c r="N107" s="303"/>
      <c r="O107" s="310"/>
      <c r="P107" s="194"/>
      <c r="Q107" s="254"/>
      <c r="R107" s="80"/>
      <c r="S107" s="80"/>
      <c r="T107" s="80"/>
      <c r="U107" s="293"/>
      <c r="V107" s="360"/>
      <c r="W107" s="360"/>
      <c r="X107" s="451"/>
      <c r="Y107" s="360"/>
      <c r="Z107" s="360"/>
      <c r="AA107" s="360"/>
      <c r="AB107" s="360"/>
      <c r="AC107" s="360"/>
      <c r="AD107" s="519"/>
      <c r="AE107" s="523"/>
      <c r="AF107" s="523"/>
      <c r="AG107" s="523"/>
      <c r="AH107" s="523"/>
      <c r="AI107" s="523"/>
      <c r="AJ107" s="589"/>
      <c r="AK107" s="607"/>
      <c r="AL107" s="523"/>
      <c r="AM107" s="523"/>
      <c r="AN107" s="523"/>
      <c r="AO107" s="523"/>
      <c r="AP107" s="523"/>
      <c r="AQ107" s="523"/>
      <c r="AR107" s="523"/>
      <c r="AS107" s="523"/>
      <c r="AT107" s="523"/>
      <c r="AU107" s="523"/>
      <c r="AV107" s="523"/>
      <c r="AW107" s="299"/>
      <c r="AX107" s="82"/>
      <c r="AY107" s="83"/>
      <c r="AZ107" s="83"/>
      <c r="BA107" s="83"/>
      <c r="BB107" s="83"/>
      <c r="BC107" s="83"/>
      <c r="BD107" s="83"/>
      <c r="BE107" s="83"/>
      <c r="BF107" s="331"/>
      <c r="BG107" s="392"/>
    </row>
    <row r="108" spans="1:59" x14ac:dyDescent="0.25">
      <c r="A108" s="4"/>
      <c r="B108" s="132" t="s">
        <v>41</v>
      </c>
      <c r="C108" s="196">
        <v>134850</v>
      </c>
      <c r="D108" s="197">
        <v>133929</v>
      </c>
      <c r="E108" s="197">
        <v>131101</v>
      </c>
      <c r="F108" s="198">
        <v>119336</v>
      </c>
      <c r="G108" s="197">
        <v>135537</v>
      </c>
      <c r="H108" s="197">
        <v>128347</v>
      </c>
      <c r="I108" s="197">
        <v>128877</v>
      </c>
      <c r="J108" s="197">
        <v>140781</v>
      </c>
      <c r="K108" s="197">
        <v>124180</v>
      </c>
      <c r="L108" s="197">
        <v>125444</v>
      </c>
      <c r="M108" s="197">
        <v>133829</v>
      </c>
      <c r="N108" s="304">
        <v>124846</v>
      </c>
      <c r="O108" s="311">
        <v>137424</v>
      </c>
      <c r="P108" s="197">
        <v>130815</v>
      </c>
      <c r="Q108" s="255">
        <v>119449</v>
      </c>
      <c r="R108" s="85">
        <v>129809</v>
      </c>
      <c r="S108" s="85">
        <v>125959</v>
      </c>
      <c r="T108" s="85">
        <v>124231</v>
      </c>
      <c r="U108" s="294">
        <v>126444</v>
      </c>
      <c r="V108" s="361">
        <v>122688</v>
      </c>
      <c r="W108" s="361">
        <v>124291</v>
      </c>
      <c r="X108" s="332">
        <v>126787</v>
      </c>
      <c r="Y108" s="361">
        <v>121959</v>
      </c>
      <c r="Z108" s="361">
        <v>122178</v>
      </c>
      <c r="AA108" s="361">
        <v>144282</v>
      </c>
      <c r="AB108" s="361">
        <v>123911</v>
      </c>
      <c r="AC108" s="361">
        <v>117966</v>
      </c>
      <c r="AD108" s="520">
        <v>128841</v>
      </c>
      <c r="AE108" s="524">
        <v>125902</v>
      </c>
      <c r="AF108" s="524">
        <v>129009</v>
      </c>
      <c r="AG108" s="524">
        <v>126829</v>
      </c>
      <c r="AH108" s="524">
        <v>129453</v>
      </c>
      <c r="AI108" s="524">
        <v>131327</v>
      </c>
      <c r="AJ108" s="590">
        <v>130872</v>
      </c>
      <c r="AK108" s="608">
        <v>127260</v>
      </c>
      <c r="AL108" s="524"/>
      <c r="AM108" s="524"/>
      <c r="AN108" s="524"/>
      <c r="AO108" s="524"/>
      <c r="AP108" s="524"/>
      <c r="AQ108" s="524"/>
      <c r="AR108" s="524"/>
      <c r="AS108" s="524"/>
      <c r="AT108" s="524"/>
      <c r="AU108" s="524"/>
      <c r="AV108" s="524"/>
      <c r="AW108" s="300">
        <f t="shared" ref="AW108:BF113" si="55">O108-C108</f>
        <v>2574</v>
      </c>
      <c r="AX108" s="86">
        <f t="shared" si="55"/>
        <v>-3114</v>
      </c>
      <c r="AY108" s="86">
        <f t="shared" si="55"/>
        <v>-11652</v>
      </c>
      <c r="AZ108" s="86">
        <f t="shared" si="55"/>
        <v>10473</v>
      </c>
      <c r="BA108" s="86">
        <f t="shared" si="55"/>
        <v>-9578</v>
      </c>
      <c r="BB108" s="86">
        <f t="shared" si="55"/>
        <v>-4116</v>
      </c>
      <c r="BC108" s="86">
        <f t="shared" si="55"/>
        <v>-2433</v>
      </c>
      <c r="BD108" s="86">
        <f t="shared" si="55"/>
        <v>-18093</v>
      </c>
      <c r="BE108" s="86">
        <f t="shared" si="55"/>
        <v>111</v>
      </c>
      <c r="BF108" s="332">
        <f t="shared" si="55"/>
        <v>1343</v>
      </c>
      <c r="BG108" s="363"/>
    </row>
    <row r="109" spans="1:59" x14ac:dyDescent="0.25">
      <c r="A109" s="4"/>
      <c r="B109" s="132" t="s">
        <v>42</v>
      </c>
      <c r="C109" s="196">
        <v>29565</v>
      </c>
      <c r="D109" s="197">
        <v>28649</v>
      </c>
      <c r="E109" s="197">
        <v>30035</v>
      </c>
      <c r="F109" s="198">
        <v>27329</v>
      </c>
      <c r="G109" s="197">
        <v>29805</v>
      </c>
      <c r="H109" s="197">
        <v>28221</v>
      </c>
      <c r="I109" s="197">
        <v>29039</v>
      </c>
      <c r="J109" s="197">
        <v>30334</v>
      </c>
      <c r="K109" s="197">
        <v>26221</v>
      </c>
      <c r="L109" s="197">
        <v>24375</v>
      </c>
      <c r="M109" s="197">
        <v>26114</v>
      </c>
      <c r="N109" s="304">
        <v>25395</v>
      </c>
      <c r="O109" s="311">
        <v>27300</v>
      </c>
      <c r="P109" s="197">
        <v>26756</v>
      </c>
      <c r="Q109" s="255">
        <v>26971</v>
      </c>
      <c r="R109" s="85">
        <v>27680</v>
      </c>
      <c r="S109" s="85">
        <v>29407</v>
      </c>
      <c r="T109" s="85">
        <v>26165</v>
      </c>
      <c r="U109" s="294">
        <v>27165</v>
      </c>
      <c r="V109" s="361">
        <v>27973</v>
      </c>
      <c r="W109" s="361">
        <v>24910</v>
      </c>
      <c r="X109" s="332">
        <v>25363</v>
      </c>
      <c r="Y109" s="361">
        <v>25776</v>
      </c>
      <c r="Z109" s="361">
        <v>25881</v>
      </c>
      <c r="AA109" s="361">
        <v>32452</v>
      </c>
      <c r="AB109" s="361">
        <v>23077</v>
      </c>
      <c r="AC109" s="361">
        <v>23933</v>
      </c>
      <c r="AD109" s="520">
        <v>27480</v>
      </c>
      <c r="AE109" s="524">
        <v>26969</v>
      </c>
      <c r="AF109" s="524">
        <v>27923</v>
      </c>
      <c r="AG109" s="524">
        <v>29257</v>
      </c>
      <c r="AH109" s="524">
        <v>30900</v>
      </c>
      <c r="AI109" s="524">
        <v>26916</v>
      </c>
      <c r="AJ109" s="590">
        <v>35480</v>
      </c>
      <c r="AK109" s="608">
        <v>18023</v>
      </c>
      <c r="AL109" s="524"/>
      <c r="AM109" s="524"/>
      <c r="AN109" s="524"/>
      <c r="AO109" s="524"/>
      <c r="AP109" s="524"/>
      <c r="AQ109" s="524"/>
      <c r="AR109" s="524"/>
      <c r="AS109" s="524"/>
      <c r="AT109" s="524"/>
      <c r="AU109" s="524"/>
      <c r="AV109" s="524"/>
      <c r="AW109" s="300">
        <f t="shared" si="55"/>
        <v>-2265</v>
      </c>
      <c r="AX109" s="86">
        <f t="shared" si="55"/>
        <v>-1893</v>
      </c>
      <c r="AY109" s="86">
        <f t="shared" si="55"/>
        <v>-3064</v>
      </c>
      <c r="AZ109" s="86">
        <f t="shared" si="55"/>
        <v>351</v>
      </c>
      <c r="BA109" s="86">
        <f t="shared" si="55"/>
        <v>-398</v>
      </c>
      <c r="BB109" s="86">
        <f t="shared" si="55"/>
        <v>-2056</v>
      </c>
      <c r="BC109" s="86">
        <f t="shared" si="55"/>
        <v>-1874</v>
      </c>
      <c r="BD109" s="86">
        <f t="shared" si="55"/>
        <v>-2361</v>
      </c>
      <c r="BE109" s="86">
        <f t="shared" si="55"/>
        <v>-1311</v>
      </c>
      <c r="BF109" s="332">
        <f t="shared" si="55"/>
        <v>988</v>
      </c>
      <c r="BG109" s="363"/>
    </row>
    <row r="110" spans="1:59" x14ac:dyDescent="0.25">
      <c r="A110" s="4"/>
      <c r="B110" s="132" t="s">
        <v>43</v>
      </c>
      <c r="C110" s="196">
        <v>19042</v>
      </c>
      <c r="D110" s="197">
        <v>19781</v>
      </c>
      <c r="E110" s="197">
        <v>18498</v>
      </c>
      <c r="F110" s="198">
        <v>17624</v>
      </c>
      <c r="G110" s="197">
        <v>19561</v>
      </c>
      <c r="H110" s="197">
        <v>18870</v>
      </c>
      <c r="I110" s="197">
        <v>17832</v>
      </c>
      <c r="J110" s="197">
        <v>20816</v>
      </c>
      <c r="K110" s="197">
        <v>18236</v>
      </c>
      <c r="L110" s="197">
        <v>18212</v>
      </c>
      <c r="M110" s="197">
        <v>19174</v>
      </c>
      <c r="N110" s="304">
        <v>18128</v>
      </c>
      <c r="O110" s="311">
        <v>18002</v>
      </c>
      <c r="P110" s="197">
        <v>19034</v>
      </c>
      <c r="Q110" s="255">
        <f>16983+47</f>
        <v>17030</v>
      </c>
      <c r="R110" s="85">
        <v>18485</v>
      </c>
      <c r="S110" s="85">
        <v>18525</v>
      </c>
      <c r="T110" s="85">
        <v>18046</v>
      </c>
      <c r="U110" s="294">
        <v>18569</v>
      </c>
      <c r="V110" s="361">
        <v>17817</v>
      </c>
      <c r="W110" s="361">
        <v>18635</v>
      </c>
      <c r="X110" s="332">
        <v>17892</v>
      </c>
      <c r="Y110" s="361">
        <v>17458</v>
      </c>
      <c r="Z110" s="361">
        <v>18564</v>
      </c>
      <c r="AA110" s="361">
        <v>20449</v>
      </c>
      <c r="AB110" s="361">
        <v>18270</v>
      </c>
      <c r="AC110" s="361">
        <v>17586</v>
      </c>
      <c r="AD110" s="520">
        <v>19295</v>
      </c>
      <c r="AE110" s="524">
        <v>18363</v>
      </c>
      <c r="AF110" s="524">
        <v>18751</v>
      </c>
      <c r="AG110" s="524">
        <v>17314</v>
      </c>
      <c r="AH110" s="524">
        <v>19192</v>
      </c>
      <c r="AI110" s="524">
        <v>17158</v>
      </c>
      <c r="AJ110" s="590">
        <v>21380</v>
      </c>
      <c r="AK110" s="608">
        <v>16482</v>
      </c>
      <c r="AL110" s="524"/>
      <c r="AM110" s="524"/>
      <c r="AN110" s="524"/>
      <c r="AO110" s="524"/>
      <c r="AP110" s="524"/>
      <c r="AQ110" s="524"/>
      <c r="AR110" s="524"/>
      <c r="AS110" s="524"/>
      <c r="AT110" s="524"/>
      <c r="AU110" s="524"/>
      <c r="AV110" s="524"/>
      <c r="AW110" s="300">
        <f t="shared" si="55"/>
        <v>-1040</v>
      </c>
      <c r="AX110" s="86">
        <f t="shared" si="55"/>
        <v>-747</v>
      </c>
      <c r="AY110" s="86">
        <f t="shared" si="55"/>
        <v>-1468</v>
      </c>
      <c r="AZ110" s="86">
        <f t="shared" si="55"/>
        <v>861</v>
      </c>
      <c r="BA110" s="86">
        <f t="shared" si="55"/>
        <v>-1036</v>
      </c>
      <c r="BB110" s="86">
        <f t="shared" si="55"/>
        <v>-824</v>
      </c>
      <c r="BC110" s="86">
        <f t="shared" si="55"/>
        <v>737</v>
      </c>
      <c r="BD110" s="86">
        <f t="shared" si="55"/>
        <v>-2999</v>
      </c>
      <c r="BE110" s="86">
        <f t="shared" si="55"/>
        <v>399</v>
      </c>
      <c r="BF110" s="332">
        <f t="shared" si="55"/>
        <v>-320</v>
      </c>
      <c r="BG110" s="363"/>
    </row>
    <row r="111" spans="1:59" x14ac:dyDescent="0.25">
      <c r="A111" s="4"/>
      <c r="B111" s="132" t="s">
        <v>52</v>
      </c>
      <c r="C111" s="196">
        <v>1139</v>
      </c>
      <c r="D111" s="197">
        <v>1193</v>
      </c>
      <c r="E111" s="197">
        <v>1042</v>
      </c>
      <c r="F111" s="198">
        <v>1031</v>
      </c>
      <c r="G111" s="197">
        <v>1143</v>
      </c>
      <c r="H111" s="197">
        <v>1045</v>
      </c>
      <c r="I111" s="197">
        <v>1036</v>
      </c>
      <c r="J111" s="197">
        <v>1214</v>
      </c>
      <c r="K111" s="197">
        <v>1030</v>
      </c>
      <c r="L111" s="197">
        <v>1081</v>
      </c>
      <c r="M111" s="197">
        <v>1081</v>
      </c>
      <c r="N111" s="304">
        <v>1047</v>
      </c>
      <c r="O111" s="311">
        <v>1025</v>
      </c>
      <c r="P111" s="197">
        <v>1047</v>
      </c>
      <c r="Q111" s="255">
        <f>1002</f>
        <v>1002</v>
      </c>
      <c r="R111" s="85">
        <v>1077</v>
      </c>
      <c r="S111" s="85">
        <v>1042</v>
      </c>
      <c r="T111" s="85">
        <v>1055</v>
      </c>
      <c r="U111" s="294">
        <v>1080</v>
      </c>
      <c r="V111" s="361">
        <v>1003</v>
      </c>
      <c r="W111" s="361">
        <v>1087</v>
      </c>
      <c r="X111" s="332">
        <v>1006</v>
      </c>
      <c r="Y111" s="361">
        <v>956</v>
      </c>
      <c r="Z111" s="361">
        <v>983</v>
      </c>
      <c r="AA111" s="361">
        <v>1191</v>
      </c>
      <c r="AB111" s="361">
        <v>1005</v>
      </c>
      <c r="AC111" s="361">
        <v>996</v>
      </c>
      <c r="AD111" s="520">
        <v>1087</v>
      </c>
      <c r="AE111" s="524">
        <v>1063</v>
      </c>
      <c r="AF111" s="524">
        <v>1031</v>
      </c>
      <c r="AG111" s="524">
        <v>933</v>
      </c>
      <c r="AH111" s="524">
        <v>1096</v>
      </c>
      <c r="AI111" s="524">
        <v>942</v>
      </c>
      <c r="AJ111" s="590">
        <v>1207</v>
      </c>
      <c r="AK111" s="608">
        <v>958</v>
      </c>
      <c r="AL111" s="524"/>
      <c r="AM111" s="524"/>
      <c r="AN111" s="524"/>
      <c r="AO111" s="524"/>
      <c r="AP111" s="524"/>
      <c r="AQ111" s="524"/>
      <c r="AR111" s="524"/>
      <c r="AS111" s="524"/>
      <c r="AT111" s="524"/>
      <c r="AU111" s="524"/>
      <c r="AV111" s="524"/>
      <c r="AW111" s="300">
        <f t="shared" si="55"/>
        <v>-114</v>
      </c>
      <c r="AX111" s="86">
        <f t="shared" si="55"/>
        <v>-146</v>
      </c>
      <c r="AY111" s="86">
        <f t="shared" si="55"/>
        <v>-40</v>
      </c>
      <c r="AZ111" s="86">
        <f t="shared" si="55"/>
        <v>46</v>
      </c>
      <c r="BA111" s="86">
        <f t="shared" si="55"/>
        <v>-101</v>
      </c>
      <c r="BB111" s="86">
        <f t="shared" si="55"/>
        <v>10</v>
      </c>
      <c r="BC111" s="86">
        <f t="shared" si="55"/>
        <v>44</v>
      </c>
      <c r="BD111" s="86">
        <f t="shared" si="55"/>
        <v>-211</v>
      </c>
      <c r="BE111" s="86">
        <f t="shared" si="55"/>
        <v>57</v>
      </c>
      <c r="BF111" s="332">
        <f t="shared" si="55"/>
        <v>-75</v>
      </c>
      <c r="BG111" s="363"/>
    </row>
    <row r="112" spans="1:59" x14ac:dyDescent="0.25">
      <c r="A112" s="4"/>
      <c r="B112" s="132" t="s">
        <v>51</v>
      </c>
      <c r="C112" s="196">
        <v>1828</v>
      </c>
      <c r="D112" s="197">
        <v>1939</v>
      </c>
      <c r="E112" s="197">
        <v>1710</v>
      </c>
      <c r="F112" s="198">
        <v>1647</v>
      </c>
      <c r="G112" s="197">
        <v>1860</v>
      </c>
      <c r="H112" s="197">
        <v>1775</v>
      </c>
      <c r="I112" s="197">
        <v>1648</v>
      </c>
      <c r="J112" s="197">
        <v>1928</v>
      </c>
      <c r="K112" s="197">
        <v>1668</v>
      </c>
      <c r="L112" s="197">
        <v>1706</v>
      </c>
      <c r="M112" s="197">
        <v>1824</v>
      </c>
      <c r="N112" s="304">
        <v>1649</v>
      </c>
      <c r="O112" s="311">
        <v>1659</v>
      </c>
      <c r="P112" s="197">
        <v>1778</v>
      </c>
      <c r="Q112" s="255">
        <v>1552</v>
      </c>
      <c r="R112" s="85">
        <v>1720</v>
      </c>
      <c r="S112" s="85">
        <v>1728</v>
      </c>
      <c r="T112" s="85">
        <v>1664</v>
      </c>
      <c r="U112" s="294">
        <v>1655</v>
      </c>
      <c r="V112" s="361">
        <v>1702</v>
      </c>
      <c r="W112" s="361">
        <v>1711</v>
      </c>
      <c r="X112" s="332">
        <v>1621</v>
      </c>
      <c r="Y112" s="361">
        <v>1596</v>
      </c>
      <c r="Z112" s="361">
        <v>1645</v>
      </c>
      <c r="AA112" s="361">
        <v>1889</v>
      </c>
      <c r="AB112" s="361">
        <v>1631</v>
      </c>
      <c r="AC112" s="361">
        <v>1587</v>
      </c>
      <c r="AD112" s="520">
        <v>1730</v>
      </c>
      <c r="AE112" s="524">
        <v>1656</v>
      </c>
      <c r="AF112" s="524">
        <v>1702</v>
      </c>
      <c r="AG112" s="524">
        <v>1597</v>
      </c>
      <c r="AH112" s="524">
        <v>1748</v>
      </c>
      <c r="AI112" s="524">
        <v>1525</v>
      </c>
      <c r="AJ112" s="590">
        <v>1983</v>
      </c>
      <c r="AK112" s="608">
        <v>1497</v>
      </c>
      <c r="AL112" s="524"/>
      <c r="AM112" s="524"/>
      <c r="AN112" s="524"/>
      <c r="AO112" s="524"/>
      <c r="AP112" s="524"/>
      <c r="AQ112" s="524"/>
      <c r="AR112" s="524"/>
      <c r="AS112" s="524"/>
      <c r="AT112" s="524"/>
      <c r="AU112" s="524"/>
      <c r="AV112" s="524"/>
      <c r="AW112" s="300">
        <f t="shared" si="55"/>
        <v>-169</v>
      </c>
      <c r="AX112" s="86">
        <f t="shared" si="55"/>
        <v>-161</v>
      </c>
      <c r="AY112" s="86">
        <f t="shared" si="55"/>
        <v>-158</v>
      </c>
      <c r="AZ112" s="86">
        <f t="shared" si="55"/>
        <v>73</v>
      </c>
      <c r="BA112" s="86">
        <f t="shared" si="55"/>
        <v>-132</v>
      </c>
      <c r="BB112" s="86">
        <f t="shared" si="55"/>
        <v>-111</v>
      </c>
      <c r="BC112" s="86">
        <f t="shared" si="55"/>
        <v>7</v>
      </c>
      <c r="BD112" s="86">
        <f t="shared" si="55"/>
        <v>-226</v>
      </c>
      <c r="BE112" s="86">
        <f t="shared" si="55"/>
        <v>43</v>
      </c>
      <c r="BF112" s="332">
        <f t="shared" si="55"/>
        <v>-85</v>
      </c>
      <c r="BG112" s="363"/>
    </row>
    <row r="113" spans="1:59" ht="15.75" thickBot="1" x14ac:dyDescent="0.3">
      <c r="A113" s="4"/>
      <c r="B113" s="179" t="s">
        <v>46</v>
      </c>
      <c r="C113" s="199">
        <v>186424</v>
      </c>
      <c r="D113" s="200">
        <v>185491</v>
      </c>
      <c r="E113" s="200">
        <v>182386</v>
      </c>
      <c r="F113" s="200">
        <v>166967</v>
      </c>
      <c r="G113" s="200">
        <v>187906</v>
      </c>
      <c r="H113" s="200">
        <v>178258</v>
      </c>
      <c r="I113" s="200">
        <v>178432</v>
      </c>
      <c r="J113" s="200">
        <v>195073</v>
      </c>
      <c r="K113" s="200">
        <v>171335</v>
      </c>
      <c r="L113" s="200">
        <v>170818</v>
      </c>
      <c r="M113" s="200">
        <v>182022</v>
      </c>
      <c r="N113" s="305">
        <v>171065</v>
      </c>
      <c r="O113" s="312">
        <v>185410</v>
      </c>
      <c r="P113" s="200">
        <v>179430</v>
      </c>
      <c r="Q113" s="242">
        <f>SUM(Q108:Q112)</f>
        <v>166004</v>
      </c>
      <c r="R113" s="242">
        <f>SUM(R108:R112)</f>
        <v>178771</v>
      </c>
      <c r="S113" s="242">
        <f>SUM(S108:S112)</f>
        <v>176661</v>
      </c>
      <c r="T113" s="242">
        <f>SUM(T108:T112)</f>
        <v>171161</v>
      </c>
      <c r="U113" s="316">
        <f t="shared" ref="U113:AD113" si="56">SUM(U108:U112)</f>
        <v>174913</v>
      </c>
      <c r="V113" s="316">
        <f t="shared" si="56"/>
        <v>171183</v>
      </c>
      <c r="W113" s="316">
        <f t="shared" si="56"/>
        <v>170634</v>
      </c>
      <c r="X113" s="104">
        <f t="shared" si="56"/>
        <v>172669</v>
      </c>
      <c r="Y113" s="295">
        <f t="shared" si="56"/>
        <v>167745</v>
      </c>
      <c r="Z113" s="295">
        <f t="shared" si="56"/>
        <v>169251</v>
      </c>
      <c r="AA113" s="295">
        <f t="shared" si="56"/>
        <v>200263</v>
      </c>
      <c r="AB113" s="295">
        <f t="shared" si="56"/>
        <v>167894</v>
      </c>
      <c r="AC113" s="295">
        <f t="shared" si="56"/>
        <v>162068</v>
      </c>
      <c r="AD113" s="400">
        <f t="shared" si="56"/>
        <v>178433</v>
      </c>
      <c r="AE113" s="400">
        <f>SUM(AE108:AE112)</f>
        <v>173953</v>
      </c>
      <c r="AF113" s="400">
        <v>178416</v>
      </c>
      <c r="AG113" s="400">
        <v>175930</v>
      </c>
      <c r="AH113" s="400">
        <f>SUM(AH108:AH112)</f>
        <v>182389</v>
      </c>
      <c r="AI113" s="400">
        <f>SUM(AI108:AI112)</f>
        <v>177868</v>
      </c>
      <c r="AJ113" s="579">
        <f>SUM(AJ108:AJ112)</f>
        <v>190922</v>
      </c>
      <c r="AK113" s="593">
        <f>SUM(AK108:AK112)</f>
        <v>164220</v>
      </c>
      <c r="AL113" s="400"/>
      <c r="AM113" s="400"/>
      <c r="AN113" s="400"/>
      <c r="AO113" s="400"/>
      <c r="AP113" s="400"/>
      <c r="AQ113" s="400"/>
      <c r="AR113" s="400"/>
      <c r="AS113" s="400"/>
      <c r="AT113" s="400"/>
      <c r="AU113" s="400"/>
      <c r="AV113" s="400"/>
      <c r="AW113" s="301">
        <f t="shared" si="55"/>
        <v>-1014</v>
      </c>
      <c r="AX113" s="49">
        <f t="shared" si="55"/>
        <v>-6061</v>
      </c>
      <c r="AY113" s="49">
        <f t="shared" si="55"/>
        <v>-16382</v>
      </c>
      <c r="AZ113" s="49">
        <f t="shared" si="55"/>
        <v>11804</v>
      </c>
      <c r="BA113" s="49">
        <f t="shared" si="55"/>
        <v>-11245</v>
      </c>
      <c r="BB113" s="49">
        <f t="shared" si="55"/>
        <v>-7097</v>
      </c>
      <c r="BC113" s="49">
        <f t="shared" si="55"/>
        <v>-3519</v>
      </c>
      <c r="BD113" s="49">
        <f t="shared" si="55"/>
        <v>-23890</v>
      </c>
      <c r="BE113" s="49">
        <f t="shared" si="55"/>
        <v>-701</v>
      </c>
      <c r="BF113" s="104">
        <f t="shared" si="55"/>
        <v>1851</v>
      </c>
      <c r="BG113" s="363"/>
    </row>
    <row r="114" spans="1:59" x14ac:dyDescent="0.25">
      <c r="A114" s="4">
        <v>16</v>
      </c>
      <c r="B114" s="182" t="s">
        <v>49</v>
      </c>
      <c r="C114" s="201"/>
      <c r="D114" s="202"/>
      <c r="E114" s="202"/>
      <c r="F114" s="203"/>
      <c r="G114" s="202"/>
      <c r="H114" s="202"/>
      <c r="I114" s="202"/>
      <c r="J114" s="202"/>
      <c r="K114" s="202"/>
      <c r="L114" s="202"/>
      <c r="M114" s="202"/>
      <c r="N114" s="284"/>
      <c r="O114" s="287"/>
      <c r="P114" s="288"/>
      <c r="Q114" s="289"/>
      <c r="R114" s="260"/>
      <c r="S114" s="260"/>
      <c r="T114" s="260"/>
      <c r="U114" s="317"/>
      <c r="V114" s="362"/>
      <c r="W114" s="362"/>
      <c r="X114" s="452"/>
      <c r="Y114" s="362"/>
      <c r="Z114" s="362"/>
      <c r="AA114" s="362"/>
      <c r="AB114" s="362"/>
      <c r="AC114" s="362"/>
      <c r="AD114" s="521"/>
      <c r="AE114" s="525"/>
      <c r="AF114" s="525"/>
      <c r="AG114" s="525"/>
      <c r="AH114" s="525"/>
      <c r="AI114" s="525"/>
      <c r="AJ114" s="591"/>
      <c r="AK114" s="609"/>
      <c r="AL114" s="525"/>
      <c r="AM114" s="525"/>
      <c r="AN114" s="525"/>
      <c r="AO114" s="525"/>
      <c r="AP114" s="525"/>
      <c r="AQ114" s="525"/>
      <c r="AR114" s="525"/>
      <c r="AS114" s="525"/>
      <c r="AT114" s="525"/>
      <c r="AU114" s="525"/>
      <c r="AV114" s="525"/>
      <c r="AW114" s="333"/>
      <c r="AX114" s="91"/>
      <c r="AY114" s="92"/>
      <c r="AZ114" s="92"/>
      <c r="BA114" s="92"/>
      <c r="BB114" s="92"/>
      <c r="BC114" s="92"/>
      <c r="BD114" s="92"/>
      <c r="BE114" s="92"/>
      <c r="BF114" s="334"/>
      <c r="BG114" s="393"/>
    </row>
    <row r="115" spans="1:59" x14ac:dyDescent="0.25">
      <c r="A115" s="4"/>
      <c r="B115" s="132" t="s">
        <v>41</v>
      </c>
      <c r="C115" s="204">
        <v>-622135.29090891033</v>
      </c>
      <c r="D115" s="188">
        <v>-1028431.1491335742</v>
      </c>
      <c r="E115" s="188">
        <v>-1164248.02936434</v>
      </c>
      <c r="F115" s="188">
        <v>1972586.5278567877</v>
      </c>
      <c r="G115" s="188">
        <v>4080666.486779023</v>
      </c>
      <c r="H115" s="188">
        <v>2766190.3788857535</v>
      </c>
      <c r="I115" s="188">
        <v>-1435490.8700169958</v>
      </c>
      <c r="J115" s="188">
        <v>-2499316.4720367417</v>
      </c>
      <c r="K115" s="188">
        <v>2366756.3742602393</v>
      </c>
      <c r="L115" s="188">
        <v>6095529.4500000011</v>
      </c>
      <c r="M115" s="188">
        <v>2738671.3100000024</v>
      </c>
      <c r="N115" s="285">
        <v>2356326.729999993</v>
      </c>
      <c r="O115" s="290">
        <v>-1065525.4999999963</v>
      </c>
      <c r="P115" s="188">
        <v>1633939.6599999964</v>
      </c>
      <c r="Q115" s="237">
        <f t="shared" ref="Q115:R119" si="57">Q94-Q101</f>
        <v>1232819.9599999972</v>
      </c>
      <c r="R115" s="237">
        <f t="shared" si="57"/>
        <v>1895664.4200000018</v>
      </c>
      <c r="S115" s="237">
        <f t="shared" ref="S115:AE115" si="58">S94-S101</f>
        <v>6119079.379999999</v>
      </c>
      <c r="T115" s="237">
        <f t="shared" si="58"/>
        <v>2930410.5599999949</v>
      </c>
      <c r="U115" s="250">
        <f t="shared" si="58"/>
        <v>-1483648.0099999979</v>
      </c>
      <c r="V115" s="250">
        <f t="shared" si="58"/>
        <v>-197713.59999999776</v>
      </c>
      <c r="W115" s="250">
        <f t="shared" si="58"/>
        <v>976336.84000000358</v>
      </c>
      <c r="X115" s="453">
        <f t="shared" si="58"/>
        <v>4287723.3500000164</v>
      </c>
      <c r="Y115" s="71">
        <f t="shared" si="58"/>
        <v>5218563.700000003</v>
      </c>
      <c r="Z115" s="71">
        <f t="shared" si="58"/>
        <v>3718068.8499999978</v>
      </c>
      <c r="AA115" s="71">
        <f t="shared" si="58"/>
        <v>-2115651.0999999978</v>
      </c>
      <c r="AB115" s="71">
        <f t="shared" si="58"/>
        <v>1005109.6700000018</v>
      </c>
      <c r="AC115" s="71">
        <f t="shared" si="58"/>
        <v>70579.04999999702</v>
      </c>
      <c r="AD115" s="408">
        <f t="shared" si="58"/>
        <v>2898668.929999996</v>
      </c>
      <c r="AE115" s="408">
        <f t="shared" si="58"/>
        <v>2964353.5599999949</v>
      </c>
      <c r="AF115" s="408">
        <f t="shared" ref="AF115:AG115" si="59">AF94-AF101</f>
        <v>513774.61000000685</v>
      </c>
      <c r="AG115" s="408">
        <f t="shared" si="59"/>
        <v>380768.4299999997</v>
      </c>
      <c r="AH115" s="408">
        <f t="shared" ref="AH115:AI115" si="60">AH94-AH101</f>
        <v>-3602471.320000004</v>
      </c>
      <c r="AI115" s="408">
        <f t="shared" si="60"/>
        <v>30858.95000000298</v>
      </c>
      <c r="AJ115" s="411">
        <f t="shared" ref="AJ115:AK115" si="61">AJ94-AJ101</f>
        <v>3113029.6200000048</v>
      </c>
      <c r="AK115" s="601">
        <f t="shared" ref="AK115" si="62">AK94-AK101</f>
        <v>6193057.5900000036</v>
      </c>
      <c r="AL115" s="408"/>
      <c r="AM115" s="408"/>
      <c r="AN115" s="408"/>
      <c r="AO115" s="408"/>
      <c r="AP115" s="408"/>
      <c r="AQ115" s="408"/>
      <c r="AR115" s="408"/>
      <c r="AS115" s="408"/>
      <c r="AT115" s="408"/>
      <c r="AU115" s="408"/>
      <c r="AV115" s="408"/>
      <c r="AW115" s="261">
        <f t="shared" ref="AW115:BF120" si="63">O115-C115</f>
        <v>-443390.20909108594</v>
      </c>
      <c r="AX115" s="66">
        <f t="shared" si="63"/>
        <v>2662370.8091335706</v>
      </c>
      <c r="AY115" s="66">
        <f t="shared" si="63"/>
        <v>2397067.9893643372</v>
      </c>
      <c r="AZ115" s="66">
        <f t="shared" si="63"/>
        <v>-76922.107856785879</v>
      </c>
      <c r="BA115" s="66">
        <f t="shared" si="63"/>
        <v>2038412.893220976</v>
      </c>
      <c r="BB115" s="66">
        <f t="shared" si="63"/>
        <v>164220.18111424148</v>
      </c>
      <c r="BC115" s="66">
        <f t="shared" si="63"/>
        <v>-48157.139983002096</v>
      </c>
      <c r="BD115" s="66">
        <f t="shared" si="63"/>
        <v>2301602.8720367439</v>
      </c>
      <c r="BE115" s="66">
        <f t="shared" si="63"/>
        <v>-1390419.5342602357</v>
      </c>
      <c r="BF115" s="106">
        <f t="shared" si="63"/>
        <v>-1807806.0999999847</v>
      </c>
      <c r="BG115" s="359"/>
    </row>
    <row r="116" spans="1:59" x14ac:dyDescent="0.25">
      <c r="A116" s="4"/>
      <c r="B116" s="132" t="s">
        <v>42</v>
      </c>
      <c r="C116" s="204">
        <v>-492879.35663969908</v>
      </c>
      <c r="D116" s="188">
        <v>-264524.50108399382</v>
      </c>
      <c r="E116" s="188">
        <v>-778236.08469338715</v>
      </c>
      <c r="F116" s="188">
        <v>-157712.57045434741</v>
      </c>
      <c r="G116" s="188">
        <v>453721.0136472648</v>
      </c>
      <c r="H116" s="188">
        <v>490004.48753624549</v>
      </c>
      <c r="I116" s="188">
        <v>-354564.87075628107</v>
      </c>
      <c r="J116" s="188">
        <v>-675805.49631676963</v>
      </c>
      <c r="K116" s="188">
        <v>261047.2078270507</v>
      </c>
      <c r="L116" s="188">
        <v>1286944.3299999991</v>
      </c>
      <c r="M116" s="188">
        <v>1056549.6299999999</v>
      </c>
      <c r="N116" s="285">
        <v>687269.29</v>
      </c>
      <c r="O116" s="290">
        <v>-8661.7999999988824</v>
      </c>
      <c r="P116" s="188">
        <v>508777.03999999911</v>
      </c>
      <c r="Q116" s="237">
        <f t="shared" si="57"/>
        <v>-224095.89999999944</v>
      </c>
      <c r="R116" s="237">
        <f t="shared" si="57"/>
        <v>410484.6400000006</v>
      </c>
      <c r="S116" s="237">
        <f t="shared" ref="S116:AE116" si="64">S95-S102</f>
        <v>895005.02000000048</v>
      </c>
      <c r="T116" s="237">
        <f t="shared" si="64"/>
        <v>1190970.5600000005</v>
      </c>
      <c r="U116" s="250">
        <f t="shared" si="64"/>
        <v>107151.49999999907</v>
      </c>
      <c r="V116" s="250">
        <f t="shared" si="64"/>
        <v>-23423.739999998827</v>
      </c>
      <c r="W116" s="250">
        <f t="shared" si="64"/>
        <v>705834.44999999972</v>
      </c>
      <c r="X116" s="453">
        <f t="shared" si="64"/>
        <v>1308326.6500000013</v>
      </c>
      <c r="Y116" s="71">
        <f t="shared" si="64"/>
        <v>1313831.1799999997</v>
      </c>
      <c r="Z116" s="71">
        <f t="shared" si="64"/>
        <v>1326466.379999999</v>
      </c>
      <c r="AA116" s="71">
        <f t="shared" si="64"/>
        <v>-214421.3599999994</v>
      </c>
      <c r="AB116" s="71">
        <f t="shared" si="64"/>
        <v>533446.46000000089</v>
      </c>
      <c r="AC116" s="71">
        <f t="shared" si="64"/>
        <v>360965.79999999888</v>
      </c>
      <c r="AD116" s="408">
        <f t="shared" si="64"/>
        <v>592787.89999999991</v>
      </c>
      <c r="AE116" s="408">
        <f t="shared" si="64"/>
        <v>831413.9299999997</v>
      </c>
      <c r="AF116" s="408">
        <f t="shared" ref="AF116:AG116" si="65">AF95-AF102</f>
        <v>473663.35999999987</v>
      </c>
      <c r="AG116" s="408">
        <f t="shared" si="65"/>
        <v>-148227.28999999957</v>
      </c>
      <c r="AH116" s="408">
        <f t="shared" ref="AH116:AI116" si="66">AH95-AH102</f>
        <v>-981105.89999999991</v>
      </c>
      <c r="AI116" s="408">
        <f t="shared" si="66"/>
        <v>417696.52999999933</v>
      </c>
      <c r="AJ116" s="411">
        <f t="shared" ref="AJ116:AK116" si="67">AJ95-AJ102</f>
        <v>-5425125.8799999999</v>
      </c>
      <c r="AK116" s="601">
        <f t="shared" ref="AK116" si="68">AK95-AK102</f>
        <v>2890427.5</v>
      </c>
      <c r="AL116" s="408"/>
      <c r="AM116" s="408"/>
      <c r="AN116" s="408"/>
      <c r="AO116" s="408"/>
      <c r="AP116" s="408"/>
      <c r="AQ116" s="408"/>
      <c r="AR116" s="408"/>
      <c r="AS116" s="408"/>
      <c r="AT116" s="408"/>
      <c r="AU116" s="408"/>
      <c r="AV116" s="408"/>
      <c r="AW116" s="261">
        <f t="shared" si="63"/>
        <v>484217.5566397002</v>
      </c>
      <c r="AX116" s="66">
        <f t="shared" si="63"/>
        <v>773301.54108399292</v>
      </c>
      <c r="AY116" s="66">
        <f t="shared" si="63"/>
        <v>554140.18469338771</v>
      </c>
      <c r="AZ116" s="66">
        <f t="shared" si="63"/>
        <v>568197.21045434801</v>
      </c>
      <c r="BA116" s="66">
        <f t="shared" si="63"/>
        <v>441284.00635273568</v>
      </c>
      <c r="BB116" s="66">
        <f t="shared" si="63"/>
        <v>700966.07246375503</v>
      </c>
      <c r="BC116" s="66">
        <f t="shared" si="63"/>
        <v>461716.37075628014</v>
      </c>
      <c r="BD116" s="66">
        <f t="shared" si="63"/>
        <v>652381.7563167708</v>
      </c>
      <c r="BE116" s="66">
        <f t="shared" si="63"/>
        <v>444787.24217294902</v>
      </c>
      <c r="BF116" s="106">
        <f t="shared" si="63"/>
        <v>21382.320000002161</v>
      </c>
      <c r="BG116" s="359"/>
    </row>
    <row r="117" spans="1:59" x14ac:dyDescent="0.25">
      <c r="A117" s="4"/>
      <c r="B117" s="132" t="s">
        <v>43</v>
      </c>
      <c r="C117" s="204">
        <v>-933186.61499751918</v>
      </c>
      <c r="D117" s="188">
        <v>-872779.60289430805</v>
      </c>
      <c r="E117" s="188">
        <v>-11023.473244324327</v>
      </c>
      <c r="F117" s="188">
        <v>284443.72523067985</v>
      </c>
      <c r="G117" s="188">
        <v>349443.02407556027</v>
      </c>
      <c r="H117" s="188">
        <v>189072.30476846918</v>
      </c>
      <c r="I117" s="188">
        <v>-265933.80748212896</v>
      </c>
      <c r="J117" s="188">
        <v>-1904192.8248109333</v>
      </c>
      <c r="K117" s="188">
        <v>107722.04286160227</v>
      </c>
      <c r="L117" s="188">
        <v>556988.55000000075</v>
      </c>
      <c r="M117" s="188">
        <v>-118347.74000000209</v>
      </c>
      <c r="N117" s="285">
        <v>2502786.9399999995</v>
      </c>
      <c r="O117" s="290">
        <v>-1833224.0899999971</v>
      </c>
      <c r="P117" s="188">
        <v>-655530.40000000224</v>
      </c>
      <c r="Q117" s="237">
        <f t="shared" si="57"/>
        <v>86542.470000001602</v>
      </c>
      <c r="R117" s="237">
        <f t="shared" si="57"/>
        <v>585617.38000000082</v>
      </c>
      <c r="S117" s="237">
        <f t="shared" ref="S117:AE117" si="69">S96-S103</f>
        <v>883928.29999999888</v>
      </c>
      <c r="T117" s="237">
        <f t="shared" si="69"/>
        <v>153229.31999999844</v>
      </c>
      <c r="U117" s="250">
        <f t="shared" si="69"/>
        <v>-245625.33999999613</v>
      </c>
      <c r="V117" s="250">
        <f t="shared" si="69"/>
        <v>171747.67999999784</v>
      </c>
      <c r="W117" s="250">
        <f t="shared" si="69"/>
        <v>-1053378.1399999997</v>
      </c>
      <c r="X117" s="453">
        <f t="shared" si="69"/>
        <v>835259.34000000171</v>
      </c>
      <c r="Y117" s="71">
        <f t="shared" si="69"/>
        <v>1067553.2800000012</v>
      </c>
      <c r="Z117" s="71">
        <f t="shared" si="69"/>
        <v>21794.849999997765</v>
      </c>
      <c r="AA117" s="71">
        <f t="shared" si="69"/>
        <v>-901183.08999999985</v>
      </c>
      <c r="AB117" s="71">
        <f t="shared" si="69"/>
        <v>305527.53999999538</v>
      </c>
      <c r="AC117" s="71">
        <f t="shared" si="69"/>
        <v>535886.62000000104</v>
      </c>
      <c r="AD117" s="408">
        <f t="shared" si="69"/>
        <v>1092349.6799999997</v>
      </c>
      <c r="AE117" s="408">
        <f t="shared" si="69"/>
        <v>1566260.1399999969</v>
      </c>
      <c r="AF117" s="408">
        <f t="shared" ref="AF117:AG117" si="70">AF96-AF103</f>
        <v>-503765.05999999866</v>
      </c>
      <c r="AG117" s="408">
        <f t="shared" si="70"/>
        <v>1574543.6399999969</v>
      </c>
      <c r="AH117" s="408">
        <f t="shared" ref="AH117:AI117" si="71">AH96-AH103</f>
        <v>-893914.23000000231</v>
      </c>
      <c r="AI117" s="408">
        <f t="shared" si="71"/>
        <v>813024.29999999888</v>
      </c>
      <c r="AJ117" s="411">
        <f t="shared" ref="AJ117:AK117" si="72">AJ96-AJ103</f>
        <v>-540256.4299999997</v>
      </c>
      <c r="AK117" s="601">
        <f t="shared" ref="AK117" si="73">AK96-AK103</f>
        <v>2048763.1499999957</v>
      </c>
      <c r="AL117" s="408"/>
      <c r="AM117" s="408"/>
      <c r="AN117" s="408"/>
      <c r="AO117" s="408"/>
      <c r="AP117" s="408"/>
      <c r="AQ117" s="408"/>
      <c r="AR117" s="408"/>
      <c r="AS117" s="408"/>
      <c r="AT117" s="408"/>
      <c r="AU117" s="408"/>
      <c r="AV117" s="408"/>
      <c r="AW117" s="261">
        <f t="shared" si="63"/>
        <v>-900037.47500247788</v>
      </c>
      <c r="AX117" s="66">
        <f t="shared" si="63"/>
        <v>217249.20289430581</v>
      </c>
      <c r="AY117" s="66">
        <f t="shared" si="63"/>
        <v>97565.943244325928</v>
      </c>
      <c r="AZ117" s="66">
        <f t="shared" si="63"/>
        <v>301173.65476932097</v>
      </c>
      <c r="BA117" s="66">
        <f t="shared" si="63"/>
        <v>534485.27592443861</v>
      </c>
      <c r="BB117" s="66">
        <f t="shared" si="63"/>
        <v>-35842.984768470749</v>
      </c>
      <c r="BC117" s="66">
        <f t="shared" si="63"/>
        <v>20308.467482132837</v>
      </c>
      <c r="BD117" s="66">
        <f t="shared" si="63"/>
        <v>2075940.5048109312</v>
      </c>
      <c r="BE117" s="66">
        <f t="shared" si="63"/>
        <v>-1161100.1828616019</v>
      </c>
      <c r="BF117" s="106">
        <f t="shared" si="63"/>
        <v>278270.79000000097</v>
      </c>
      <c r="BG117" s="359"/>
    </row>
    <row r="118" spans="1:59" x14ac:dyDescent="0.25">
      <c r="A118" s="4"/>
      <c r="B118" s="132" t="s">
        <v>52</v>
      </c>
      <c r="C118" s="204">
        <v>2299277.4627935123</v>
      </c>
      <c r="D118" s="188">
        <v>-152824.77874812856</v>
      </c>
      <c r="E118" s="188">
        <v>1354329.0102552846</v>
      </c>
      <c r="F118" s="188">
        <v>2974044.4934834968</v>
      </c>
      <c r="G118" s="188">
        <v>2412830.2153677139</v>
      </c>
      <c r="H118" s="188">
        <v>2259282.7348330282</v>
      </c>
      <c r="I118" s="188">
        <v>2885892.8590349555</v>
      </c>
      <c r="J118" s="188">
        <v>-1581295.4438467063</v>
      </c>
      <c r="K118" s="188">
        <v>3484640.4441430233</v>
      </c>
      <c r="L118" s="188">
        <v>437232.35999999754</v>
      </c>
      <c r="M118" s="188">
        <v>3830475.3299999963</v>
      </c>
      <c r="N118" s="285">
        <v>2090588.7899999954</v>
      </c>
      <c r="O118" s="290">
        <v>3398444.5299999956</v>
      </c>
      <c r="P118" s="188">
        <v>420233.01999999955</v>
      </c>
      <c r="Q118" s="237">
        <f t="shared" si="57"/>
        <v>3146584.2799999993</v>
      </c>
      <c r="R118" s="237">
        <f t="shared" si="57"/>
        <v>2401557.3900000006</v>
      </c>
      <c r="S118" s="237">
        <f t="shared" ref="S118:AE118" si="74">S97-S104</f>
        <v>3517202.0099999979</v>
      </c>
      <c r="T118" s="237">
        <f t="shared" si="74"/>
        <v>3220230.9200000018</v>
      </c>
      <c r="U118" s="250">
        <f t="shared" si="74"/>
        <v>697687</v>
      </c>
      <c r="V118" s="250">
        <f t="shared" si="74"/>
        <v>2675752.910000002</v>
      </c>
      <c r="W118" s="250">
        <f t="shared" si="74"/>
        <v>324595.24000000209</v>
      </c>
      <c r="X118" s="453">
        <f t="shared" si="74"/>
        <v>3301988.6699999981</v>
      </c>
      <c r="Y118" s="71">
        <f t="shared" si="74"/>
        <v>2938520.8700000048</v>
      </c>
      <c r="Z118" s="71">
        <f t="shared" si="74"/>
        <v>2581557.1100000013</v>
      </c>
      <c r="AA118" s="71">
        <f t="shared" si="74"/>
        <v>951739.72999999858</v>
      </c>
      <c r="AB118" s="71">
        <f t="shared" si="74"/>
        <v>2819748.7700000014</v>
      </c>
      <c r="AC118" s="71">
        <f t="shared" si="74"/>
        <v>2237384.4600000009</v>
      </c>
      <c r="AD118" s="408">
        <f t="shared" si="74"/>
        <v>3070985.1100000031</v>
      </c>
      <c r="AE118" s="408">
        <f t="shared" si="74"/>
        <v>2863727.7999999989</v>
      </c>
      <c r="AF118" s="408">
        <f t="shared" ref="AF118:AG118" si="75">AF97-AF104</f>
        <v>3051599.9600000028</v>
      </c>
      <c r="AG118" s="408">
        <f t="shared" si="75"/>
        <v>4967727.5</v>
      </c>
      <c r="AH118" s="408">
        <f t="shared" ref="AH118:AI118" si="76">AH97-AH104</f>
        <v>603251.07000000216</v>
      </c>
      <c r="AI118" s="408">
        <f t="shared" si="76"/>
        <v>4753771.3800000027</v>
      </c>
      <c r="AJ118" s="411">
        <f t="shared" ref="AJ118:AK118" si="77">AJ97-AJ104</f>
        <v>422150.63000000082</v>
      </c>
      <c r="AK118" s="601">
        <f t="shared" ref="AK118" si="78">AK97-AK104</f>
        <v>4948638.8100000005</v>
      </c>
      <c r="AL118" s="408"/>
      <c r="AM118" s="408"/>
      <c r="AN118" s="408"/>
      <c r="AO118" s="408"/>
      <c r="AP118" s="408"/>
      <c r="AQ118" s="408"/>
      <c r="AR118" s="408"/>
      <c r="AS118" s="408"/>
      <c r="AT118" s="408"/>
      <c r="AU118" s="408"/>
      <c r="AV118" s="408"/>
      <c r="AW118" s="261">
        <f t="shared" si="63"/>
        <v>1099167.0672064833</v>
      </c>
      <c r="AX118" s="66">
        <f t="shared" si="63"/>
        <v>573057.79874812812</v>
      </c>
      <c r="AY118" s="66">
        <f t="shared" si="63"/>
        <v>1792255.2697447147</v>
      </c>
      <c r="AZ118" s="66">
        <f t="shared" si="63"/>
        <v>-572487.10348349623</v>
      </c>
      <c r="BA118" s="66">
        <f t="shared" si="63"/>
        <v>1104371.794632284</v>
      </c>
      <c r="BB118" s="66">
        <f t="shared" si="63"/>
        <v>960948.18516697362</v>
      </c>
      <c r="BC118" s="66">
        <f t="shared" si="63"/>
        <v>-2188205.8590349555</v>
      </c>
      <c r="BD118" s="66">
        <f t="shared" si="63"/>
        <v>4257048.3538467083</v>
      </c>
      <c r="BE118" s="66">
        <f t="shared" si="63"/>
        <v>-3160045.2041430213</v>
      </c>
      <c r="BF118" s="106">
        <f t="shared" si="63"/>
        <v>2864756.3100000005</v>
      </c>
      <c r="BG118" s="359"/>
    </row>
    <row r="119" spans="1:59" x14ac:dyDescent="0.25">
      <c r="A119" s="4"/>
      <c r="B119" s="132" t="s">
        <v>51</v>
      </c>
      <c r="C119" s="204">
        <v>-1093341.7102473851</v>
      </c>
      <c r="D119" s="188">
        <v>-1678312.8581399852</v>
      </c>
      <c r="E119" s="188">
        <v>-1049990.9329532315</v>
      </c>
      <c r="F119" s="188">
        <v>-1025843.7361166127</v>
      </c>
      <c r="G119" s="188">
        <v>-1306705.1798695517</v>
      </c>
      <c r="H119" s="188">
        <v>-1331544.316023489</v>
      </c>
      <c r="I119" s="188">
        <v>-1252273.0707795536</v>
      </c>
      <c r="J119" s="188">
        <v>-1454926.1629888625</v>
      </c>
      <c r="K119" s="188">
        <v>-1090444.699091916</v>
      </c>
      <c r="L119" s="188">
        <v>-1002998.77</v>
      </c>
      <c r="M119" s="188">
        <v>-1142450.3300000005</v>
      </c>
      <c r="N119" s="285">
        <v>-1126795.9299999997</v>
      </c>
      <c r="O119" s="290">
        <v>-1081525.7399999998</v>
      </c>
      <c r="P119" s="188">
        <v>-1065372.46</v>
      </c>
      <c r="Q119" s="237">
        <f t="shared" si="57"/>
        <v>-636207.26</v>
      </c>
      <c r="R119" s="237">
        <f t="shared" si="57"/>
        <v>-985789.91000000015</v>
      </c>
      <c r="S119" s="237">
        <f t="shared" ref="S119:AE119" si="79">S98-S105</f>
        <v>-815466.00000000023</v>
      </c>
      <c r="T119" s="237">
        <f t="shared" si="79"/>
        <v>-865070.85000000021</v>
      </c>
      <c r="U119" s="250">
        <f t="shared" si="79"/>
        <v>-825741.95000000019</v>
      </c>
      <c r="V119" s="250">
        <f t="shared" si="79"/>
        <v>-964605.47999999986</v>
      </c>
      <c r="W119" s="250">
        <f t="shared" si="79"/>
        <v>-662562.9800000001</v>
      </c>
      <c r="X119" s="453">
        <f t="shared" si="79"/>
        <v>-514649.20000000007</v>
      </c>
      <c r="Y119" s="71">
        <f t="shared" si="79"/>
        <v>-577741.9600000002</v>
      </c>
      <c r="Z119" s="71">
        <f t="shared" si="79"/>
        <v>-650503.00999999989</v>
      </c>
      <c r="AA119" s="71">
        <f t="shared" si="79"/>
        <v>-1017207.2400000005</v>
      </c>
      <c r="AB119" s="71">
        <f t="shared" si="79"/>
        <v>-682328.81000000029</v>
      </c>
      <c r="AC119" s="71">
        <f t="shared" si="79"/>
        <v>-664678.22</v>
      </c>
      <c r="AD119" s="408">
        <f t="shared" si="79"/>
        <v>-749038.80000000016</v>
      </c>
      <c r="AE119" s="408">
        <f t="shared" si="79"/>
        <v>-864623.08000000007</v>
      </c>
      <c r="AF119" s="408">
        <f t="shared" ref="AF119:AG119" si="80">AF98-AF105</f>
        <v>-1124896.49</v>
      </c>
      <c r="AG119" s="408">
        <f t="shared" si="80"/>
        <v>-684798.0299999998</v>
      </c>
      <c r="AH119" s="408">
        <f t="shared" ref="AH119:AI119" si="81">AH98-AH105</f>
        <v>-1038043.2200000002</v>
      </c>
      <c r="AI119" s="408">
        <f t="shared" si="81"/>
        <v>-613076.62999999989</v>
      </c>
      <c r="AJ119" s="411">
        <f t="shared" ref="AJ119:AK119" si="82">AJ98-AJ105</f>
        <v>-1048801.6000000003</v>
      </c>
      <c r="AK119" s="601">
        <f t="shared" ref="AK119" si="83">AK98-AK105</f>
        <v>-473058.28000000026</v>
      </c>
      <c r="AL119" s="408"/>
      <c r="AM119" s="408"/>
      <c r="AN119" s="408"/>
      <c r="AO119" s="408"/>
      <c r="AP119" s="408"/>
      <c r="AQ119" s="408"/>
      <c r="AR119" s="408"/>
      <c r="AS119" s="408"/>
      <c r="AT119" s="408"/>
      <c r="AU119" s="408"/>
      <c r="AV119" s="408"/>
      <c r="AW119" s="261">
        <f t="shared" si="63"/>
        <v>11815.970247385325</v>
      </c>
      <c r="AX119" s="66">
        <f t="shared" si="63"/>
        <v>612940.39813998528</v>
      </c>
      <c r="AY119" s="66">
        <f t="shared" si="63"/>
        <v>413783.67295323149</v>
      </c>
      <c r="AZ119" s="66">
        <f t="shared" si="63"/>
        <v>40053.82611661253</v>
      </c>
      <c r="BA119" s="66">
        <f t="shared" si="63"/>
        <v>491239.17986955144</v>
      </c>
      <c r="BB119" s="66">
        <f t="shared" si="63"/>
        <v>466473.46602348879</v>
      </c>
      <c r="BC119" s="66">
        <f t="shared" si="63"/>
        <v>426531.12077955343</v>
      </c>
      <c r="BD119" s="66">
        <f t="shared" si="63"/>
        <v>490320.68298886262</v>
      </c>
      <c r="BE119" s="66">
        <f t="shared" si="63"/>
        <v>427881.71909191587</v>
      </c>
      <c r="BF119" s="106">
        <f t="shared" si="63"/>
        <v>488349.56999999995</v>
      </c>
      <c r="BG119" s="359"/>
    </row>
    <row r="120" spans="1:59" ht="15.75" thickBot="1" x14ac:dyDescent="0.3">
      <c r="A120" s="4"/>
      <c r="B120" s="179" t="s">
        <v>46</v>
      </c>
      <c r="C120" s="205">
        <v>-842265.51000000141</v>
      </c>
      <c r="D120" s="206">
        <v>-3996872.8899999899</v>
      </c>
      <c r="E120" s="206">
        <v>-1649169.5099999984</v>
      </c>
      <c r="F120" s="206">
        <v>4047518.4400000046</v>
      </c>
      <c r="G120" s="206">
        <v>5989955.5600000098</v>
      </c>
      <c r="H120" s="206">
        <v>4373005.5900000073</v>
      </c>
      <c r="I120" s="206">
        <v>-422369.76000000397</v>
      </c>
      <c r="J120" s="206">
        <v>-8115536.4000000134</v>
      </c>
      <c r="K120" s="206">
        <v>5129721.37</v>
      </c>
      <c r="L120" s="206">
        <v>7373695.9199999981</v>
      </c>
      <c r="M120" s="206">
        <v>6364898.1999999955</v>
      </c>
      <c r="N120" s="286">
        <v>6510175.8199999882</v>
      </c>
      <c r="O120" s="291">
        <v>-590492.59999999637</v>
      </c>
      <c r="P120" s="206">
        <v>842046.85999999288</v>
      </c>
      <c r="Q120" s="245">
        <f>SUM(Q115:Q119)</f>
        <v>3605643.5499999989</v>
      </c>
      <c r="R120" s="245">
        <f>SUM(R115:R119)</f>
        <v>4307533.9200000037</v>
      </c>
      <c r="S120" s="245">
        <f>SUM(S115:S119)</f>
        <v>10599748.709999997</v>
      </c>
      <c r="T120" s="245">
        <f>SUM(T115:T119)</f>
        <v>6629770.5099999951</v>
      </c>
      <c r="U120" s="251">
        <f t="shared" ref="U120:AC120" si="84">U99-U106</f>
        <v>-1750176.799999997</v>
      </c>
      <c r="V120" s="251">
        <f t="shared" si="84"/>
        <v>1661757.7700000033</v>
      </c>
      <c r="W120" s="251">
        <f t="shared" si="84"/>
        <v>290825.41000000387</v>
      </c>
      <c r="X120" s="454">
        <f t="shared" si="84"/>
        <v>8962487.8100000173</v>
      </c>
      <c r="Y120" s="404">
        <f t="shared" si="84"/>
        <v>9960727.0700000077</v>
      </c>
      <c r="Z120" s="404">
        <f t="shared" si="84"/>
        <v>6997384.1799999997</v>
      </c>
      <c r="AA120" s="404">
        <f t="shared" si="84"/>
        <v>-3296723.0600000024</v>
      </c>
      <c r="AB120" s="404">
        <f t="shared" si="84"/>
        <v>3981503.6299999952</v>
      </c>
      <c r="AC120" s="404">
        <f t="shared" si="84"/>
        <v>2540137.7099999934</v>
      </c>
      <c r="AD120" s="404">
        <f>SUM(AD115:AD119)</f>
        <v>6905752.8199999994</v>
      </c>
      <c r="AE120" s="404">
        <f t="shared" ref="AE120:AJ120" si="85">AE99-AE106</f>
        <v>7361132.349999994</v>
      </c>
      <c r="AF120" s="404">
        <f t="shared" si="85"/>
        <v>2410376.3800000101</v>
      </c>
      <c r="AG120" s="404">
        <f t="shared" si="85"/>
        <v>6090014.2499999925</v>
      </c>
      <c r="AH120" s="404">
        <f t="shared" si="85"/>
        <v>-5912283.599999994</v>
      </c>
      <c r="AI120" s="404">
        <f t="shared" si="85"/>
        <v>5402274.5300000086</v>
      </c>
      <c r="AJ120" s="516">
        <f t="shared" si="85"/>
        <v>-3479003.659999989</v>
      </c>
      <c r="AK120" s="598">
        <f t="shared" ref="AK120" si="86">AK99-AK106</f>
        <v>15607828.769999996</v>
      </c>
      <c r="AL120" s="404"/>
      <c r="AM120" s="404"/>
      <c r="AN120" s="404"/>
      <c r="AO120" s="404"/>
      <c r="AP120" s="404"/>
      <c r="AQ120" s="404"/>
      <c r="AR120" s="404"/>
      <c r="AS120" s="404"/>
      <c r="AT120" s="404"/>
      <c r="AU120" s="404"/>
      <c r="AV120" s="404"/>
      <c r="AW120" s="262">
        <f t="shared" si="63"/>
        <v>251772.91000000504</v>
      </c>
      <c r="AX120" s="61">
        <f t="shared" si="63"/>
        <v>4838919.7499999832</v>
      </c>
      <c r="AY120" s="61">
        <f t="shared" si="63"/>
        <v>5254813.0599999968</v>
      </c>
      <c r="AZ120" s="61">
        <f t="shared" si="63"/>
        <v>260015.47999999905</v>
      </c>
      <c r="BA120" s="61">
        <f t="shared" si="63"/>
        <v>4609793.1499999873</v>
      </c>
      <c r="BB120" s="61">
        <f t="shared" si="63"/>
        <v>2256764.9199999878</v>
      </c>
      <c r="BC120" s="61">
        <f t="shared" si="63"/>
        <v>-1327807.0399999931</v>
      </c>
      <c r="BD120" s="61">
        <f t="shared" si="63"/>
        <v>9777294.1700000167</v>
      </c>
      <c r="BE120" s="61">
        <f t="shared" si="63"/>
        <v>-4838895.9599999962</v>
      </c>
      <c r="BF120" s="105">
        <f t="shared" si="63"/>
        <v>1588791.8900000192</v>
      </c>
      <c r="BG120" s="359"/>
    </row>
    <row r="121" spans="1:59" x14ac:dyDescent="0.25">
      <c r="A121" s="4">
        <v>17</v>
      </c>
      <c r="B121" s="39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345"/>
      <c r="O121" s="335"/>
      <c r="P121" s="51"/>
      <c r="Q121" s="51"/>
      <c r="R121" s="51"/>
      <c r="S121" s="51"/>
      <c r="T121" s="51"/>
      <c r="U121" s="318"/>
      <c r="V121" s="349"/>
      <c r="W121" s="349"/>
      <c r="X121" s="455"/>
      <c r="Y121" s="349"/>
      <c r="Z121" s="349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349"/>
      <c r="AK121" s="530"/>
      <c r="AL121" s="349"/>
      <c r="AM121" s="349"/>
      <c r="AN121" s="349"/>
      <c r="AO121" s="349"/>
      <c r="AP121" s="349"/>
      <c r="AQ121" s="349"/>
      <c r="AR121" s="349"/>
      <c r="AS121" s="349"/>
      <c r="AT121" s="349"/>
      <c r="AU121" s="349"/>
      <c r="AV121" s="349"/>
      <c r="AW121" s="335"/>
      <c r="AX121" s="53"/>
      <c r="AY121" s="54"/>
      <c r="AZ121" s="54"/>
      <c r="BA121" s="54"/>
      <c r="BB121" s="54"/>
      <c r="BC121" s="54"/>
      <c r="BD121" s="54"/>
      <c r="BE121" s="54"/>
      <c r="BF121" s="336"/>
      <c r="BG121" s="393"/>
    </row>
    <row r="122" spans="1:59" x14ac:dyDescent="0.25">
      <c r="A122" s="4"/>
      <c r="B122" s="33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319">
        <v>0</v>
      </c>
      <c r="O122" s="115">
        <v>0</v>
      </c>
      <c r="P122" s="48"/>
      <c r="Q122" s="47"/>
      <c r="R122" s="48"/>
      <c r="S122" s="47"/>
      <c r="T122" s="48"/>
      <c r="U122" s="319"/>
      <c r="V122" s="319"/>
      <c r="W122" s="319"/>
      <c r="X122" s="116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531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115">
        <f t="shared" ref="AW122:BF127" si="87">O122-C122</f>
        <v>0</v>
      </c>
      <c r="AX122" s="48">
        <f t="shared" si="87"/>
        <v>0</v>
      </c>
      <c r="AY122" s="48">
        <f t="shared" si="87"/>
        <v>0</v>
      </c>
      <c r="AZ122" s="48">
        <f t="shared" si="87"/>
        <v>0</v>
      </c>
      <c r="BA122" s="48">
        <f t="shared" si="87"/>
        <v>0</v>
      </c>
      <c r="BB122" s="48">
        <f t="shared" si="87"/>
        <v>0</v>
      </c>
      <c r="BC122" s="48">
        <f t="shared" si="87"/>
        <v>0</v>
      </c>
      <c r="BD122" s="48">
        <f t="shared" si="87"/>
        <v>0</v>
      </c>
      <c r="BE122" s="48">
        <f t="shared" si="87"/>
        <v>0</v>
      </c>
      <c r="BF122" s="116">
        <f t="shared" si="87"/>
        <v>0</v>
      </c>
      <c r="BG122" s="363"/>
    </row>
    <row r="123" spans="1:59" x14ac:dyDescent="0.25">
      <c r="A123" s="4"/>
      <c r="B123" s="33" t="s">
        <v>42</v>
      </c>
      <c r="C123" s="115">
        <v>1669</v>
      </c>
      <c r="D123" s="48">
        <v>2624</v>
      </c>
      <c r="E123" s="48">
        <v>3473</v>
      </c>
      <c r="F123" s="48">
        <v>3560</v>
      </c>
      <c r="G123" s="48">
        <v>3334</v>
      </c>
      <c r="H123" s="48">
        <v>3112</v>
      </c>
      <c r="I123" s="48">
        <v>2969</v>
      </c>
      <c r="J123" s="48">
        <v>2797</v>
      </c>
      <c r="K123" s="48">
        <v>2415</v>
      </c>
      <c r="L123" s="48">
        <v>2142</v>
      </c>
      <c r="M123" s="48">
        <v>1795</v>
      </c>
      <c r="N123" s="319">
        <v>1707</v>
      </c>
      <c r="O123" s="115">
        <v>1735</v>
      </c>
      <c r="P123" s="48">
        <v>1802</v>
      </c>
      <c r="Q123" s="47">
        <v>1967</v>
      </c>
      <c r="R123" s="48">
        <v>2055</v>
      </c>
      <c r="S123" s="241">
        <v>2118</v>
      </c>
      <c r="T123" s="48">
        <v>2224</v>
      </c>
      <c r="U123" s="319">
        <v>2245</v>
      </c>
      <c r="V123" s="319">
        <v>2255</v>
      </c>
      <c r="W123" s="319">
        <v>2188</v>
      </c>
      <c r="X123" s="116">
        <v>2001</v>
      </c>
      <c r="Y123" s="319">
        <v>1965</v>
      </c>
      <c r="Z123" s="319">
        <v>1990</v>
      </c>
      <c r="AA123" s="319">
        <v>2296</v>
      </c>
      <c r="AB123" s="319">
        <v>2389</v>
      </c>
      <c r="AC123" s="319">
        <v>2607</v>
      </c>
      <c r="AD123" s="319">
        <v>3962</v>
      </c>
      <c r="AE123" s="319">
        <v>4232</v>
      </c>
      <c r="AF123" s="319">
        <v>5350</v>
      </c>
      <c r="AG123" s="319">
        <v>5356</v>
      </c>
      <c r="AH123" s="319">
        <v>5269</v>
      </c>
      <c r="AI123" s="319">
        <v>4950</v>
      </c>
      <c r="AJ123" s="319">
        <v>4230</v>
      </c>
      <c r="AK123" s="531">
        <v>7490</v>
      </c>
      <c r="AL123" s="319"/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115">
        <f t="shared" si="87"/>
        <v>66</v>
      </c>
      <c r="AX123" s="48">
        <f t="shared" si="87"/>
        <v>-822</v>
      </c>
      <c r="AY123" s="48">
        <f t="shared" si="87"/>
        <v>-1506</v>
      </c>
      <c r="AZ123" s="48">
        <f t="shared" si="87"/>
        <v>-1505</v>
      </c>
      <c r="BA123" s="48">
        <f t="shared" si="87"/>
        <v>-1216</v>
      </c>
      <c r="BB123" s="48">
        <f t="shared" si="87"/>
        <v>-888</v>
      </c>
      <c r="BC123" s="48">
        <f t="shared" si="87"/>
        <v>-724</v>
      </c>
      <c r="BD123" s="48">
        <f t="shared" si="87"/>
        <v>-542</v>
      </c>
      <c r="BE123" s="48">
        <f t="shared" si="87"/>
        <v>-227</v>
      </c>
      <c r="BF123" s="116">
        <f t="shared" si="87"/>
        <v>-141</v>
      </c>
      <c r="BG123" s="363"/>
    </row>
    <row r="124" spans="1:59" x14ac:dyDescent="0.25">
      <c r="A124" s="4"/>
      <c r="B124" s="33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319">
        <v>0</v>
      </c>
      <c r="O124" s="115">
        <v>0</v>
      </c>
      <c r="P124" s="48"/>
      <c r="Q124" s="47"/>
      <c r="R124" s="48"/>
      <c r="S124" s="47"/>
      <c r="T124" s="48"/>
      <c r="U124" s="319"/>
      <c r="V124" s="319"/>
      <c r="W124" s="319"/>
      <c r="X124" s="116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531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115">
        <f t="shared" si="87"/>
        <v>0</v>
      </c>
      <c r="AX124" s="48">
        <f t="shared" si="87"/>
        <v>0</v>
      </c>
      <c r="AY124" s="48">
        <f t="shared" si="87"/>
        <v>0</v>
      </c>
      <c r="AZ124" s="48">
        <f t="shared" si="87"/>
        <v>0</v>
      </c>
      <c r="BA124" s="48">
        <f t="shared" si="87"/>
        <v>0</v>
      </c>
      <c r="BB124" s="48">
        <f t="shared" si="87"/>
        <v>0</v>
      </c>
      <c r="BC124" s="48">
        <f t="shared" si="87"/>
        <v>0</v>
      </c>
      <c r="BD124" s="48">
        <f t="shared" si="87"/>
        <v>0</v>
      </c>
      <c r="BE124" s="48">
        <f t="shared" si="87"/>
        <v>0</v>
      </c>
      <c r="BF124" s="116">
        <f t="shared" si="87"/>
        <v>0</v>
      </c>
      <c r="BG124" s="363"/>
    </row>
    <row r="125" spans="1:59" x14ac:dyDescent="0.25">
      <c r="A125" s="4"/>
      <c r="B125" s="33" t="s">
        <v>52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319">
        <v>0</v>
      </c>
      <c r="O125" s="115">
        <v>0</v>
      </c>
      <c r="P125" s="48"/>
      <c r="Q125" s="47"/>
      <c r="R125" s="48"/>
      <c r="S125" s="47"/>
      <c r="T125" s="48"/>
      <c r="U125" s="319"/>
      <c r="V125" s="319"/>
      <c r="W125" s="319"/>
      <c r="X125" s="116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531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115">
        <f t="shared" si="87"/>
        <v>0</v>
      </c>
      <c r="AX125" s="48">
        <f t="shared" si="87"/>
        <v>0</v>
      </c>
      <c r="AY125" s="48">
        <f t="shared" si="87"/>
        <v>0</v>
      </c>
      <c r="AZ125" s="48">
        <f t="shared" si="87"/>
        <v>0</v>
      </c>
      <c r="BA125" s="48">
        <f t="shared" si="87"/>
        <v>0</v>
      </c>
      <c r="BB125" s="48">
        <f t="shared" si="87"/>
        <v>0</v>
      </c>
      <c r="BC125" s="48">
        <f t="shared" si="87"/>
        <v>0</v>
      </c>
      <c r="BD125" s="48">
        <f t="shared" si="87"/>
        <v>0</v>
      </c>
      <c r="BE125" s="48">
        <f t="shared" si="87"/>
        <v>0</v>
      </c>
      <c r="BF125" s="116">
        <f t="shared" si="87"/>
        <v>0</v>
      </c>
      <c r="BG125" s="363"/>
    </row>
    <row r="126" spans="1:59" x14ac:dyDescent="0.25">
      <c r="A126" s="4"/>
      <c r="B126" s="33" t="s">
        <v>51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319">
        <v>0</v>
      </c>
      <c r="O126" s="115">
        <v>0</v>
      </c>
      <c r="P126" s="48"/>
      <c r="Q126" s="47"/>
      <c r="R126" s="48"/>
      <c r="S126" s="47"/>
      <c r="T126" s="48"/>
      <c r="U126" s="319"/>
      <c r="V126" s="319"/>
      <c r="W126" s="319"/>
      <c r="X126" s="116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531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115">
        <f t="shared" si="87"/>
        <v>0</v>
      </c>
      <c r="AX126" s="48">
        <f t="shared" si="87"/>
        <v>0</v>
      </c>
      <c r="AY126" s="48">
        <f t="shared" si="87"/>
        <v>0</v>
      </c>
      <c r="AZ126" s="48">
        <f t="shared" si="87"/>
        <v>0</v>
      </c>
      <c r="BA126" s="48">
        <f t="shared" si="87"/>
        <v>0</v>
      </c>
      <c r="BB126" s="48">
        <f t="shared" si="87"/>
        <v>0</v>
      </c>
      <c r="BC126" s="48">
        <f t="shared" si="87"/>
        <v>0</v>
      </c>
      <c r="BD126" s="48">
        <f t="shared" si="87"/>
        <v>0</v>
      </c>
      <c r="BE126" s="48">
        <f t="shared" si="87"/>
        <v>0</v>
      </c>
      <c r="BF126" s="116">
        <f t="shared" si="87"/>
        <v>0</v>
      </c>
      <c r="BG126" s="363"/>
    </row>
    <row r="127" spans="1:59" ht="15.75" thickBot="1" x14ac:dyDescent="0.3">
      <c r="A127" s="4"/>
      <c r="B127" s="35" t="s">
        <v>46</v>
      </c>
      <c r="C127" s="115">
        <v>1669</v>
      </c>
      <c r="D127" s="48">
        <v>2624</v>
      </c>
      <c r="E127" s="48">
        <v>3473</v>
      </c>
      <c r="F127" s="48">
        <v>3560</v>
      </c>
      <c r="G127" s="48">
        <v>3334</v>
      </c>
      <c r="H127" s="48">
        <v>3112</v>
      </c>
      <c r="I127" s="48">
        <v>2969</v>
      </c>
      <c r="J127" s="48">
        <v>2797</v>
      </c>
      <c r="K127" s="48">
        <v>2415</v>
      </c>
      <c r="L127" s="48">
        <v>2142</v>
      </c>
      <c r="M127" s="48">
        <v>1795</v>
      </c>
      <c r="N127" s="319">
        <v>1707</v>
      </c>
      <c r="O127" s="115">
        <v>1735</v>
      </c>
      <c r="P127" s="48">
        <v>1802</v>
      </c>
      <c r="Q127" s="47">
        <f>SUM(Q122:Q126)</f>
        <v>1967</v>
      </c>
      <c r="R127" s="47">
        <f>SUM(R122:R126)</f>
        <v>2055</v>
      </c>
      <c r="S127" s="47">
        <f>SUM(S122:S126)</f>
        <v>2118</v>
      </c>
      <c r="T127" s="47">
        <f>SUM(T122:T126)</f>
        <v>2224</v>
      </c>
      <c r="U127" s="319">
        <f t="shared" ref="U127:AJ127" si="88">SUM(U123:U126)</f>
        <v>2245</v>
      </c>
      <c r="V127" s="319">
        <f t="shared" si="88"/>
        <v>2255</v>
      </c>
      <c r="W127" s="319">
        <f t="shared" si="88"/>
        <v>2188</v>
      </c>
      <c r="X127" s="116">
        <f t="shared" si="88"/>
        <v>2001</v>
      </c>
      <c r="Y127" s="319">
        <f t="shared" si="88"/>
        <v>1965</v>
      </c>
      <c r="Z127" s="319">
        <f t="shared" si="88"/>
        <v>1990</v>
      </c>
      <c r="AA127" s="319">
        <f t="shared" si="88"/>
        <v>2296</v>
      </c>
      <c r="AB127" s="319">
        <f t="shared" si="88"/>
        <v>2389</v>
      </c>
      <c r="AC127" s="319">
        <f t="shared" si="88"/>
        <v>2607</v>
      </c>
      <c r="AD127" s="319">
        <f t="shared" si="88"/>
        <v>3962</v>
      </c>
      <c r="AE127" s="319">
        <f t="shared" si="88"/>
        <v>4232</v>
      </c>
      <c r="AF127" s="319">
        <f t="shared" si="88"/>
        <v>5350</v>
      </c>
      <c r="AG127" s="319">
        <f t="shared" si="88"/>
        <v>5356</v>
      </c>
      <c r="AH127" s="319">
        <f t="shared" si="88"/>
        <v>5269</v>
      </c>
      <c r="AI127" s="319">
        <f t="shared" si="88"/>
        <v>4950</v>
      </c>
      <c r="AJ127" s="319">
        <f t="shared" si="88"/>
        <v>4230</v>
      </c>
      <c r="AK127" s="531">
        <v>7490</v>
      </c>
      <c r="AL127" s="319"/>
      <c r="AM127" s="319"/>
      <c r="AN127" s="319"/>
      <c r="AO127" s="319"/>
      <c r="AP127" s="319"/>
      <c r="AQ127" s="319"/>
      <c r="AR127" s="319"/>
      <c r="AS127" s="319"/>
      <c r="AT127" s="319"/>
      <c r="AU127" s="319"/>
      <c r="AV127" s="319"/>
      <c r="AW127" s="115">
        <f t="shared" si="87"/>
        <v>66</v>
      </c>
      <c r="AX127" s="48">
        <f t="shared" si="87"/>
        <v>-822</v>
      </c>
      <c r="AY127" s="48">
        <f t="shared" si="87"/>
        <v>-1506</v>
      </c>
      <c r="AZ127" s="48">
        <f t="shared" si="87"/>
        <v>-1505</v>
      </c>
      <c r="BA127" s="48">
        <f t="shared" si="87"/>
        <v>-1216</v>
      </c>
      <c r="BB127" s="48">
        <f t="shared" si="87"/>
        <v>-888</v>
      </c>
      <c r="BC127" s="48">
        <f t="shared" si="87"/>
        <v>-724</v>
      </c>
      <c r="BD127" s="48">
        <f t="shared" si="87"/>
        <v>-542</v>
      </c>
      <c r="BE127" s="48">
        <f t="shared" si="87"/>
        <v>-227</v>
      </c>
      <c r="BF127" s="116">
        <f t="shared" si="87"/>
        <v>-141</v>
      </c>
      <c r="BG127" s="363"/>
    </row>
    <row r="128" spans="1:59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319"/>
      <c r="O128" s="115" t="s">
        <v>50</v>
      </c>
      <c r="P128" s="48"/>
      <c r="Q128" s="47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531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115"/>
      <c r="AX128" s="48"/>
      <c r="AY128" s="48"/>
      <c r="AZ128" s="48"/>
      <c r="BA128" s="48"/>
      <c r="BB128" s="48"/>
      <c r="BC128" s="48"/>
      <c r="BD128" s="48"/>
      <c r="BE128" s="48"/>
      <c r="BF128" s="116"/>
      <c r="BG128" s="363"/>
    </row>
    <row r="129" spans="1:59" x14ac:dyDescent="0.25">
      <c r="A129" s="4"/>
      <c r="B129" s="33" t="s">
        <v>41</v>
      </c>
      <c r="C129" s="115">
        <v>489</v>
      </c>
      <c r="D129" s="48">
        <v>686</v>
      </c>
      <c r="E129" s="48">
        <v>1618</v>
      </c>
      <c r="F129" s="48">
        <v>872</v>
      </c>
      <c r="G129" s="48">
        <v>706</v>
      </c>
      <c r="H129" s="48">
        <v>917</v>
      </c>
      <c r="I129" s="48">
        <v>1125</v>
      </c>
      <c r="J129" s="48">
        <v>1191</v>
      </c>
      <c r="K129" s="48">
        <v>444</v>
      </c>
      <c r="L129" s="48">
        <v>349</v>
      </c>
      <c r="M129" s="48">
        <v>605</v>
      </c>
      <c r="N129" s="319">
        <v>668</v>
      </c>
      <c r="O129" s="115">
        <v>322</v>
      </c>
      <c r="P129" s="48">
        <v>0</v>
      </c>
      <c r="Q129" s="47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271</v>
      </c>
      <c r="AF129" s="319">
        <v>632</v>
      </c>
      <c r="AG129" s="319">
        <v>1843</v>
      </c>
      <c r="AH129" s="319">
        <v>784</v>
      </c>
      <c r="AI129" s="319">
        <v>506</v>
      </c>
      <c r="AJ129" s="355">
        <v>292</v>
      </c>
      <c r="AK129" s="610">
        <v>364</v>
      </c>
      <c r="AL129" s="355"/>
      <c r="AM129" s="355"/>
      <c r="AN129" s="355"/>
      <c r="AO129" s="355"/>
      <c r="AP129" s="355"/>
      <c r="AQ129" s="355"/>
      <c r="AR129" s="355"/>
      <c r="AS129" s="355"/>
      <c r="AT129" s="355"/>
      <c r="AU129" s="355"/>
      <c r="AV129" s="355"/>
      <c r="AW129" s="115">
        <f t="shared" ref="AW129:BF134" si="89">O129-C129</f>
        <v>-167</v>
      </c>
      <c r="AX129" s="48">
        <f t="shared" si="89"/>
        <v>-686</v>
      </c>
      <c r="AY129" s="48">
        <f t="shared" si="89"/>
        <v>-1618</v>
      </c>
      <c r="AZ129" s="48">
        <f t="shared" si="89"/>
        <v>-872</v>
      </c>
      <c r="BA129" s="48">
        <f t="shared" si="89"/>
        <v>-706</v>
      </c>
      <c r="BB129" s="48">
        <f t="shared" si="89"/>
        <v>-917</v>
      </c>
      <c r="BC129" s="48">
        <f t="shared" si="89"/>
        <v>-1125</v>
      </c>
      <c r="BD129" s="48">
        <f t="shared" si="89"/>
        <v>-1191</v>
      </c>
      <c r="BE129" s="48">
        <f t="shared" si="89"/>
        <v>-444</v>
      </c>
      <c r="BF129" s="116">
        <f t="shared" si="89"/>
        <v>-349</v>
      </c>
      <c r="BG129" s="363"/>
    </row>
    <row r="130" spans="1:59" x14ac:dyDescent="0.25">
      <c r="A130" s="4"/>
      <c r="B130" s="33" t="s">
        <v>42</v>
      </c>
      <c r="C130" s="115">
        <v>58</v>
      </c>
      <c r="D130" s="48">
        <v>315</v>
      </c>
      <c r="E130" s="48">
        <v>830</v>
      </c>
      <c r="F130" s="48">
        <v>293</v>
      </c>
      <c r="G130" s="48">
        <v>310</v>
      </c>
      <c r="H130" s="48">
        <v>407</v>
      </c>
      <c r="I130" s="48">
        <v>478</v>
      </c>
      <c r="J130" s="48">
        <v>550</v>
      </c>
      <c r="K130" s="48">
        <v>128</v>
      </c>
      <c r="L130" s="48">
        <v>0</v>
      </c>
      <c r="M130" s="48">
        <v>0</v>
      </c>
      <c r="N130" s="319">
        <v>0</v>
      </c>
      <c r="O130" s="115">
        <v>26</v>
      </c>
      <c r="P130" s="48">
        <v>0</v>
      </c>
      <c r="Q130" s="47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355">
        <v>0</v>
      </c>
      <c r="AK130" s="610">
        <v>0</v>
      </c>
      <c r="AL130" s="355"/>
      <c r="AM130" s="355"/>
      <c r="AN130" s="355"/>
      <c r="AO130" s="355"/>
      <c r="AP130" s="355"/>
      <c r="AQ130" s="355"/>
      <c r="AR130" s="355"/>
      <c r="AS130" s="355"/>
      <c r="AT130" s="355"/>
      <c r="AU130" s="355"/>
      <c r="AV130" s="355"/>
      <c r="AW130" s="115">
        <f t="shared" si="89"/>
        <v>-32</v>
      </c>
      <c r="AX130" s="48">
        <f t="shared" si="89"/>
        <v>-315</v>
      </c>
      <c r="AY130" s="48">
        <f t="shared" si="89"/>
        <v>-830</v>
      </c>
      <c r="AZ130" s="48">
        <f t="shared" si="89"/>
        <v>-293</v>
      </c>
      <c r="BA130" s="48">
        <f t="shared" si="89"/>
        <v>-310</v>
      </c>
      <c r="BB130" s="48">
        <f t="shared" si="89"/>
        <v>-407</v>
      </c>
      <c r="BC130" s="48">
        <f t="shared" si="89"/>
        <v>-478</v>
      </c>
      <c r="BD130" s="48">
        <f t="shared" si="89"/>
        <v>-550</v>
      </c>
      <c r="BE130" s="48">
        <f t="shared" si="89"/>
        <v>-128</v>
      </c>
      <c r="BF130" s="116">
        <f t="shared" si="89"/>
        <v>0</v>
      </c>
      <c r="BG130" s="363"/>
    </row>
    <row r="131" spans="1:59" x14ac:dyDescent="0.25">
      <c r="A131" s="4"/>
      <c r="B131" s="132" t="s">
        <v>57</v>
      </c>
      <c r="C131" s="115">
        <v>15</v>
      </c>
      <c r="D131" s="48">
        <v>16</v>
      </c>
      <c r="E131" s="48">
        <v>7</v>
      </c>
      <c r="F131" s="48">
        <v>7</v>
      </c>
      <c r="G131" s="48">
        <v>10</v>
      </c>
      <c r="H131" s="48">
        <v>16</v>
      </c>
      <c r="I131" s="48">
        <v>6</v>
      </c>
      <c r="J131" s="48">
        <v>14</v>
      </c>
      <c r="K131" s="48">
        <v>3</v>
      </c>
      <c r="L131" s="48">
        <v>9</v>
      </c>
      <c r="M131" s="48">
        <v>15</v>
      </c>
      <c r="N131" s="319">
        <v>10</v>
      </c>
      <c r="O131" s="115">
        <v>5</v>
      </c>
      <c r="P131" s="48">
        <v>0</v>
      </c>
      <c r="Q131" s="47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27</v>
      </c>
      <c r="X131" s="116">
        <v>7</v>
      </c>
      <c r="Y131" s="319">
        <v>36</v>
      </c>
      <c r="Z131" s="319">
        <v>30</v>
      </c>
      <c r="AA131" s="319">
        <v>14</v>
      </c>
      <c r="AB131" s="319">
        <v>27</v>
      </c>
      <c r="AC131" s="319">
        <v>7</v>
      </c>
      <c r="AD131" s="319">
        <v>16</v>
      </c>
      <c r="AE131" s="319">
        <v>16</v>
      </c>
      <c r="AF131" s="319">
        <v>19</v>
      </c>
      <c r="AG131" s="319">
        <v>19</v>
      </c>
      <c r="AH131" s="319">
        <v>13</v>
      </c>
      <c r="AI131" s="319">
        <v>9</v>
      </c>
      <c r="AJ131" s="355">
        <v>29</v>
      </c>
      <c r="AK131" s="610">
        <v>83</v>
      </c>
      <c r="AL131" s="355"/>
      <c r="AM131" s="355"/>
      <c r="AN131" s="355"/>
      <c r="AO131" s="355"/>
      <c r="AP131" s="355"/>
      <c r="AQ131" s="355"/>
      <c r="AR131" s="355"/>
      <c r="AS131" s="355"/>
      <c r="AT131" s="355"/>
      <c r="AU131" s="355"/>
      <c r="AV131" s="355"/>
      <c r="AW131" s="115">
        <f t="shared" si="89"/>
        <v>-10</v>
      </c>
      <c r="AX131" s="48">
        <f t="shared" si="89"/>
        <v>-16</v>
      </c>
      <c r="AY131" s="48">
        <f t="shared" si="89"/>
        <v>-7</v>
      </c>
      <c r="AZ131" s="48">
        <f t="shared" si="89"/>
        <v>-7</v>
      </c>
      <c r="BA131" s="48">
        <f t="shared" si="89"/>
        <v>-10</v>
      </c>
      <c r="BB131" s="48">
        <f t="shared" si="89"/>
        <v>-16</v>
      </c>
      <c r="BC131" s="48">
        <f t="shared" si="89"/>
        <v>-6</v>
      </c>
      <c r="BD131" s="48">
        <f t="shared" si="89"/>
        <v>-14</v>
      </c>
      <c r="BE131" s="48">
        <f t="shared" si="89"/>
        <v>24</v>
      </c>
      <c r="BF131" s="116">
        <f t="shared" si="89"/>
        <v>-2</v>
      </c>
      <c r="BG131" s="363"/>
    </row>
    <row r="132" spans="1:59" x14ac:dyDescent="0.25">
      <c r="A132" s="4"/>
      <c r="B132" s="132" t="s">
        <v>58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319"/>
      <c r="O132" s="115"/>
      <c r="P132" s="48"/>
      <c r="Q132" s="47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55"/>
      <c r="AK132" s="610"/>
      <c r="AL132" s="355"/>
      <c r="AM132" s="355"/>
      <c r="AN132" s="355"/>
      <c r="AO132" s="355"/>
      <c r="AP132" s="355"/>
      <c r="AQ132" s="355"/>
      <c r="AR132" s="355"/>
      <c r="AS132" s="355"/>
      <c r="AT132" s="355"/>
      <c r="AU132" s="355"/>
      <c r="AV132" s="355"/>
      <c r="AW132" s="115">
        <f t="shared" si="89"/>
        <v>0</v>
      </c>
      <c r="AX132" s="48">
        <f t="shared" si="89"/>
        <v>0</v>
      </c>
      <c r="AY132" s="48">
        <f t="shared" si="89"/>
        <v>0</v>
      </c>
      <c r="AZ132" s="48">
        <f t="shared" si="89"/>
        <v>0</v>
      </c>
      <c r="BA132" s="48">
        <f t="shared" si="89"/>
        <v>0</v>
      </c>
      <c r="BB132" s="48">
        <f t="shared" si="89"/>
        <v>0</v>
      </c>
      <c r="BC132" s="48">
        <f t="shared" si="89"/>
        <v>0</v>
      </c>
      <c r="BD132" s="48">
        <f t="shared" si="89"/>
        <v>0</v>
      </c>
      <c r="BE132" s="48">
        <f t="shared" si="89"/>
        <v>0</v>
      </c>
      <c r="BF132" s="116">
        <f t="shared" si="89"/>
        <v>0</v>
      </c>
      <c r="BG132" s="363"/>
    </row>
    <row r="133" spans="1:59" x14ac:dyDescent="0.25">
      <c r="A133" s="4"/>
      <c r="B133" s="33" t="s">
        <v>51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319"/>
      <c r="O133" s="115"/>
      <c r="P133" s="48"/>
      <c r="Q133" s="47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55"/>
      <c r="AK133" s="610"/>
      <c r="AL133" s="355"/>
      <c r="AM133" s="355"/>
      <c r="AN133" s="355"/>
      <c r="AO133" s="355"/>
      <c r="AP133" s="355"/>
      <c r="AQ133" s="355"/>
      <c r="AR133" s="355"/>
      <c r="AS133" s="355"/>
      <c r="AT133" s="355"/>
      <c r="AU133" s="355"/>
      <c r="AV133" s="355"/>
      <c r="AW133" s="115">
        <f t="shared" si="89"/>
        <v>0</v>
      </c>
      <c r="AX133" s="48">
        <f t="shared" si="89"/>
        <v>0</v>
      </c>
      <c r="AY133" s="48">
        <f t="shared" si="89"/>
        <v>0</v>
      </c>
      <c r="AZ133" s="48">
        <f t="shared" si="89"/>
        <v>0</v>
      </c>
      <c r="BA133" s="48">
        <f t="shared" si="89"/>
        <v>0</v>
      </c>
      <c r="BB133" s="48">
        <f t="shared" si="89"/>
        <v>0</v>
      </c>
      <c r="BC133" s="48">
        <f t="shared" si="89"/>
        <v>0</v>
      </c>
      <c r="BD133" s="48">
        <f t="shared" si="89"/>
        <v>0</v>
      </c>
      <c r="BE133" s="48">
        <f t="shared" si="89"/>
        <v>0</v>
      </c>
      <c r="BF133" s="116">
        <f t="shared" si="89"/>
        <v>0</v>
      </c>
      <c r="BG133" s="363"/>
    </row>
    <row r="134" spans="1:59" ht="15.75" thickBot="1" x14ac:dyDescent="0.3">
      <c r="A134" s="4"/>
      <c r="B134" s="35" t="s">
        <v>46</v>
      </c>
      <c r="C134" s="115">
        <v>562</v>
      </c>
      <c r="D134" s="48">
        <v>1017</v>
      </c>
      <c r="E134" s="48">
        <v>2455</v>
      </c>
      <c r="F134" s="48">
        <v>1172</v>
      </c>
      <c r="G134" s="48">
        <v>1026</v>
      </c>
      <c r="H134" s="48">
        <v>1340</v>
      </c>
      <c r="I134" s="48">
        <v>1609</v>
      </c>
      <c r="J134" s="48">
        <v>1755</v>
      </c>
      <c r="K134" s="48">
        <v>575</v>
      </c>
      <c r="L134" s="48">
        <v>358</v>
      </c>
      <c r="M134" s="48">
        <v>620</v>
      </c>
      <c r="N134" s="319">
        <v>678</v>
      </c>
      <c r="O134" s="115">
        <v>353</v>
      </c>
      <c r="P134" s="48">
        <v>0</v>
      </c>
      <c r="Q134" s="47">
        <f>SUM(Q129:Q133)</f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27</v>
      </c>
      <c r="X134" s="116">
        <f>SUM(X129:X131)</f>
        <v>7</v>
      </c>
      <c r="Y134" s="319">
        <f t="shared" ref="Y134:AK134" si="90">SUM(Y129:Y131)</f>
        <v>36</v>
      </c>
      <c r="Z134" s="319">
        <f t="shared" si="90"/>
        <v>30</v>
      </c>
      <c r="AA134" s="319">
        <f t="shared" si="90"/>
        <v>14</v>
      </c>
      <c r="AB134" s="319">
        <f t="shared" si="90"/>
        <v>27</v>
      </c>
      <c r="AC134" s="319">
        <f t="shared" si="90"/>
        <v>7</v>
      </c>
      <c r="AD134" s="319">
        <f t="shared" si="90"/>
        <v>16</v>
      </c>
      <c r="AE134" s="319">
        <f t="shared" si="90"/>
        <v>287</v>
      </c>
      <c r="AF134" s="319">
        <f t="shared" si="90"/>
        <v>651</v>
      </c>
      <c r="AG134" s="319">
        <f t="shared" si="90"/>
        <v>1862</v>
      </c>
      <c r="AH134" s="319">
        <f t="shared" si="90"/>
        <v>797</v>
      </c>
      <c r="AI134" s="319">
        <f t="shared" si="90"/>
        <v>515</v>
      </c>
      <c r="AJ134" s="319">
        <f t="shared" si="90"/>
        <v>321</v>
      </c>
      <c r="AK134" s="531">
        <f t="shared" si="90"/>
        <v>447</v>
      </c>
      <c r="AL134" s="319"/>
      <c r="AM134" s="319"/>
      <c r="AN134" s="319"/>
      <c r="AO134" s="319"/>
      <c r="AP134" s="319"/>
      <c r="AQ134" s="319"/>
      <c r="AR134" s="319"/>
      <c r="AS134" s="319"/>
      <c r="AT134" s="319"/>
      <c r="AU134" s="319"/>
      <c r="AV134" s="319"/>
      <c r="AW134" s="115">
        <f t="shared" si="89"/>
        <v>-209</v>
      </c>
      <c r="AX134" s="48">
        <f t="shared" si="89"/>
        <v>-1017</v>
      </c>
      <c r="AY134" s="48">
        <f t="shared" si="89"/>
        <v>-2455</v>
      </c>
      <c r="AZ134" s="48">
        <f t="shared" si="89"/>
        <v>-1172</v>
      </c>
      <c r="BA134" s="48">
        <f t="shared" si="89"/>
        <v>-1026</v>
      </c>
      <c r="BB134" s="48">
        <f t="shared" si="89"/>
        <v>-1340</v>
      </c>
      <c r="BC134" s="48">
        <f t="shared" si="89"/>
        <v>-1609</v>
      </c>
      <c r="BD134" s="48">
        <f t="shared" si="89"/>
        <v>-1755</v>
      </c>
      <c r="BE134" s="48">
        <f t="shared" si="89"/>
        <v>-548</v>
      </c>
      <c r="BF134" s="116">
        <f t="shared" si="89"/>
        <v>-351</v>
      </c>
      <c r="BG134" s="363"/>
    </row>
    <row r="135" spans="1:59" x14ac:dyDescent="0.25">
      <c r="A135" s="4">
        <v>19</v>
      </c>
      <c r="B135" s="111" t="s">
        <v>24</v>
      </c>
      <c r="C135" s="117"/>
      <c r="D135" s="92"/>
      <c r="E135" s="92"/>
      <c r="F135" s="92"/>
      <c r="G135" s="92"/>
      <c r="H135" s="94"/>
      <c r="I135" s="92"/>
      <c r="J135" s="94"/>
      <c r="K135" s="92"/>
      <c r="L135" s="94"/>
      <c r="M135" s="94"/>
      <c r="N135" s="393"/>
      <c r="O135" s="115"/>
      <c r="P135" s="48"/>
      <c r="Q135" s="47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531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115"/>
      <c r="AX135" s="48"/>
      <c r="AY135" s="48"/>
      <c r="AZ135" s="48"/>
      <c r="BA135" s="48"/>
      <c r="BB135" s="48"/>
      <c r="BC135" s="48"/>
      <c r="BD135" s="48"/>
      <c r="BE135" s="48"/>
      <c r="BF135" s="116"/>
      <c r="BG135" s="363"/>
    </row>
    <row r="136" spans="1:59" x14ac:dyDescent="0.25">
      <c r="A136" s="4"/>
      <c r="B136" s="33" t="s">
        <v>41</v>
      </c>
      <c r="C136" s="118">
        <v>4378</v>
      </c>
      <c r="D136" s="95">
        <v>5523</v>
      </c>
      <c r="E136" s="95">
        <v>7164</v>
      </c>
      <c r="F136" s="95">
        <v>6041</v>
      </c>
      <c r="G136" s="95">
        <v>5854</v>
      </c>
      <c r="H136" s="96">
        <v>5802</v>
      </c>
      <c r="I136" s="95">
        <v>6290</v>
      </c>
      <c r="J136" s="96">
        <v>7108</v>
      </c>
      <c r="K136" s="95">
        <v>4490</v>
      </c>
      <c r="L136" s="96">
        <v>2590</v>
      </c>
      <c r="M136" s="96">
        <v>2119</v>
      </c>
      <c r="N136" s="394">
        <v>3299</v>
      </c>
      <c r="O136" s="115">
        <v>3253</v>
      </c>
      <c r="P136" s="48">
        <v>1002</v>
      </c>
      <c r="Q136" s="47">
        <v>906</v>
      </c>
      <c r="R136" s="48">
        <v>975</v>
      </c>
      <c r="S136" s="47">
        <v>989</v>
      </c>
      <c r="T136" s="48">
        <v>1294</v>
      </c>
      <c r="U136" s="319">
        <v>1471</v>
      </c>
      <c r="V136" s="319">
        <v>1621</v>
      </c>
      <c r="W136" s="319">
        <v>1917</v>
      </c>
      <c r="X136" s="116">
        <v>1501</v>
      </c>
      <c r="Y136" s="319">
        <v>1366</v>
      </c>
      <c r="Z136" s="319">
        <v>1336</v>
      </c>
      <c r="AA136" s="319">
        <v>1454</v>
      </c>
      <c r="AB136" s="319">
        <v>1436</v>
      </c>
      <c r="AC136" s="319">
        <v>1669</v>
      </c>
      <c r="AD136" s="319">
        <v>2711</v>
      </c>
      <c r="AE136" s="319">
        <v>3016</v>
      </c>
      <c r="AF136" s="319">
        <v>3948</v>
      </c>
      <c r="AG136" s="319">
        <v>5159</v>
      </c>
      <c r="AH136" s="319">
        <v>5205</v>
      </c>
      <c r="AI136" s="319">
        <v>4929</v>
      </c>
      <c r="AJ136" s="319">
        <v>4630</v>
      </c>
      <c r="AK136" s="531">
        <v>4660</v>
      </c>
      <c r="AL136" s="319"/>
      <c r="AM136" s="319"/>
      <c r="AN136" s="319"/>
      <c r="AO136" s="319"/>
      <c r="AP136" s="319"/>
      <c r="AQ136" s="319"/>
      <c r="AR136" s="319"/>
      <c r="AS136" s="319"/>
      <c r="AT136" s="319"/>
      <c r="AU136" s="319"/>
      <c r="AV136" s="319"/>
      <c r="AW136" s="115">
        <f t="shared" ref="AW136:BF141" si="91">O136-C136</f>
        <v>-1125</v>
      </c>
      <c r="AX136" s="48">
        <f t="shared" si="91"/>
        <v>-4521</v>
      </c>
      <c r="AY136" s="48">
        <f t="shared" si="91"/>
        <v>-6258</v>
      </c>
      <c r="AZ136" s="48">
        <f t="shared" si="91"/>
        <v>-5066</v>
      </c>
      <c r="BA136" s="48">
        <f t="shared" si="91"/>
        <v>-4865</v>
      </c>
      <c r="BB136" s="48">
        <f t="shared" si="91"/>
        <v>-4508</v>
      </c>
      <c r="BC136" s="48">
        <f t="shared" si="91"/>
        <v>-4819</v>
      </c>
      <c r="BD136" s="48">
        <f t="shared" si="91"/>
        <v>-5487</v>
      </c>
      <c r="BE136" s="48">
        <f t="shared" si="91"/>
        <v>-2573</v>
      </c>
      <c r="BF136" s="116">
        <f t="shared" si="91"/>
        <v>-1089</v>
      </c>
      <c r="BG136" s="363"/>
    </row>
    <row r="137" spans="1:59" x14ac:dyDescent="0.25">
      <c r="A137" s="4"/>
      <c r="B137" s="33" t="s">
        <v>42</v>
      </c>
      <c r="C137" s="118">
        <v>801</v>
      </c>
      <c r="D137" s="95">
        <v>1265</v>
      </c>
      <c r="E137" s="95">
        <v>2151</v>
      </c>
      <c r="F137" s="95">
        <v>1799</v>
      </c>
      <c r="G137" s="95">
        <v>1736</v>
      </c>
      <c r="H137" s="96">
        <v>1711</v>
      </c>
      <c r="I137" s="95">
        <v>1855</v>
      </c>
      <c r="J137" s="96">
        <v>2050</v>
      </c>
      <c r="K137" s="95">
        <v>1147</v>
      </c>
      <c r="L137" s="96">
        <v>509</v>
      </c>
      <c r="M137" s="96">
        <v>210</v>
      </c>
      <c r="N137" s="394">
        <v>363</v>
      </c>
      <c r="O137" s="115">
        <v>444</v>
      </c>
      <c r="P137" s="48">
        <v>337</v>
      </c>
      <c r="Q137" s="47">
        <v>293</v>
      </c>
      <c r="R137" s="48">
        <v>320</v>
      </c>
      <c r="S137" s="47">
        <v>357</v>
      </c>
      <c r="T137" s="48">
        <v>408</v>
      </c>
      <c r="U137" s="319">
        <v>474</v>
      </c>
      <c r="V137" s="319">
        <v>429</v>
      </c>
      <c r="W137" s="319">
        <v>367</v>
      </c>
      <c r="X137" s="116">
        <v>310</v>
      </c>
      <c r="Y137" s="319">
        <v>334</v>
      </c>
      <c r="Z137" s="319">
        <v>348</v>
      </c>
      <c r="AA137" s="319">
        <v>326</v>
      </c>
      <c r="AB137" s="319">
        <v>327</v>
      </c>
      <c r="AC137" s="319">
        <v>419</v>
      </c>
      <c r="AD137" s="319">
        <v>717</v>
      </c>
      <c r="AE137" s="319">
        <v>731</v>
      </c>
      <c r="AF137" s="319">
        <v>858</v>
      </c>
      <c r="AG137" s="319">
        <v>1619</v>
      </c>
      <c r="AH137" s="319">
        <v>2021</v>
      </c>
      <c r="AI137" s="319">
        <v>1841</v>
      </c>
      <c r="AJ137" s="319">
        <v>1274</v>
      </c>
      <c r="AK137" s="531">
        <v>971</v>
      </c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115">
        <f t="shared" si="91"/>
        <v>-357</v>
      </c>
      <c r="AX137" s="48">
        <f t="shared" si="91"/>
        <v>-928</v>
      </c>
      <c r="AY137" s="48">
        <f t="shared" si="91"/>
        <v>-1858</v>
      </c>
      <c r="AZ137" s="48">
        <f t="shared" si="91"/>
        <v>-1479</v>
      </c>
      <c r="BA137" s="48">
        <f t="shared" si="91"/>
        <v>-1379</v>
      </c>
      <c r="BB137" s="48">
        <f t="shared" si="91"/>
        <v>-1303</v>
      </c>
      <c r="BC137" s="48">
        <f t="shared" si="91"/>
        <v>-1381</v>
      </c>
      <c r="BD137" s="48">
        <f t="shared" si="91"/>
        <v>-1621</v>
      </c>
      <c r="BE137" s="48">
        <f t="shared" si="91"/>
        <v>-780</v>
      </c>
      <c r="BF137" s="116">
        <f t="shared" si="91"/>
        <v>-199</v>
      </c>
      <c r="BG137" s="363"/>
    </row>
    <row r="138" spans="1:59" x14ac:dyDescent="0.25">
      <c r="A138" s="4"/>
      <c r="B138" s="33" t="s">
        <v>43</v>
      </c>
      <c r="C138" s="118">
        <v>383</v>
      </c>
      <c r="D138" s="95">
        <v>316</v>
      </c>
      <c r="E138" s="95">
        <v>315</v>
      </c>
      <c r="F138" s="95">
        <v>315</v>
      </c>
      <c r="G138" s="95">
        <v>380</v>
      </c>
      <c r="H138" s="96">
        <v>337</v>
      </c>
      <c r="I138" s="95">
        <v>265</v>
      </c>
      <c r="J138" s="96">
        <v>311</v>
      </c>
      <c r="K138" s="95">
        <v>221</v>
      </c>
      <c r="L138" s="96">
        <v>254</v>
      </c>
      <c r="M138" s="96">
        <v>282</v>
      </c>
      <c r="N138" s="394">
        <v>276</v>
      </c>
      <c r="O138" s="115">
        <v>187</v>
      </c>
      <c r="P138" s="48">
        <v>50</v>
      </c>
      <c r="Q138" s="47">
        <v>56</v>
      </c>
      <c r="R138" s="48">
        <v>68</v>
      </c>
      <c r="S138" s="47">
        <v>62</v>
      </c>
      <c r="T138" s="48">
        <v>71</v>
      </c>
      <c r="U138" s="319">
        <v>110</v>
      </c>
      <c r="V138" s="319">
        <v>145</v>
      </c>
      <c r="W138" s="319">
        <v>208</v>
      </c>
      <c r="X138" s="116">
        <v>209</v>
      </c>
      <c r="Y138" s="319">
        <v>212</v>
      </c>
      <c r="Z138" s="319">
        <v>212</v>
      </c>
      <c r="AA138" s="319">
        <v>192</v>
      </c>
      <c r="AB138" s="319">
        <v>168</v>
      </c>
      <c r="AC138" s="319">
        <v>160</v>
      </c>
      <c r="AD138" s="319">
        <v>121</v>
      </c>
      <c r="AE138" s="319">
        <v>136</v>
      </c>
      <c r="AF138" s="319">
        <v>127</v>
      </c>
      <c r="AG138" s="319">
        <v>138</v>
      </c>
      <c r="AH138" s="319">
        <v>145</v>
      </c>
      <c r="AI138" s="319">
        <v>140</v>
      </c>
      <c r="AJ138" s="319">
        <v>137</v>
      </c>
      <c r="AK138" s="531">
        <v>138</v>
      </c>
      <c r="AL138" s="319"/>
      <c r="AM138" s="319"/>
      <c r="AN138" s="319"/>
      <c r="AO138" s="319"/>
      <c r="AP138" s="319"/>
      <c r="AQ138" s="319"/>
      <c r="AR138" s="319"/>
      <c r="AS138" s="319"/>
      <c r="AT138" s="319"/>
      <c r="AU138" s="319"/>
      <c r="AV138" s="319"/>
      <c r="AW138" s="115">
        <f t="shared" si="91"/>
        <v>-196</v>
      </c>
      <c r="AX138" s="48">
        <f t="shared" si="91"/>
        <v>-266</v>
      </c>
      <c r="AY138" s="48">
        <f t="shared" si="91"/>
        <v>-259</v>
      </c>
      <c r="AZ138" s="48">
        <f t="shared" si="91"/>
        <v>-247</v>
      </c>
      <c r="BA138" s="48">
        <f t="shared" si="91"/>
        <v>-318</v>
      </c>
      <c r="BB138" s="48">
        <f t="shared" si="91"/>
        <v>-266</v>
      </c>
      <c r="BC138" s="48">
        <f t="shared" si="91"/>
        <v>-155</v>
      </c>
      <c r="BD138" s="48">
        <f t="shared" si="91"/>
        <v>-166</v>
      </c>
      <c r="BE138" s="48">
        <f t="shared" si="91"/>
        <v>-13</v>
      </c>
      <c r="BF138" s="116">
        <f t="shared" si="91"/>
        <v>-45</v>
      </c>
      <c r="BG138" s="363"/>
    </row>
    <row r="139" spans="1:59" x14ac:dyDescent="0.25">
      <c r="A139" s="4"/>
      <c r="B139" s="33" t="s">
        <v>52</v>
      </c>
      <c r="C139" s="118">
        <v>23</v>
      </c>
      <c r="D139" s="95">
        <v>17</v>
      </c>
      <c r="E139" s="95">
        <v>20</v>
      </c>
      <c r="F139" s="95">
        <v>22</v>
      </c>
      <c r="G139" s="95">
        <v>25</v>
      </c>
      <c r="H139" s="96">
        <v>29</v>
      </c>
      <c r="I139" s="95">
        <v>27</v>
      </c>
      <c r="J139" s="96">
        <v>23</v>
      </c>
      <c r="K139" s="95">
        <v>16</v>
      </c>
      <c r="L139" s="96">
        <v>20</v>
      </c>
      <c r="M139" s="96">
        <v>20</v>
      </c>
      <c r="N139" s="394">
        <v>15</v>
      </c>
      <c r="O139" s="115">
        <v>13</v>
      </c>
      <c r="P139" s="48">
        <v>6</v>
      </c>
      <c r="Q139" s="47">
        <v>7</v>
      </c>
      <c r="R139" s="48">
        <v>10</v>
      </c>
      <c r="S139" s="47">
        <v>9</v>
      </c>
      <c r="T139" s="48">
        <v>9</v>
      </c>
      <c r="U139" s="319">
        <v>8</v>
      </c>
      <c r="V139" s="319">
        <v>13</v>
      </c>
      <c r="W139" s="319">
        <v>17</v>
      </c>
      <c r="X139" s="116">
        <v>15</v>
      </c>
      <c r="Y139" s="319">
        <v>19</v>
      </c>
      <c r="Z139" s="319">
        <v>19</v>
      </c>
      <c r="AA139" s="319">
        <v>16</v>
      </c>
      <c r="AB139" s="319">
        <v>14</v>
      </c>
      <c r="AC139" s="319">
        <v>15</v>
      </c>
      <c r="AD139" s="319">
        <v>10</v>
      </c>
      <c r="AE139" s="319">
        <v>12</v>
      </c>
      <c r="AF139" s="319">
        <v>11</v>
      </c>
      <c r="AG139" s="319">
        <v>8</v>
      </c>
      <c r="AH139" s="319">
        <v>8</v>
      </c>
      <c r="AI139" s="319">
        <v>10</v>
      </c>
      <c r="AJ139" s="319">
        <v>13</v>
      </c>
      <c r="AK139" s="531">
        <v>12</v>
      </c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115">
        <f t="shared" si="91"/>
        <v>-10</v>
      </c>
      <c r="AX139" s="48">
        <f t="shared" si="91"/>
        <v>-11</v>
      </c>
      <c r="AY139" s="48">
        <f t="shared" si="91"/>
        <v>-13</v>
      </c>
      <c r="AZ139" s="48">
        <f t="shared" si="91"/>
        <v>-12</v>
      </c>
      <c r="BA139" s="48">
        <f t="shared" si="91"/>
        <v>-16</v>
      </c>
      <c r="BB139" s="48">
        <f t="shared" si="91"/>
        <v>-20</v>
      </c>
      <c r="BC139" s="48">
        <f t="shared" si="91"/>
        <v>-19</v>
      </c>
      <c r="BD139" s="48">
        <f t="shared" si="91"/>
        <v>-10</v>
      </c>
      <c r="BE139" s="48">
        <f t="shared" si="91"/>
        <v>1</v>
      </c>
      <c r="BF139" s="116">
        <f t="shared" si="91"/>
        <v>-5</v>
      </c>
      <c r="BG139" s="363"/>
    </row>
    <row r="140" spans="1:59" ht="15.75" thickBot="1" x14ac:dyDescent="0.3">
      <c r="A140" s="4"/>
      <c r="B140" s="33" t="s">
        <v>51</v>
      </c>
      <c r="C140" s="119">
        <v>0</v>
      </c>
      <c r="D140" s="120">
        <v>0</v>
      </c>
      <c r="E140" s="120">
        <v>0</v>
      </c>
      <c r="F140" s="120">
        <v>0</v>
      </c>
      <c r="G140" s="120">
        <v>0</v>
      </c>
      <c r="H140" s="121">
        <v>0</v>
      </c>
      <c r="I140" s="120">
        <v>0</v>
      </c>
      <c r="J140" s="121">
        <v>0</v>
      </c>
      <c r="K140" s="120">
        <v>0</v>
      </c>
      <c r="L140" s="121">
        <v>0</v>
      </c>
      <c r="M140" s="121">
        <v>0</v>
      </c>
      <c r="N140" s="364">
        <v>0</v>
      </c>
      <c r="O140" s="374">
        <v>0</v>
      </c>
      <c r="P140" s="266">
        <v>10</v>
      </c>
      <c r="Q140" s="267">
        <v>9</v>
      </c>
      <c r="R140" s="266">
        <v>11</v>
      </c>
      <c r="S140" s="267">
        <v>11</v>
      </c>
      <c r="T140" s="266">
        <v>8</v>
      </c>
      <c r="U140" s="363">
        <v>10</v>
      </c>
      <c r="V140" s="363">
        <v>14</v>
      </c>
      <c r="W140" s="363">
        <v>20</v>
      </c>
      <c r="X140" s="378">
        <v>19</v>
      </c>
      <c r="Y140" s="363">
        <v>18</v>
      </c>
      <c r="Z140" s="363">
        <v>19</v>
      </c>
      <c r="AA140" s="363">
        <v>14</v>
      </c>
      <c r="AB140" s="363">
        <v>13</v>
      </c>
      <c r="AC140" s="363">
        <v>13</v>
      </c>
      <c r="AD140" s="363">
        <v>13</v>
      </c>
      <c r="AE140" s="319">
        <v>13</v>
      </c>
      <c r="AF140" s="319">
        <v>11</v>
      </c>
      <c r="AG140" s="363">
        <v>11</v>
      </c>
      <c r="AH140" s="363">
        <v>17</v>
      </c>
      <c r="AI140" s="363">
        <v>16</v>
      </c>
      <c r="AJ140" s="363">
        <v>14</v>
      </c>
      <c r="AK140" s="577">
        <v>12</v>
      </c>
      <c r="AL140" s="363"/>
      <c r="AM140" s="363"/>
      <c r="AN140" s="363"/>
      <c r="AO140" s="363"/>
      <c r="AP140" s="363"/>
      <c r="AQ140" s="363"/>
      <c r="AR140" s="363"/>
      <c r="AS140" s="363"/>
      <c r="AT140" s="363"/>
      <c r="AU140" s="363"/>
      <c r="AV140" s="363"/>
      <c r="AW140" s="374">
        <f t="shared" si="91"/>
        <v>0</v>
      </c>
      <c r="AX140" s="266">
        <f t="shared" si="91"/>
        <v>10</v>
      </c>
      <c r="AY140" s="266">
        <f t="shared" si="91"/>
        <v>9</v>
      </c>
      <c r="AZ140" s="266">
        <f t="shared" si="91"/>
        <v>11</v>
      </c>
      <c r="BA140" s="266">
        <f t="shared" si="91"/>
        <v>11</v>
      </c>
      <c r="BB140" s="266">
        <f t="shared" si="91"/>
        <v>8</v>
      </c>
      <c r="BC140" s="266">
        <f t="shared" si="91"/>
        <v>10</v>
      </c>
      <c r="BD140" s="266">
        <f t="shared" si="91"/>
        <v>14</v>
      </c>
      <c r="BE140" s="266">
        <f t="shared" si="91"/>
        <v>20</v>
      </c>
      <c r="BF140" s="378">
        <f t="shared" si="91"/>
        <v>19</v>
      </c>
      <c r="BG140" s="363"/>
    </row>
    <row r="141" spans="1:59" ht="15.75" thickBot="1" x14ac:dyDescent="0.3">
      <c r="A141" s="4"/>
      <c r="B141" s="35" t="s">
        <v>46</v>
      </c>
      <c r="C141" s="123">
        <f>SUM(C136:C140)</f>
        <v>5585</v>
      </c>
      <c r="D141" s="123">
        <f t="shared" ref="D141:P141" si="92">SUM(D136:D140)</f>
        <v>7121</v>
      </c>
      <c r="E141" s="123">
        <f t="shared" si="92"/>
        <v>9650</v>
      </c>
      <c r="F141" s="123">
        <f t="shared" si="92"/>
        <v>8177</v>
      </c>
      <c r="G141" s="123">
        <f t="shared" si="92"/>
        <v>7995</v>
      </c>
      <c r="H141" s="123">
        <f t="shared" si="92"/>
        <v>7879</v>
      </c>
      <c r="I141" s="123">
        <f t="shared" si="92"/>
        <v>8437</v>
      </c>
      <c r="J141" s="123">
        <f t="shared" si="92"/>
        <v>9492</v>
      </c>
      <c r="K141" s="123">
        <f t="shared" si="92"/>
        <v>5874</v>
      </c>
      <c r="L141" s="123">
        <f t="shared" si="92"/>
        <v>3373</v>
      </c>
      <c r="M141" s="123">
        <f t="shared" si="92"/>
        <v>2631</v>
      </c>
      <c r="N141" s="123">
        <f t="shared" si="92"/>
        <v>3953</v>
      </c>
      <c r="O141" s="268">
        <f t="shared" si="92"/>
        <v>3897</v>
      </c>
      <c r="P141" s="268">
        <f t="shared" si="92"/>
        <v>1405</v>
      </c>
      <c r="Q141" s="268">
        <f>SUM(Q136:Q140)</f>
        <v>1271</v>
      </c>
      <c r="R141" s="268">
        <f>SUM(R136:R140)</f>
        <v>1384</v>
      </c>
      <c r="S141" s="268">
        <f>SUM(S136:S140)</f>
        <v>1428</v>
      </c>
      <c r="T141" s="269">
        <f>SUM(T136:T140)</f>
        <v>1790</v>
      </c>
      <c r="U141" s="268">
        <f>SUM(U136:U140)</f>
        <v>2073</v>
      </c>
      <c r="V141" s="268">
        <f t="shared" ref="V141:AK141" si="93">SUM(V136:V140)</f>
        <v>2222</v>
      </c>
      <c r="W141" s="268">
        <f t="shared" si="93"/>
        <v>2529</v>
      </c>
      <c r="X141" s="269">
        <f t="shared" si="93"/>
        <v>2054</v>
      </c>
      <c r="Y141" s="269">
        <f t="shared" si="93"/>
        <v>1949</v>
      </c>
      <c r="Z141" s="269">
        <f t="shared" si="93"/>
        <v>1934</v>
      </c>
      <c r="AA141" s="269">
        <f t="shared" si="93"/>
        <v>2002</v>
      </c>
      <c r="AB141" s="269">
        <f t="shared" si="93"/>
        <v>1958</v>
      </c>
      <c r="AC141" s="269">
        <f t="shared" si="93"/>
        <v>2276</v>
      </c>
      <c r="AD141" s="269">
        <f t="shared" si="93"/>
        <v>3572</v>
      </c>
      <c r="AE141" s="340">
        <f t="shared" si="93"/>
        <v>3908</v>
      </c>
      <c r="AF141" s="340">
        <f t="shared" si="93"/>
        <v>4955</v>
      </c>
      <c r="AG141" s="340">
        <f t="shared" si="93"/>
        <v>6935</v>
      </c>
      <c r="AH141" s="340">
        <f t="shared" si="93"/>
        <v>7396</v>
      </c>
      <c r="AI141" s="340">
        <f t="shared" si="93"/>
        <v>6936</v>
      </c>
      <c r="AJ141" s="268">
        <f t="shared" si="93"/>
        <v>6068</v>
      </c>
      <c r="AK141" s="268">
        <f t="shared" si="93"/>
        <v>5793</v>
      </c>
      <c r="AL141" s="340"/>
      <c r="AM141" s="340"/>
      <c r="AN141" s="340"/>
      <c r="AO141" s="340"/>
      <c r="AP141" s="340"/>
      <c r="AQ141" s="340"/>
      <c r="AR141" s="340"/>
      <c r="AS141" s="340"/>
      <c r="AT141" s="340"/>
      <c r="AU141" s="340"/>
      <c r="AV141" s="340"/>
      <c r="AW141" s="340">
        <f t="shared" si="91"/>
        <v>-1688</v>
      </c>
      <c r="AX141" s="341">
        <f t="shared" si="91"/>
        <v>-5716</v>
      </c>
      <c r="AY141" s="341">
        <f t="shared" si="91"/>
        <v>-8379</v>
      </c>
      <c r="AZ141" s="341">
        <f t="shared" si="91"/>
        <v>-6793</v>
      </c>
      <c r="BA141" s="341">
        <f t="shared" si="91"/>
        <v>-6567</v>
      </c>
      <c r="BB141" s="341">
        <f t="shared" si="91"/>
        <v>-6089</v>
      </c>
      <c r="BC141" s="341">
        <f t="shared" si="91"/>
        <v>-6364</v>
      </c>
      <c r="BD141" s="341">
        <f t="shared" si="91"/>
        <v>-7270</v>
      </c>
      <c r="BE141" s="341">
        <f t="shared" si="91"/>
        <v>-3345</v>
      </c>
      <c r="BF141" s="342">
        <f t="shared" si="91"/>
        <v>-1319</v>
      </c>
      <c r="BG141" s="394"/>
    </row>
    <row r="142" spans="1:59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58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531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115"/>
      <c r="AX142" s="48"/>
      <c r="AY142" s="48"/>
      <c r="AZ142" s="48"/>
      <c r="BA142" s="48"/>
      <c r="BB142" s="48"/>
      <c r="BC142" s="48"/>
      <c r="BD142" s="48"/>
      <c r="BE142" s="48"/>
      <c r="BF142" s="116"/>
    </row>
    <row r="143" spans="1:59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47"/>
      <c r="AA143" s="319"/>
      <c r="AB143" s="319"/>
      <c r="AC143" s="319"/>
      <c r="AD143" s="319"/>
      <c r="AE143" s="319">
        <v>70</v>
      </c>
      <c r="AF143" s="319">
        <v>182</v>
      </c>
      <c r="AG143" s="319">
        <v>706</v>
      </c>
      <c r="AH143" s="319">
        <v>460</v>
      </c>
      <c r="AI143" s="319">
        <v>343</v>
      </c>
      <c r="AJ143" s="355">
        <v>248</v>
      </c>
      <c r="AK143" s="610">
        <v>335</v>
      </c>
      <c r="AL143" s="355"/>
      <c r="AM143" s="355"/>
      <c r="AN143" s="355"/>
      <c r="AO143" s="355"/>
      <c r="AP143" s="355"/>
      <c r="AQ143" s="355"/>
      <c r="AR143" s="355"/>
      <c r="AS143" s="355"/>
      <c r="AT143" s="355"/>
      <c r="AU143" s="355"/>
      <c r="AV143" s="355"/>
      <c r="AW143" s="115">
        <f t="shared" ref="AW143:BF148" si="94">O143-C143</f>
        <v>0</v>
      </c>
      <c r="AX143" s="48">
        <f t="shared" si="94"/>
        <v>0</v>
      </c>
      <c r="AY143" s="48">
        <f t="shared" si="94"/>
        <v>0</v>
      </c>
      <c r="AZ143" s="48">
        <f t="shared" si="94"/>
        <v>0</v>
      </c>
      <c r="BA143" s="48">
        <f t="shared" si="94"/>
        <v>0</v>
      </c>
      <c r="BB143" s="48">
        <f t="shared" si="94"/>
        <v>0</v>
      </c>
      <c r="BC143" s="48">
        <f t="shared" si="94"/>
        <v>0</v>
      </c>
      <c r="BD143" s="48">
        <f t="shared" si="94"/>
        <v>0</v>
      </c>
      <c r="BE143" s="48">
        <f t="shared" si="94"/>
        <v>0</v>
      </c>
      <c r="BF143" s="116">
        <f t="shared" si="94"/>
        <v>0</v>
      </c>
    </row>
    <row r="144" spans="1:59" x14ac:dyDescent="0.25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19"/>
      <c r="AA144" s="319"/>
      <c r="AB144" s="319"/>
      <c r="AC144" s="319"/>
      <c r="AD144" s="319"/>
      <c r="AE144" s="319">
        <v>10</v>
      </c>
      <c r="AF144" s="319">
        <v>119</v>
      </c>
      <c r="AG144" s="319">
        <v>541</v>
      </c>
      <c r="AH144" s="319">
        <v>205</v>
      </c>
      <c r="AI144" s="319">
        <v>100</v>
      </c>
      <c r="AJ144" s="355">
        <v>15</v>
      </c>
      <c r="AK144" s="610">
        <v>5</v>
      </c>
      <c r="AL144" s="355"/>
      <c r="AM144" s="355"/>
      <c r="AN144" s="355"/>
      <c r="AO144" s="355"/>
      <c r="AP144" s="355"/>
      <c r="AQ144" s="355"/>
      <c r="AR144" s="355"/>
      <c r="AS144" s="355"/>
      <c r="AT144" s="355"/>
      <c r="AU144" s="355"/>
      <c r="AV144" s="355"/>
      <c r="AW144" s="115">
        <f t="shared" si="94"/>
        <v>0</v>
      </c>
      <c r="AX144" s="48">
        <f t="shared" si="94"/>
        <v>0</v>
      </c>
      <c r="AY144" s="48">
        <f t="shared" si="94"/>
        <v>0</v>
      </c>
      <c r="AZ144" s="48">
        <f t="shared" si="94"/>
        <v>0</v>
      </c>
      <c r="BA144" s="48">
        <f t="shared" si="94"/>
        <v>0</v>
      </c>
      <c r="BB144" s="48">
        <f t="shared" si="94"/>
        <v>0</v>
      </c>
      <c r="BC144" s="48">
        <f t="shared" si="94"/>
        <v>0</v>
      </c>
      <c r="BD144" s="48">
        <f t="shared" si="94"/>
        <v>0</v>
      </c>
      <c r="BE144" s="48">
        <f t="shared" si="94"/>
        <v>0</v>
      </c>
      <c r="BF144" s="116">
        <f t="shared" si="94"/>
        <v>0</v>
      </c>
    </row>
    <row r="145" spans="1:58" x14ac:dyDescent="0.25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19"/>
      <c r="AA145" s="319"/>
      <c r="AB145" s="319"/>
      <c r="AC145" s="319"/>
      <c r="AD145" s="319"/>
      <c r="AE145" s="319">
        <v>8</v>
      </c>
      <c r="AF145" s="319">
        <v>15</v>
      </c>
      <c r="AG145" s="319">
        <v>15</v>
      </c>
      <c r="AH145" s="319">
        <v>12</v>
      </c>
      <c r="AI145" s="319">
        <v>11</v>
      </c>
      <c r="AJ145" s="355">
        <v>20</v>
      </c>
      <c r="AK145" s="610">
        <v>9</v>
      </c>
      <c r="AL145" s="355"/>
      <c r="AM145" s="355"/>
      <c r="AN145" s="355"/>
      <c r="AO145" s="355"/>
      <c r="AP145" s="355"/>
      <c r="AQ145" s="355"/>
      <c r="AR145" s="355"/>
      <c r="AS145" s="355"/>
      <c r="AT145" s="355"/>
      <c r="AU145" s="355"/>
      <c r="AV145" s="355"/>
      <c r="AW145" s="115">
        <f t="shared" si="94"/>
        <v>0</v>
      </c>
      <c r="AX145" s="48">
        <f t="shared" si="94"/>
        <v>0</v>
      </c>
      <c r="AY145" s="48">
        <f t="shared" si="94"/>
        <v>0</v>
      </c>
      <c r="AZ145" s="48">
        <f t="shared" si="94"/>
        <v>0</v>
      </c>
      <c r="BA145" s="48">
        <f t="shared" si="94"/>
        <v>0</v>
      </c>
      <c r="BB145" s="48">
        <f t="shared" si="94"/>
        <v>0</v>
      </c>
      <c r="BC145" s="48">
        <f t="shared" si="94"/>
        <v>0</v>
      </c>
      <c r="BD145" s="48">
        <f t="shared" si="94"/>
        <v>0</v>
      </c>
      <c r="BE145" s="48">
        <f t="shared" si="94"/>
        <v>0</v>
      </c>
      <c r="BF145" s="116">
        <f t="shared" si="94"/>
        <v>0</v>
      </c>
    </row>
    <row r="146" spans="1:58" x14ac:dyDescent="0.25">
      <c r="A146" s="4"/>
      <c r="B146" s="132" t="s">
        <v>61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47"/>
      <c r="AA146" s="319"/>
      <c r="AB146" s="319"/>
      <c r="AC146" s="319"/>
      <c r="AD146" s="319"/>
      <c r="AE146" s="319">
        <v>0</v>
      </c>
      <c r="AF146" s="319">
        <v>0</v>
      </c>
      <c r="AG146" s="319">
        <v>0</v>
      </c>
      <c r="AH146" s="319">
        <v>0</v>
      </c>
      <c r="AI146" s="319">
        <v>0</v>
      </c>
      <c r="AJ146" s="355">
        <v>0</v>
      </c>
      <c r="AK146" s="610">
        <v>0</v>
      </c>
      <c r="AL146" s="355"/>
      <c r="AM146" s="355"/>
      <c r="AN146" s="355"/>
      <c r="AO146" s="355"/>
      <c r="AP146" s="355"/>
      <c r="AQ146" s="355"/>
      <c r="AR146" s="355"/>
      <c r="AS146" s="355"/>
      <c r="AT146" s="355"/>
      <c r="AU146" s="355"/>
      <c r="AV146" s="355"/>
      <c r="AW146" s="115">
        <f t="shared" si="94"/>
        <v>0</v>
      </c>
      <c r="AX146" s="48">
        <f t="shared" si="94"/>
        <v>0</v>
      </c>
      <c r="AY146" s="48">
        <f t="shared" si="94"/>
        <v>0</v>
      </c>
      <c r="AZ146" s="48">
        <f t="shared" si="94"/>
        <v>0</v>
      </c>
      <c r="BA146" s="48">
        <f t="shared" si="94"/>
        <v>0</v>
      </c>
      <c r="BB146" s="48">
        <f t="shared" si="94"/>
        <v>0</v>
      </c>
      <c r="BC146" s="48">
        <f t="shared" si="94"/>
        <v>0</v>
      </c>
      <c r="BD146" s="48">
        <f t="shared" si="94"/>
        <v>0</v>
      </c>
      <c r="BE146" s="48">
        <f t="shared" si="94"/>
        <v>0</v>
      </c>
      <c r="BF146" s="116">
        <f t="shared" si="94"/>
        <v>0</v>
      </c>
    </row>
    <row r="147" spans="1:58" ht="15.75" thickBot="1" x14ac:dyDescent="0.3">
      <c r="A147" s="4"/>
      <c r="B147" s="132" t="s">
        <v>62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499"/>
      <c r="P147" s="338"/>
      <c r="Q147" s="495"/>
      <c r="R147" s="338"/>
      <c r="S147" s="495"/>
      <c r="T147" s="338"/>
      <c r="U147" s="496"/>
      <c r="V147" s="496"/>
      <c r="W147" s="496"/>
      <c r="X147" s="339"/>
      <c r="Y147" s="363"/>
      <c r="Z147" s="496"/>
      <c r="AA147" s="363"/>
      <c r="AB147" s="363"/>
      <c r="AC147" s="363"/>
      <c r="AD147" s="363"/>
      <c r="AE147" s="319">
        <v>0</v>
      </c>
      <c r="AF147" s="319">
        <v>0</v>
      </c>
      <c r="AG147" s="363">
        <v>0</v>
      </c>
      <c r="AH147" s="363">
        <v>0</v>
      </c>
      <c r="AI147" s="363">
        <v>0</v>
      </c>
      <c r="AJ147" s="546">
        <v>0</v>
      </c>
      <c r="AK147" s="611">
        <v>0</v>
      </c>
      <c r="AL147" s="546"/>
      <c r="AM147" s="546"/>
      <c r="AN147" s="546"/>
      <c r="AO147" s="546"/>
      <c r="AP147" s="546"/>
      <c r="AQ147" s="546"/>
      <c r="AR147" s="546"/>
      <c r="AS147" s="546"/>
      <c r="AT147" s="546"/>
      <c r="AU147" s="546"/>
      <c r="AV147" s="546"/>
      <c r="AW147" s="337">
        <f t="shared" si="94"/>
        <v>0</v>
      </c>
      <c r="AX147" s="338">
        <f t="shared" si="94"/>
        <v>0</v>
      </c>
      <c r="AY147" s="338">
        <f t="shared" si="94"/>
        <v>0</v>
      </c>
      <c r="AZ147" s="338">
        <f t="shared" si="94"/>
        <v>0</v>
      </c>
      <c r="BA147" s="338">
        <f t="shared" si="94"/>
        <v>0</v>
      </c>
      <c r="BB147" s="338">
        <f t="shared" si="94"/>
        <v>0</v>
      </c>
      <c r="BC147" s="338">
        <f t="shared" si="94"/>
        <v>0</v>
      </c>
      <c r="BD147" s="338">
        <f t="shared" si="94"/>
        <v>0</v>
      </c>
      <c r="BE147" s="338">
        <f t="shared" si="94"/>
        <v>0</v>
      </c>
      <c r="BF147" s="339">
        <f t="shared" si="94"/>
        <v>0</v>
      </c>
    </row>
    <row r="148" spans="1:58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88</v>
      </c>
      <c r="AF148" s="376">
        <f>SUM(AF143:AF147)</f>
        <v>316</v>
      </c>
      <c r="AG148" s="376">
        <f>SUM(AG143:AG147)</f>
        <v>1262</v>
      </c>
      <c r="AH148" s="376">
        <f>SUM(AH143:AH147)</f>
        <v>677</v>
      </c>
      <c r="AI148" s="376">
        <f>SUM(AI143:AI147)</f>
        <v>454</v>
      </c>
      <c r="AJ148" s="547">
        <f>SUM(AJ143:AJ147)</f>
        <v>283</v>
      </c>
      <c r="AK148" s="376">
        <f>SUM(AK143:AK147)</f>
        <v>349</v>
      </c>
      <c r="AL148" s="376"/>
      <c r="AM148" s="376"/>
      <c r="AN148" s="376"/>
      <c r="AO148" s="376"/>
      <c r="AP148" s="376"/>
      <c r="AQ148" s="376"/>
      <c r="AR148" s="376"/>
      <c r="AS148" s="376"/>
      <c r="AT148" s="376"/>
      <c r="AU148" s="376"/>
      <c r="AV148" s="376"/>
      <c r="AW148" s="119">
        <f t="shared" si="94"/>
        <v>0</v>
      </c>
      <c r="AX148" s="121">
        <f t="shared" si="94"/>
        <v>0</v>
      </c>
      <c r="AY148" s="121">
        <f t="shared" si="94"/>
        <v>0</v>
      </c>
      <c r="AZ148" s="121">
        <f t="shared" si="94"/>
        <v>0</v>
      </c>
      <c r="BA148" s="121">
        <f t="shared" si="94"/>
        <v>0</v>
      </c>
      <c r="BB148" s="121">
        <f t="shared" si="94"/>
        <v>0</v>
      </c>
      <c r="BC148" s="121">
        <f t="shared" si="94"/>
        <v>0</v>
      </c>
      <c r="BD148" s="121">
        <f t="shared" si="94"/>
        <v>0</v>
      </c>
      <c r="BE148" s="121">
        <f t="shared" si="94"/>
        <v>0</v>
      </c>
      <c r="BF148" s="122">
        <f t="shared" si="94"/>
        <v>0</v>
      </c>
    </row>
    <row r="149" spans="1:58" ht="15.75" thickTop="1" x14ac:dyDescent="0.25">
      <c r="A149" s="4"/>
      <c r="B149" s="526"/>
      <c r="C149" s="394"/>
      <c r="D149" s="394"/>
      <c r="E149" s="394"/>
      <c r="F149" s="394"/>
      <c r="G149" s="394"/>
      <c r="H149" s="394"/>
      <c r="I149" s="394"/>
      <c r="J149" s="394"/>
      <c r="K149" s="394"/>
      <c r="L149" s="394"/>
      <c r="M149" s="394"/>
      <c r="N149" s="394"/>
      <c r="O149" s="394"/>
      <c r="P149" s="394"/>
      <c r="Q149" s="394"/>
      <c r="R149" s="394"/>
      <c r="S149" s="394"/>
      <c r="T149" s="394"/>
      <c r="U149" s="394"/>
      <c r="V149" s="394"/>
      <c r="W149" s="394"/>
      <c r="X149" s="394"/>
      <c r="Y149" s="394"/>
      <c r="Z149" s="394"/>
      <c r="AA149" s="394"/>
      <c r="AB149" s="394"/>
      <c r="AC149" s="394"/>
      <c r="AD149" s="394"/>
      <c r="AE149" s="394"/>
      <c r="AF149" s="394"/>
      <c r="AG149" s="394"/>
      <c r="AH149" s="394"/>
      <c r="AI149" s="394"/>
      <c r="AJ149" s="394"/>
      <c r="AK149" s="394"/>
      <c r="AL149" s="394"/>
      <c r="AM149" s="394"/>
      <c r="AN149" s="394"/>
      <c r="AO149" s="394"/>
      <c r="AP149" s="394"/>
      <c r="AQ149" s="394"/>
      <c r="AR149" s="394"/>
      <c r="AS149" s="394"/>
      <c r="AT149" s="394"/>
      <c r="AU149" s="394"/>
      <c r="AV149" s="394"/>
      <c r="AW149" s="394"/>
      <c r="AX149" s="394"/>
      <c r="AY149" s="394"/>
      <c r="AZ149" s="394"/>
      <c r="BA149" s="394"/>
      <c r="BB149" s="394"/>
      <c r="BC149" s="394"/>
      <c r="BD149" s="394"/>
      <c r="BE149" s="394"/>
    </row>
    <row r="150" spans="1:58" x14ac:dyDescent="0.25">
      <c r="A150" s="4"/>
    </row>
    <row r="151" spans="1:58" x14ac:dyDescent="0.25">
      <c r="B151" s="1" t="s">
        <v>27</v>
      </c>
    </row>
    <row r="152" spans="1:58" x14ac:dyDescent="0.25">
      <c r="B152" s="31" t="s">
        <v>28</v>
      </c>
    </row>
    <row r="155" spans="1:58" x14ac:dyDescent="0.25">
      <c r="B155" s="32" t="s">
        <v>26</v>
      </c>
    </row>
    <row r="156" spans="1:58" x14ac:dyDescent="0.25">
      <c r="B156" s="2" t="s">
        <v>29</v>
      </c>
    </row>
    <row r="157" spans="1:58" x14ac:dyDescent="0.25">
      <c r="B157" s="2" t="s">
        <v>30</v>
      </c>
    </row>
    <row r="158" spans="1:58" x14ac:dyDescent="0.25">
      <c r="B158" s="2" t="s">
        <v>31</v>
      </c>
    </row>
    <row r="159" spans="1:58" x14ac:dyDescent="0.25">
      <c r="B159" s="2" t="s">
        <v>32</v>
      </c>
    </row>
  </sheetData>
  <mergeCells count="4">
    <mergeCell ref="B1:AX1"/>
    <mergeCell ref="C2:I2"/>
    <mergeCell ref="C3:I3"/>
    <mergeCell ref="C4:I4"/>
  </mergeCells>
  <pageMargins left="0.7" right="0.7" top="0.75" bottom="0.75" header="0.3" footer="0.3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58B71-841A-4AC3-B59C-DE8E3AAFE55E}">
  <dimension ref="A1:BF161"/>
  <sheetViews>
    <sheetView zoomScale="70" zoomScaleNormal="70" workbookViewId="0">
      <pane xSplit="2" ySplit="8" topLeftCell="C111" activePane="bottomRight" state="frozen"/>
      <selection pane="topRight" activeCell="C1" sqref="C1"/>
      <selection pane="bottomLeft" activeCell="A9" sqref="A9"/>
      <selection pane="bottomRight" activeCell="C4" sqref="C4:I4"/>
    </sheetView>
  </sheetViews>
  <sheetFormatPr defaultColWidth="9.28515625" defaultRowHeight="15" x14ac:dyDescent="0.25"/>
  <cols>
    <col min="1" max="1" width="3.85546875" style="2" bestFit="1" customWidth="1"/>
    <col min="2" max="2" width="49.42578125" style="2" customWidth="1"/>
    <col min="3" max="3" width="16.42578125" style="2" bestFit="1" customWidth="1"/>
    <col min="4" max="5" width="15.85546875" style="2" bestFit="1" customWidth="1"/>
    <col min="6" max="7" width="16.28515625" style="2" bestFit="1" customWidth="1"/>
    <col min="8" max="8" width="16.85546875" style="2" bestFit="1" customWidth="1"/>
    <col min="9" max="9" width="15.85546875" style="2" bestFit="1" customWidth="1"/>
    <col min="10" max="10" width="16.28515625" style="2" bestFit="1" customWidth="1"/>
    <col min="11" max="14" width="16.42578125" style="2" bestFit="1" customWidth="1"/>
    <col min="15" max="15" width="15.7109375" style="2" bestFit="1" customWidth="1"/>
    <col min="16" max="16" width="16.28515625" style="2" bestFit="1" customWidth="1"/>
    <col min="17" max="17" width="16.42578125" style="2" bestFit="1" customWidth="1"/>
    <col min="18" max="18" width="15.85546875" style="2" bestFit="1" customWidth="1"/>
    <col min="19" max="19" width="16.42578125" style="2" bestFit="1" customWidth="1"/>
    <col min="20" max="20" width="16.28515625" style="2" bestFit="1" customWidth="1"/>
    <col min="21" max="21" width="15.85546875" style="2" bestFit="1" customWidth="1"/>
    <col min="22" max="23" width="15.85546875" style="2" customWidth="1"/>
    <col min="24" max="24" width="15.7109375" style="2" bestFit="1" customWidth="1"/>
    <col min="25" max="25" width="15.7109375" style="2" customWidth="1"/>
    <col min="26" max="26" width="16.42578125" style="2" bestFit="1" customWidth="1"/>
    <col min="27" max="27" width="15.7109375" style="2" bestFit="1" customWidth="1"/>
    <col min="28" max="28" width="16.42578125" style="2" bestFit="1" customWidth="1"/>
    <col min="29" max="48" width="16.42578125" style="2" customWidth="1"/>
    <col min="49" max="50" width="15" style="2" bestFit="1" customWidth="1"/>
    <col min="51" max="51" width="15.42578125" style="2" bestFit="1" customWidth="1"/>
    <col min="52" max="53" width="14.85546875" style="2" bestFit="1" customWidth="1"/>
    <col min="54" max="55" width="14.42578125" style="2" bestFit="1" customWidth="1"/>
    <col min="56" max="56" width="14.42578125" style="2" customWidth="1"/>
    <col min="57" max="57" width="15" style="2" bestFit="1" customWidth="1"/>
    <col min="58" max="58" width="16.28515625" style="2" bestFit="1" customWidth="1"/>
    <col min="59" max="59" width="10.85546875" style="2" customWidth="1"/>
    <col min="60" max="60" width="45.7109375" style="2" bestFit="1" customWidth="1"/>
    <col min="61" max="16384" width="9.28515625" style="2"/>
  </cols>
  <sheetData>
    <row r="1" spans="1:58" ht="16.5" thickTop="1" thickBot="1" x14ac:dyDescent="0.3">
      <c r="B1" s="548" t="s">
        <v>19</v>
      </c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549"/>
      <c r="T1" s="549"/>
      <c r="U1" s="549"/>
      <c r="V1" s="549"/>
      <c r="W1" s="549"/>
      <c r="X1" s="549"/>
      <c r="Y1" s="549"/>
      <c r="Z1" s="549"/>
      <c r="AA1" s="549"/>
      <c r="AB1" s="549"/>
      <c r="AC1" s="549"/>
      <c r="AD1" s="549"/>
      <c r="AE1" s="549"/>
      <c r="AF1" s="549"/>
      <c r="AG1" s="549"/>
      <c r="AH1" s="549"/>
      <c r="AI1" s="549"/>
      <c r="AJ1" s="549"/>
      <c r="AK1" s="549"/>
      <c r="AL1" s="549"/>
      <c r="AM1" s="549"/>
      <c r="AN1" s="549"/>
      <c r="AO1" s="549"/>
      <c r="AP1" s="549"/>
      <c r="AQ1" s="549"/>
      <c r="AR1" s="549"/>
      <c r="AS1" s="549"/>
      <c r="AT1" s="549"/>
      <c r="AU1" s="549"/>
      <c r="AV1" s="549"/>
      <c r="AW1" s="549"/>
      <c r="AX1" s="549"/>
      <c r="AY1" s="36"/>
      <c r="AZ1" s="36"/>
      <c r="BA1" s="36"/>
      <c r="BB1" s="36"/>
      <c r="BC1" s="36"/>
      <c r="BD1" s="36"/>
      <c r="BE1" s="36"/>
      <c r="BF1" s="37"/>
    </row>
    <row r="2" spans="1:58" ht="27.6" customHeight="1" thickTop="1" thickBot="1" x14ac:dyDescent="0.3">
      <c r="B2" s="5" t="s">
        <v>0</v>
      </c>
      <c r="C2" s="550" t="s">
        <v>53</v>
      </c>
      <c r="D2" s="551"/>
      <c r="E2" s="551"/>
      <c r="F2" s="551"/>
      <c r="G2" s="551"/>
      <c r="H2" s="551"/>
      <c r="I2" s="551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8"/>
    </row>
    <row r="3" spans="1:58" ht="27.6" customHeight="1" thickTop="1" thickBot="1" x14ac:dyDescent="0.3">
      <c r="B3" s="5" t="s">
        <v>1</v>
      </c>
      <c r="C3" s="550" t="s">
        <v>66</v>
      </c>
      <c r="D3" s="551"/>
      <c r="E3" s="551"/>
      <c r="F3" s="551"/>
      <c r="G3" s="551"/>
      <c r="H3" s="551"/>
      <c r="I3" s="551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10"/>
    </row>
    <row r="4" spans="1:58" ht="27.6" customHeight="1" thickTop="1" thickBot="1" x14ac:dyDescent="0.3">
      <c r="B4" s="5" t="s">
        <v>2</v>
      </c>
      <c r="C4" s="552" t="s">
        <v>69</v>
      </c>
      <c r="D4" s="553"/>
      <c r="E4" s="553"/>
      <c r="F4" s="553"/>
      <c r="G4" s="553"/>
      <c r="H4" s="553"/>
      <c r="I4" s="553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11"/>
    </row>
    <row r="5" spans="1:58" ht="15.75" thickTop="1" x14ac:dyDescent="0.25">
      <c r="B5" s="5"/>
      <c r="C5" s="554"/>
      <c r="D5" s="551"/>
      <c r="E5" s="551"/>
      <c r="F5" s="551"/>
      <c r="G5" s="551"/>
      <c r="H5" s="551"/>
      <c r="I5" s="551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11"/>
    </row>
    <row r="6" spans="1:58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20"/>
    </row>
    <row r="7" spans="1:58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456">
        <v>2021</v>
      </c>
      <c r="Z7" s="500"/>
      <c r="AA7" s="500"/>
      <c r="AB7" s="500"/>
      <c r="AC7" s="500"/>
      <c r="AD7" s="500"/>
      <c r="AE7" s="500"/>
      <c r="AF7" s="500"/>
      <c r="AG7" s="500"/>
      <c r="AH7" s="500"/>
      <c r="AI7" s="500"/>
      <c r="AJ7" s="500"/>
      <c r="AK7" s="500">
        <v>2022</v>
      </c>
      <c r="AL7" s="500"/>
      <c r="AM7" s="500"/>
      <c r="AN7" s="500"/>
      <c r="AO7" s="500"/>
      <c r="AP7" s="500"/>
      <c r="AQ7" s="500"/>
      <c r="AR7" s="500"/>
      <c r="AS7" s="500"/>
      <c r="AT7" s="500"/>
      <c r="AU7" s="500"/>
      <c r="AV7" s="500"/>
      <c r="AW7" s="22" t="s">
        <v>15</v>
      </c>
      <c r="AX7" s="23"/>
      <c r="AY7" s="23"/>
      <c r="AZ7" s="23"/>
      <c r="BA7" s="23"/>
      <c r="BB7" s="23"/>
      <c r="BC7" s="23"/>
      <c r="BD7" s="25"/>
      <c r="BE7" s="25"/>
      <c r="BF7" s="24"/>
    </row>
    <row r="8" spans="1:58" ht="15.75" thickBot="1" x14ac:dyDescent="0.3">
      <c r="B8" s="26"/>
      <c r="C8" s="379" t="s">
        <v>9</v>
      </c>
      <c r="D8" s="380" t="s">
        <v>10</v>
      </c>
      <c r="E8" s="380" t="s">
        <v>16</v>
      </c>
      <c r="F8" s="380" t="s">
        <v>11</v>
      </c>
      <c r="G8" s="380" t="s">
        <v>17</v>
      </c>
      <c r="H8" s="380" t="s">
        <v>3</v>
      </c>
      <c r="I8" s="380" t="s">
        <v>13</v>
      </c>
      <c r="J8" s="380" t="s">
        <v>4</v>
      </c>
      <c r="K8" s="380" t="s">
        <v>5</v>
      </c>
      <c r="L8" s="380" t="s">
        <v>6</v>
      </c>
      <c r="M8" s="380" t="s">
        <v>7</v>
      </c>
      <c r="N8" s="32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564" t="s">
        <v>7</v>
      </c>
      <c r="Z8" s="565" t="s">
        <v>8</v>
      </c>
      <c r="AA8" s="565" t="s">
        <v>9</v>
      </c>
      <c r="AB8" s="565" t="s">
        <v>10</v>
      </c>
      <c r="AC8" s="565" t="s">
        <v>16</v>
      </c>
      <c r="AD8" s="565" t="s">
        <v>11</v>
      </c>
      <c r="AE8" s="565" t="s">
        <v>12</v>
      </c>
      <c r="AF8" s="565" t="s">
        <v>3</v>
      </c>
      <c r="AG8" s="565" t="s">
        <v>13</v>
      </c>
      <c r="AH8" s="565" t="s">
        <v>4</v>
      </c>
      <c r="AI8" s="565" t="s">
        <v>5</v>
      </c>
      <c r="AJ8" s="568" t="s">
        <v>6</v>
      </c>
      <c r="AK8" s="564" t="s">
        <v>7</v>
      </c>
      <c r="AL8" s="565" t="s">
        <v>8</v>
      </c>
      <c r="AM8" s="565" t="s">
        <v>9</v>
      </c>
      <c r="AN8" s="565" t="s">
        <v>10</v>
      </c>
      <c r="AO8" s="565" t="s">
        <v>16</v>
      </c>
      <c r="AP8" s="565" t="s">
        <v>11</v>
      </c>
      <c r="AQ8" s="565" t="s">
        <v>12</v>
      </c>
      <c r="AR8" s="565" t="s">
        <v>3</v>
      </c>
      <c r="AS8" s="565" t="s">
        <v>13</v>
      </c>
      <c r="AT8" s="565" t="s">
        <v>4</v>
      </c>
      <c r="AU8" s="565" t="s">
        <v>5</v>
      </c>
      <c r="AV8" s="566" t="s">
        <v>6</v>
      </c>
      <c r="AW8" s="27" t="s">
        <v>9</v>
      </c>
      <c r="AX8" s="28" t="s">
        <v>10</v>
      </c>
      <c r="AY8" s="28" t="s">
        <v>16</v>
      </c>
      <c r="AZ8" s="28" t="s">
        <v>11</v>
      </c>
      <c r="BA8" s="28" t="s">
        <v>12</v>
      </c>
      <c r="BB8" s="28" t="s">
        <v>3</v>
      </c>
      <c r="BC8" s="28" t="s">
        <v>13</v>
      </c>
      <c r="BD8" s="28" t="s">
        <v>4</v>
      </c>
      <c r="BE8" s="28" t="s">
        <v>5</v>
      </c>
      <c r="BF8" s="29" t="s">
        <v>6</v>
      </c>
    </row>
    <row r="9" spans="1:58" x14ac:dyDescent="0.25">
      <c r="A9" s="4">
        <v>1</v>
      </c>
      <c r="B9" s="38" t="s">
        <v>14</v>
      </c>
      <c r="C9" s="458"/>
      <c r="D9" s="43"/>
      <c r="E9" s="43"/>
      <c r="F9" s="43"/>
      <c r="G9" s="43"/>
      <c r="H9" s="43"/>
      <c r="I9" s="43"/>
      <c r="J9" s="43"/>
      <c r="K9" s="43"/>
      <c r="L9" s="43"/>
      <c r="M9" s="43"/>
      <c r="N9" s="459"/>
      <c r="O9" s="44"/>
      <c r="P9" s="43"/>
      <c r="Q9" s="43"/>
      <c r="R9" s="43"/>
      <c r="S9" s="43"/>
      <c r="T9" s="43"/>
      <c r="U9" s="313"/>
      <c r="V9" s="358"/>
      <c r="W9" s="358"/>
      <c r="X9" s="358"/>
      <c r="Y9" s="458"/>
      <c r="Z9" s="567"/>
      <c r="AA9" s="358"/>
      <c r="AB9" s="358"/>
      <c r="AC9" s="358"/>
      <c r="AD9" s="358"/>
      <c r="AE9" s="358"/>
      <c r="AF9" s="358"/>
      <c r="AG9" s="358"/>
      <c r="AH9" s="358"/>
      <c r="AI9" s="358"/>
      <c r="AJ9" s="358"/>
      <c r="AK9" s="4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422"/>
      <c r="AW9" s="321"/>
      <c r="AX9" s="45"/>
      <c r="AY9" s="46"/>
      <c r="AZ9" s="46"/>
      <c r="BA9" s="46"/>
      <c r="BB9" s="46"/>
      <c r="BC9" s="46"/>
      <c r="BD9" s="46"/>
      <c r="BE9" s="46"/>
      <c r="BF9" s="322"/>
    </row>
    <row r="10" spans="1:58" x14ac:dyDescent="0.25">
      <c r="A10" s="4"/>
      <c r="B10" s="33" t="s">
        <v>41</v>
      </c>
      <c r="C10" s="460">
        <v>963888.36</v>
      </c>
      <c r="D10" s="134">
        <v>953487.66</v>
      </c>
      <c r="E10" s="134">
        <v>954871.8</v>
      </c>
      <c r="F10" s="134">
        <v>957151.04</v>
      </c>
      <c r="G10" s="134">
        <v>956153.97999999986</v>
      </c>
      <c r="H10" s="134">
        <v>956893.51</v>
      </c>
      <c r="I10" s="134">
        <v>954604.77999999991</v>
      </c>
      <c r="J10" s="134">
        <v>955201.41999999993</v>
      </c>
      <c r="K10" s="134">
        <v>965302.07000000018</v>
      </c>
      <c r="L10" s="134">
        <v>962810.84000000008</v>
      </c>
      <c r="M10" s="134">
        <v>964410.89</v>
      </c>
      <c r="N10" s="461">
        <v>966928.80999999994</v>
      </c>
      <c r="O10" s="135">
        <v>965068.95</v>
      </c>
      <c r="P10" s="222">
        <v>965148.64</v>
      </c>
      <c r="Q10" s="134">
        <v>964166.08000000007</v>
      </c>
      <c r="R10" s="134">
        <v>964499.73999999987</v>
      </c>
      <c r="S10" s="134">
        <v>962352.76</v>
      </c>
      <c r="T10" s="222">
        <v>951295.4800000001</v>
      </c>
      <c r="U10" s="134">
        <v>953665.8</v>
      </c>
      <c r="V10" s="135">
        <v>963592.72000000009</v>
      </c>
      <c r="W10" s="135">
        <v>940393.1</v>
      </c>
      <c r="X10" s="319">
        <v>977004.97</v>
      </c>
      <c r="Y10" s="323">
        <v>959911.96999999986</v>
      </c>
      <c r="Z10" s="222">
        <v>959646.95999999985</v>
      </c>
      <c r="AA10" s="505">
        <v>961078</v>
      </c>
      <c r="AB10" s="505">
        <v>963353.25</v>
      </c>
      <c r="AC10" s="505">
        <v>961142.97</v>
      </c>
      <c r="AD10" s="222">
        <v>962876.99</v>
      </c>
      <c r="AE10" s="505">
        <v>962105.08000000019</v>
      </c>
      <c r="AF10" s="222">
        <v>956212.68</v>
      </c>
      <c r="AG10" s="505">
        <v>966177.99999999988</v>
      </c>
      <c r="AH10" s="505">
        <v>941606.50999999989</v>
      </c>
      <c r="AI10" s="222">
        <v>987184.43</v>
      </c>
      <c r="AJ10" s="505">
        <v>962506.35</v>
      </c>
      <c r="AK10" s="569">
        <v>973956.09000000008</v>
      </c>
      <c r="AL10" s="505"/>
      <c r="AM10" s="505"/>
      <c r="AN10" s="505"/>
      <c r="AO10" s="505"/>
      <c r="AP10" s="505"/>
      <c r="AQ10" s="505"/>
      <c r="AR10" s="505"/>
      <c r="AS10" s="505"/>
      <c r="AT10" s="505"/>
      <c r="AU10" s="505"/>
      <c r="AV10" s="505"/>
      <c r="AW10" s="323">
        <f t="shared" ref="AW10:BF15" si="0">O10-C10</f>
        <v>1180.5899999999674</v>
      </c>
      <c r="AX10" s="136">
        <f t="shared" si="0"/>
        <v>11660.979999999981</v>
      </c>
      <c r="AY10" s="136">
        <f t="shared" si="0"/>
        <v>9294.2800000000279</v>
      </c>
      <c r="AZ10" s="136">
        <f t="shared" si="0"/>
        <v>7348.699999999837</v>
      </c>
      <c r="BA10" s="136">
        <f t="shared" si="0"/>
        <v>6198.7800000001444</v>
      </c>
      <c r="BB10" s="136">
        <f t="shared" si="0"/>
        <v>-5598.0299999999115</v>
      </c>
      <c r="BC10" s="136">
        <f t="shared" si="0"/>
        <v>-938.97999999986496</v>
      </c>
      <c r="BD10" s="136">
        <f t="shared" si="0"/>
        <v>8391.300000000163</v>
      </c>
      <c r="BE10" s="136">
        <f t="shared" si="0"/>
        <v>-24908.970000000205</v>
      </c>
      <c r="BF10" s="172">
        <f t="shared" si="0"/>
        <v>14194.129999999888</v>
      </c>
    </row>
    <row r="11" spans="1:58" x14ac:dyDescent="0.25">
      <c r="A11" s="4"/>
      <c r="B11" s="33" t="s">
        <v>42</v>
      </c>
      <c r="C11" s="460">
        <v>92632.06</v>
      </c>
      <c r="D11" s="134">
        <v>92703.81</v>
      </c>
      <c r="E11" s="134">
        <v>92681.61</v>
      </c>
      <c r="F11" s="134">
        <v>91744.47</v>
      </c>
      <c r="G11" s="134">
        <v>91268.97</v>
      </c>
      <c r="H11" s="134">
        <v>90826.109999999986</v>
      </c>
      <c r="I11" s="134">
        <v>90440.76</v>
      </c>
      <c r="J11" s="134">
        <v>90327.260000000009</v>
      </c>
      <c r="K11" s="134">
        <v>89982.23</v>
      </c>
      <c r="L11" s="134">
        <v>89306.27</v>
      </c>
      <c r="M11" s="134">
        <v>89743.469999999987</v>
      </c>
      <c r="N11" s="461">
        <v>90678.900000000009</v>
      </c>
      <c r="O11" s="135">
        <v>91284.15</v>
      </c>
      <c r="P11" s="222">
        <v>91212.9</v>
      </c>
      <c r="Q11" s="134">
        <v>90805.41</v>
      </c>
      <c r="R11" s="134">
        <v>91024.87000000001</v>
      </c>
      <c r="S11" s="134">
        <v>91260.07</v>
      </c>
      <c r="T11" s="222">
        <v>92555.829999999987</v>
      </c>
      <c r="U11" s="134">
        <v>93313.900000000009</v>
      </c>
      <c r="V11" s="135">
        <v>95036.42</v>
      </c>
      <c r="W11" s="135">
        <v>91752.24</v>
      </c>
      <c r="X11" s="319">
        <v>94326.71</v>
      </c>
      <c r="Y11" s="323">
        <v>94294.590000000011</v>
      </c>
      <c r="Z11" s="222">
        <v>95429.99</v>
      </c>
      <c r="AA11" s="505">
        <v>96547</v>
      </c>
      <c r="AB11" s="505">
        <v>97375.110000000015</v>
      </c>
      <c r="AC11" s="505">
        <v>97807.67</v>
      </c>
      <c r="AD11" s="222">
        <v>97684.799999999988</v>
      </c>
      <c r="AE11" s="505">
        <v>97847.65</v>
      </c>
      <c r="AF11" s="222">
        <v>97758.900000000009</v>
      </c>
      <c r="AG11" s="505">
        <v>98063.799999999974</v>
      </c>
      <c r="AH11" s="505">
        <v>95840.900000000023</v>
      </c>
      <c r="AI11" s="222">
        <v>98616.89999999998</v>
      </c>
      <c r="AJ11" s="505">
        <v>97338.210000000021</v>
      </c>
      <c r="AK11" s="569">
        <v>98609.76</v>
      </c>
      <c r="AL11" s="505"/>
      <c r="AM11" s="505"/>
      <c r="AN11" s="505"/>
      <c r="AO11" s="505"/>
      <c r="AP11" s="505"/>
      <c r="AQ11" s="505"/>
      <c r="AR11" s="505"/>
      <c r="AS11" s="505"/>
      <c r="AT11" s="505"/>
      <c r="AU11" s="505"/>
      <c r="AV11" s="505"/>
      <c r="AW11" s="323">
        <f t="shared" si="0"/>
        <v>-1347.9100000000035</v>
      </c>
      <c r="AX11" s="136">
        <f t="shared" si="0"/>
        <v>-1490.9100000000035</v>
      </c>
      <c r="AY11" s="136">
        <f t="shared" si="0"/>
        <v>-1876.1999999999971</v>
      </c>
      <c r="AZ11" s="136">
        <f t="shared" si="0"/>
        <v>-719.59999999999127</v>
      </c>
      <c r="BA11" s="136">
        <f t="shared" si="0"/>
        <v>-8.8999999999941792</v>
      </c>
      <c r="BB11" s="136">
        <f t="shared" si="0"/>
        <v>1729.7200000000012</v>
      </c>
      <c r="BC11" s="136">
        <f t="shared" si="0"/>
        <v>2873.140000000014</v>
      </c>
      <c r="BD11" s="136">
        <f t="shared" si="0"/>
        <v>4709.1599999999889</v>
      </c>
      <c r="BE11" s="136">
        <f t="shared" si="0"/>
        <v>1770.0100000000093</v>
      </c>
      <c r="BF11" s="172">
        <f t="shared" si="0"/>
        <v>5020.4400000000023</v>
      </c>
    </row>
    <row r="12" spans="1:58" x14ac:dyDescent="0.25">
      <c r="A12" s="4"/>
      <c r="B12" s="33" t="s">
        <v>43</v>
      </c>
      <c r="C12" s="460">
        <v>161420.96</v>
      </c>
      <c r="D12" s="134">
        <v>159108.83000000002</v>
      </c>
      <c r="E12" s="134">
        <v>159730.23000000001</v>
      </c>
      <c r="F12" s="134">
        <v>159687.94999999998</v>
      </c>
      <c r="G12" s="134">
        <v>159378.69999999995</v>
      </c>
      <c r="H12" s="134">
        <v>160202.63</v>
      </c>
      <c r="I12" s="134">
        <v>159386.68</v>
      </c>
      <c r="J12" s="134">
        <v>158930.51999999999</v>
      </c>
      <c r="K12" s="134">
        <v>160660.53</v>
      </c>
      <c r="L12" s="134">
        <v>160179.31</v>
      </c>
      <c r="M12" s="134">
        <v>160051.44</v>
      </c>
      <c r="N12" s="461">
        <v>161207.75</v>
      </c>
      <c r="O12" s="135">
        <v>160466.02000000002</v>
      </c>
      <c r="P12" s="222">
        <v>159552.82</v>
      </c>
      <c r="Q12" s="134">
        <v>160710.87</v>
      </c>
      <c r="R12" s="134">
        <v>160473.78</v>
      </c>
      <c r="S12" s="134">
        <v>159829.37</v>
      </c>
      <c r="T12" s="222">
        <v>158618.30000000002</v>
      </c>
      <c r="U12" s="134">
        <v>158925.29</v>
      </c>
      <c r="V12" s="135">
        <v>163749.54999999999</v>
      </c>
      <c r="W12" s="135">
        <v>155461.46999999997</v>
      </c>
      <c r="X12" s="319">
        <v>165203.77000000002</v>
      </c>
      <c r="Y12" s="323">
        <v>161273.15999999995</v>
      </c>
      <c r="Z12" s="222">
        <v>161042.60999999996</v>
      </c>
      <c r="AA12" s="505">
        <v>161814</v>
      </c>
      <c r="AB12" s="505">
        <v>161787.27999999997</v>
      </c>
      <c r="AC12" s="505">
        <v>162053.02000000002</v>
      </c>
      <c r="AD12" s="222">
        <v>162633.90000000002</v>
      </c>
      <c r="AE12" s="505">
        <v>161048.50000000003</v>
      </c>
      <c r="AF12" s="222">
        <v>160872.9</v>
      </c>
      <c r="AG12" s="505">
        <v>161690.27999999997</v>
      </c>
      <c r="AH12" s="505">
        <v>158349.03</v>
      </c>
      <c r="AI12" s="222">
        <v>164778.34</v>
      </c>
      <c r="AJ12" s="505">
        <v>160692.20000000001</v>
      </c>
      <c r="AK12" s="569">
        <v>162661.16999999998</v>
      </c>
      <c r="AL12" s="505"/>
      <c r="AM12" s="505"/>
      <c r="AN12" s="505"/>
      <c r="AO12" s="505"/>
      <c r="AP12" s="505"/>
      <c r="AQ12" s="505"/>
      <c r="AR12" s="505"/>
      <c r="AS12" s="505"/>
      <c r="AT12" s="505"/>
      <c r="AU12" s="505"/>
      <c r="AV12" s="505"/>
      <c r="AW12" s="323">
        <f t="shared" si="0"/>
        <v>-954.93999999997322</v>
      </c>
      <c r="AX12" s="136">
        <f t="shared" si="0"/>
        <v>443.98999999999069</v>
      </c>
      <c r="AY12" s="136">
        <f t="shared" si="0"/>
        <v>980.63999999998487</v>
      </c>
      <c r="AZ12" s="136">
        <f t="shared" si="0"/>
        <v>785.8300000000163</v>
      </c>
      <c r="BA12" s="136">
        <f t="shared" si="0"/>
        <v>450.67000000004191</v>
      </c>
      <c r="BB12" s="136">
        <f t="shared" si="0"/>
        <v>-1584.3299999999872</v>
      </c>
      <c r="BC12" s="136">
        <f t="shared" si="0"/>
        <v>-461.38999999998487</v>
      </c>
      <c r="BD12" s="136">
        <f t="shared" si="0"/>
        <v>4819.0299999999988</v>
      </c>
      <c r="BE12" s="136">
        <f t="shared" si="0"/>
        <v>-5199.0600000000268</v>
      </c>
      <c r="BF12" s="172">
        <f t="shared" si="0"/>
        <v>5024.460000000021</v>
      </c>
    </row>
    <row r="13" spans="1:58" x14ac:dyDescent="0.25">
      <c r="A13" s="4"/>
      <c r="B13" s="132" t="s">
        <v>55</v>
      </c>
      <c r="C13" s="460">
        <v>4796.1499999999996</v>
      </c>
      <c r="D13" s="134">
        <v>4825.6000000000004</v>
      </c>
      <c r="E13" s="134">
        <v>4806.8099999999995</v>
      </c>
      <c r="F13" s="134">
        <v>4848.3600000000006</v>
      </c>
      <c r="G13" s="134">
        <v>4831.8599999999997</v>
      </c>
      <c r="H13" s="134">
        <v>4856.9800000000005</v>
      </c>
      <c r="I13" s="134">
        <v>4809.41</v>
      </c>
      <c r="J13" s="134">
        <v>4904.0999999999985</v>
      </c>
      <c r="K13" s="134">
        <v>4841.6400000000003</v>
      </c>
      <c r="L13" s="134">
        <v>4962.3</v>
      </c>
      <c r="M13" s="134">
        <v>4883.3</v>
      </c>
      <c r="N13" s="461">
        <v>4929.9299999999994</v>
      </c>
      <c r="O13" s="135">
        <v>4937.34</v>
      </c>
      <c r="P13" s="222">
        <v>4983.1399999999994</v>
      </c>
      <c r="Q13" s="134">
        <v>4928.5000000000009</v>
      </c>
      <c r="R13" s="134">
        <v>4908.3300000000008</v>
      </c>
      <c r="S13" s="134">
        <v>4908.07</v>
      </c>
      <c r="T13" s="222">
        <v>4977.67</v>
      </c>
      <c r="U13" s="134">
        <v>4971.2</v>
      </c>
      <c r="V13" s="135">
        <v>4894.68</v>
      </c>
      <c r="W13" s="135">
        <v>4907.7700000000004</v>
      </c>
      <c r="X13" s="319">
        <v>4939.3</v>
      </c>
      <c r="Y13" s="323">
        <v>4974.2</v>
      </c>
      <c r="Z13" s="222">
        <v>4903.3900000000003</v>
      </c>
      <c r="AA13" s="505">
        <v>5000</v>
      </c>
      <c r="AB13" s="505">
        <v>4815.54</v>
      </c>
      <c r="AC13" s="505">
        <v>4912.3300000000008</v>
      </c>
      <c r="AD13" s="222">
        <v>4949.42</v>
      </c>
      <c r="AE13" s="505">
        <v>5008.7500000000009</v>
      </c>
      <c r="AF13" s="222">
        <v>4911.3</v>
      </c>
      <c r="AG13" s="505">
        <v>4998.04</v>
      </c>
      <c r="AH13" s="505">
        <v>4986.1799999999994</v>
      </c>
      <c r="AI13" s="222">
        <v>4950.0199999999986</v>
      </c>
      <c r="AJ13" s="505">
        <v>4990.1099999999997</v>
      </c>
      <c r="AK13" s="569">
        <v>5044.9300000000012</v>
      </c>
      <c r="AL13" s="505"/>
      <c r="AM13" s="505"/>
      <c r="AN13" s="505"/>
      <c r="AO13" s="505"/>
      <c r="AP13" s="505"/>
      <c r="AQ13" s="505"/>
      <c r="AR13" s="505"/>
      <c r="AS13" s="505"/>
      <c r="AT13" s="505"/>
      <c r="AU13" s="505"/>
      <c r="AV13" s="505"/>
      <c r="AW13" s="323">
        <f t="shared" si="0"/>
        <v>141.19000000000051</v>
      </c>
      <c r="AX13" s="136">
        <f t="shared" si="0"/>
        <v>157.53999999999905</v>
      </c>
      <c r="AY13" s="136">
        <f t="shared" si="0"/>
        <v>121.69000000000142</v>
      </c>
      <c r="AZ13" s="136">
        <f t="shared" si="0"/>
        <v>59.970000000000255</v>
      </c>
      <c r="BA13" s="136">
        <f t="shared" si="0"/>
        <v>76.210000000000036</v>
      </c>
      <c r="BB13" s="136">
        <f t="shared" si="0"/>
        <v>120.6899999999996</v>
      </c>
      <c r="BC13" s="136">
        <f t="shared" si="0"/>
        <v>161.78999999999996</v>
      </c>
      <c r="BD13" s="136">
        <f t="shared" si="0"/>
        <v>-9.4199999999982538</v>
      </c>
      <c r="BE13" s="136">
        <f t="shared" si="0"/>
        <v>66.130000000000109</v>
      </c>
      <c r="BF13" s="172">
        <f t="shared" si="0"/>
        <v>-23</v>
      </c>
    </row>
    <row r="14" spans="1:58" x14ac:dyDescent="0.25">
      <c r="A14" s="4"/>
      <c r="B14" s="132" t="s">
        <v>56</v>
      </c>
      <c r="C14" s="460">
        <v>12533.17</v>
      </c>
      <c r="D14" s="134">
        <v>12461.130000000001</v>
      </c>
      <c r="E14" s="134">
        <v>12428.740000000002</v>
      </c>
      <c r="F14" s="134">
        <v>12439.13</v>
      </c>
      <c r="G14" s="134">
        <v>12454.32</v>
      </c>
      <c r="H14" s="134">
        <v>12427.529999999999</v>
      </c>
      <c r="I14" s="134">
        <v>12431.75</v>
      </c>
      <c r="J14" s="134">
        <v>12394.470000000001</v>
      </c>
      <c r="K14" s="134">
        <v>13293.470000000001</v>
      </c>
      <c r="L14" s="134">
        <v>13232.529999999999</v>
      </c>
      <c r="M14" s="134">
        <v>13251.19</v>
      </c>
      <c r="N14" s="461">
        <v>13287.13</v>
      </c>
      <c r="O14" s="135">
        <v>13236.87</v>
      </c>
      <c r="P14" s="222">
        <v>13240.46</v>
      </c>
      <c r="Q14" s="134">
        <v>13216.87</v>
      </c>
      <c r="R14" s="134">
        <v>13203.87</v>
      </c>
      <c r="S14" s="134">
        <v>13213.56</v>
      </c>
      <c r="T14" s="222">
        <v>13143.45</v>
      </c>
      <c r="U14" s="134">
        <v>13154.27</v>
      </c>
      <c r="V14" s="135">
        <v>13298.34</v>
      </c>
      <c r="W14" s="135">
        <v>13066.11</v>
      </c>
      <c r="X14" s="319">
        <v>13300.39</v>
      </c>
      <c r="Y14" s="323">
        <v>13165.1</v>
      </c>
      <c r="Z14" s="222">
        <v>13130.1</v>
      </c>
      <c r="AA14" s="505">
        <v>13153</v>
      </c>
      <c r="AB14" s="505">
        <v>13129.690000000002</v>
      </c>
      <c r="AC14" s="505">
        <v>13130.859999999999</v>
      </c>
      <c r="AD14" s="222">
        <v>13082.300000000001</v>
      </c>
      <c r="AE14" s="505">
        <v>13091.860000000002</v>
      </c>
      <c r="AF14" s="222">
        <v>13030.1</v>
      </c>
      <c r="AG14" s="505">
        <v>13166.83</v>
      </c>
      <c r="AH14" s="505">
        <v>13095.669999999998</v>
      </c>
      <c r="AI14" s="222">
        <v>13086.7</v>
      </c>
      <c r="AJ14" s="505">
        <v>13068.94</v>
      </c>
      <c r="AK14" s="569">
        <v>13071.839999999998</v>
      </c>
      <c r="AL14" s="505"/>
      <c r="AM14" s="505"/>
      <c r="AN14" s="505"/>
      <c r="AO14" s="505"/>
      <c r="AP14" s="505"/>
      <c r="AQ14" s="505"/>
      <c r="AR14" s="505"/>
      <c r="AS14" s="505"/>
      <c r="AT14" s="505"/>
      <c r="AU14" s="505"/>
      <c r="AV14" s="505"/>
      <c r="AW14" s="323">
        <f t="shared" si="0"/>
        <v>703.70000000000073</v>
      </c>
      <c r="AX14" s="136">
        <f t="shared" si="0"/>
        <v>779.32999999999811</v>
      </c>
      <c r="AY14" s="136">
        <f t="shared" si="0"/>
        <v>788.1299999999992</v>
      </c>
      <c r="AZ14" s="136">
        <f t="shared" si="0"/>
        <v>764.7400000000016</v>
      </c>
      <c r="BA14" s="136">
        <f t="shared" si="0"/>
        <v>759.23999999999978</v>
      </c>
      <c r="BB14" s="136">
        <f t="shared" si="0"/>
        <v>715.92000000000189</v>
      </c>
      <c r="BC14" s="136">
        <f t="shared" si="0"/>
        <v>722.52000000000044</v>
      </c>
      <c r="BD14" s="136">
        <f t="shared" si="0"/>
        <v>903.86999999999898</v>
      </c>
      <c r="BE14" s="136">
        <f t="shared" si="0"/>
        <v>-227.36000000000058</v>
      </c>
      <c r="BF14" s="172">
        <f t="shared" si="0"/>
        <v>67.860000000000582</v>
      </c>
    </row>
    <row r="15" spans="1:58" ht="15.75" thickBot="1" x14ac:dyDescent="0.3">
      <c r="A15" s="4"/>
      <c r="B15" s="35" t="s">
        <v>46</v>
      </c>
      <c r="C15" s="462">
        <v>1235270.6999999997</v>
      </c>
      <c r="D15" s="138">
        <v>1222587.03</v>
      </c>
      <c r="E15" s="138">
        <v>1224519.1900000002</v>
      </c>
      <c r="F15" s="138">
        <v>1225870.95</v>
      </c>
      <c r="G15" s="138">
        <v>1224087.83</v>
      </c>
      <c r="H15" s="138">
        <v>1225206.76</v>
      </c>
      <c r="I15" s="138">
        <v>1221673.3799999999</v>
      </c>
      <c r="J15" s="138">
        <v>1221757.77</v>
      </c>
      <c r="K15" s="138">
        <v>1234079.9400000002</v>
      </c>
      <c r="L15" s="138">
        <v>1230491.2500000002</v>
      </c>
      <c r="M15" s="138">
        <v>1232340.29</v>
      </c>
      <c r="N15" s="463">
        <v>1237032.5199999998</v>
      </c>
      <c r="O15" s="139">
        <v>1234993.33</v>
      </c>
      <c r="P15" s="138">
        <v>1234137.96</v>
      </c>
      <c r="Q15" s="138">
        <v>1233827.73</v>
      </c>
      <c r="R15" s="138">
        <v>1234110.5900000001</v>
      </c>
      <c r="S15" s="138">
        <v>1231563.8300000003</v>
      </c>
      <c r="T15" s="270">
        <f>SUM(T10:T14)</f>
        <v>1220590.73</v>
      </c>
      <c r="U15" s="138">
        <v>1224030.46</v>
      </c>
      <c r="V15" s="139">
        <v>1240571.7100000002</v>
      </c>
      <c r="W15" s="139">
        <v>1205580.6900000002</v>
      </c>
      <c r="X15" s="295">
        <v>1254775.1399999999</v>
      </c>
      <c r="Y15" s="324">
        <v>1233619.0199999998</v>
      </c>
      <c r="Z15" s="270">
        <f>SUM(Z10:Z14)</f>
        <v>1234153.0499999998</v>
      </c>
      <c r="AA15" s="506">
        <v>1237592</v>
      </c>
      <c r="AB15" s="506">
        <v>1240460.8700000001</v>
      </c>
      <c r="AC15" s="506">
        <v>1239046.8500000001</v>
      </c>
      <c r="AD15" s="270">
        <f>SUM(AD10:AD14)</f>
        <v>1241227.4099999999</v>
      </c>
      <c r="AE15" s="506">
        <v>1239101.8400000003</v>
      </c>
      <c r="AF15" s="270">
        <f>SUM(AF10:AF14)</f>
        <v>1232785.8800000001</v>
      </c>
      <c r="AG15" s="506">
        <v>1244096.95</v>
      </c>
      <c r="AH15" s="506">
        <v>1213878.2899999998</v>
      </c>
      <c r="AI15" s="270">
        <f t="shared" ref="AI15" si="1">SUM(AI10:AI14)</f>
        <v>1268616.3900000001</v>
      </c>
      <c r="AJ15" s="506">
        <v>1238595.81</v>
      </c>
      <c r="AK15" s="570">
        <v>1253343.79</v>
      </c>
      <c r="AL15" s="506"/>
      <c r="AM15" s="506"/>
      <c r="AN15" s="506"/>
      <c r="AO15" s="506"/>
      <c r="AP15" s="506"/>
      <c r="AQ15" s="506"/>
      <c r="AR15" s="506"/>
      <c r="AS15" s="506"/>
      <c r="AT15" s="506"/>
      <c r="AU15" s="506"/>
      <c r="AV15" s="506"/>
      <c r="AW15" s="324">
        <f t="shared" si="0"/>
        <v>-277.3699999996461</v>
      </c>
      <c r="AX15" s="140">
        <f t="shared" si="0"/>
        <v>11550.929999999935</v>
      </c>
      <c r="AY15" s="140">
        <f t="shared" si="0"/>
        <v>9308.5399999998044</v>
      </c>
      <c r="AZ15" s="140">
        <f t="shared" si="0"/>
        <v>8239.6400000001304</v>
      </c>
      <c r="BA15" s="140">
        <f t="shared" si="0"/>
        <v>7476.0000000002328</v>
      </c>
      <c r="BB15" s="140">
        <f t="shared" si="0"/>
        <v>-4616.0300000000279</v>
      </c>
      <c r="BC15" s="140">
        <f t="shared" si="0"/>
        <v>2357.0800000000745</v>
      </c>
      <c r="BD15" s="140">
        <f t="shared" si="0"/>
        <v>18813.940000000177</v>
      </c>
      <c r="BE15" s="140">
        <f t="shared" si="0"/>
        <v>-28499.25</v>
      </c>
      <c r="BF15" s="167">
        <f t="shared" si="0"/>
        <v>24283.889999999665</v>
      </c>
    </row>
    <row r="16" spans="1:58" x14ac:dyDescent="0.25">
      <c r="A16" s="4">
        <v>2</v>
      </c>
      <c r="B16" s="110" t="s">
        <v>18</v>
      </c>
      <c r="C16" s="464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465"/>
      <c r="O16" s="215"/>
      <c r="P16" s="141"/>
      <c r="Q16" s="141"/>
      <c r="R16" s="141"/>
      <c r="S16" s="141"/>
      <c r="T16" s="141"/>
      <c r="U16" s="134"/>
      <c r="V16" s="135"/>
      <c r="W16" s="135"/>
      <c r="X16" s="349"/>
      <c r="Y16" s="530"/>
      <c r="Z16" s="396"/>
      <c r="AA16" s="505"/>
      <c r="AB16" s="505"/>
      <c r="AC16" s="505"/>
      <c r="AD16" s="276"/>
      <c r="AE16" s="509"/>
      <c r="AF16" s="276"/>
      <c r="AG16" s="509"/>
      <c r="AH16" s="509"/>
      <c r="AI16" s="222"/>
      <c r="AJ16" s="505"/>
      <c r="AK16" s="569"/>
      <c r="AL16" s="505"/>
      <c r="AM16" s="505"/>
      <c r="AN16" s="505"/>
      <c r="AO16" s="505"/>
      <c r="AP16" s="505"/>
      <c r="AQ16" s="505"/>
      <c r="AR16" s="505"/>
      <c r="AS16" s="505"/>
      <c r="AT16" s="505"/>
      <c r="AU16" s="505"/>
      <c r="AV16" s="505"/>
      <c r="AW16" s="323"/>
      <c r="AX16" s="136"/>
      <c r="AY16" s="136"/>
      <c r="AZ16" s="136"/>
      <c r="BA16" s="136"/>
      <c r="BB16" s="136"/>
      <c r="BC16" s="136"/>
      <c r="BD16" s="136"/>
      <c r="BE16" s="136"/>
      <c r="BF16" s="172"/>
    </row>
    <row r="17" spans="1:58" x14ac:dyDescent="0.25">
      <c r="A17" s="4"/>
      <c r="B17" s="132" t="s">
        <v>41</v>
      </c>
      <c r="C17" s="464">
        <v>152307</v>
      </c>
      <c r="D17" s="216">
        <v>155286</v>
      </c>
      <c r="E17" s="216">
        <v>153031</v>
      </c>
      <c r="F17" s="216">
        <v>154390</v>
      </c>
      <c r="G17" s="216">
        <v>155854</v>
      </c>
      <c r="H17" s="216">
        <v>162708</v>
      </c>
      <c r="I17" s="216">
        <v>167288</v>
      </c>
      <c r="J17" s="216">
        <v>161123</v>
      </c>
      <c r="K17" s="216">
        <v>151298</v>
      </c>
      <c r="L17" s="216">
        <v>156907</v>
      </c>
      <c r="M17" s="216">
        <v>141453</v>
      </c>
      <c r="N17" s="465">
        <v>146214</v>
      </c>
      <c r="O17" s="217">
        <v>160936</v>
      </c>
      <c r="P17" s="222">
        <v>154583</v>
      </c>
      <c r="Q17" s="134">
        <v>148250</v>
      </c>
      <c r="R17" s="134">
        <v>149178</v>
      </c>
      <c r="S17" s="134">
        <v>148454</v>
      </c>
      <c r="T17" s="222">
        <v>155419</v>
      </c>
      <c r="U17" s="134">
        <v>168310</v>
      </c>
      <c r="V17" s="135">
        <v>165441</v>
      </c>
      <c r="W17" s="135">
        <v>161427</v>
      </c>
      <c r="X17" s="347">
        <v>155500</v>
      </c>
      <c r="Y17" s="529">
        <v>149605</v>
      </c>
      <c r="Z17" s="505">
        <f>+Z24+Z31+Z38</f>
        <v>154081</v>
      </c>
      <c r="AA17" s="505">
        <v>147172</v>
      </c>
      <c r="AB17" s="505">
        <v>141596</v>
      </c>
      <c r="AC17" s="505">
        <v>146082</v>
      </c>
      <c r="AD17" s="222">
        <f>+AD24+AD31+AD38</f>
        <v>150066</v>
      </c>
      <c r="AE17" s="505">
        <v>151312</v>
      </c>
      <c r="AF17" s="222">
        <f>+AF24+AF31+AF38</f>
        <v>158195</v>
      </c>
      <c r="AG17" s="505">
        <v>165942</v>
      </c>
      <c r="AH17" s="505">
        <v>159003</v>
      </c>
      <c r="AI17" s="222">
        <f t="shared" ref="AI17:AI21" si="2">+AI24+AI31+AI38</f>
        <v>152872</v>
      </c>
      <c r="AJ17" s="505">
        <v>149942</v>
      </c>
      <c r="AK17" s="569">
        <v>141139</v>
      </c>
      <c r="AL17" s="505"/>
      <c r="AM17" s="505"/>
      <c r="AN17" s="505"/>
      <c r="AO17" s="505"/>
      <c r="AP17" s="505"/>
      <c r="AQ17" s="505"/>
      <c r="AR17" s="505"/>
      <c r="AS17" s="505"/>
      <c r="AT17" s="505"/>
      <c r="AU17" s="505"/>
      <c r="AV17" s="505"/>
      <c r="AW17" s="325">
        <f t="shared" ref="AW17:BF22" si="3">O17-C17</f>
        <v>8629</v>
      </c>
      <c r="AX17" s="142">
        <f t="shared" si="3"/>
        <v>-703</v>
      </c>
      <c r="AY17" s="142">
        <f t="shared" si="3"/>
        <v>-4781</v>
      </c>
      <c r="AZ17" s="142">
        <f t="shared" si="3"/>
        <v>-5212</v>
      </c>
      <c r="BA17" s="142">
        <f t="shared" si="3"/>
        <v>-7400</v>
      </c>
      <c r="BB17" s="142">
        <f t="shared" si="3"/>
        <v>-7289</v>
      </c>
      <c r="BC17" s="142">
        <f t="shared" si="3"/>
        <v>1022</v>
      </c>
      <c r="BD17" s="142">
        <f t="shared" si="3"/>
        <v>4318</v>
      </c>
      <c r="BE17" s="142">
        <f t="shared" si="3"/>
        <v>10129</v>
      </c>
      <c r="BF17" s="166">
        <f t="shared" si="3"/>
        <v>-1407</v>
      </c>
    </row>
    <row r="18" spans="1:58" x14ac:dyDescent="0.25">
      <c r="A18" s="4"/>
      <c r="B18" s="132" t="s">
        <v>42</v>
      </c>
      <c r="C18" s="464">
        <v>42265</v>
      </c>
      <c r="D18" s="216">
        <v>43223</v>
      </c>
      <c r="E18" s="216">
        <v>42442</v>
      </c>
      <c r="F18" s="216">
        <v>42601</v>
      </c>
      <c r="G18" s="216">
        <v>42220</v>
      </c>
      <c r="H18" s="216">
        <v>42216</v>
      </c>
      <c r="I18" s="216">
        <v>41866</v>
      </c>
      <c r="J18" s="216">
        <v>42091</v>
      </c>
      <c r="K18" s="216">
        <v>41197</v>
      </c>
      <c r="L18" s="216">
        <v>42237</v>
      </c>
      <c r="M18" s="216">
        <v>41243</v>
      </c>
      <c r="N18" s="465">
        <v>40933</v>
      </c>
      <c r="O18" s="217">
        <v>42627</v>
      </c>
      <c r="P18" s="222">
        <v>41816</v>
      </c>
      <c r="Q18" s="134">
        <v>38807</v>
      </c>
      <c r="R18" s="134">
        <v>38583</v>
      </c>
      <c r="S18" s="134">
        <v>39364</v>
      </c>
      <c r="T18" s="222">
        <v>39283</v>
      </c>
      <c r="U18" s="134">
        <v>40507</v>
      </c>
      <c r="V18" s="135">
        <v>41640</v>
      </c>
      <c r="W18" s="135">
        <v>41322</v>
      </c>
      <c r="X18" s="347">
        <v>42026</v>
      </c>
      <c r="Y18" s="529">
        <v>40797</v>
      </c>
      <c r="Z18" s="505">
        <f>+Z25+Z32+Z39</f>
        <v>42265</v>
      </c>
      <c r="AA18" s="505">
        <v>40962</v>
      </c>
      <c r="AB18" s="505">
        <v>40274</v>
      </c>
      <c r="AC18" s="505">
        <v>41180</v>
      </c>
      <c r="AD18" s="222">
        <f>+AD25+AD32+AD39</f>
        <v>41997</v>
      </c>
      <c r="AE18" s="505">
        <v>42260</v>
      </c>
      <c r="AF18" s="222">
        <f>+AF25+AF32+AF39</f>
        <v>42062</v>
      </c>
      <c r="AG18" s="505">
        <v>42021</v>
      </c>
      <c r="AH18" s="505">
        <v>42905</v>
      </c>
      <c r="AI18" s="222">
        <f t="shared" si="2"/>
        <v>40431</v>
      </c>
      <c r="AJ18" s="505">
        <v>41298</v>
      </c>
      <c r="AK18" s="569">
        <v>38619</v>
      </c>
      <c r="AL18" s="505"/>
      <c r="AM18" s="505"/>
      <c r="AN18" s="505"/>
      <c r="AO18" s="505"/>
      <c r="AP18" s="505"/>
      <c r="AQ18" s="505"/>
      <c r="AR18" s="505"/>
      <c r="AS18" s="505"/>
      <c r="AT18" s="505"/>
      <c r="AU18" s="505"/>
      <c r="AV18" s="505"/>
      <c r="AW18" s="325">
        <f t="shared" si="3"/>
        <v>362</v>
      </c>
      <c r="AX18" s="142">
        <f t="shared" si="3"/>
        <v>-1407</v>
      </c>
      <c r="AY18" s="142">
        <f t="shared" si="3"/>
        <v>-3635</v>
      </c>
      <c r="AZ18" s="142">
        <f t="shared" si="3"/>
        <v>-4018</v>
      </c>
      <c r="BA18" s="142">
        <f t="shared" si="3"/>
        <v>-2856</v>
      </c>
      <c r="BB18" s="142">
        <f t="shared" si="3"/>
        <v>-2933</v>
      </c>
      <c r="BC18" s="142">
        <f t="shared" si="3"/>
        <v>-1359</v>
      </c>
      <c r="BD18" s="142">
        <f t="shared" si="3"/>
        <v>-451</v>
      </c>
      <c r="BE18" s="142">
        <f t="shared" si="3"/>
        <v>125</v>
      </c>
      <c r="BF18" s="166">
        <f t="shared" si="3"/>
        <v>-211</v>
      </c>
    </row>
    <row r="19" spans="1:58" x14ac:dyDescent="0.25">
      <c r="A19" s="4"/>
      <c r="B19" s="132" t="s">
        <v>57</v>
      </c>
      <c r="C19" s="464">
        <v>30112</v>
      </c>
      <c r="D19" s="216">
        <v>28143</v>
      </c>
      <c r="E19" s="216">
        <v>27892</v>
      </c>
      <c r="F19" s="216">
        <v>26977</v>
      </c>
      <c r="G19" s="216">
        <v>28257</v>
      </c>
      <c r="H19" s="216">
        <v>27955</v>
      </c>
      <c r="I19" s="216">
        <v>26828</v>
      </c>
      <c r="J19" s="216">
        <v>26287</v>
      </c>
      <c r="K19" s="216">
        <v>28692</v>
      </c>
      <c r="L19" s="216">
        <v>28369</v>
      </c>
      <c r="M19" s="216">
        <v>25157</v>
      </c>
      <c r="N19" s="465">
        <v>26199</v>
      </c>
      <c r="O19" s="217">
        <v>32823</v>
      </c>
      <c r="P19" s="222">
        <v>37413</v>
      </c>
      <c r="Q19" s="134">
        <v>32105</v>
      </c>
      <c r="R19" s="134">
        <v>30371</v>
      </c>
      <c r="S19" s="134">
        <v>29779</v>
      </c>
      <c r="T19" s="222">
        <v>30966</v>
      </c>
      <c r="U19" s="134">
        <v>29172</v>
      </c>
      <c r="V19" s="135">
        <v>28208</v>
      </c>
      <c r="W19" s="135">
        <v>27598</v>
      </c>
      <c r="X19" s="347">
        <v>29393</v>
      </c>
      <c r="Y19" s="529">
        <v>29912</v>
      </c>
      <c r="Z19" s="505">
        <f>+Z26+Z33+Z40</f>
        <v>28213</v>
      </c>
      <c r="AA19" s="505">
        <v>25573</v>
      </c>
      <c r="AB19" s="505">
        <v>24623</v>
      </c>
      <c r="AC19" s="505">
        <v>29043</v>
      </c>
      <c r="AD19" s="222">
        <f>+AD26+AD33+AD40</f>
        <v>28131</v>
      </c>
      <c r="AE19" s="505">
        <v>26089</v>
      </c>
      <c r="AF19" s="222">
        <f>+AF26+AF33+AF40</f>
        <v>26696</v>
      </c>
      <c r="AG19" s="505">
        <v>28703</v>
      </c>
      <c r="AH19" s="505">
        <v>27201</v>
      </c>
      <c r="AI19" s="222">
        <f t="shared" si="2"/>
        <v>31814</v>
      </c>
      <c r="AJ19" s="505">
        <v>29157</v>
      </c>
      <c r="AK19" s="569">
        <v>32550</v>
      </c>
      <c r="AL19" s="505"/>
      <c r="AM19" s="505"/>
      <c r="AN19" s="505"/>
      <c r="AO19" s="505"/>
      <c r="AP19" s="505"/>
      <c r="AQ19" s="505"/>
      <c r="AR19" s="505"/>
      <c r="AS19" s="505"/>
      <c r="AT19" s="505"/>
      <c r="AU19" s="505"/>
      <c r="AV19" s="505"/>
      <c r="AW19" s="325">
        <f t="shared" si="3"/>
        <v>2711</v>
      </c>
      <c r="AX19" s="142">
        <f t="shared" si="3"/>
        <v>9270</v>
      </c>
      <c r="AY19" s="142">
        <f t="shared" si="3"/>
        <v>4213</v>
      </c>
      <c r="AZ19" s="142">
        <f t="shared" si="3"/>
        <v>3394</v>
      </c>
      <c r="BA19" s="142">
        <f t="shared" si="3"/>
        <v>1522</v>
      </c>
      <c r="BB19" s="142">
        <f t="shared" si="3"/>
        <v>3011</v>
      </c>
      <c r="BC19" s="142">
        <f t="shared" si="3"/>
        <v>2344</v>
      </c>
      <c r="BD19" s="142">
        <f t="shared" si="3"/>
        <v>1921</v>
      </c>
      <c r="BE19" s="142">
        <f t="shared" si="3"/>
        <v>-1094</v>
      </c>
      <c r="BF19" s="166">
        <f t="shared" si="3"/>
        <v>1024</v>
      </c>
    </row>
    <row r="20" spans="1:58" x14ac:dyDescent="0.25">
      <c r="A20" s="4"/>
      <c r="B20" s="132" t="s">
        <v>58</v>
      </c>
      <c r="C20" s="464">
        <v>0</v>
      </c>
      <c r="D20" s="216">
        <v>0</v>
      </c>
      <c r="E20" s="216">
        <v>0</v>
      </c>
      <c r="F20" s="216">
        <v>0</v>
      </c>
      <c r="G20" s="216">
        <v>0</v>
      </c>
      <c r="H20" s="216">
        <v>0</v>
      </c>
      <c r="I20" s="216">
        <v>0</v>
      </c>
      <c r="J20" s="216">
        <v>0</v>
      </c>
      <c r="K20" s="216">
        <v>0</v>
      </c>
      <c r="L20" s="216">
        <v>0</v>
      </c>
      <c r="M20" s="216">
        <v>0</v>
      </c>
      <c r="N20" s="465">
        <v>0</v>
      </c>
      <c r="O20" s="217">
        <v>0</v>
      </c>
      <c r="P20" s="134">
        <v>0</v>
      </c>
      <c r="Q20" s="134">
        <v>0</v>
      </c>
      <c r="R20" s="134">
        <v>0</v>
      </c>
      <c r="S20" s="134">
        <v>0</v>
      </c>
      <c r="T20" s="222">
        <v>0</v>
      </c>
      <c r="U20" s="134">
        <v>0</v>
      </c>
      <c r="V20" s="135">
        <v>0</v>
      </c>
      <c r="W20" s="135">
        <v>0</v>
      </c>
      <c r="X20" s="135">
        <v>0</v>
      </c>
      <c r="Y20" s="460">
        <v>0</v>
      </c>
      <c r="Z20" s="505">
        <f>+Z27+Z34+Z41</f>
        <v>0</v>
      </c>
      <c r="AA20" s="505">
        <v>0</v>
      </c>
      <c r="AB20" s="505">
        <v>0</v>
      </c>
      <c r="AC20" s="505">
        <v>0</v>
      </c>
      <c r="AD20" s="222">
        <f>+AD27+AD34+AD41</f>
        <v>0</v>
      </c>
      <c r="AE20" s="505">
        <v>0</v>
      </c>
      <c r="AF20" s="222">
        <f>+AF27+AF34+AF41</f>
        <v>0</v>
      </c>
      <c r="AG20" s="505">
        <v>0</v>
      </c>
      <c r="AH20" s="505">
        <v>0</v>
      </c>
      <c r="AI20" s="222">
        <f t="shared" si="2"/>
        <v>0</v>
      </c>
      <c r="AJ20" s="505">
        <v>0</v>
      </c>
      <c r="AK20" s="569">
        <v>0</v>
      </c>
      <c r="AL20" s="505"/>
      <c r="AM20" s="505"/>
      <c r="AN20" s="505"/>
      <c r="AO20" s="505"/>
      <c r="AP20" s="505"/>
      <c r="AQ20" s="505"/>
      <c r="AR20" s="505"/>
      <c r="AS20" s="505"/>
      <c r="AT20" s="505"/>
      <c r="AU20" s="505"/>
      <c r="AV20" s="505"/>
      <c r="AW20" s="325">
        <f t="shared" si="3"/>
        <v>0</v>
      </c>
      <c r="AX20" s="142">
        <f t="shared" si="3"/>
        <v>0</v>
      </c>
      <c r="AY20" s="142">
        <f t="shared" si="3"/>
        <v>0</v>
      </c>
      <c r="AZ20" s="142">
        <f t="shared" si="3"/>
        <v>0</v>
      </c>
      <c r="BA20" s="142">
        <f t="shared" si="3"/>
        <v>0</v>
      </c>
      <c r="BB20" s="142">
        <f t="shared" si="3"/>
        <v>0</v>
      </c>
      <c r="BC20" s="142">
        <f t="shared" si="3"/>
        <v>0</v>
      </c>
      <c r="BD20" s="142">
        <f t="shared" si="3"/>
        <v>0</v>
      </c>
      <c r="BE20" s="142">
        <f t="shared" si="3"/>
        <v>0</v>
      </c>
      <c r="BF20" s="166">
        <f t="shared" si="3"/>
        <v>0</v>
      </c>
    </row>
    <row r="21" spans="1:58" x14ac:dyDescent="0.25">
      <c r="A21" s="4"/>
      <c r="B21" s="132" t="s">
        <v>59</v>
      </c>
      <c r="C21" s="464">
        <v>0</v>
      </c>
      <c r="D21" s="216">
        <v>0</v>
      </c>
      <c r="E21" s="216">
        <v>0</v>
      </c>
      <c r="F21" s="216">
        <v>0</v>
      </c>
      <c r="G21" s="216">
        <v>0</v>
      </c>
      <c r="H21" s="216">
        <v>0</v>
      </c>
      <c r="I21" s="216">
        <v>0</v>
      </c>
      <c r="J21" s="216">
        <v>0</v>
      </c>
      <c r="K21" s="216">
        <v>0</v>
      </c>
      <c r="L21" s="216">
        <v>0</v>
      </c>
      <c r="M21" s="216">
        <v>0</v>
      </c>
      <c r="N21" s="465">
        <v>0</v>
      </c>
      <c r="O21" s="217">
        <v>0</v>
      </c>
      <c r="P21" s="134">
        <v>0</v>
      </c>
      <c r="Q21" s="134">
        <v>0</v>
      </c>
      <c r="R21" s="134">
        <v>0</v>
      </c>
      <c r="S21" s="134">
        <v>0</v>
      </c>
      <c r="T21" s="222">
        <v>0</v>
      </c>
      <c r="U21" s="134">
        <v>0</v>
      </c>
      <c r="V21" s="135">
        <v>0</v>
      </c>
      <c r="W21" s="135">
        <v>0</v>
      </c>
      <c r="X21" s="135">
        <v>0</v>
      </c>
      <c r="Y21" s="460">
        <v>0</v>
      </c>
      <c r="Z21" s="505">
        <f>+Z28+Z35+Z42</f>
        <v>0</v>
      </c>
      <c r="AA21" s="505">
        <v>0</v>
      </c>
      <c r="AB21" s="505">
        <v>0</v>
      </c>
      <c r="AC21" s="505">
        <v>0</v>
      </c>
      <c r="AD21" s="222">
        <f>+AD28+AD35+AD42</f>
        <v>0</v>
      </c>
      <c r="AE21" s="505">
        <v>0</v>
      </c>
      <c r="AF21" s="222">
        <f>+AF28+AF35+AF42</f>
        <v>0</v>
      </c>
      <c r="AG21" s="505">
        <v>0</v>
      </c>
      <c r="AH21" s="505">
        <v>0</v>
      </c>
      <c r="AI21" s="222">
        <f t="shared" si="2"/>
        <v>0</v>
      </c>
      <c r="AJ21" s="505">
        <v>0</v>
      </c>
      <c r="AK21" s="569">
        <v>0</v>
      </c>
      <c r="AL21" s="505"/>
      <c r="AM21" s="505"/>
      <c r="AN21" s="505"/>
      <c r="AO21" s="505"/>
      <c r="AP21" s="505"/>
      <c r="AQ21" s="505"/>
      <c r="AR21" s="505"/>
      <c r="AS21" s="505"/>
      <c r="AT21" s="505"/>
      <c r="AU21" s="505"/>
      <c r="AV21" s="505"/>
      <c r="AW21" s="325">
        <f t="shared" si="3"/>
        <v>0</v>
      </c>
      <c r="AX21" s="142">
        <f t="shared" si="3"/>
        <v>0</v>
      </c>
      <c r="AY21" s="142">
        <f t="shared" si="3"/>
        <v>0</v>
      </c>
      <c r="AZ21" s="142">
        <f t="shared" si="3"/>
        <v>0</v>
      </c>
      <c r="BA21" s="142">
        <f t="shared" si="3"/>
        <v>0</v>
      </c>
      <c r="BB21" s="142">
        <f t="shared" si="3"/>
        <v>0</v>
      </c>
      <c r="BC21" s="142">
        <f t="shared" si="3"/>
        <v>0</v>
      </c>
      <c r="BD21" s="142">
        <f t="shared" si="3"/>
        <v>0</v>
      </c>
      <c r="BE21" s="142">
        <f t="shared" si="3"/>
        <v>0</v>
      </c>
      <c r="BF21" s="166">
        <f t="shared" si="3"/>
        <v>0</v>
      </c>
    </row>
    <row r="22" spans="1:58" x14ac:dyDescent="0.25">
      <c r="B22" s="132" t="s">
        <v>46</v>
      </c>
      <c r="C22" s="466">
        <v>224684</v>
      </c>
      <c r="D22" s="218">
        <v>226652</v>
      </c>
      <c r="E22" s="218">
        <v>223365</v>
      </c>
      <c r="F22" s="218">
        <v>223968</v>
      </c>
      <c r="G22" s="218">
        <v>226331</v>
      </c>
      <c r="H22" s="218">
        <v>232879</v>
      </c>
      <c r="I22" s="218">
        <v>235982</v>
      </c>
      <c r="J22" s="218">
        <v>229501</v>
      </c>
      <c r="K22" s="218">
        <v>221187</v>
      </c>
      <c r="L22" s="218">
        <v>227513</v>
      </c>
      <c r="M22" s="218">
        <v>207853</v>
      </c>
      <c r="N22" s="467">
        <v>213346</v>
      </c>
      <c r="O22" s="219">
        <v>236386</v>
      </c>
      <c r="P22" s="144">
        <v>233812</v>
      </c>
      <c r="Q22" s="144">
        <v>219162</v>
      </c>
      <c r="R22" s="144">
        <v>218132</v>
      </c>
      <c r="S22" s="144">
        <v>217597</v>
      </c>
      <c r="T22" s="271">
        <v>225668</v>
      </c>
      <c r="U22" s="144">
        <v>237989</v>
      </c>
      <c r="V22" s="145">
        <v>235289</v>
      </c>
      <c r="W22" s="145">
        <v>230347</v>
      </c>
      <c r="X22" s="347">
        <v>226919</v>
      </c>
      <c r="Y22" s="529">
        <v>220314</v>
      </c>
      <c r="Z22" s="507">
        <f>SUM(Z17:Z21)</f>
        <v>224559</v>
      </c>
      <c r="AA22" s="507">
        <v>213707</v>
      </c>
      <c r="AB22" s="507">
        <v>206493</v>
      </c>
      <c r="AC22" s="507">
        <v>216305</v>
      </c>
      <c r="AD22" s="271">
        <f>SUM(AD17:AD21)</f>
        <v>220194</v>
      </c>
      <c r="AE22" s="507">
        <v>219661</v>
      </c>
      <c r="AF22" s="271">
        <f>SUM(AF17:AF21)</f>
        <v>226953</v>
      </c>
      <c r="AG22" s="507">
        <v>236666</v>
      </c>
      <c r="AH22" s="507">
        <v>229109</v>
      </c>
      <c r="AI22" s="271">
        <f t="shared" ref="AI22" si="4">SUM(AI17:AI21)</f>
        <v>225117</v>
      </c>
      <c r="AJ22" s="507">
        <v>220397</v>
      </c>
      <c r="AK22" s="571">
        <v>212308</v>
      </c>
      <c r="AL22" s="507"/>
      <c r="AM22" s="507"/>
      <c r="AN22" s="507"/>
      <c r="AO22" s="507"/>
      <c r="AP22" s="507"/>
      <c r="AQ22" s="507"/>
      <c r="AR22" s="507"/>
      <c r="AS22" s="507"/>
      <c r="AT22" s="507"/>
      <c r="AU22" s="507"/>
      <c r="AV22" s="507"/>
      <c r="AW22" s="325">
        <f t="shared" si="3"/>
        <v>11702</v>
      </c>
      <c r="AX22" s="142">
        <f t="shared" si="3"/>
        <v>7160</v>
      </c>
      <c r="AY22" s="142">
        <f t="shared" si="3"/>
        <v>-4203</v>
      </c>
      <c r="AZ22" s="142">
        <f t="shared" si="3"/>
        <v>-5836</v>
      </c>
      <c r="BA22" s="142">
        <f t="shared" si="3"/>
        <v>-8734</v>
      </c>
      <c r="BB22" s="142">
        <f t="shared" si="3"/>
        <v>-7211</v>
      </c>
      <c r="BC22" s="142">
        <f t="shared" si="3"/>
        <v>2007</v>
      </c>
      <c r="BD22" s="142">
        <f t="shared" si="3"/>
        <v>5788</v>
      </c>
      <c r="BE22" s="142">
        <f t="shared" si="3"/>
        <v>9160</v>
      </c>
      <c r="BF22" s="166">
        <f t="shared" si="3"/>
        <v>-594</v>
      </c>
    </row>
    <row r="23" spans="1:58" x14ac:dyDescent="0.25">
      <c r="A23" s="4">
        <v>3</v>
      </c>
      <c r="B23" s="178" t="s">
        <v>21</v>
      </c>
      <c r="C23" s="464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465"/>
      <c r="O23" s="215"/>
      <c r="P23" s="141"/>
      <c r="Q23" s="141"/>
      <c r="R23" s="141"/>
      <c r="S23" s="141"/>
      <c r="T23" s="141"/>
      <c r="U23" s="134"/>
      <c r="V23" s="135"/>
      <c r="W23" s="135"/>
      <c r="X23" s="347"/>
      <c r="Y23" s="529"/>
      <c r="Z23" s="136"/>
      <c r="AA23" s="505"/>
      <c r="AB23" s="505"/>
      <c r="AC23" s="505"/>
      <c r="AD23" s="276"/>
      <c r="AE23" s="509"/>
      <c r="AF23" s="276"/>
      <c r="AG23" s="509"/>
      <c r="AH23" s="509"/>
      <c r="AI23" s="222"/>
      <c r="AJ23" s="505"/>
      <c r="AK23" s="569"/>
      <c r="AL23" s="505"/>
      <c r="AM23" s="505"/>
      <c r="AN23" s="505"/>
      <c r="AO23" s="505"/>
      <c r="AP23" s="505"/>
      <c r="AQ23" s="505"/>
      <c r="AR23" s="505"/>
      <c r="AS23" s="505"/>
      <c r="AT23" s="505"/>
      <c r="AU23" s="505"/>
      <c r="AV23" s="505"/>
      <c r="AW23" s="325"/>
      <c r="AX23" s="142"/>
      <c r="AY23" s="142"/>
      <c r="AZ23" s="142"/>
      <c r="BA23" s="142"/>
      <c r="BB23" s="142"/>
      <c r="BC23" s="142"/>
      <c r="BD23" s="142"/>
      <c r="BE23" s="142"/>
      <c r="BF23" s="166"/>
    </row>
    <row r="24" spans="1:58" x14ac:dyDescent="0.25">
      <c r="B24" s="132" t="s">
        <v>41</v>
      </c>
      <c r="C24" s="464">
        <v>72432</v>
      </c>
      <c r="D24" s="216">
        <v>72506</v>
      </c>
      <c r="E24" s="216">
        <v>69193</v>
      </c>
      <c r="F24" s="216">
        <v>66537</v>
      </c>
      <c r="G24" s="216">
        <v>68438</v>
      </c>
      <c r="H24" s="216">
        <v>76974</v>
      </c>
      <c r="I24" s="216">
        <v>76621</v>
      </c>
      <c r="J24" s="216">
        <v>76265</v>
      </c>
      <c r="K24" s="216">
        <v>66713</v>
      </c>
      <c r="L24" s="216">
        <v>69261</v>
      </c>
      <c r="M24" s="216">
        <v>63143</v>
      </c>
      <c r="N24" s="465">
        <v>69918</v>
      </c>
      <c r="O24" s="217">
        <v>74162</v>
      </c>
      <c r="P24" s="222">
        <v>58897</v>
      </c>
      <c r="Q24" s="134">
        <v>51251</v>
      </c>
      <c r="R24" s="134">
        <v>50215</v>
      </c>
      <c r="S24" s="134">
        <v>50379</v>
      </c>
      <c r="T24" s="222">
        <v>56278</v>
      </c>
      <c r="U24" s="134">
        <v>58233</v>
      </c>
      <c r="V24" s="135">
        <v>54675</v>
      </c>
      <c r="W24" s="135">
        <v>50021</v>
      </c>
      <c r="X24" s="347">
        <v>46711</v>
      </c>
      <c r="Y24" s="529">
        <v>48055</v>
      </c>
      <c r="Z24" s="505">
        <v>53246</v>
      </c>
      <c r="AA24" s="505">
        <v>48884</v>
      </c>
      <c r="AB24" s="505">
        <v>45254</v>
      </c>
      <c r="AC24" s="505">
        <v>51448</v>
      </c>
      <c r="AD24" s="222">
        <v>48997</v>
      </c>
      <c r="AE24" s="505">
        <v>50558</v>
      </c>
      <c r="AF24" s="222">
        <v>56986</v>
      </c>
      <c r="AG24" s="505">
        <v>59475</v>
      </c>
      <c r="AH24" s="505">
        <v>61527</v>
      </c>
      <c r="AI24" s="222">
        <v>57962</v>
      </c>
      <c r="AJ24" s="505">
        <v>59511</v>
      </c>
      <c r="AK24" s="569">
        <v>59021</v>
      </c>
      <c r="AL24" s="505"/>
      <c r="AM24" s="505"/>
      <c r="AN24" s="505"/>
      <c r="AO24" s="505"/>
      <c r="AP24" s="505"/>
      <c r="AQ24" s="505"/>
      <c r="AR24" s="505"/>
      <c r="AS24" s="505"/>
      <c r="AT24" s="505"/>
      <c r="AU24" s="505"/>
      <c r="AV24" s="505"/>
      <c r="AW24" s="325">
        <f t="shared" ref="AW24:BF29" si="5">O24-C24</f>
        <v>1730</v>
      </c>
      <c r="AX24" s="142">
        <f t="shared" si="5"/>
        <v>-13609</v>
      </c>
      <c r="AY24" s="142">
        <f t="shared" si="5"/>
        <v>-17942</v>
      </c>
      <c r="AZ24" s="142">
        <f t="shared" si="5"/>
        <v>-16322</v>
      </c>
      <c r="BA24" s="142">
        <f t="shared" si="5"/>
        <v>-18059</v>
      </c>
      <c r="BB24" s="142">
        <f t="shared" si="5"/>
        <v>-20696</v>
      </c>
      <c r="BC24" s="142">
        <f t="shared" si="5"/>
        <v>-18388</v>
      </c>
      <c r="BD24" s="142">
        <f t="shared" si="5"/>
        <v>-21590</v>
      </c>
      <c r="BE24" s="142">
        <f t="shared" si="5"/>
        <v>-16692</v>
      </c>
      <c r="BF24" s="166">
        <f t="shared" si="5"/>
        <v>-22550</v>
      </c>
    </row>
    <row r="25" spans="1:58" x14ac:dyDescent="0.25">
      <c r="B25" s="132" t="s">
        <v>42</v>
      </c>
      <c r="C25" s="464">
        <v>7876</v>
      </c>
      <c r="D25" s="216">
        <v>8978</v>
      </c>
      <c r="E25" s="216">
        <v>9322</v>
      </c>
      <c r="F25" s="216">
        <v>9475</v>
      </c>
      <c r="G25" s="216">
        <v>9360</v>
      </c>
      <c r="H25" s="216">
        <v>10700</v>
      </c>
      <c r="I25" s="216">
        <v>10835</v>
      </c>
      <c r="J25" s="216">
        <v>10587</v>
      </c>
      <c r="K25" s="216">
        <v>9289</v>
      </c>
      <c r="L25" s="216">
        <v>8726</v>
      </c>
      <c r="M25" s="216">
        <v>7848</v>
      </c>
      <c r="N25" s="465">
        <v>8268</v>
      </c>
      <c r="O25" s="217">
        <v>8706</v>
      </c>
      <c r="P25" s="222">
        <v>7806</v>
      </c>
      <c r="Q25" s="134">
        <v>6580</v>
      </c>
      <c r="R25" s="134">
        <v>6994</v>
      </c>
      <c r="S25" s="134">
        <v>7093</v>
      </c>
      <c r="T25" s="222">
        <v>7786</v>
      </c>
      <c r="U25" s="134">
        <v>8017</v>
      </c>
      <c r="V25" s="135">
        <v>7443</v>
      </c>
      <c r="W25" s="135">
        <v>6598</v>
      </c>
      <c r="X25" s="347">
        <v>6789</v>
      </c>
      <c r="Y25" s="529">
        <v>6479</v>
      </c>
      <c r="Z25" s="505">
        <v>7649</v>
      </c>
      <c r="AA25" s="505">
        <v>7179</v>
      </c>
      <c r="AB25" s="505">
        <v>6864</v>
      </c>
      <c r="AC25" s="505">
        <v>7870</v>
      </c>
      <c r="AD25" s="222">
        <v>7785</v>
      </c>
      <c r="AE25" s="505">
        <v>7890</v>
      </c>
      <c r="AF25" s="222">
        <v>8268</v>
      </c>
      <c r="AG25" s="505">
        <v>8344</v>
      </c>
      <c r="AH25" s="505">
        <v>9173</v>
      </c>
      <c r="AI25" s="222">
        <v>7219</v>
      </c>
      <c r="AJ25" s="505">
        <v>7352</v>
      </c>
      <c r="AK25" s="569">
        <v>6520</v>
      </c>
      <c r="AL25" s="505"/>
      <c r="AM25" s="505"/>
      <c r="AN25" s="505"/>
      <c r="AO25" s="505"/>
      <c r="AP25" s="505"/>
      <c r="AQ25" s="505"/>
      <c r="AR25" s="505"/>
      <c r="AS25" s="505"/>
      <c r="AT25" s="505"/>
      <c r="AU25" s="505"/>
      <c r="AV25" s="505"/>
      <c r="AW25" s="325">
        <f t="shared" si="5"/>
        <v>830</v>
      </c>
      <c r="AX25" s="142">
        <f t="shared" si="5"/>
        <v>-1172</v>
      </c>
      <c r="AY25" s="142">
        <f t="shared" si="5"/>
        <v>-2742</v>
      </c>
      <c r="AZ25" s="142">
        <f t="shared" si="5"/>
        <v>-2481</v>
      </c>
      <c r="BA25" s="142">
        <f t="shared" si="5"/>
        <v>-2267</v>
      </c>
      <c r="BB25" s="142">
        <f t="shared" si="5"/>
        <v>-2914</v>
      </c>
      <c r="BC25" s="142">
        <f t="shared" si="5"/>
        <v>-2818</v>
      </c>
      <c r="BD25" s="142">
        <f t="shared" si="5"/>
        <v>-3144</v>
      </c>
      <c r="BE25" s="142">
        <f t="shared" si="5"/>
        <v>-2691</v>
      </c>
      <c r="BF25" s="166">
        <f t="shared" si="5"/>
        <v>-1937</v>
      </c>
    </row>
    <row r="26" spans="1:58" x14ac:dyDescent="0.25">
      <c r="B26" s="132" t="s">
        <v>57</v>
      </c>
      <c r="C26" s="464">
        <v>14982</v>
      </c>
      <c r="D26" s="216">
        <v>13705</v>
      </c>
      <c r="E26" s="216">
        <v>13210</v>
      </c>
      <c r="F26" s="216">
        <v>12460</v>
      </c>
      <c r="G26" s="216">
        <v>14333</v>
      </c>
      <c r="H26" s="216">
        <v>13788</v>
      </c>
      <c r="I26" s="216">
        <v>12999</v>
      </c>
      <c r="J26" s="216">
        <v>12475</v>
      </c>
      <c r="K26" s="216">
        <v>15019</v>
      </c>
      <c r="L26" s="216">
        <v>14257</v>
      </c>
      <c r="M26" s="216">
        <v>11662</v>
      </c>
      <c r="N26" s="465">
        <v>12926</v>
      </c>
      <c r="O26" s="217">
        <v>17097</v>
      </c>
      <c r="P26" s="222">
        <v>17200</v>
      </c>
      <c r="Q26" s="134">
        <v>11192</v>
      </c>
      <c r="R26" s="134">
        <v>10904</v>
      </c>
      <c r="S26" s="134">
        <v>11193</v>
      </c>
      <c r="T26" s="222">
        <v>12863</v>
      </c>
      <c r="U26" s="134">
        <v>11644</v>
      </c>
      <c r="V26" s="135">
        <v>11516</v>
      </c>
      <c r="W26" s="135">
        <v>11224</v>
      </c>
      <c r="X26" s="347">
        <v>13447</v>
      </c>
      <c r="Y26" s="529">
        <v>14262</v>
      </c>
      <c r="Z26" s="505">
        <v>13328</v>
      </c>
      <c r="AA26" s="505">
        <v>11335</v>
      </c>
      <c r="AB26" s="505">
        <v>10795</v>
      </c>
      <c r="AC26" s="505">
        <v>15159</v>
      </c>
      <c r="AD26" s="222">
        <v>14122</v>
      </c>
      <c r="AE26" s="505">
        <v>12301</v>
      </c>
      <c r="AF26" s="222">
        <v>12894</v>
      </c>
      <c r="AG26" s="505">
        <v>14693</v>
      </c>
      <c r="AH26" s="505">
        <v>13418</v>
      </c>
      <c r="AI26" s="222">
        <v>17171</v>
      </c>
      <c r="AJ26" s="505">
        <v>14890</v>
      </c>
      <c r="AK26" s="569">
        <v>18162</v>
      </c>
      <c r="AL26" s="505"/>
      <c r="AM26" s="505"/>
      <c r="AN26" s="505"/>
      <c r="AO26" s="505"/>
      <c r="AP26" s="505"/>
      <c r="AQ26" s="505"/>
      <c r="AR26" s="505"/>
      <c r="AS26" s="505"/>
      <c r="AT26" s="505"/>
      <c r="AU26" s="505"/>
      <c r="AV26" s="505"/>
      <c r="AW26" s="325">
        <f t="shared" si="5"/>
        <v>2115</v>
      </c>
      <c r="AX26" s="142">
        <f t="shared" si="5"/>
        <v>3495</v>
      </c>
      <c r="AY26" s="142">
        <f t="shared" si="5"/>
        <v>-2018</v>
      </c>
      <c r="AZ26" s="142">
        <f t="shared" si="5"/>
        <v>-1556</v>
      </c>
      <c r="BA26" s="142">
        <f t="shared" si="5"/>
        <v>-3140</v>
      </c>
      <c r="BB26" s="142">
        <f t="shared" si="5"/>
        <v>-925</v>
      </c>
      <c r="BC26" s="142">
        <f t="shared" si="5"/>
        <v>-1355</v>
      </c>
      <c r="BD26" s="142">
        <f t="shared" si="5"/>
        <v>-959</v>
      </c>
      <c r="BE26" s="142">
        <f t="shared" si="5"/>
        <v>-3795</v>
      </c>
      <c r="BF26" s="166">
        <f t="shared" si="5"/>
        <v>-810</v>
      </c>
    </row>
    <row r="27" spans="1:58" x14ac:dyDescent="0.25">
      <c r="B27" s="132" t="s">
        <v>58</v>
      </c>
      <c r="C27" s="464">
        <v>0</v>
      </c>
      <c r="D27" s="216">
        <v>0</v>
      </c>
      <c r="E27" s="216">
        <v>0</v>
      </c>
      <c r="F27" s="216">
        <v>0</v>
      </c>
      <c r="G27" s="216">
        <v>0</v>
      </c>
      <c r="H27" s="216">
        <v>0</v>
      </c>
      <c r="I27" s="216">
        <v>0</v>
      </c>
      <c r="J27" s="216">
        <v>0</v>
      </c>
      <c r="K27" s="216">
        <v>0</v>
      </c>
      <c r="L27" s="216">
        <v>0</v>
      </c>
      <c r="M27" s="216">
        <v>0</v>
      </c>
      <c r="N27" s="465">
        <v>0</v>
      </c>
      <c r="O27" s="217">
        <v>0</v>
      </c>
      <c r="P27" s="134">
        <v>0</v>
      </c>
      <c r="Q27" s="134">
        <v>0</v>
      </c>
      <c r="R27" s="134">
        <v>0</v>
      </c>
      <c r="S27" s="134">
        <v>0</v>
      </c>
      <c r="T27" s="222">
        <v>0</v>
      </c>
      <c r="U27" s="134">
        <v>0</v>
      </c>
      <c r="V27" s="135">
        <v>0</v>
      </c>
      <c r="W27" s="135">
        <v>0</v>
      </c>
      <c r="X27" s="135">
        <v>0</v>
      </c>
      <c r="Y27" s="460">
        <v>0</v>
      </c>
      <c r="Z27" s="505">
        <v>0</v>
      </c>
      <c r="AA27" s="505">
        <v>0</v>
      </c>
      <c r="AB27" s="505">
        <v>0</v>
      </c>
      <c r="AC27" s="505">
        <v>0</v>
      </c>
      <c r="AD27" s="222">
        <v>0</v>
      </c>
      <c r="AE27" s="505">
        <v>0</v>
      </c>
      <c r="AF27" s="222">
        <v>0</v>
      </c>
      <c r="AG27" s="505">
        <v>0</v>
      </c>
      <c r="AH27" s="505">
        <v>0</v>
      </c>
      <c r="AI27" s="222">
        <v>0</v>
      </c>
      <c r="AJ27" s="505">
        <v>0</v>
      </c>
      <c r="AK27" s="569">
        <v>0</v>
      </c>
      <c r="AL27" s="505"/>
      <c r="AM27" s="505"/>
      <c r="AN27" s="505"/>
      <c r="AO27" s="505"/>
      <c r="AP27" s="505"/>
      <c r="AQ27" s="505"/>
      <c r="AR27" s="505"/>
      <c r="AS27" s="505"/>
      <c r="AT27" s="505"/>
      <c r="AU27" s="505"/>
      <c r="AV27" s="505"/>
      <c r="AW27" s="325">
        <f t="shared" si="5"/>
        <v>0</v>
      </c>
      <c r="AX27" s="142">
        <f t="shared" si="5"/>
        <v>0</v>
      </c>
      <c r="AY27" s="142">
        <f t="shared" si="5"/>
        <v>0</v>
      </c>
      <c r="AZ27" s="142">
        <f t="shared" si="5"/>
        <v>0</v>
      </c>
      <c r="BA27" s="142">
        <f t="shared" si="5"/>
        <v>0</v>
      </c>
      <c r="BB27" s="142">
        <f t="shared" si="5"/>
        <v>0</v>
      </c>
      <c r="BC27" s="142">
        <f t="shared" si="5"/>
        <v>0</v>
      </c>
      <c r="BD27" s="142">
        <f t="shared" si="5"/>
        <v>0</v>
      </c>
      <c r="BE27" s="142">
        <f t="shared" si="5"/>
        <v>0</v>
      </c>
      <c r="BF27" s="166">
        <f t="shared" si="5"/>
        <v>0</v>
      </c>
    </row>
    <row r="28" spans="1:58" x14ac:dyDescent="0.25">
      <c r="B28" s="132" t="s">
        <v>59</v>
      </c>
      <c r="C28" s="464">
        <v>0</v>
      </c>
      <c r="D28" s="216">
        <v>0</v>
      </c>
      <c r="E28" s="216">
        <v>0</v>
      </c>
      <c r="F28" s="216">
        <v>0</v>
      </c>
      <c r="G28" s="216">
        <v>0</v>
      </c>
      <c r="H28" s="216">
        <v>0</v>
      </c>
      <c r="I28" s="216">
        <v>0</v>
      </c>
      <c r="J28" s="216">
        <v>0</v>
      </c>
      <c r="K28" s="216">
        <v>0</v>
      </c>
      <c r="L28" s="216">
        <v>0</v>
      </c>
      <c r="M28" s="216">
        <v>0</v>
      </c>
      <c r="N28" s="465">
        <v>0</v>
      </c>
      <c r="O28" s="217">
        <v>0</v>
      </c>
      <c r="P28" s="134">
        <v>0</v>
      </c>
      <c r="Q28" s="134">
        <v>0</v>
      </c>
      <c r="R28" s="134">
        <v>0</v>
      </c>
      <c r="S28" s="134">
        <v>0</v>
      </c>
      <c r="T28" s="222">
        <v>0</v>
      </c>
      <c r="U28" s="134">
        <v>0</v>
      </c>
      <c r="V28" s="135">
        <v>0</v>
      </c>
      <c r="W28" s="135">
        <v>0</v>
      </c>
      <c r="X28" s="135">
        <v>0</v>
      </c>
      <c r="Y28" s="460">
        <v>0</v>
      </c>
      <c r="Z28" s="505">
        <v>0</v>
      </c>
      <c r="AA28" s="505">
        <v>0</v>
      </c>
      <c r="AB28" s="505">
        <v>0</v>
      </c>
      <c r="AC28" s="505">
        <v>0</v>
      </c>
      <c r="AD28" s="222">
        <v>0</v>
      </c>
      <c r="AE28" s="505">
        <v>0</v>
      </c>
      <c r="AF28" s="222">
        <v>0</v>
      </c>
      <c r="AG28" s="505">
        <v>0</v>
      </c>
      <c r="AH28" s="505">
        <v>0</v>
      </c>
      <c r="AI28" s="222">
        <v>0</v>
      </c>
      <c r="AJ28" s="505">
        <v>0</v>
      </c>
      <c r="AK28" s="569">
        <v>0</v>
      </c>
      <c r="AL28" s="505"/>
      <c r="AM28" s="505"/>
      <c r="AN28" s="505"/>
      <c r="AO28" s="505"/>
      <c r="AP28" s="505"/>
      <c r="AQ28" s="505"/>
      <c r="AR28" s="505"/>
      <c r="AS28" s="505"/>
      <c r="AT28" s="505"/>
      <c r="AU28" s="505"/>
      <c r="AV28" s="505"/>
      <c r="AW28" s="325">
        <f t="shared" si="5"/>
        <v>0</v>
      </c>
      <c r="AX28" s="142">
        <f t="shared" si="5"/>
        <v>0</v>
      </c>
      <c r="AY28" s="142">
        <f t="shared" si="5"/>
        <v>0</v>
      </c>
      <c r="AZ28" s="142">
        <f t="shared" si="5"/>
        <v>0</v>
      </c>
      <c r="BA28" s="142">
        <f t="shared" si="5"/>
        <v>0</v>
      </c>
      <c r="BB28" s="142">
        <f t="shared" si="5"/>
        <v>0</v>
      </c>
      <c r="BC28" s="142">
        <f t="shared" si="5"/>
        <v>0</v>
      </c>
      <c r="BD28" s="142">
        <f t="shared" si="5"/>
        <v>0</v>
      </c>
      <c r="BE28" s="142">
        <f t="shared" si="5"/>
        <v>0</v>
      </c>
      <c r="BF28" s="166">
        <f t="shared" si="5"/>
        <v>0</v>
      </c>
    </row>
    <row r="29" spans="1:58" x14ac:dyDescent="0.25">
      <c r="B29" s="132" t="s">
        <v>46</v>
      </c>
      <c r="C29" s="466">
        <v>95290</v>
      </c>
      <c r="D29" s="218">
        <v>95189</v>
      </c>
      <c r="E29" s="218">
        <v>91725</v>
      </c>
      <c r="F29" s="218">
        <v>88472</v>
      </c>
      <c r="G29" s="218">
        <v>92131</v>
      </c>
      <c r="H29" s="218">
        <v>101462</v>
      </c>
      <c r="I29" s="218">
        <v>100455</v>
      </c>
      <c r="J29" s="218">
        <v>99327</v>
      </c>
      <c r="K29" s="218">
        <v>91021</v>
      </c>
      <c r="L29" s="218">
        <v>92244</v>
      </c>
      <c r="M29" s="218">
        <v>82653</v>
      </c>
      <c r="N29" s="467">
        <v>91112</v>
      </c>
      <c r="O29" s="219">
        <v>99965</v>
      </c>
      <c r="P29" s="144">
        <v>83903</v>
      </c>
      <c r="Q29" s="144">
        <v>69023</v>
      </c>
      <c r="R29" s="144">
        <v>68113</v>
      </c>
      <c r="S29" s="144">
        <v>68665</v>
      </c>
      <c r="T29" s="271">
        <f>SUM(T24:T28)</f>
        <v>76927</v>
      </c>
      <c r="U29" s="144">
        <v>77894</v>
      </c>
      <c r="V29" s="145">
        <v>73634</v>
      </c>
      <c r="W29" s="145">
        <v>67843</v>
      </c>
      <c r="X29" s="347">
        <v>66947</v>
      </c>
      <c r="Y29" s="529">
        <v>68796</v>
      </c>
      <c r="Z29" s="507">
        <f>SUM(Z24:Z28)</f>
        <v>74223</v>
      </c>
      <c r="AA29" s="507">
        <v>67398</v>
      </c>
      <c r="AB29" s="507">
        <v>62913</v>
      </c>
      <c r="AC29" s="507">
        <v>74477</v>
      </c>
      <c r="AD29" s="271">
        <f>SUM(AD24:AD28)</f>
        <v>70904</v>
      </c>
      <c r="AE29" s="507">
        <v>70749</v>
      </c>
      <c r="AF29" s="271">
        <f>SUM(AF24:AF28)</f>
        <v>78148</v>
      </c>
      <c r="AG29" s="507">
        <v>82512</v>
      </c>
      <c r="AH29" s="507">
        <v>84118</v>
      </c>
      <c r="AI29" s="271">
        <f t="shared" ref="AI29" si="6">SUM(AI24:AI28)</f>
        <v>82352</v>
      </c>
      <c r="AJ29" s="507">
        <v>81753</v>
      </c>
      <c r="AK29" s="571">
        <v>83703</v>
      </c>
      <c r="AL29" s="507"/>
      <c r="AM29" s="507"/>
      <c r="AN29" s="507"/>
      <c r="AO29" s="507"/>
      <c r="AP29" s="507"/>
      <c r="AQ29" s="507"/>
      <c r="AR29" s="507"/>
      <c r="AS29" s="507"/>
      <c r="AT29" s="507"/>
      <c r="AU29" s="507"/>
      <c r="AV29" s="507"/>
      <c r="AW29" s="325">
        <f t="shared" si="5"/>
        <v>4675</v>
      </c>
      <c r="AX29" s="142">
        <f t="shared" si="5"/>
        <v>-11286</v>
      </c>
      <c r="AY29" s="142">
        <f t="shared" si="5"/>
        <v>-22702</v>
      </c>
      <c r="AZ29" s="142">
        <f t="shared" si="5"/>
        <v>-20359</v>
      </c>
      <c r="BA29" s="142">
        <f t="shared" si="5"/>
        <v>-23466</v>
      </c>
      <c r="BB29" s="142">
        <f t="shared" si="5"/>
        <v>-24535</v>
      </c>
      <c r="BC29" s="142">
        <f t="shared" si="5"/>
        <v>-22561</v>
      </c>
      <c r="BD29" s="142">
        <f t="shared" si="5"/>
        <v>-25693</v>
      </c>
      <c r="BE29" s="142">
        <f t="shared" si="5"/>
        <v>-23178</v>
      </c>
      <c r="BF29" s="166">
        <f t="shared" si="5"/>
        <v>-25297</v>
      </c>
    </row>
    <row r="30" spans="1:58" x14ac:dyDescent="0.25">
      <c r="A30" s="4">
        <v>4</v>
      </c>
      <c r="B30" s="178" t="s">
        <v>22</v>
      </c>
      <c r="C30" s="464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465"/>
      <c r="O30" s="217"/>
      <c r="P30" s="134"/>
      <c r="Q30" s="134"/>
      <c r="R30" s="134"/>
      <c r="S30" s="134"/>
      <c r="T30" s="222"/>
      <c r="U30" s="134"/>
      <c r="V30" s="135"/>
      <c r="W30" s="135"/>
      <c r="X30" s="347"/>
      <c r="Y30" s="529"/>
      <c r="Z30" s="505"/>
      <c r="AA30" s="505"/>
      <c r="AB30" s="505"/>
      <c r="AC30" s="505"/>
      <c r="AD30" s="222"/>
      <c r="AE30" s="505"/>
      <c r="AF30" s="222"/>
      <c r="AG30" s="505"/>
      <c r="AH30" s="505"/>
      <c r="AI30" s="222"/>
      <c r="AJ30" s="505"/>
      <c r="AK30" s="569"/>
      <c r="AL30" s="505"/>
      <c r="AM30" s="505"/>
      <c r="AN30" s="505"/>
      <c r="AO30" s="505"/>
      <c r="AP30" s="505"/>
      <c r="AQ30" s="505"/>
      <c r="AR30" s="505"/>
      <c r="AS30" s="505"/>
      <c r="AT30" s="505"/>
      <c r="AU30" s="505"/>
      <c r="AV30" s="505"/>
      <c r="AW30" s="325"/>
      <c r="AX30" s="142"/>
      <c r="AY30" s="142"/>
      <c r="AZ30" s="142"/>
      <c r="BA30" s="142"/>
      <c r="BB30" s="142"/>
      <c r="BC30" s="142"/>
      <c r="BD30" s="142"/>
      <c r="BE30" s="142"/>
      <c r="BF30" s="166"/>
    </row>
    <row r="31" spans="1:58" x14ac:dyDescent="0.25">
      <c r="A31" s="4"/>
      <c r="B31" s="132" t="s">
        <v>41</v>
      </c>
      <c r="C31" s="464">
        <v>30969</v>
      </c>
      <c r="D31" s="216">
        <v>32856</v>
      </c>
      <c r="E31" s="216">
        <v>32542</v>
      </c>
      <c r="F31" s="216">
        <v>32008</v>
      </c>
      <c r="G31" s="216">
        <v>30041</v>
      </c>
      <c r="H31" s="216">
        <v>29705</v>
      </c>
      <c r="I31" s="216">
        <v>29165</v>
      </c>
      <c r="J31" s="216">
        <v>31499</v>
      </c>
      <c r="K31" s="216">
        <v>31187</v>
      </c>
      <c r="L31" s="216">
        <v>30824</v>
      </c>
      <c r="M31" s="216">
        <v>26785</v>
      </c>
      <c r="N31" s="465">
        <v>27148</v>
      </c>
      <c r="O31" s="217">
        <v>32582</v>
      </c>
      <c r="P31" s="222">
        <v>32579</v>
      </c>
      <c r="Q31" s="134">
        <v>26161</v>
      </c>
      <c r="R31" s="134">
        <v>22279</v>
      </c>
      <c r="S31" s="134">
        <v>20359</v>
      </c>
      <c r="T31" s="222">
        <v>19534</v>
      </c>
      <c r="U31" s="134">
        <v>22640</v>
      </c>
      <c r="V31" s="135">
        <v>26272</v>
      </c>
      <c r="W31" s="135">
        <v>24154</v>
      </c>
      <c r="X31" s="347">
        <v>20871</v>
      </c>
      <c r="Y31" s="529">
        <v>18614</v>
      </c>
      <c r="Z31" s="505">
        <v>19639</v>
      </c>
      <c r="AA31" s="505">
        <v>20095</v>
      </c>
      <c r="AB31" s="505">
        <v>20083</v>
      </c>
      <c r="AC31" s="505">
        <v>19475</v>
      </c>
      <c r="AD31" s="222">
        <v>22025</v>
      </c>
      <c r="AE31" s="505">
        <v>19691</v>
      </c>
      <c r="AF31" s="222">
        <v>21253</v>
      </c>
      <c r="AG31" s="505">
        <v>22327</v>
      </c>
      <c r="AH31" s="505">
        <v>23093</v>
      </c>
      <c r="AI31" s="222">
        <v>24866</v>
      </c>
      <c r="AJ31" s="505">
        <v>23018</v>
      </c>
      <c r="AK31" s="569">
        <v>21051</v>
      </c>
      <c r="AL31" s="505"/>
      <c r="AM31" s="505"/>
      <c r="AN31" s="505"/>
      <c r="AO31" s="505"/>
      <c r="AP31" s="505"/>
      <c r="AQ31" s="505"/>
      <c r="AR31" s="505"/>
      <c r="AS31" s="505"/>
      <c r="AT31" s="505"/>
      <c r="AU31" s="505"/>
      <c r="AV31" s="505"/>
      <c r="AW31" s="325">
        <f t="shared" ref="AW31:BF36" si="7">O31-C31</f>
        <v>1613</v>
      </c>
      <c r="AX31" s="142">
        <f t="shared" si="7"/>
        <v>-277</v>
      </c>
      <c r="AY31" s="142">
        <f t="shared" si="7"/>
        <v>-6381</v>
      </c>
      <c r="AZ31" s="142">
        <f t="shared" si="7"/>
        <v>-9729</v>
      </c>
      <c r="BA31" s="142">
        <f t="shared" si="7"/>
        <v>-9682</v>
      </c>
      <c r="BB31" s="142">
        <f t="shared" si="7"/>
        <v>-10171</v>
      </c>
      <c r="BC31" s="142">
        <f t="shared" si="7"/>
        <v>-6525</v>
      </c>
      <c r="BD31" s="142">
        <f t="shared" si="7"/>
        <v>-5227</v>
      </c>
      <c r="BE31" s="142">
        <f t="shared" si="7"/>
        <v>-7033</v>
      </c>
      <c r="BF31" s="166">
        <f t="shared" si="7"/>
        <v>-9953</v>
      </c>
    </row>
    <row r="32" spans="1:58" x14ac:dyDescent="0.25">
      <c r="A32" s="4"/>
      <c r="B32" s="132" t="s">
        <v>42</v>
      </c>
      <c r="C32" s="464">
        <v>4785</v>
      </c>
      <c r="D32" s="216">
        <v>5022</v>
      </c>
      <c r="E32" s="216">
        <v>6456</v>
      </c>
      <c r="F32" s="216">
        <v>6394</v>
      </c>
      <c r="G32" s="216">
        <v>6373</v>
      </c>
      <c r="H32" s="216">
        <v>6336</v>
      </c>
      <c r="I32" s="216">
        <v>6870</v>
      </c>
      <c r="J32" s="216">
        <v>7562</v>
      </c>
      <c r="K32" s="216">
        <v>7014</v>
      </c>
      <c r="L32" s="216">
        <v>6146</v>
      </c>
      <c r="M32" s="216">
        <v>5074</v>
      </c>
      <c r="N32" s="465">
        <v>4582</v>
      </c>
      <c r="O32" s="217">
        <v>5235</v>
      </c>
      <c r="P32" s="222">
        <v>5049</v>
      </c>
      <c r="Q32" s="134">
        <v>4147</v>
      </c>
      <c r="R32" s="134">
        <v>3832</v>
      </c>
      <c r="S32" s="134">
        <v>4177</v>
      </c>
      <c r="T32" s="222">
        <v>3901</v>
      </c>
      <c r="U32" s="134">
        <v>4463</v>
      </c>
      <c r="V32" s="135">
        <v>4992</v>
      </c>
      <c r="W32" s="135">
        <v>4314</v>
      </c>
      <c r="X32" s="347">
        <v>3839</v>
      </c>
      <c r="Y32" s="529">
        <v>3544</v>
      </c>
      <c r="Z32" s="505">
        <v>3809</v>
      </c>
      <c r="AA32" s="505">
        <v>4051</v>
      </c>
      <c r="AB32" s="505">
        <v>3997</v>
      </c>
      <c r="AC32" s="505">
        <v>3931</v>
      </c>
      <c r="AD32" s="222">
        <v>4493</v>
      </c>
      <c r="AE32" s="505">
        <v>4224</v>
      </c>
      <c r="AF32" s="222">
        <v>4305</v>
      </c>
      <c r="AG32" s="505">
        <v>4792</v>
      </c>
      <c r="AH32" s="505">
        <v>5131</v>
      </c>
      <c r="AI32" s="222">
        <v>5286</v>
      </c>
      <c r="AJ32" s="505">
        <v>4601</v>
      </c>
      <c r="AK32" s="569">
        <v>3917</v>
      </c>
      <c r="AL32" s="505"/>
      <c r="AM32" s="505"/>
      <c r="AN32" s="505"/>
      <c r="AO32" s="505"/>
      <c r="AP32" s="505"/>
      <c r="AQ32" s="505"/>
      <c r="AR32" s="505"/>
      <c r="AS32" s="505"/>
      <c r="AT32" s="505"/>
      <c r="AU32" s="505"/>
      <c r="AV32" s="505"/>
      <c r="AW32" s="325">
        <f t="shared" si="7"/>
        <v>450</v>
      </c>
      <c r="AX32" s="142">
        <f t="shared" si="7"/>
        <v>27</v>
      </c>
      <c r="AY32" s="142">
        <f t="shared" si="7"/>
        <v>-2309</v>
      </c>
      <c r="AZ32" s="142">
        <f t="shared" si="7"/>
        <v>-2562</v>
      </c>
      <c r="BA32" s="142">
        <f t="shared" si="7"/>
        <v>-2196</v>
      </c>
      <c r="BB32" s="142">
        <f t="shared" si="7"/>
        <v>-2435</v>
      </c>
      <c r="BC32" s="142">
        <f t="shared" si="7"/>
        <v>-2407</v>
      </c>
      <c r="BD32" s="142">
        <f t="shared" si="7"/>
        <v>-2570</v>
      </c>
      <c r="BE32" s="142">
        <f t="shared" si="7"/>
        <v>-2700</v>
      </c>
      <c r="BF32" s="166">
        <f t="shared" si="7"/>
        <v>-2307</v>
      </c>
    </row>
    <row r="33" spans="1:58" x14ac:dyDescent="0.25">
      <c r="A33" s="4"/>
      <c r="B33" s="132" t="s">
        <v>57</v>
      </c>
      <c r="C33" s="464">
        <v>5731</v>
      </c>
      <c r="D33" s="216">
        <v>5039</v>
      </c>
      <c r="E33" s="216">
        <v>5143</v>
      </c>
      <c r="F33" s="216">
        <v>4828</v>
      </c>
      <c r="G33" s="216">
        <v>4175</v>
      </c>
      <c r="H33" s="216">
        <v>4811</v>
      </c>
      <c r="I33" s="216">
        <v>4596</v>
      </c>
      <c r="J33" s="216">
        <v>4540</v>
      </c>
      <c r="K33" s="216">
        <v>4340</v>
      </c>
      <c r="L33" s="216">
        <v>4667</v>
      </c>
      <c r="M33" s="216">
        <v>4140</v>
      </c>
      <c r="N33" s="465">
        <v>4258</v>
      </c>
      <c r="O33" s="217">
        <v>5439</v>
      </c>
      <c r="P33" s="222">
        <v>7776</v>
      </c>
      <c r="Q33" s="134">
        <v>6606</v>
      </c>
      <c r="R33" s="134">
        <v>4515</v>
      </c>
      <c r="S33" s="134">
        <v>4357</v>
      </c>
      <c r="T33" s="222">
        <v>4139</v>
      </c>
      <c r="U33" s="134">
        <v>4368</v>
      </c>
      <c r="V33" s="135">
        <v>4199</v>
      </c>
      <c r="W33" s="135">
        <v>4191</v>
      </c>
      <c r="X33" s="347">
        <v>4384</v>
      </c>
      <c r="Y33" s="529">
        <v>4397</v>
      </c>
      <c r="Z33" s="505">
        <v>4119</v>
      </c>
      <c r="AA33" s="505">
        <v>4293</v>
      </c>
      <c r="AB33" s="505">
        <v>4035</v>
      </c>
      <c r="AC33" s="505">
        <v>3853</v>
      </c>
      <c r="AD33" s="222">
        <v>4168</v>
      </c>
      <c r="AE33" s="505">
        <v>4046</v>
      </c>
      <c r="AF33" s="222">
        <v>4011</v>
      </c>
      <c r="AG33" s="505">
        <v>4523</v>
      </c>
      <c r="AH33" s="505">
        <v>4290</v>
      </c>
      <c r="AI33" s="222">
        <v>5055</v>
      </c>
      <c r="AJ33" s="505">
        <v>4666</v>
      </c>
      <c r="AK33" s="569">
        <v>4709</v>
      </c>
      <c r="AL33" s="505"/>
      <c r="AM33" s="505"/>
      <c r="AN33" s="505"/>
      <c r="AO33" s="505"/>
      <c r="AP33" s="505"/>
      <c r="AQ33" s="505"/>
      <c r="AR33" s="505"/>
      <c r="AS33" s="505"/>
      <c r="AT33" s="505"/>
      <c r="AU33" s="505"/>
      <c r="AV33" s="505"/>
      <c r="AW33" s="325">
        <f t="shared" si="7"/>
        <v>-292</v>
      </c>
      <c r="AX33" s="142">
        <f t="shared" si="7"/>
        <v>2737</v>
      </c>
      <c r="AY33" s="142">
        <f t="shared" si="7"/>
        <v>1463</v>
      </c>
      <c r="AZ33" s="142">
        <f t="shared" si="7"/>
        <v>-313</v>
      </c>
      <c r="BA33" s="142">
        <f t="shared" si="7"/>
        <v>182</v>
      </c>
      <c r="BB33" s="142">
        <f t="shared" si="7"/>
        <v>-672</v>
      </c>
      <c r="BC33" s="142">
        <f t="shared" si="7"/>
        <v>-228</v>
      </c>
      <c r="BD33" s="142">
        <f t="shared" si="7"/>
        <v>-341</v>
      </c>
      <c r="BE33" s="142">
        <f t="shared" si="7"/>
        <v>-149</v>
      </c>
      <c r="BF33" s="166">
        <f t="shared" si="7"/>
        <v>-283</v>
      </c>
    </row>
    <row r="34" spans="1:58" x14ac:dyDescent="0.25">
      <c r="A34" s="4"/>
      <c r="B34" s="132" t="s">
        <v>58</v>
      </c>
      <c r="C34" s="464">
        <v>0</v>
      </c>
      <c r="D34" s="216">
        <v>0</v>
      </c>
      <c r="E34" s="216">
        <v>0</v>
      </c>
      <c r="F34" s="216">
        <v>0</v>
      </c>
      <c r="G34" s="216">
        <v>0</v>
      </c>
      <c r="H34" s="216">
        <v>0</v>
      </c>
      <c r="I34" s="216">
        <v>0</v>
      </c>
      <c r="J34" s="216">
        <v>0</v>
      </c>
      <c r="K34" s="216">
        <v>0</v>
      </c>
      <c r="L34" s="216">
        <v>0</v>
      </c>
      <c r="M34" s="216">
        <v>0</v>
      </c>
      <c r="N34" s="465">
        <v>0</v>
      </c>
      <c r="O34" s="217">
        <v>0</v>
      </c>
      <c r="P34" s="134">
        <v>0</v>
      </c>
      <c r="Q34" s="134">
        <v>0</v>
      </c>
      <c r="R34" s="134">
        <v>0</v>
      </c>
      <c r="S34" s="134">
        <v>0</v>
      </c>
      <c r="T34" s="222">
        <v>0</v>
      </c>
      <c r="U34" s="134">
        <v>0</v>
      </c>
      <c r="V34" s="135">
        <v>0</v>
      </c>
      <c r="W34" s="135">
        <v>0</v>
      </c>
      <c r="X34" s="135">
        <v>0</v>
      </c>
      <c r="Y34" s="460">
        <v>0</v>
      </c>
      <c r="Z34" s="505">
        <v>0</v>
      </c>
      <c r="AA34" s="505">
        <v>0</v>
      </c>
      <c r="AB34" s="505">
        <v>0</v>
      </c>
      <c r="AC34" s="505">
        <v>0</v>
      </c>
      <c r="AD34" s="222">
        <v>0</v>
      </c>
      <c r="AE34" s="505">
        <v>0</v>
      </c>
      <c r="AF34" s="222">
        <v>0</v>
      </c>
      <c r="AG34" s="505">
        <v>0</v>
      </c>
      <c r="AH34" s="505">
        <v>0</v>
      </c>
      <c r="AI34" s="222">
        <v>0</v>
      </c>
      <c r="AJ34" s="505">
        <v>0</v>
      </c>
      <c r="AK34" s="569">
        <v>0</v>
      </c>
      <c r="AL34" s="505"/>
      <c r="AM34" s="505"/>
      <c r="AN34" s="505"/>
      <c r="AO34" s="505"/>
      <c r="AP34" s="505"/>
      <c r="AQ34" s="505"/>
      <c r="AR34" s="505"/>
      <c r="AS34" s="505"/>
      <c r="AT34" s="505"/>
      <c r="AU34" s="505"/>
      <c r="AV34" s="505"/>
      <c r="AW34" s="325">
        <f t="shared" si="7"/>
        <v>0</v>
      </c>
      <c r="AX34" s="142">
        <f t="shared" si="7"/>
        <v>0</v>
      </c>
      <c r="AY34" s="142">
        <f t="shared" si="7"/>
        <v>0</v>
      </c>
      <c r="AZ34" s="142">
        <f t="shared" si="7"/>
        <v>0</v>
      </c>
      <c r="BA34" s="142">
        <f t="shared" si="7"/>
        <v>0</v>
      </c>
      <c r="BB34" s="142">
        <f t="shared" si="7"/>
        <v>0</v>
      </c>
      <c r="BC34" s="142">
        <f t="shared" si="7"/>
        <v>0</v>
      </c>
      <c r="BD34" s="142">
        <f t="shared" si="7"/>
        <v>0</v>
      </c>
      <c r="BE34" s="142">
        <f t="shared" si="7"/>
        <v>0</v>
      </c>
      <c r="BF34" s="166">
        <f t="shared" si="7"/>
        <v>0</v>
      </c>
    </row>
    <row r="35" spans="1:58" x14ac:dyDescent="0.25">
      <c r="A35" s="4"/>
      <c r="B35" s="132" t="s">
        <v>59</v>
      </c>
      <c r="C35" s="464">
        <v>0</v>
      </c>
      <c r="D35" s="216">
        <v>0</v>
      </c>
      <c r="E35" s="216">
        <v>0</v>
      </c>
      <c r="F35" s="216">
        <v>0</v>
      </c>
      <c r="G35" s="216">
        <v>0</v>
      </c>
      <c r="H35" s="216">
        <v>0</v>
      </c>
      <c r="I35" s="216">
        <v>0</v>
      </c>
      <c r="J35" s="216">
        <v>0</v>
      </c>
      <c r="K35" s="216">
        <v>0</v>
      </c>
      <c r="L35" s="216">
        <v>0</v>
      </c>
      <c r="M35" s="216">
        <v>0</v>
      </c>
      <c r="N35" s="465">
        <v>0</v>
      </c>
      <c r="O35" s="217">
        <v>0</v>
      </c>
      <c r="P35" s="134">
        <v>0</v>
      </c>
      <c r="Q35" s="134">
        <v>0</v>
      </c>
      <c r="R35" s="134">
        <v>0</v>
      </c>
      <c r="S35" s="134">
        <v>0</v>
      </c>
      <c r="T35" s="222">
        <v>0</v>
      </c>
      <c r="U35" s="134">
        <v>0</v>
      </c>
      <c r="V35" s="135">
        <v>0</v>
      </c>
      <c r="W35" s="135">
        <v>0</v>
      </c>
      <c r="X35" s="135">
        <v>0</v>
      </c>
      <c r="Y35" s="460">
        <v>0</v>
      </c>
      <c r="Z35" s="505">
        <v>0</v>
      </c>
      <c r="AA35" s="505">
        <v>0</v>
      </c>
      <c r="AB35" s="505">
        <v>0</v>
      </c>
      <c r="AC35" s="505">
        <v>0</v>
      </c>
      <c r="AD35" s="222">
        <v>0</v>
      </c>
      <c r="AE35" s="505">
        <v>0</v>
      </c>
      <c r="AF35" s="222">
        <v>0</v>
      </c>
      <c r="AG35" s="505">
        <v>0</v>
      </c>
      <c r="AH35" s="505">
        <v>0</v>
      </c>
      <c r="AI35" s="222">
        <v>0</v>
      </c>
      <c r="AJ35" s="505">
        <v>0</v>
      </c>
      <c r="AK35" s="569">
        <v>0</v>
      </c>
      <c r="AL35" s="505"/>
      <c r="AM35" s="505"/>
      <c r="AN35" s="505"/>
      <c r="AO35" s="505"/>
      <c r="AP35" s="505"/>
      <c r="AQ35" s="505"/>
      <c r="AR35" s="505"/>
      <c r="AS35" s="505"/>
      <c r="AT35" s="505"/>
      <c r="AU35" s="505"/>
      <c r="AV35" s="505"/>
      <c r="AW35" s="325">
        <f t="shared" si="7"/>
        <v>0</v>
      </c>
      <c r="AX35" s="142">
        <f t="shared" si="7"/>
        <v>0</v>
      </c>
      <c r="AY35" s="142">
        <f t="shared" si="7"/>
        <v>0</v>
      </c>
      <c r="AZ35" s="142">
        <f t="shared" si="7"/>
        <v>0</v>
      </c>
      <c r="BA35" s="142">
        <f t="shared" si="7"/>
        <v>0</v>
      </c>
      <c r="BB35" s="142">
        <f t="shared" si="7"/>
        <v>0</v>
      </c>
      <c r="BC35" s="142">
        <f t="shared" si="7"/>
        <v>0</v>
      </c>
      <c r="BD35" s="142">
        <f t="shared" si="7"/>
        <v>0</v>
      </c>
      <c r="BE35" s="142">
        <f t="shared" si="7"/>
        <v>0</v>
      </c>
      <c r="BF35" s="166">
        <f t="shared" si="7"/>
        <v>0</v>
      </c>
    </row>
    <row r="36" spans="1:58" x14ac:dyDescent="0.25">
      <c r="A36" s="4"/>
      <c r="B36" s="132" t="s">
        <v>46</v>
      </c>
      <c r="C36" s="466">
        <v>41485</v>
      </c>
      <c r="D36" s="218">
        <v>42917</v>
      </c>
      <c r="E36" s="218">
        <v>44141</v>
      </c>
      <c r="F36" s="218">
        <v>43230</v>
      </c>
      <c r="G36" s="218">
        <v>40589</v>
      </c>
      <c r="H36" s="218">
        <v>40852</v>
      </c>
      <c r="I36" s="218">
        <v>40631</v>
      </c>
      <c r="J36" s="218">
        <v>43601</v>
      </c>
      <c r="K36" s="218">
        <v>42541</v>
      </c>
      <c r="L36" s="218">
        <v>41637</v>
      </c>
      <c r="M36" s="218">
        <v>35999</v>
      </c>
      <c r="N36" s="467">
        <v>35988</v>
      </c>
      <c r="O36" s="219">
        <v>43256</v>
      </c>
      <c r="P36" s="144">
        <v>45404</v>
      </c>
      <c r="Q36" s="144">
        <v>36914</v>
      </c>
      <c r="R36" s="144">
        <v>30626</v>
      </c>
      <c r="S36" s="144">
        <v>28893</v>
      </c>
      <c r="T36" s="271">
        <f>SUM(T31:T35)</f>
        <v>27574</v>
      </c>
      <c r="U36" s="144">
        <v>31471</v>
      </c>
      <c r="V36" s="145">
        <v>35463</v>
      </c>
      <c r="W36" s="145">
        <v>32659</v>
      </c>
      <c r="X36" s="347">
        <v>29094</v>
      </c>
      <c r="Y36" s="529">
        <v>26555</v>
      </c>
      <c r="Z36" s="507">
        <f>SUM(Z31:Z35)</f>
        <v>27567</v>
      </c>
      <c r="AA36" s="507">
        <v>28439</v>
      </c>
      <c r="AB36" s="507">
        <v>28115</v>
      </c>
      <c r="AC36" s="507">
        <v>27259</v>
      </c>
      <c r="AD36" s="271">
        <f>SUM(AD31:AD35)</f>
        <v>30686</v>
      </c>
      <c r="AE36" s="507">
        <v>27961</v>
      </c>
      <c r="AF36" s="271">
        <f>SUM(AF31:AF35)</f>
        <v>29569</v>
      </c>
      <c r="AG36" s="507">
        <v>31642</v>
      </c>
      <c r="AH36" s="507">
        <v>32514</v>
      </c>
      <c r="AI36" s="271">
        <f t="shared" ref="AI36" si="8">SUM(AI31:AI35)</f>
        <v>35207</v>
      </c>
      <c r="AJ36" s="507">
        <v>32285</v>
      </c>
      <c r="AK36" s="571">
        <v>29677</v>
      </c>
      <c r="AL36" s="507"/>
      <c r="AM36" s="507"/>
      <c r="AN36" s="507"/>
      <c r="AO36" s="507"/>
      <c r="AP36" s="507"/>
      <c r="AQ36" s="507"/>
      <c r="AR36" s="507"/>
      <c r="AS36" s="507"/>
      <c r="AT36" s="507"/>
      <c r="AU36" s="507"/>
      <c r="AV36" s="507"/>
      <c r="AW36" s="325">
        <f t="shared" si="7"/>
        <v>1771</v>
      </c>
      <c r="AX36" s="142">
        <f t="shared" si="7"/>
        <v>2487</v>
      </c>
      <c r="AY36" s="142">
        <f t="shared" si="7"/>
        <v>-7227</v>
      </c>
      <c r="AZ36" s="142">
        <f t="shared" si="7"/>
        <v>-12604</v>
      </c>
      <c r="BA36" s="142">
        <f t="shared" si="7"/>
        <v>-11696</v>
      </c>
      <c r="BB36" s="142">
        <f t="shared" si="7"/>
        <v>-13278</v>
      </c>
      <c r="BC36" s="142">
        <f t="shared" si="7"/>
        <v>-9160</v>
      </c>
      <c r="BD36" s="142">
        <f t="shared" si="7"/>
        <v>-8138</v>
      </c>
      <c r="BE36" s="142">
        <f t="shared" si="7"/>
        <v>-9882</v>
      </c>
      <c r="BF36" s="166">
        <f t="shared" si="7"/>
        <v>-12543</v>
      </c>
    </row>
    <row r="37" spans="1:58" x14ac:dyDescent="0.25">
      <c r="A37" s="4">
        <v>5</v>
      </c>
      <c r="B37" s="178" t="s">
        <v>23</v>
      </c>
      <c r="C37" s="464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465"/>
      <c r="O37" s="217"/>
      <c r="P37" s="134"/>
      <c r="Q37" s="134"/>
      <c r="R37" s="134"/>
      <c r="S37" s="134"/>
      <c r="T37" s="222"/>
      <c r="U37" s="134"/>
      <c r="V37" s="135"/>
      <c r="W37" s="135"/>
      <c r="X37" s="347"/>
      <c r="Y37" s="529"/>
      <c r="Z37" s="505"/>
      <c r="AA37" s="505"/>
      <c r="AB37" s="505"/>
      <c r="AC37" s="505"/>
      <c r="AD37" s="222"/>
      <c r="AE37" s="505"/>
      <c r="AF37" s="222"/>
      <c r="AG37" s="505"/>
      <c r="AH37" s="505"/>
      <c r="AI37" s="222"/>
      <c r="AJ37" s="505"/>
      <c r="AK37" s="569"/>
      <c r="AL37" s="505"/>
      <c r="AM37" s="505"/>
      <c r="AN37" s="505"/>
      <c r="AO37" s="505"/>
      <c r="AP37" s="505"/>
      <c r="AQ37" s="505"/>
      <c r="AR37" s="505"/>
      <c r="AS37" s="505"/>
      <c r="AT37" s="505"/>
      <c r="AU37" s="505"/>
      <c r="AV37" s="505"/>
      <c r="AW37" s="325"/>
      <c r="AX37" s="142"/>
      <c r="AY37" s="142"/>
      <c r="AZ37" s="142"/>
      <c r="BA37" s="142"/>
      <c r="BB37" s="142"/>
      <c r="BC37" s="142"/>
      <c r="BD37" s="142"/>
      <c r="BE37" s="142"/>
      <c r="BF37" s="166"/>
    </row>
    <row r="38" spans="1:58" x14ac:dyDescent="0.25">
      <c r="A38" s="4"/>
      <c r="B38" s="132" t="s">
        <v>41</v>
      </c>
      <c r="C38" s="464">
        <v>48906</v>
      </c>
      <c r="D38" s="216">
        <v>49924</v>
      </c>
      <c r="E38" s="216">
        <v>51296</v>
      </c>
      <c r="F38" s="216">
        <v>55845</v>
      </c>
      <c r="G38" s="216">
        <v>57375</v>
      </c>
      <c r="H38" s="216">
        <v>56029</v>
      </c>
      <c r="I38" s="216">
        <v>61502</v>
      </c>
      <c r="J38" s="216">
        <v>53359</v>
      </c>
      <c r="K38" s="216">
        <v>53398</v>
      </c>
      <c r="L38" s="216">
        <v>56822</v>
      </c>
      <c r="M38" s="216">
        <v>51525</v>
      </c>
      <c r="N38" s="465">
        <v>49148</v>
      </c>
      <c r="O38" s="217">
        <v>54192</v>
      </c>
      <c r="P38" s="222">
        <v>63107</v>
      </c>
      <c r="Q38" s="134">
        <v>70838</v>
      </c>
      <c r="R38" s="134">
        <v>76684</v>
      </c>
      <c r="S38" s="134">
        <v>77716</v>
      </c>
      <c r="T38" s="222">
        <v>79607</v>
      </c>
      <c r="U38" s="134">
        <v>87437</v>
      </c>
      <c r="V38" s="135">
        <v>84494</v>
      </c>
      <c r="W38" s="135">
        <v>87252</v>
      </c>
      <c r="X38" s="347">
        <v>87918</v>
      </c>
      <c r="Y38" s="529">
        <v>82936</v>
      </c>
      <c r="Z38" s="505">
        <v>81196</v>
      </c>
      <c r="AA38" s="505">
        <v>78193</v>
      </c>
      <c r="AB38" s="505">
        <v>76259</v>
      </c>
      <c r="AC38" s="505">
        <v>75159</v>
      </c>
      <c r="AD38" s="222">
        <v>79044</v>
      </c>
      <c r="AE38" s="505">
        <v>81063</v>
      </c>
      <c r="AF38" s="222">
        <v>79956</v>
      </c>
      <c r="AG38" s="505">
        <v>84140</v>
      </c>
      <c r="AH38" s="505">
        <v>74383</v>
      </c>
      <c r="AI38" s="222">
        <v>70044</v>
      </c>
      <c r="AJ38" s="505">
        <v>67413</v>
      </c>
      <c r="AK38" s="569">
        <v>61067</v>
      </c>
      <c r="AL38" s="505"/>
      <c r="AM38" s="505"/>
      <c r="AN38" s="505"/>
      <c r="AO38" s="505"/>
      <c r="AP38" s="505"/>
      <c r="AQ38" s="505"/>
      <c r="AR38" s="505"/>
      <c r="AS38" s="505"/>
      <c r="AT38" s="505"/>
      <c r="AU38" s="505"/>
      <c r="AV38" s="505"/>
      <c r="AW38" s="325">
        <f t="shared" ref="AW38:BF43" si="9">O38-C38</f>
        <v>5286</v>
      </c>
      <c r="AX38" s="142">
        <f t="shared" si="9"/>
        <v>13183</v>
      </c>
      <c r="AY38" s="142">
        <f t="shared" si="9"/>
        <v>19542</v>
      </c>
      <c r="AZ38" s="142">
        <f t="shared" si="9"/>
        <v>20839</v>
      </c>
      <c r="BA38" s="142">
        <f t="shared" si="9"/>
        <v>20341</v>
      </c>
      <c r="BB38" s="142">
        <f t="shared" si="9"/>
        <v>23578</v>
      </c>
      <c r="BC38" s="142">
        <f t="shared" si="9"/>
        <v>25935</v>
      </c>
      <c r="BD38" s="142">
        <f t="shared" si="9"/>
        <v>31135</v>
      </c>
      <c r="BE38" s="142">
        <f t="shared" si="9"/>
        <v>33854</v>
      </c>
      <c r="BF38" s="166">
        <f t="shared" si="9"/>
        <v>31096</v>
      </c>
    </row>
    <row r="39" spans="1:58" x14ac:dyDescent="0.25">
      <c r="A39" s="4"/>
      <c r="B39" s="132" t="s">
        <v>42</v>
      </c>
      <c r="C39" s="464">
        <v>29604</v>
      </c>
      <c r="D39" s="216">
        <v>29223</v>
      </c>
      <c r="E39" s="216">
        <v>26664</v>
      </c>
      <c r="F39" s="216">
        <v>26732</v>
      </c>
      <c r="G39" s="216">
        <v>26487</v>
      </c>
      <c r="H39" s="216">
        <v>25180</v>
      </c>
      <c r="I39" s="216">
        <v>24161</v>
      </c>
      <c r="J39" s="216">
        <v>23942</v>
      </c>
      <c r="K39" s="216">
        <v>24894</v>
      </c>
      <c r="L39" s="216">
        <v>27365</v>
      </c>
      <c r="M39" s="216">
        <v>28321</v>
      </c>
      <c r="N39" s="465">
        <v>28083</v>
      </c>
      <c r="O39" s="217">
        <v>28686</v>
      </c>
      <c r="P39" s="222">
        <v>28961</v>
      </c>
      <c r="Q39" s="134">
        <v>28080</v>
      </c>
      <c r="R39" s="134">
        <v>27757</v>
      </c>
      <c r="S39" s="134">
        <v>28094</v>
      </c>
      <c r="T39" s="222">
        <v>27596</v>
      </c>
      <c r="U39" s="134">
        <v>28027</v>
      </c>
      <c r="V39" s="135">
        <v>29205</v>
      </c>
      <c r="W39" s="135">
        <v>30410</v>
      </c>
      <c r="X39" s="347">
        <v>31398</v>
      </c>
      <c r="Y39" s="529">
        <v>30774</v>
      </c>
      <c r="Z39" s="505">
        <v>30807</v>
      </c>
      <c r="AA39" s="505">
        <v>29732</v>
      </c>
      <c r="AB39" s="505">
        <v>29413</v>
      </c>
      <c r="AC39" s="505">
        <v>29379</v>
      </c>
      <c r="AD39" s="222">
        <v>29719</v>
      </c>
      <c r="AE39" s="505">
        <v>30146</v>
      </c>
      <c r="AF39" s="222">
        <v>29489</v>
      </c>
      <c r="AG39" s="505">
        <v>28885</v>
      </c>
      <c r="AH39" s="505">
        <v>28601</v>
      </c>
      <c r="AI39" s="222">
        <v>27926</v>
      </c>
      <c r="AJ39" s="505">
        <v>29345</v>
      </c>
      <c r="AK39" s="569">
        <v>28182</v>
      </c>
      <c r="AL39" s="505"/>
      <c r="AM39" s="505"/>
      <c r="AN39" s="505"/>
      <c r="AO39" s="505"/>
      <c r="AP39" s="505"/>
      <c r="AQ39" s="505"/>
      <c r="AR39" s="505"/>
      <c r="AS39" s="505"/>
      <c r="AT39" s="505"/>
      <c r="AU39" s="505"/>
      <c r="AV39" s="505"/>
      <c r="AW39" s="325">
        <f t="shared" si="9"/>
        <v>-918</v>
      </c>
      <c r="AX39" s="142">
        <f t="shared" si="9"/>
        <v>-262</v>
      </c>
      <c r="AY39" s="142">
        <f t="shared" si="9"/>
        <v>1416</v>
      </c>
      <c r="AZ39" s="142">
        <f t="shared" si="9"/>
        <v>1025</v>
      </c>
      <c r="BA39" s="142">
        <f t="shared" si="9"/>
        <v>1607</v>
      </c>
      <c r="BB39" s="142">
        <f t="shared" si="9"/>
        <v>2416</v>
      </c>
      <c r="BC39" s="142">
        <f t="shared" si="9"/>
        <v>3866</v>
      </c>
      <c r="BD39" s="142">
        <f t="shared" si="9"/>
        <v>5263</v>
      </c>
      <c r="BE39" s="142">
        <f t="shared" si="9"/>
        <v>5516</v>
      </c>
      <c r="BF39" s="166">
        <f t="shared" si="9"/>
        <v>4033</v>
      </c>
    </row>
    <row r="40" spans="1:58" x14ac:dyDescent="0.25">
      <c r="A40" s="4"/>
      <c r="B40" s="132" t="s">
        <v>57</v>
      </c>
      <c r="C40" s="464">
        <v>9399</v>
      </c>
      <c r="D40" s="216">
        <v>9399</v>
      </c>
      <c r="E40" s="216">
        <v>9539</v>
      </c>
      <c r="F40" s="216">
        <v>9689</v>
      </c>
      <c r="G40" s="216">
        <v>9749</v>
      </c>
      <c r="H40" s="216">
        <v>9356</v>
      </c>
      <c r="I40" s="216">
        <v>9233</v>
      </c>
      <c r="J40" s="216">
        <v>9272</v>
      </c>
      <c r="K40" s="216">
        <v>9333</v>
      </c>
      <c r="L40" s="216">
        <v>9445</v>
      </c>
      <c r="M40" s="216">
        <v>9355</v>
      </c>
      <c r="N40" s="465">
        <v>9015</v>
      </c>
      <c r="O40" s="217">
        <v>10287</v>
      </c>
      <c r="P40" s="222">
        <v>12437</v>
      </c>
      <c r="Q40" s="134">
        <v>14307</v>
      </c>
      <c r="R40" s="134">
        <v>14952</v>
      </c>
      <c r="S40" s="134">
        <v>14229</v>
      </c>
      <c r="T40" s="222">
        <v>13964</v>
      </c>
      <c r="U40" s="134">
        <v>13160</v>
      </c>
      <c r="V40" s="135">
        <v>12493</v>
      </c>
      <c r="W40" s="135">
        <v>12183</v>
      </c>
      <c r="X40" s="347">
        <v>11562</v>
      </c>
      <c r="Y40" s="529">
        <v>11253</v>
      </c>
      <c r="Z40" s="505">
        <v>10766</v>
      </c>
      <c r="AA40" s="505">
        <v>9945</v>
      </c>
      <c r="AB40" s="505">
        <v>9793</v>
      </c>
      <c r="AC40" s="505">
        <v>10031</v>
      </c>
      <c r="AD40" s="222">
        <v>9841</v>
      </c>
      <c r="AE40" s="505">
        <v>9742</v>
      </c>
      <c r="AF40" s="222">
        <v>9791</v>
      </c>
      <c r="AG40" s="505">
        <v>9487</v>
      </c>
      <c r="AH40" s="505">
        <v>9493</v>
      </c>
      <c r="AI40" s="222">
        <v>9588</v>
      </c>
      <c r="AJ40" s="505">
        <v>9601</v>
      </c>
      <c r="AK40" s="569">
        <v>9679</v>
      </c>
      <c r="AL40" s="505"/>
      <c r="AM40" s="505"/>
      <c r="AN40" s="505"/>
      <c r="AO40" s="505"/>
      <c r="AP40" s="505"/>
      <c r="AQ40" s="505"/>
      <c r="AR40" s="505"/>
      <c r="AS40" s="505"/>
      <c r="AT40" s="505"/>
      <c r="AU40" s="505"/>
      <c r="AV40" s="505"/>
      <c r="AW40" s="325">
        <f t="shared" si="9"/>
        <v>888</v>
      </c>
      <c r="AX40" s="142">
        <f t="shared" si="9"/>
        <v>3038</v>
      </c>
      <c r="AY40" s="142">
        <f t="shared" si="9"/>
        <v>4768</v>
      </c>
      <c r="AZ40" s="142">
        <f t="shared" si="9"/>
        <v>5263</v>
      </c>
      <c r="BA40" s="142">
        <f t="shared" si="9"/>
        <v>4480</v>
      </c>
      <c r="BB40" s="142">
        <f t="shared" si="9"/>
        <v>4608</v>
      </c>
      <c r="BC40" s="142">
        <f t="shared" si="9"/>
        <v>3927</v>
      </c>
      <c r="BD40" s="142">
        <f t="shared" si="9"/>
        <v>3221</v>
      </c>
      <c r="BE40" s="142">
        <f t="shared" si="9"/>
        <v>2850</v>
      </c>
      <c r="BF40" s="166">
        <f t="shared" si="9"/>
        <v>2117</v>
      </c>
    </row>
    <row r="41" spans="1:58" x14ac:dyDescent="0.25">
      <c r="A41" s="4"/>
      <c r="B41" s="132" t="s">
        <v>58</v>
      </c>
      <c r="C41" s="464">
        <v>0</v>
      </c>
      <c r="D41" s="216">
        <v>0</v>
      </c>
      <c r="E41" s="216">
        <v>0</v>
      </c>
      <c r="F41" s="216">
        <v>0</v>
      </c>
      <c r="G41" s="216">
        <v>0</v>
      </c>
      <c r="H41" s="216">
        <v>0</v>
      </c>
      <c r="I41" s="216">
        <v>0</v>
      </c>
      <c r="J41" s="216">
        <v>0</v>
      </c>
      <c r="K41" s="216">
        <v>0</v>
      </c>
      <c r="L41" s="216">
        <v>0</v>
      </c>
      <c r="M41" s="216">
        <v>0</v>
      </c>
      <c r="N41" s="465">
        <v>0</v>
      </c>
      <c r="O41" s="217">
        <v>0</v>
      </c>
      <c r="P41" s="222">
        <v>0</v>
      </c>
      <c r="Q41" s="134">
        <v>0</v>
      </c>
      <c r="R41" s="134">
        <v>0</v>
      </c>
      <c r="S41" s="134">
        <v>0</v>
      </c>
      <c r="T41" s="222">
        <v>0</v>
      </c>
      <c r="U41" s="134">
        <v>0</v>
      </c>
      <c r="V41" s="135">
        <v>0</v>
      </c>
      <c r="W41" s="135">
        <v>0</v>
      </c>
      <c r="X41" s="135">
        <v>0</v>
      </c>
      <c r="Y41" s="460">
        <v>0</v>
      </c>
      <c r="Z41" s="505">
        <v>0</v>
      </c>
      <c r="AA41" s="505">
        <v>0</v>
      </c>
      <c r="AB41" s="505">
        <v>0</v>
      </c>
      <c r="AC41" s="505">
        <v>0</v>
      </c>
      <c r="AD41" s="222">
        <v>0</v>
      </c>
      <c r="AE41" s="505">
        <v>0</v>
      </c>
      <c r="AF41" s="222">
        <v>0</v>
      </c>
      <c r="AG41" s="505">
        <v>0</v>
      </c>
      <c r="AH41" s="505">
        <v>0</v>
      </c>
      <c r="AI41" s="222">
        <v>0</v>
      </c>
      <c r="AJ41" s="505">
        <v>0</v>
      </c>
      <c r="AK41" s="569">
        <v>0</v>
      </c>
      <c r="AL41" s="505"/>
      <c r="AM41" s="505"/>
      <c r="AN41" s="505"/>
      <c r="AO41" s="505"/>
      <c r="AP41" s="505"/>
      <c r="AQ41" s="505"/>
      <c r="AR41" s="505"/>
      <c r="AS41" s="505"/>
      <c r="AT41" s="505"/>
      <c r="AU41" s="505"/>
      <c r="AV41" s="505"/>
      <c r="AW41" s="325">
        <f t="shared" si="9"/>
        <v>0</v>
      </c>
      <c r="AX41" s="142">
        <f t="shared" si="9"/>
        <v>0</v>
      </c>
      <c r="AY41" s="142">
        <f t="shared" si="9"/>
        <v>0</v>
      </c>
      <c r="AZ41" s="142">
        <f t="shared" si="9"/>
        <v>0</v>
      </c>
      <c r="BA41" s="142">
        <f t="shared" si="9"/>
        <v>0</v>
      </c>
      <c r="BB41" s="142">
        <f t="shared" si="9"/>
        <v>0</v>
      </c>
      <c r="BC41" s="142">
        <f t="shared" si="9"/>
        <v>0</v>
      </c>
      <c r="BD41" s="142">
        <f t="shared" si="9"/>
        <v>0</v>
      </c>
      <c r="BE41" s="142">
        <f t="shared" si="9"/>
        <v>0</v>
      </c>
      <c r="BF41" s="166">
        <f t="shared" si="9"/>
        <v>0</v>
      </c>
    </row>
    <row r="42" spans="1:58" x14ac:dyDescent="0.25">
      <c r="A42" s="4"/>
      <c r="B42" s="132" t="s">
        <v>59</v>
      </c>
      <c r="C42" s="464">
        <v>0</v>
      </c>
      <c r="D42" s="216">
        <v>0</v>
      </c>
      <c r="E42" s="216">
        <v>0</v>
      </c>
      <c r="F42" s="216">
        <v>0</v>
      </c>
      <c r="G42" s="216">
        <v>0</v>
      </c>
      <c r="H42" s="216">
        <v>0</v>
      </c>
      <c r="I42" s="216">
        <v>0</v>
      </c>
      <c r="J42" s="216">
        <v>0</v>
      </c>
      <c r="K42" s="216">
        <v>0</v>
      </c>
      <c r="L42" s="216">
        <v>0</v>
      </c>
      <c r="M42" s="216">
        <v>0</v>
      </c>
      <c r="N42" s="465">
        <v>0</v>
      </c>
      <c r="O42" s="217">
        <v>0</v>
      </c>
      <c r="P42" s="134">
        <v>0</v>
      </c>
      <c r="Q42" s="134">
        <v>0</v>
      </c>
      <c r="R42" s="134">
        <v>0</v>
      </c>
      <c r="S42" s="134">
        <v>0</v>
      </c>
      <c r="T42" s="222">
        <v>0</v>
      </c>
      <c r="U42" s="134">
        <v>0</v>
      </c>
      <c r="V42" s="135">
        <v>0</v>
      </c>
      <c r="W42" s="135">
        <v>0</v>
      </c>
      <c r="X42" s="135">
        <v>0</v>
      </c>
      <c r="Y42" s="460">
        <v>0</v>
      </c>
      <c r="Z42" s="505">
        <v>0</v>
      </c>
      <c r="AA42" s="505">
        <v>0</v>
      </c>
      <c r="AB42" s="505">
        <v>0</v>
      </c>
      <c r="AC42" s="505">
        <v>0</v>
      </c>
      <c r="AD42" s="222">
        <v>0</v>
      </c>
      <c r="AE42" s="505">
        <v>0</v>
      </c>
      <c r="AF42" s="222">
        <v>0</v>
      </c>
      <c r="AG42" s="505">
        <v>0</v>
      </c>
      <c r="AH42" s="505">
        <v>0</v>
      </c>
      <c r="AI42" s="222">
        <v>0</v>
      </c>
      <c r="AJ42" s="505">
        <v>0</v>
      </c>
      <c r="AK42" s="569">
        <v>0</v>
      </c>
      <c r="AL42" s="505"/>
      <c r="AM42" s="505"/>
      <c r="AN42" s="505"/>
      <c r="AO42" s="505"/>
      <c r="AP42" s="505"/>
      <c r="AQ42" s="505"/>
      <c r="AR42" s="505"/>
      <c r="AS42" s="505"/>
      <c r="AT42" s="505"/>
      <c r="AU42" s="505"/>
      <c r="AV42" s="505"/>
      <c r="AW42" s="325">
        <f t="shared" si="9"/>
        <v>0</v>
      </c>
      <c r="AX42" s="142">
        <f t="shared" si="9"/>
        <v>0</v>
      </c>
      <c r="AY42" s="142">
        <f t="shared" si="9"/>
        <v>0</v>
      </c>
      <c r="AZ42" s="142">
        <f t="shared" si="9"/>
        <v>0</v>
      </c>
      <c r="BA42" s="142">
        <f t="shared" si="9"/>
        <v>0</v>
      </c>
      <c r="BB42" s="142">
        <f t="shared" si="9"/>
        <v>0</v>
      </c>
      <c r="BC42" s="142">
        <f t="shared" si="9"/>
        <v>0</v>
      </c>
      <c r="BD42" s="142">
        <f t="shared" si="9"/>
        <v>0</v>
      </c>
      <c r="BE42" s="142">
        <f t="shared" si="9"/>
        <v>0</v>
      </c>
      <c r="BF42" s="166">
        <f t="shared" si="9"/>
        <v>0</v>
      </c>
    </row>
    <row r="43" spans="1:58" ht="15.75" thickBot="1" x14ac:dyDescent="0.3">
      <c r="A43" s="4"/>
      <c r="B43" s="179" t="s">
        <v>46</v>
      </c>
      <c r="C43" s="468">
        <v>87909</v>
      </c>
      <c r="D43" s="220">
        <v>88546</v>
      </c>
      <c r="E43" s="220">
        <v>87499</v>
      </c>
      <c r="F43" s="220">
        <v>92266</v>
      </c>
      <c r="G43" s="220">
        <v>93611</v>
      </c>
      <c r="H43" s="220">
        <v>90565</v>
      </c>
      <c r="I43" s="220">
        <v>94896</v>
      </c>
      <c r="J43" s="220">
        <v>86573</v>
      </c>
      <c r="K43" s="220">
        <v>87625</v>
      </c>
      <c r="L43" s="220">
        <v>93632</v>
      </c>
      <c r="M43" s="220">
        <v>89201</v>
      </c>
      <c r="N43" s="469">
        <v>86246</v>
      </c>
      <c r="O43" s="221">
        <v>93165</v>
      </c>
      <c r="P43" s="138">
        <v>104505</v>
      </c>
      <c r="Q43" s="138">
        <v>113225</v>
      </c>
      <c r="R43" s="138">
        <v>119393</v>
      </c>
      <c r="S43" s="138">
        <v>120039</v>
      </c>
      <c r="T43" s="270">
        <f>SUM(T38:T42)</f>
        <v>121167</v>
      </c>
      <c r="U43" s="138">
        <v>128624</v>
      </c>
      <c r="V43" s="139">
        <v>126192</v>
      </c>
      <c r="W43" s="139">
        <v>129845</v>
      </c>
      <c r="X43" s="295">
        <v>130878</v>
      </c>
      <c r="Y43" s="481">
        <v>124963</v>
      </c>
      <c r="Z43" s="506">
        <f>SUM(Z38:Z42)</f>
        <v>122769</v>
      </c>
      <c r="AA43" s="506">
        <v>117870</v>
      </c>
      <c r="AB43" s="506">
        <v>115465</v>
      </c>
      <c r="AC43" s="506">
        <v>114569</v>
      </c>
      <c r="AD43" s="270">
        <f>SUM(AD38:AD42)</f>
        <v>118604</v>
      </c>
      <c r="AE43" s="506">
        <v>120951</v>
      </c>
      <c r="AF43" s="270">
        <f>SUM(AF38:AF42)</f>
        <v>119236</v>
      </c>
      <c r="AG43" s="506">
        <v>122512</v>
      </c>
      <c r="AH43" s="506">
        <v>112477</v>
      </c>
      <c r="AI43" s="270">
        <f t="shared" ref="AI43" si="10">SUM(AI38:AI42)</f>
        <v>107558</v>
      </c>
      <c r="AJ43" s="506">
        <v>106359</v>
      </c>
      <c r="AK43" s="570">
        <v>98928</v>
      </c>
      <c r="AL43" s="506"/>
      <c r="AM43" s="506"/>
      <c r="AN43" s="506"/>
      <c r="AO43" s="506"/>
      <c r="AP43" s="506"/>
      <c r="AQ43" s="506"/>
      <c r="AR43" s="506"/>
      <c r="AS43" s="506"/>
      <c r="AT43" s="506"/>
      <c r="AU43" s="506"/>
      <c r="AV43" s="506"/>
      <c r="AW43" s="324">
        <f t="shared" si="9"/>
        <v>5256</v>
      </c>
      <c r="AX43" s="140">
        <f t="shared" si="9"/>
        <v>15959</v>
      </c>
      <c r="AY43" s="140">
        <f t="shared" si="9"/>
        <v>25726</v>
      </c>
      <c r="AZ43" s="140">
        <f t="shared" si="9"/>
        <v>27127</v>
      </c>
      <c r="BA43" s="140">
        <f t="shared" si="9"/>
        <v>26428</v>
      </c>
      <c r="BB43" s="140">
        <f t="shared" si="9"/>
        <v>30602</v>
      </c>
      <c r="BC43" s="140">
        <f t="shared" si="9"/>
        <v>33728</v>
      </c>
      <c r="BD43" s="140">
        <f t="shared" si="9"/>
        <v>39619</v>
      </c>
      <c r="BE43" s="140">
        <f t="shared" si="9"/>
        <v>42220</v>
      </c>
      <c r="BF43" s="167">
        <f t="shared" si="9"/>
        <v>37246</v>
      </c>
    </row>
    <row r="44" spans="1:58" x14ac:dyDescent="0.25">
      <c r="A44" s="4">
        <v>6</v>
      </c>
      <c r="B44" s="110" t="s">
        <v>33</v>
      </c>
      <c r="C44" s="470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471"/>
      <c r="O44" s="148"/>
      <c r="P44" s="147"/>
      <c r="Q44" s="147"/>
      <c r="R44" s="147"/>
      <c r="S44" s="147"/>
      <c r="T44" s="147"/>
      <c r="U44" s="147"/>
      <c r="V44" s="148"/>
      <c r="W44" s="148"/>
      <c r="X44" s="348"/>
      <c r="Y44" s="532"/>
      <c r="Z44" s="508"/>
      <c r="AA44" s="508"/>
      <c r="AB44" s="508"/>
      <c r="AC44" s="508"/>
      <c r="AD44" s="223"/>
      <c r="AE44" s="508"/>
      <c r="AF44" s="223"/>
      <c r="AG44" s="508"/>
      <c r="AH44" s="508"/>
      <c r="AI44" s="223"/>
      <c r="AJ44" s="508"/>
      <c r="AK44" s="572"/>
      <c r="AL44" s="508"/>
      <c r="AM44" s="508"/>
      <c r="AN44" s="508"/>
      <c r="AO44" s="508"/>
      <c r="AP44" s="508"/>
      <c r="AQ44" s="508"/>
      <c r="AR44" s="508"/>
      <c r="AS44" s="508"/>
      <c r="AT44" s="508"/>
      <c r="AU44" s="508"/>
      <c r="AV44" s="508"/>
      <c r="AW44" s="326"/>
      <c r="AX44" s="149"/>
      <c r="AY44" s="149"/>
      <c r="AZ44" s="149"/>
      <c r="BA44" s="149"/>
      <c r="BB44" s="149"/>
      <c r="BC44" s="149"/>
      <c r="BD44" s="149"/>
      <c r="BE44" s="149"/>
      <c r="BF44" s="168"/>
    </row>
    <row r="45" spans="1:58" x14ac:dyDescent="0.25">
      <c r="A45" s="4"/>
      <c r="B45" s="132" t="s">
        <v>41</v>
      </c>
      <c r="C45" s="470">
        <v>19318366.849999998</v>
      </c>
      <c r="D45" s="147">
        <v>18578410.050000004</v>
      </c>
      <c r="E45" s="147">
        <v>14818515.969999993</v>
      </c>
      <c r="F45" s="147">
        <v>12984641.169999987</v>
      </c>
      <c r="G45" s="147">
        <v>13940814.789999984</v>
      </c>
      <c r="H45" s="147">
        <v>18809192.48999998</v>
      </c>
      <c r="I45" s="147">
        <v>18868260.790000025</v>
      </c>
      <c r="J45" s="147">
        <v>16115518.790000005</v>
      </c>
      <c r="K45" s="147">
        <v>12471483.379999999</v>
      </c>
      <c r="L45" s="147">
        <v>13540204.979999993</v>
      </c>
      <c r="M45" s="147">
        <v>14638282.929999994</v>
      </c>
      <c r="N45" s="471">
        <v>17466951.480000004</v>
      </c>
      <c r="O45" s="148">
        <v>18406989.630000014</v>
      </c>
      <c r="P45" s="223">
        <v>16418997.199999981</v>
      </c>
      <c r="Q45" s="147">
        <v>15680751.230000019</v>
      </c>
      <c r="R45" s="147">
        <v>14394761.699999996</v>
      </c>
      <c r="S45" s="147">
        <v>14682467.960000012</v>
      </c>
      <c r="T45" s="223">
        <v>19700949.009999987</v>
      </c>
      <c r="U45" s="147">
        <v>22873858.019999977</v>
      </c>
      <c r="V45" s="148">
        <v>18434434.919999994</v>
      </c>
      <c r="W45" s="148">
        <v>14213429.440000009</v>
      </c>
      <c r="X45" s="78">
        <v>14050323.319999991</v>
      </c>
      <c r="Y45" s="298">
        <v>15893909.589999992</v>
      </c>
      <c r="Z45" s="508">
        <v>19458748.120000005</v>
      </c>
      <c r="AA45" s="508">
        <v>18964916</v>
      </c>
      <c r="AB45" s="508">
        <v>16416420.310000006</v>
      </c>
      <c r="AC45" s="508">
        <v>15087712.100000005</v>
      </c>
      <c r="AD45" s="223">
        <v>13714607.810000004</v>
      </c>
      <c r="AE45" s="508">
        <v>15904946.689999996</v>
      </c>
      <c r="AF45" s="223">
        <v>19223553.129999995</v>
      </c>
      <c r="AG45" s="508">
        <v>18565706.769999985</v>
      </c>
      <c r="AH45" s="508">
        <v>19459789.389999978</v>
      </c>
      <c r="AI45" s="223">
        <v>13917742.660000019</v>
      </c>
      <c r="AJ45" s="508">
        <v>13800913.699999984</v>
      </c>
      <c r="AK45" s="572">
        <v>15655698.509999957</v>
      </c>
      <c r="AL45" s="508"/>
      <c r="AM45" s="508"/>
      <c r="AN45" s="508"/>
      <c r="AO45" s="508"/>
      <c r="AP45" s="508"/>
      <c r="AQ45" s="508"/>
      <c r="AR45" s="508"/>
      <c r="AS45" s="508"/>
      <c r="AT45" s="508"/>
      <c r="AU45" s="508"/>
      <c r="AV45" s="508"/>
      <c r="AW45" s="327">
        <f t="shared" ref="AW45:BF50" si="11">O45-C45</f>
        <v>-911377.21999998391</v>
      </c>
      <c r="AX45" s="150">
        <f t="shared" si="11"/>
        <v>-2159412.8500000238</v>
      </c>
      <c r="AY45" s="150">
        <f t="shared" si="11"/>
        <v>862235.26000002585</v>
      </c>
      <c r="AZ45" s="150">
        <f t="shared" si="11"/>
        <v>1410120.5300000086</v>
      </c>
      <c r="BA45" s="150">
        <f t="shared" si="11"/>
        <v>741653.17000002787</v>
      </c>
      <c r="BB45" s="150">
        <f t="shared" si="11"/>
        <v>891756.520000007</v>
      </c>
      <c r="BC45" s="150">
        <f t="shared" si="11"/>
        <v>4005597.229999952</v>
      </c>
      <c r="BD45" s="150">
        <f t="shared" si="11"/>
        <v>2318916.1299999896</v>
      </c>
      <c r="BE45" s="150">
        <f t="shared" si="11"/>
        <v>1741946.0600000098</v>
      </c>
      <c r="BF45" s="169">
        <f t="shared" si="11"/>
        <v>510118.33999999799</v>
      </c>
    </row>
    <row r="46" spans="1:58" x14ac:dyDescent="0.25">
      <c r="A46" s="4"/>
      <c r="B46" s="132" t="s">
        <v>42</v>
      </c>
      <c r="C46" s="470">
        <v>4194850.18</v>
      </c>
      <c r="D46" s="147">
        <v>4112765.91</v>
      </c>
      <c r="E46" s="147">
        <v>3362250.9499999979</v>
      </c>
      <c r="F46" s="147">
        <v>2922623.0199999996</v>
      </c>
      <c r="G46" s="147">
        <v>3156827.1000000006</v>
      </c>
      <c r="H46" s="147">
        <v>3769386.450000003</v>
      </c>
      <c r="I46" s="147">
        <v>3842874.6599999978</v>
      </c>
      <c r="J46" s="147">
        <v>3359614.1399999973</v>
      </c>
      <c r="K46" s="147">
        <v>2707011.8199999956</v>
      </c>
      <c r="L46" s="147">
        <v>3031362.6400000034</v>
      </c>
      <c r="M46" s="147">
        <v>3412349.15</v>
      </c>
      <c r="N46" s="471">
        <v>3853946.7699999996</v>
      </c>
      <c r="O46" s="148">
        <v>3767363.7399999974</v>
      </c>
      <c r="P46" s="223">
        <v>3465922.4899999984</v>
      </c>
      <c r="Q46" s="147">
        <v>3186158.6100000008</v>
      </c>
      <c r="R46" s="147">
        <v>2888153.6700000027</v>
      </c>
      <c r="S46" s="147">
        <v>3062364.3599999994</v>
      </c>
      <c r="T46" s="223">
        <v>3814877.25</v>
      </c>
      <c r="U46" s="147">
        <v>4327969.74</v>
      </c>
      <c r="V46" s="148">
        <v>3613312.9600000009</v>
      </c>
      <c r="W46" s="148">
        <v>2857382.330000001</v>
      </c>
      <c r="X46" s="78">
        <v>2955863.0399999991</v>
      </c>
      <c r="Y46" s="298">
        <v>3300946.1699999976</v>
      </c>
      <c r="Z46" s="508">
        <v>4026599.6299999971</v>
      </c>
      <c r="AA46" s="508">
        <v>3958328</v>
      </c>
      <c r="AB46" s="508">
        <v>3636972.1699999976</v>
      </c>
      <c r="AC46" s="508">
        <v>3299100.4999999981</v>
      </c>
      <c r="AD46" s="223">
        <v>3013650.5399999996</v>
      </c>
      <c r="AE46" s="508">
        <v>3458345.6800000006</v>
      </c>
      <c r="AF46" s="223">
        <v>3962718.5900000045</v>
      </c>
      <c r="AG46" s="508">
        <v>4022803.519999993</v>
      </c>
      <c r="AH46" s="508">
        <v>4404655.9700000081</v>
      </c>
      <c r="AI46" s="223">
        <v>2993827.1200000006</v>
      </c>
      <c r="AJ46" s="508">
        <v>3124325.4800000014</v>
      </c>
      <c r="AK46" s="572">
        <v>3451538.929999996</v>
      </c>
      <c r="AL46" s="508"/>
      <c r="AM46" s="508"/>
      <c r="AN46" s="508"/>
      <c r="AO46" s="508"/>
      <c r="AP46" s="508"/>
      <c r="AQ46" s="508"/>
      <c r="AR46" s="508"/>
      <c r="AS46" s="508"/>
      <c r="AT46" s="508"/>
      <c r="AU46" s="508"/>
      <c r="AV46" s="508"/>
      <c r="AW46" s="327">
        <f t="shared" si="11"/>
        <v>-427486.44000000227</v>
      </c>
      <c r="AX46" s="150">
        <f t="shared" si="11"/>
        <v>-646843.42000000179</v>
      </c>
      <c r="AY46" s="150">
        <f t="shared" si="11"/>
        <v>-176092.33999999706</v>
      </c>
      <c r="AZ46" s="150">
        <f t="shared" si="11"/>
        <v>-34469.349999996834</v>
      </c>
      <c r="BA46" s="150">
        <f t="shared" si="11"/>
        <v>-94462.740000001155</v>
      </c>
      <c r="BB46" s="150">
        <f t="shared" si="11"/>
        <v>45490.79999999702</v>
      </c>
      <c r="BC46" s="150">
        <f t="shared" si="11"/>
        <v>485095.0800000024</v>
      </c>
      <c r="BD46" s="150">
        <f t="shared" si="11"/>
        <v>253698.82000000356</v>
      </c>
      <c r="BE46" s="150">
        <f t="shared" si="11"/>
        <v>150370.51000000536</v>
      </c>
      <c r="BF46" s="169">
        <f t="shared" si="11"/>
        <v>-75499.600000004284</v>
      </c>
    </row>
    <row r="47" spans="1:58" x14ac:dyDescent="0.25">
      <c r="A47" s="4"/>
      <c r="B47" s="132" t="s">
        <v>57</v>
      </c>
      <c r="C47" s="470">
        <v>20654525.110000003</v>
      </c>
      <c r="D47" s="147">
        <v>16755904.52</v>
      </c>
      <c r="E47" s="147">
        <v>16744327.430000005</v>
      </c>
      <c r="F47" s="147">
        <v>14992883.050000004</v>
      </c>
      <c r="G47" s="147">
        <v>16630543.935000002</v>
      </c>
      <c r="H47" s="147">
        <v>20986430.820000004</v>
      </c>
      <c r="I47" s="147">
        <v>18338429.950000003</v>
      </c>
      <c r="J47" s="147">
        <v>17193699.140000001</v>
      </c>
      <c r="K47" s="147">
        <v>15602200.91</v>
      </c>
      <c r="L47" s="147">
        <v>17539222.039999999</v>
      </c>
      <c r="M47" s="147">
        <v>12442422.380000001</v>
      </c>
      <c r="N47" s="471">
        <v>13861791.499999998</v>
      </c>
      <c r="O47" s="148">
        <v>24273360.82</v>
      </c>
      <c r="P47" s="223">
        <v>26189876.269999996</v>
      </c>
      <c r="Q47" s="147">
        <v>18911018.770000003</v>
      </c>
      <c r="R47" s="147">
        <v>15262610.399999991</v>
      </c>
      <c r="S47" s="147">
        <v>18247751.970000003</v>
      </c>
      <c r="T47" s="223">
        <v>22809995.419999998</v>
      </c>
      <c r="U47" s="147">
        <v>23529438.280000005</v>
      </c>
      <c r="V47" s="148">
        <v>20027435.229999997</v>
      </c>
      <c r="W47" s="148">
        <v>13935762.119999997</v>
      </c>
      <c r="X47" s="78">
        <v>15876608.469999999</v>
      </c>
      <c r="Y47" s="298">
        <v>17338514.480000004</v>
      </c>
      <c r="Z47" s="508">
        <v>17454059.020000003</v>
      </c>
      <c r="AA47" s="508">
        <v>15157505</v>
      </c>
      <c r="AB47" s="508">
        <v>13666049.280000001</v>
      </c>
      <c r="AC47" s="508">
        <v>14367235.959999997</v>
      </c>
      <c r="AD47" s="223">
        <v>13550287.919999996</v>
      </c>
      <c r="AE47" s="508">
        <v>16326716.040000007</v>
      </c>
      <c r="AF47" s="223">
        <v>19767101.200000003</v>
      </c>
      <c r="AG47" s="508">
        <v>25954299.130000003</v>
      </c>
      <c r="AH47" s="508">
        <v>25154248.510000002</v>
      </c>
      <c r="AI47" s="223">
        <v>29652187.250000007</v>
      </c>
      <c r="AJ47" s="508">
        <v>20220493.769999992</v>
      </c>
      <c r="AK47" s="572">
        <v>26756207.890000004</v>
      </c>
      <c r="AL47" s="508"/>
      <c r="AM47" s="508"/>
      <c r="AN47" s="508"/>
      <c r="AO47" s="508"/>
      <c r="AP47" s="508"/>
      <c r="AQ47" s="508"/>
      <c r="AR47" s="508"/>
      <c r="AS47" s="508"/>
      <c r="AT47" s="508"/>
      <c r="AU47" s="508"/>
      <c r="AV47" s="508"/>
      <c r="AW47" s="327">
        <f t="shared" si="11"/>
        <v>3618835.7099999972</v>
      </c>
      <c r="AX47" s="150">
        <f t="shared" si="11"/>
        <v>9433971.7499999963</v>
      </c>
      <c r="AY47" s="150">
        <f t="shared" si="11"/>
        <v>2166691.339999998</v>
      </c>
      <c r="AZ47" s="150">
        <f t="shared" si="11"/>
        <v>269727.34999998659</v>
      </c>
      <c r="BA47" s="150">
        <f t="shared" si="11"/>
        <v>1617208.0350000001</v>
      </c>
      <c r="BB47" s="150">
        <f t="shared" si="11"/>
        <v>1823564.599999994</v>
      </c>
      <c r="BC47" s="150">
        <f t="shared" si="11"/>
        <v>5191008.3300000019</v>
      </c>
      <c r="BD47" s="150">
        <f t="shared" si="11"/>
        <v>2833736.0899999961</v>
      </c>
      <c r="BE47" s="150">
        <f t="shared" si="11"/>
        <v>-1666438.7900000028</v>
      </c>
      <c r="BF47" s="169">
        <f t="shared" si="11"/>
        <v>-1662613.5700000003</v>
      </c>
    </row>
    <row r="48" spans="1:58" x14ac:dyDescent="0.25">
      <c r="A48" s="4"/>
      <c r="B48" s="132" t="s">
        <v>58</v>
      </c>
      <c r="C48" s="470">
        <v>0</v>
      </c>
      <c r="D48" s="147">
        <v>0</v>
      </c>
      <c r="E48" s="147">
        <v>0</v>
      </c>
      <c r="F48" s="147">
        <v>0</v>
      </c>
      <c r="G48" s="147">
        <v>0</v>
      </c>
      <c r="H48" s="147">
        <v>0</v>
      </c>
      <c r="I48" s="147">
        <v>0</v>
      </c>
      <c r="J48" s="147">
        <v>0</v>
      </c>
      <c r="K48" s="147">
        <v>0</v>
      </c>
      <c r="L48" s="147">
        <v>0</v>
      </c>
      <c r="M48" s="147">
        <v>0</v>
      </c>
      <c r="N48" s="471">
        <v>0</v>
      </c>
      <c r="O48" s="148">
        <v>0</v>
      </c>
      <c r="P48" s="147">
        <v>0</v>
      </c>
      <c r="Q48" s="147">
        <v>0</v>
      </c>
      <c r="R48" s="147">
        <v>0</v>
      </c>
      <c r="S48" s="147">
        <v>0</v>
      </c>
      <c r="T48" s="223">
        <v>0</v>
      </c>
      <c r="U48" s="147">
        <v>0</v>
      </c>
      <c r="V48" s="148">
        <v>0</v>
      </c>
      <c r="W48" s="148">
        <v>0</v>
      </c>
      <c r="X48" s="148">
        <v>0</v>
      </c>
      <c r="Y48" s="470">
        <v>0</v>
      </c>
      <c r="Z48" s="508">
        <v>0</v>
      </c>
      <c r="AA48" s="508">
        <v>0</v>
      </c>
      <c r="AB48" s="508">
        <v>0</v>
      </c>
      <c r="AC48" s="508">
        <v>0</v>
      </c>
      <c r="AD48" s="223">
        <v>0</v>
      </c>
      <c r="AE48" s="508">
        <v>0</v>
      </c>
      <c r="AF48" s="223">
        <v>0</v>
      </c>
      <c r="AG48" s="508">
        <v>0</v>
      </c>
      <c r="AH48" s="508">
        <v>0</v>
      </c>
      <c r="AI48" s="223">
        <v>0</v>
      </c>
      <c r="AJ48" s="508">
        <v>0</v>
      </c>
      <c r="AK48" s="572">
        <v>0</v>
      </c>
      <c r="AL48" s="508"/>
      <c r="AM48" s="508"/>
      <c r="AN48" s="508"/>
      <c r="AO48" s="508"/>
      <c r="AP48" s="508"/>
      <c r="AQ48" s="508"/>
      <c r="AR48" s="508"/>
      <c r="AS48" s="508"/>
      <c r="AT48" s="508"/>
      <c r="AU48" s="508"/>
      <c r="AV48" s="508"/>
      <c r="AW48" s="327">
        <f t="shared" si="11"/>
        <v>0</v>
      </c>
      <c r="AX48" s="150">
        <f t="shared" si="11"/>
        <v>0</v>
      </c>
      <c r="AY48" s="150">
        <f t="shared" si="11"/>
        <v>0</v>
      </c>
      <c r="AZ48" s="150">
        <f t="shared" si="11"/>
        <v>0</v>
      </c>
      <c r="BA48" s="150">
        <f t="shared" si="11"/>
        <v>0</v>
      </c>
      <c r="BB48" s="150">
        <f t="shared" si="11"/>
        <v>0</v>
      </c>
      <c r="BC48" s="150">
        <f t="shared" si="11"/>
        <v>0</v>
      </c>
      <c r="BD48" s="150">
        <f t="shared" si="11"/>
        <v>0</v>
      </c>
      <c r="BE48" s="150">
        <f t="shared" si="11"/>
        <v>0</v>
      </c>
      <c r="BF48" s="169">
        <f t="shared" si="11"/>
        <v>0</v>
      </c>
    </row>
    <row r="49" spans="1:58" x14ac:dyDescent="0.25">
      <c r="A49" s="4"/>
      <c r="B49" s="132" t="s">
        <v>59</v>
      </c>
      <c r="C49" s="470">
        <v>0</v>
      </c>
      <c r="D49" s="147">
        <v>0</v>
      </c>
      <c r="E49" s="147">
        <v>0</v>
      </c>
      <c r="F49" s="147">
        <v>0</v>
      </c>
      <c r="G49" s="147">
        <v>0</v>
      </c>
      <c r="H49" s="147">
        <v>0</v>
      </c>
      <c r="I49" s="147">
        <v>0</v>
      </c>
      <c r="J49" s="147">
        <v>0</v>
      </c>
      <c r="K49" s="147">
        <v>0</v>
      </c>
      <c r="L49" s="147">
        <v>0</v>
      </c>
      <c r="M49" s="147">
        <v>0</v>
      </c>
      <c r="N49" s="471">
        <v>0</v>
      </c>
      <c r="O49" s="148">
        <v>0</v>
      </c>
      <c r="P49" s="147">
        <v>0</v>
      </c>
      <c r="Q49" s="147">
        <v>0</v>
      </c>
      <c r="R49" s="147">
        <v>0</v>
      </c>
      <c r="S49" s="147">
        <v>0</v>
      </c>
      <c r="T49" s="223">
        <v>0</v>
      </c>
      <c r="U49" s="147">
        <v>0</v>
      </c>
      <c r="V49" s="148">
        <v>0</v>
      </c>
      <c r="W49" s="148">
        <v>0</v>
      </c>
      <c r="X49" s="148">
        <v>0</v>
      </c>
      <c r="Y49" s="470">
        <v>0</v>
      </c>
      <c r="Z49" s="508">
        <v>0</v>
      </c>
      <c r="AA49" s="508">
        <v>0</v>
      </c>
      <c r="AB49" s="508">
        <v>0</v>
      </c>
      <c r="AC49" s="508">
        <v>0</v>
      </c>
      <c r="AD49" s="223">
        <v>0</v>
      </c>
      <c r="AE49" s="508">
        <v>0</v>
      </c>
      <c r="AF49" s="223">
        <v>0</v>
      </c>
      <c r="AG49" s="508">
        <v>0</v>
      </c>
      <c r="AH49" s="508">
        <v>0</v>
      </c>
      <c r="AI49" s="223">
        <v>0</v>
      </c>
      <c r="AJ49" s="508">
        <v>0</v>
      </c>
      <c r="AK49" s="572">
        <v>0</v>
      </c>
      <c r="AL49" s="508"/>
      <c r="AM49" s="508"/>
      <c r="AN49" s="508"/>
      <c r="AO49" s="508"/>
      <c r="AP49" s="508"/>
      <c r="AQ49" s="508"/>
      <c r="AR49" s="508"/>
      <c r="AS49" s="508"/>
      <c r="AT49" s="508"/>
      <c r="AU49" s="508"/>
      <c r="AV49" s="508"/>
      <c r="AW49" s="327">
        <f t="shared" si="11"/>
        <v>0</v>
      </c>
      <c r="AX49" s="150">
        <f t="shared" si="11"/>
        <v>0</v>
      </c>
      <c r="AY49" s="150">
        <f t="shared" si="11"/>
        <v>0</v>
      </c>
      <c r="AZ49" s="150">
        <f t="shared" si="11"/>
        <v>0</v>
      </c>
      <c r="BA49" s="150">
        <f t="shared" si="11"/>
        <v>0</v>
      </c>
      <c r="BB49" s="150">
        <f t="shared" si="11"/>
        <v>0</v>
      </c>
      <c r="BC49" s="150">
        <f t="shared" si="11"/>
        <v>0</v>
      </c>
      <c r="BD49" s="150">
        <f t="shared" si="11"/>
        <v>0</v>
      </c>
      <c r="BE49" s="150">
        <f t="shared" si="11"/>
        <v>0</v>
      </c>
      <c r="BF49" s="169">
        <f t="shared" si="11"/>
        <v>0</v>
      </c>
    </row>
    <row r="50" spans="1:58" x14ac:dyDescent="0.25">
      <c r="A50" s="4"/>
      <c r="B50" s="132" t="s">
        <v>46</v>
      </c>
      <c r="C50" s="369">
        <v>44167742.140000001</v>
      </c>
      <c r="D50" s="152">
        <v>39447080.480000004</v>
      </c>
      <c r="E50" s="152">
        <v>34925094.349999994</v>
      </c>
      <c r="F50" s="152">
        <v>30900147.239999991</v>
      </c>
      <c r="G50" s="152">
        <v>33728185.824999988</v>
      </c>
      <c r="H50" s="152">
        <v>43565009.75999999</v>
      </c>
      <c r="I50" s="152">
        <v>41049565.400000021</v>
      </c>
      <c r="J50" s="152">
        <v>36668832.070000008</v>
      </c>
      <c r="K50" s="152">
        <v>30780696.109999996</v>
      </c>
      <c r="L50" s="152">
        <v>34110789.659999996</v>
      </c>
      <c r="M50" s="152">
        <v>30493054.459999993</v>
      </c>
      <c r="N50" s="472">
        <v>35182689.75</v>
      </c>
      <c r="O50" s="153">
        <v>46447714.190000013</v>
      </c>
      <c r="P50" s="152">
        <v>46074795.959999979</v>
      </c>
      <c r="Q50" s="152">
        <v>37777928.610000022</v>
      </c>
      <c r="R50" s="152">
        <v>32545525.769999988</v>
      </c>
      <c r="S50" s="152">
        <v>35992584.290000014</v>
      </c>
      <c r="T50" s="224">
        <f>SUM(T45:T49)</f>
        <v>46325821.679999985</v>
      </c>
      <c r="U50" s="152">
        <v>50731266.039999977</v>
      </c>
      <c r="V50" s="153">
        <v>42075183.109999992</v>
      </c>
      <c r="W50" s="153">
        <v>31006573.890000008</v>
      </c>
      <c r="X50" s="78">
        <v>32882794.829999991</v>
      </c>
      <c r="Y50" s="298">
        <v>36533370.239999995</v>
      </c>
      <c r="Z50" s="280">
        <f>SUM(Z45:Z49)</f>
        <v>40939406.770000003</v>
      </c>
      <c r="AA50" s="280">
        <v>38080749</v>
      </c>
      <c r="AB50" s="280">
        <v>33719441.760000005</v>
      </c>
      <c r="AC50" s="280">
        <v>32754048.559999999</v>
      </c>
      <c r="AD50" s="224">
        <f>SUM(AD45:AD49)</f>
        <v>30278546.27</v>
      </c>
      <c r="AE50" s="280">
        <v>35690008.410000004</v>
      </c>
      <c r="AF50" s="224">
        <f>SUM(AF45:AF49)</f>
        <v>42953372.920000002</v>
      </c>
      <c r="AG50" s="280">
        <v>48542809.419999979</v>
      </c>
      <c r="AH50" s="280">
        <v>49018693.86999999</v>
      </c>
      <c r="AI50" s="224">
        <f t="shared" ref="AI50" si="12">SUM(AI45:AI49)</f>
        <v>46563757.030000031</v>
      </c>
      <c r="AJ50" s="280">
        <v>37145732.949999973</v>
      </c>
      <c r="AK50" s="573">
        <v>45863445.329999954</v>
      </c>
      <c r="AL50" s="280"/>
      <c r="AM50" s="280"/>
      <c r="AN50" s="280"/>
      <c r="AO50" s="280"/>
      <c r="AP50" s="280"/>
      <c r="AQ50" s="280"/>
      <c r="AR50" s="280"/>
      <c r="AS50" s="280"/>
      <c r="AT50" s="280"/>
      <c r="AU50" s="280"/>
      <c r="AV50" s="280"/>
      <c r="AW50" s="327">
        <f t="shared" si="11"/>
        <v>2279972.0500000119</v>
      </c>
      <c r="AX50" s="150">
        <f t="shared" si="11"/>
        <v>6627715.4799999744</v>
      </c>
      <c r="AY50" s="150">
        <f t="shared" si="11"/>
        <v>2852834.2600000277</v>
      </c>
      <c r="AZ50" s="150">
        <f t="shared" si="11"/>
        <v>1645378.5299999975</v>
      </c>
      <c r="BA50" s="150">
        <f t="shared" si="11"/>
        <v>2264398.4650000259</v>
      </c>
      <c r="BB50" s="150">
        <f t="shared" si="11"/>
        <v>2760811.9199999943</v>
      </c>
      <c r="BC50" s="150">
        <f t="shared" si="11"/>
        <v>9681700.6399999559</v>
      </c>
      <c r="BD50" s="150">
        <f t="shared" si="11"/>
        <v>5406351.0399999842</v>
      </c>
      <c r="BE50" s="150">
        <f t="shared" si="11"/>
        <v>225877.78000001237</v>
      </c>
      <c r="BF50" s="169">
        <f t="shared" si="11"/>
        <v>-1227994.8300000057</v>
      </c>
    </row>
    <row r="51" spans="1:58" x14ac:dyDescent="0.25">
      <c r="A51" s="4">
        <v>7</v>
      </c>
      <c r="B51" s="178" t="s">
        <v>34</v>
      </c>
      <c r="C51" s="369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472"/>
      <c r="O51" s="153"/>
      <c r="P51" s="152"/>
      <c r="Q51" s="152"/>
      <c r="R51" s="152"/>
      <c r="S51" s="152"/>
      <c r="T51" s="224"/>
      <c r="U51" s="152"/>
      <c r="V51" s="153"/>
      <c r="W51" s="153"/>
      <c r="X51" s="78"/>
      <c r="Y51" s="298"/>
      <c r="Z51" s="280"/>
      <c r="AA51" s="280"/>
      <c r="AB51" s="280"/>
      <c r="AC51" s="280"/>
      <c r="AD51" s="224"/>
      <c r="AE51" s="280"/>
      <c r="AF51" s="224"/>
      <c r="AG51" s="280"/>
      <c r="AH51" s="280"/>
      <c r="AI51" s="224"/>
      <c r="AJ51" s="280"/>
      <c r="AK51" s="573"/>
      <c r="AL51" s="280"/>
      <c r="AM51" s="280"/>
      <c r="AN51" s="280"/>
      <c r="AO51" s="280"/>
      <c r="AP51" s="280"/>
      <c r="AQ51" s="280"/>
      <c r="AR51" s="280"/>
      <c r="AS51" s="280"/>
      <c r="AT51" s="280"/>
      <c r="AU51" s="280"/>
      <c r="AV51" s="280"/>
      <c r="AW51" s="327"/>
      <c r="AX51" s="150"/>
      <c r="AY51" s="150"/>
      <c r="AZ51" s="150"/>
      <c r="BA51" s="150"/>
      <c r="BB51" s="150"/>
      <c r="BC51" s="150"/>
      <c r="BD51" s="150"/>
      <c r="BE51" s="150"/>
      <c r="BF51" s="169"/>
    </row>
    <row r="52" spans="1:58" x14ac:dyDescent="0.25">
      <c r="A52" s="4"/>
      <c r="B52" s="132" t="s">
        <v>41</v>
      </c>
      <c r="C52" s="470">
        <v>7697335.1399999997</v>
      </c>
      <c r="D52" s="147">
        <v>8107794.7699999996</v>
      </c>
      <c r="E52" s="147">
        <v>7487250.5599999968</v>
      </c>
      <c r="F52" s="147">
        <v>6291297.9400000032</v>
      </c>
      <c r="G52" s="147">
        <v>5464376.9050000031</v>
      </c>
      <c r="H52" s="147">
        <v>4914261.9200000018</v>
      </c>
      <c r="I52" s="147">
        <v>5899078.6200000001</v>
      </c>
      <c r="J52" s="147">
        <v>6594814.7600000054</v>
      </c>
      <c r="K52" s="147">
        <v>5889135.4700000025</v>
      </c>
      <c r="L52" s="147">
        <v>5504976.8000000026</v>
      </c>
      <c r="M52" s="147">
        <v>5157987.66</v>
      </c>
      <c r="N52" s="471">
        <v>5899471.1900000013</v>
      </c>
      <c r="O52" s="148">
        <v>8555521.2700000051</v>
      </c>
      <c r="P52" s="223">
        <v>9933019.0700000003</v>
      </c>
      <c r="Q52" s="147">
        <v>9323258.2700000014</v>
      </c>
      <c r="R52" s="147">
        <v>9322019.9100000095</v>
      </c>
      <c r="S52" s="147">
        <v>8346700.820000004</v>
      </c>
      <c r="T52" s="223">
        <v>8336570.9399999995</v>
      </c>
      <c r="U52" s="147">
        <v>10909129.800000006</v>
      </c>
      <c r="V52" s="148">
        <v>13412831.210000001</v>
      </c>
      <c r="W52" s="148">
        <v>10863076.019999994</v>
      </c>
      <c r="X52" s="78">
        <v>8696808.0999999978</v>
      </c>
      <c r="Y52" s="298">
        <v>8541789.2400000021</v>
      </c>
      <c r="Z52" s="508">
        <v>10034681.65000001</v>
      </c>
      <c r="AA52" s="508">
        <v>11528670</v>
      </c>
      <c r="AB52" s="508">
        <v>11243326.849999996</v>
      </c>
      <c r="AC52" s="508">
        <v>9905958.9600000139</v>
      </c>
      <c r="AD52" s="223">
        <v>9183861.4100000076</v>
      </c>
      <c r="AE52" s="508">
        <v>7935667.9800000023</v>
      </c>
      <c r="AF52" s="223">
        <v>8341270.9200000018</v>
      </c>
      <c r="AG52" s="508">
        <v>8762222.1500000022</v>
      </c>
      <c r="AH52" s="508">
        <v>8655415.8200000077</v>
      </c>
      <c r="AI52" s="223">
        <v>9357319.4200000055</v>
      </c>
      <c r="AJ52" s="508">
        <v>6842868.8099999968</v>
      </c>
      <c r="AK52" s="572">
        <v>6401450.8599999938</v>
      </c>
      <c r="AL52" s="508"/>
      <c r="AM52" s="508"/>
      <c r="AN52" s="508"/>
      <c r="AO52" s="508"/>
      <c r="AP52" s="508"/>
      <c r="AQ52" s="508"/>
      <c r="AR52" s="508"/>
      <c r="AS52" s="508"/>
      <c r="AT52" s="508"/>
      <c r="AU52" s="508"/>
      <c r="AV52" s="508"/>
      <c r="AW52" s="327">
        <f t="shared" ref="AW52:BF57" si="13">O52-C52</f>
        <v>858186.13000000548</v>
      </c>
      <c r="AX52" s="150">
        <f t="shared" si="13"/>
        <v>1825224.3000000007</v>
      </c>
      <c r="AY52" s="150">
        <f t="shared" si="13"/>
        <v>1836007.7100000046</v>
      </c>
      <c r="AZ52" s="150">
        <f t="shared" si="13"/>
        <v>3030721.9700000063</v>
      </c>
      <c r="BA52" s="150">
        <f t="shared" si="13"/>
        <v>2882323.915000001</v>
      </c>
      <c r="BB52" s="150">
        <f t="shared" si="13"/>
        <v>3422309.0199999977</v>
      </c>
      <c r="BC52" s="150">
        <f t="shared" si="13"/>
        <v>5010051.1800000062</v>
      </c>
      <c r="BD52" s="150">
        <f t="shared" si="13"/>
        <v>6818016.4499999955</v>
      </c>
      <c r="BE52" s="150">
        <f t="shared" si="13"/>
        <v>4973940.5499999914</v>
      </c>
      <c r="BF52" s="169">
        <f t="shared" si="13"/>
        <v>3191831.2999999952</v>
      </c>
    </row>
    <row r="53" spans="1:58" x14ac:dyDescent="0.25">
      <c r="A53" s="4"/>
      <c r="B53" s="132" t="s">
        <v>42</v>
      </c>
      <c r="C53" s="470">
        <v>3550863.120000001</v>
      </c>
      <c r="D53" s="147">
        <v>3361090.2999999989</v>
      </c>
      <c r="E53" s="147">
        <v>3131265.6400000034</v>
      </c>
      <c r="F53" s="147">
        <v>2562889.5099999998</v>
      </c>
      <c r="G53" s="147">
        <v>2269231.7000000002</v>
      </c>
      <c r="H53" s="147">
        <v>2068567.0200000019</v>
      </c>
      <c r="I53" s="147">
        <v>2641297.2400000021</v>
      </c>
      <c r="J53" s="147">
        <v>2764144.8599999994</v>
      </c>
      <c r="K53" s="147">
        <v>2484541.959999999</v>
      </c>
      <c r="L53" s="147">
        <v>2230758.94</v>
      </c>
      <c r="M53" s="147">
        <v>2452614.3800000022</v>
      </c>
      <c r="N53" s="471">
        <v>2750473.0600000015</v>
      </c>
      <c r="O53" s="148">
        <v>3233566.9700000016</v>
      </c>
      <c r="P53" s="223">
        <v>3092523.879999998</v>
      </c>
      <c r="Q53" s="147">
        <v>2784457.1600000011</v>
      </c>
      <c r="R53" s="147">
        <v>2635729.3000000003</v>
      </c>
      <c r="S53" s="147">
        <v>2524322.3299999991</v>
      </c>
      <c r="T53" s="223">
        <v>2484801.2600000012</v>
      </c>
      <c r="U53" s="147">
        <v>3150540.9800000004</v>
      </c>
      <c r="V53" s="148">
        <v>3682294.0099999951</v>
      </c>
      <c r="W53" s="148">
        <v>3056004.7900000028</v>
      </c>
      <c r="X53" s="78">
        <v>2491794.88</v>
      </c>
      <c r="Y53" s="298">
        <v>2464120.6899999995</v>
      </c>
      <c r="Z53" s="508">
        <v>2841541.4499999993</v>
      </c>
      <c r="AA53" s="508">
        <v>3330349</v>
      </c>
      <c r="AB53" s="508">
        <v>3298536.9000000022</v>
      </c>
      <c r="AC53" s="508">
        <v>3016211.919999999</v>
      </c>
      <c r="AD53" s="223">
        <v>2819466.6399999969</v>
      </c>
      <c r="AE53" s="508">
        <v>2524884.5499999989</v>
      </c>
      <c r="AF53" s="223">
        <v>2777755.8499999987</v>
      </c>
      <c r="AG53" s="508">
        <v>3170256.0600000033</v>
      </c>
      <c r="AH53" s="508">
        <v>3209365.5000000019</v>
      </c>
      <c r="AI53" s="223">
        <v>3438276.2500000005</v>
      </c>
      <c r="AJ53" s="508">
        <v>2554512.4499999974</v>
      </c>
      <c r="AK53" s="572">
        <v>2468895.7799999961</v>
      </c>
      <c r="AL53" s="508"/>
      <c r="AM53" s="508"/>
      <c r="AN53" s="508"/>
      <c r="AO53" s="508"/>
      <c r="AP53" s="508"/>
      <c r="AQ53" s="508"/>
      <c r="AR53" s="508"/>
      <c r="AS53" s="508"/>
      <c r="AT53" s="508"/>
      <c r="AU53" s="508"/>
      <c r="AV53" s="508"/>
      <c r="AW53" s="327">
        <f t="shared" si="13"/>
        <v>-317296.14999999944</v>
      </c>
      <c r="AX53" s="150">
        <f t="shared" si="13"/>
        <v>-268566.42000000086</v>
      </c>
      <c r="AY53" s="150">
        <f t="shared" si="13"/>
        <v>-346808.48000000231</v>
      </c>
      <c r="AZ53" s="150">
        <f t="shared" si="13"/>
        <v>72839.790000000503</v>
      </c>
      <c r="BA53" s="150">
        <f t="shared" si="13"/>
        <v>255090.62999999896</v>
      </c>
      <c r="BB53" s="150">
        <f t="shared" si="13"/>
        <v>416234.23999999929</v>
      </c>
      <c r="BC53" s="150">
        <f t="shared" si="13"/>
        <v>509243.73999999836</v>
      </c>
      <c r="BD53" s="150">
        <f t="shared" si="13"/>
        <v>918149.14999999572</v>
      </c>
      <c r="BE53" s="150">
        <f t="shared" si="13"/>
        <v>571462.8300000038</v>
      </c>
      <c r="BF53" s="169">
        <f t="shared" si="13"/>
        <v>261035.93999999994</v>
      </c>
    </row>
    <row r="54" spans="1:58" x14ac:dyDescent="0.25">
      <c r="A54" s="4"/>
      <c r="B54" s="132" t="s">
        <v>57</v>
      </c>
      <c r="C54" s="470">
        <v>5615088.4800000004</v>
      </c>
      <c r="D54" s="147">
        <v>5494099.3800000008</v>
      </c>
      <c r="E54" s="147">
        <v>4889281.5499999989</v>
      </c>
      <c r="F54" s="147">
        <v>4648698.1099999994</v>
      </c>
      <c r="G54" s="147">
        <v>4048898.0600000005</v>
      </c>
      <c r="H54" s="147">
        <v>4994897.32</v>
      </c>
      <c r="I54" s="147">
        <v>5221296.4000000004</v>
      </c>
      <c r="J54" s="147">
        <v>5516350.9999999991</v>
      </c>
      <c r="K54" s="147">
        <v>5750872.04</v>
      </c>
      <c r="L54" s="147">
        <v>4781058.709999999</v>
      </c>
      <c r="M54" s="147">
        <v>3843612.6399999992</v>
      </c>
      <c r="N54" s="471">
        <v>3954258.330000001</v>
      </c>
      <c r="O54" s="148">
        <v>5905167.5600000024</v>
      </c>
      <c r="P54" s="223">
        <v>11504100.359999999</v>
      </c>
      <c r="Q54" s="147">
        <v>11225308.470000001</v>
      </c>
      <c r="R54" s="147">
        <v>8062506.0499999989</v>
      </c>
      <c r="S54" s="147">
        <v>6368409.6599999983</v>
      </c>
      <c r="T54" s="223">
        <v>7699031.0300000021</v>
      </c>
      <c r="U54" s="147">
        <v>9149949.2100000028</v>
      </c>
      <c r="V54" s="148">
        <v>9251624.0199999996</v>
      </c>
      <c r="W54" s="148">
        <v>7836683.3900000025</v>
      </c>
      <c r="X54" s="78">
        <v>6407790.1400000034</v>
      </c>
      <c r="Y54" s="298">
        <v>5588116.3900000025</v>
      </c>
      <c r="Z54" s="508">
        <v>6308665.2400000002</v>
      </c>
      <c r="AA54" s="508">
        <v>5491219</v>
      </c>
      <c r="AB54" s="508">
        <v>5639816.5699999984</v>
      </c>
      <c r="AC54" s="508">
        <v>5096841.830000001</v>
      </c>
      <c r="AD54" s="223">
        <v>4838448.3400000008</v>
      </c>
      <c r="AE54" s="508">
        <v>4271652.6199999992</v>
      </c>
      <c r="AF54" s="223">
        <v>5382777.6399999987</v>
      </c>
      <c r="AG54" s="508">
        <v>7246356.3699999992</v>
      </c>
      <c r="AH54" s="508">
        <v>7079705.4999999981</v>
      </c>
      <c r="AI54" s="223">
        <v>8542290.6699999999</v>
      </c>
      <c r="AJ54" s="508">
        <v>7304345.0799999991</v>
      </c>
      <c r="AK54" s="572">
        <v>6336719.6500000004</v>
      </c>
      <c r="AL54" s="508"/>
      <c r="AM54" s="508"/>
      <c r="AN54" s="508"/>
      <c r="AO54" s="508"/>
      <c r="AP54" s="508"/>
      <c r="AQ54" s="508"/>
      <c r="AR54" s="508"/>
      <c r="AS54" s="508"/>
      <c r="AT54" s="508"/>
      <c r="AU54" s="508"/>
      <c r="AV54" s="508"/>
      <c r="AW54" s="327">
        <f t="shared" si="13"/>
        <v>290079.08000000194</v>
      </c>
      <c r="AX54" s="150">
        <f t="shared" si="13"/>
        <v>6010000.9799999986</v>
      </c>
      <c r="AY54" s="150">
        <f t="shared" si="13"/>
        <v>6336026.9200000018</v>
      </c>
      <c r="AZ54" s="150">
        <f t="shared" si="13"/>
        <v>3413807.9399999995</v>
      </c>
      <c r="BA54" s="150">
        <f t="shared" si="13"/>
        <v>2319511.5999999978</v>
      </c>
      <c r="BB54" s="150">
        <f t="shared" si="13"/>
        <v>2704133.7100000018</v>
      </c>
      <c r="BC54" s="150">
        <f t="shared" si="13"/>
        <v>3928652.8100000024</v>
      </c>
      <c r="BD54" s="150">
        <f t="shared" si="13"/>
        <v>3735273.0200000005</v>
      </c>
      <c r="BE54" s="150">
        <f t="shared" si="13"/>
        <v>2085811.3500000024</v>
      </c>
      <c r="BF54" s="169">
        <f t="shared" si="13"/>
        <v>1626731.4300000044</v>
      </c>
    </row>
    <row r="55" spans="1:58" x14ac:dyDescent="0.25">
      <c r="A55" s="4"/>
      <c r="B55" s="132" t="s">
        <v>58</v>
      </c>
      <c r="C55" s="470">
        <v>0</v>
      </c>
      <c r="D55" s="147">
        <v>0</v>
      </c>
      <c r="E55" s="147">
        <v>0</v>
      </c>
      <c r="F55" s="147">
        <v>0</v>
      </c>
      <c r="G55" s="147">
        <v>0</v>
      </c>
      <c r="H55" s="147">
        <v>0</v>
      </c>
      <c r="I55" s="147">
        <v>0</v>
      </c>
      <c r="J55" s="147">
        <v>0</v>
      </c>
      <c r="K55" s="147">
        <v>0</v>
      </c>
      <c r="L55" s="147">
        <v>0</v>
      </c>
      <c r="M55" s="147">
        <v>0</v>
      </c>
      <c r="N55" s="471">
        <v>0</v>
      </c>
      <c r="O55" s="148">
        <v>0</v>
      </c>
      <c r="P55" s="147">
        <v>0</v>
      </c>
      <c r="Q55" s="147">
        <v>0</v>
      </c>
      <c r="R55" s="147">
        <v>0</v>
      </c>
      <c r="S55" s="147">
        <v>0</v>
      </c>
      <c r="T55" s="223">
        <v>0</v>
      </c>
      <c r="U55" s="147">
        <v>0</v>
      </c>
      <c r="V55" s="148">
        <v>0</v>
      </c>
      <c r="W55" s="148">
        <v>0</v>
      </c>
      <c r="X55" s="148">
        <v>0</v>
      </c>
      <c r="Y55" s="470">
        <v>0</v>
      </c>
      <c r="Z55" s="508">
        <v>0</v>
      </c>
      <c r="AA55" s="508">
        <v>0</v>
      </c>
      <c r="AB55" s="508">
        <v>0</v>
      </c>
      <c r="AC55" s="508">
        <v>0</v>
      </c>
      <c r="AD55" s="223">
        <v>0</v>
      </c>
      <c r="AE55" s="508">
        <v>0</v>
      </c>
      <c r="AF55" s="223">
        <v>0</v>
      </c>
      <c r="AG55" s="508">
        <v>0</v>
      </c>
      <c r="AH55" s="508">
        <v>0</v>
      </c>
      <c r="AI55" s="223">
        <v>0</v>
      </c>
      <c r="AJ55" s="508">
        <v>0</v>
      </c>
      <c r="AK55" s="572">
        <v>0</v>
      </c>
      <c r="AL55" s="508"/>
      <c r="AM55" s="508"/>
      <c r="AN55" s="508"/>
      <c r="AO55" s="508"/>
      <c r="AP55" s="508"/>
      <c r="AQ55" s="508"/>
      <c r="AR55" s="508"/>
      <c r="AS55" s="508"/>
      <c r="AT55" s="508"/>
      <c r="AU55" s="508"/>
      <c r="AV55" s="508"/>
      <c r="AW55" s="327">
        <f t="shared" si="13"/>
        <v>0</v>
      </c>
      <c r="AX55" s="150">
        <f t="shared" si="13"/>
        <v>0</v>
      </c>
      <c r="AY55" s="150">
        <f t="shared" si="13"/>
        <v>0</v>
      </c>
      <c r="AZ55" s="150">
        <f t="shared" si="13"/>
        <v>0</v>
      </c>
      <c r="BA55" s="150">
        <f t="shared" si="13"/>
        <v>0</v>
      </c>
      <c r="BB55" s="150">
        <f t="shared" si="13"/>
        <v>0</v>
      </c>
      <c r="BC55" s="150">
        <f t="shared" si="13"/>
        <v>0</v>
      </c>
      <c r="BD55" s="150">
        <f t="shared" si="13"/>
        <v>0</v>
      </c>
      <c r="BE55" s="150">
        <f t="shared" si="13"/>
        <v>0</v>
      </c>
      <c r="BF55" s="169">
        <f t="shared" si="13"/>
        <v>0</v>
      </c>
    </row>
    <row r="56" spans="1:58" x14ac:dyDescent="0.25">
      <c r="A56" s="4"/>
      <c r="B56" s="132" t="s">
        <v>59</v>
      </c>
      <c r="C56" s="470">
        <v>0</v>
      </c>
      <c r="D56" s="147">
        <v>0</v>
      </c>
      <c r="E56" s="147">
        <v>0</v>
      </c>
      <c r="F56" s="147">
        <v>0</v>
      </c>
      <c r="G56" s="147">
        <v>0</v>
      </c>
      <c r="H56" s="147">
        <v>0</v>
      </c>
      <c r="I56" s="147">
        <v>0</v>
      </c>
      <c r="J56" s="147">
        <v>0</v>
      </c>
      <c r="K56" s="147">
        <v>0</v>
      </c>
      <c r="L56" s="147">
        <v>0</v>
      </c>
      <c r="M56" s="147">
        <v>0</v>
      </c>
      <c r="N56" s="471">
        <v>0</v>
      </c>
      <c r="O56" s="148">
        <v>0</v>
      </c>
      <c r="P56" s="147">
        <v>0</v>
      </c>
      <c r="Q56" s="147">
        <v>0</v>
      </c>
      <c r="R56" s="147">
        <v>0</v>
      </c>
      <c r="S56" s="147">
        <v>0</v>
      </c>
      <c r="T56" s="223">
        <v>0</v>
      </c>
      <c r="U56" s="147">
        <v>0</v>
      </c>
      <c r="V56" s="148">
        <v>0</v>
      </c>
      <c r="W56" s="148">
        <v>0</v>
      </c>
      <c r="X56" s="148">
        <v>0</v>
      </c>
      <c r="Y56" s="470">
        <v>0</v>
      </c>
      <c r="Z56" s="508">
        <v>0</v>
      </c>
      <c r="AA56" s="508">
        <v>0</v>
      </c>
      <c r="AB56" s="508">
        <v>0</v>
      </c>
      <c r="AC56" s="508">
        <v>0</v>
      </c>
      <c r="AD56" s="223">
        <v>0</v>
      </c>
      <c r="AE56" s="508">
        <v>0</v>
      </c>
      <c r="AF56" s="223">
        <v>0</v>
      </c>
      <c r="AG56" s="508">
        <v>0</v>
      </c>
      <c r="AH56" s="508">
        <v>0</v>
      </c>
      <c r="AI56" s="223">
        <v>0</v>
      </c>
      <c r="AJ56" s="508">
        <v>0</v>
      </c>
      <c r="AK56" s="572">
        <v>0</v>
      </c>
      <c r="AL56" s="508"/>
      <c r="AM56" s="508"/>
      <c r="AN56" s="508"/>
      <c r="AO56" s="508"/>
      <c r="AP56" s="508"/>
      <c r="AQ56" s="508"/>
      <c r="AR56" s="508"/>
      <c r="AS56" s="508"/>
      <c r="AT56" s="508"/>
      <c r="AU56" s="508"/>
      <c r="AV56" s="508"/>
      <c r="AW56" s="327">
        <f t="shared" si="13"/>
        <v>0</v>
      </c>
      <c r="AX56" s="150">
        <f t="shared" si="13"/>
        <v>0</v>
      </c>
      <c r="AY56" s="150">
        <f t="shared" si="13"/>
        <v>0</v>
      </c>
      <c r="AZ56" s="150">
        <f t="shared" si="13"/>
        <v>0</v>
      </c>
      <c r="BA56" s="150">
        <f t="shared" si="13"/>
        <v>0</v>
      </c>
      <c r="BB56" s="150">
        <f t="shared" si="13"/>
        <v>0</v>
      </c>
      <c r="BC56" s="150">
        <f t="shared" si="13"/>
        <v>0</v>
      </c>
      <c r="BD56" s="150">
        <f t="shared" si="13"/>
        <v>0</v>
      </c>
      <c r="BE56" s="150">
        <f t="shared" si="13"/>
        <v>0</v>
      </c>
      <c r="BF56" s="169">
        <f t="shared" si="13"/>
        <v>0</v>
      </c>
    </row>
    <row r="57" spans="1:58" x14ac:dyDescent="0.25">
      <c r="A57" s="4"/>
      <c r="B57" s="132" t="s">
        <v>46</v>
      </c>
      <c r="C57" s="369">
        <v>16863286.740000002</v>
      </c>
      <c r="D57" s="152">
        <v>16962984.449999999</v>
      </c>
      <c r="E57" s="152">
        <v>15507797.749999998</v>
      </c>
      <c r="F57" s="152">
        <v>13502885.560000002</v>
      </c>
      <c r="G57" s="152">
        <v>11782506.665000003</v>
      </c>
      <c r="H57" s="152">
        <v>11977726.260000004</v>
      </c>
      <c r="I57" s="152">
        <v>13761672.260000004</v>
      </c>
      <c r="J57" s="152">
        <v>14875310.620000005</v>
      </c>
      <c r="K57" s="152">
        <v>14124549.470000003</v>
      </c>
      <c r="L57" s="152">
        <v>12516794.450000001</v>
      </c>
      <c r="M57" s="152">
        <v>11454214.680000002</v>
      </c>
      <c r="N57" s="472">
        <v>12604202.580000006</v>
      </c>
      <c r="O57" s="153">
        <v>17694255.800000008</v>
      </c>
      <c r="P57" s="152">
        <v>24529643.309999999</v>
      </c>
      <c r="Q57" s="152">
        <v>23333023.900000006</v>
      </c>
      <c r="R57" s="152">
        <v>20020255.260000009</v>
      </c>
      <c r="S57" s="152">
        <v>17239432.810000002</v>
      </c>
      <c r="T57" s="224">
        <f>SUM(T52:T56)</f>
        <v>18520403.230000004</v>
      </c>
      <c r="U57" s="152">
        <v>23209619.99000001</v>
      </c>
      <c r="V57" s="153">
        <v>26346749.239999995</v>
      </c>
      <c r="W57" s="153">
        <v>21755764.199999999</v>
      </c>
      <c r="X57" s="78">
        <v>17596393.120000001</v>
      </c>
      <c r="Y57" s="298">
        <v>16594026.320000004</v>
      </c>
      <c r="Z57" s="280">
        <f>SUM(Z52:Z56)</f>
        <v>19184888.340000011</v>
      </c>
      <c r="AA57" s="280">
        <v>20350238</v>
      </c>
      <c r="AB57" s="280">
        <v>20181680.319999997</v>
      </c>
      <c r="AC57" s="280">
        <v>18019012.710000016</v>
      </c>
      <c r="AD57" s="224">
        <f>SUM(AD52:AD56)</f>
        <v>16841776.390000004</v>
      </c>
      <c r="AE57" s="280">
        <v>14732205.15</v>
      </c>
      <c r="AF57" s="224">
        <f>SUM(AF52:AF56)</f>
        <v>16501804.409999998</v>
      </c>
      <c r="AG57" s="280">
        <v>19178834.580000006</v>
      </c>
      <c r="AH57" s="280">
        <v>18944486.820000008</v>
      </c>
      <c r="AI57" s="224">
        <f t="shared" ref="AI57" si="14">SUM(AI52:AI56)</f>
        <v>21337886.340000004</v>
      </c>
      <c r="AJ57" s="280">
        <v>16701726.339999992</v>
      </c>
      <c r="AK57" s="573">
        <v>15207066.28999999</v>
      </c>
      <c r="AL57" s="280"/>
      <c r="AM57" s="280"/>
      <c r="AN57" s="280"/>
      <c r="AO57" s="280"/>
      <c r="AP57" s="280"/>
      <c r="AQ57" s="280"/>
      <c r="AR57" s="280"/>
      <c r="AS57" s="280"/>
      <c r="AT57" s="280"/>
      <c r="AU57" s="280"/>
      <c r="AV57" s="280"/>
      <c r="AW57" s="327">
        <f t="shared" si="13"/>
        <v>830969.06000000611</v>
      </c>
      <c r="AX57" s="150">
        <f t="shared" si="13"/>
        <v>7566658.8599999994</v>
      </c>
      <c r="AY57" s="150">
        <f t="shared" si="13"/>
        <v>7825226.1500000078</v>
      </c>
      <c r="AZ57" s="150">
        <f t="shared" si="13"/>
        <v>6517369.7000000067</v>
      </c>
      <c r="BA57" s="150">
        <f t="shared" si="13"/>
        <v>5456926.1449999996</v>
      </c>
      <c r="BB57" s="150">
        <f t="shared" si="13"/>
        <v>6542676.9700000007</v>
      </c>
      <c r="BC57" s="150">
        <f t="shared" si="13"/>
        <v>9447947.730000006</v>
      </c>
      <c r="BD57" s="150">
        <f t="shared" si="13"/>
        <v>11471438.61999999</v>
      </c>
      <c r="BE57" s="150">
        <f t="shared" si="13"/>
        <v>7631214.7299999967</v>
      </c>
      <c r="BF57" s="169">
        <f t="shared" si="13"/>
        <v>5079598.67</v>
      </c>
    </row>
    <row r="58" spans="1:58" x14ac:dyDescent="0.25">
      <c r="A58" s="4">
        <v>8</v>
      </c>
      <c r="B58" s="178" t="s">
        <v>35</v>
      </c>
      <c r="C58" s="369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472"/>
      <c r="O58" s="153"/>
      <c r="P58" s="152"/>
      <c r="Q58" s="152"/>
      <c r="R58" s="152"/>
      <c r="S58" s="152"/>
      <c r="T58" s="224"/>
      <c r="U58" s="152"/>
      <c r="V58" s="153"/>
      <c r="W58" s="153"/>
      <c r="X58" s="78"/>
      <c r="Y58" s="298"/>
      <c r="Z58" s="280"/>
      <c r="AA58" s="280"/>
      <c r="AB58" s="280"/>
      <c r="AC58" s="280"/>
      <c r="AD58" s="224"/>
      <c r="AE58" s="280"/>
      <c r="AF58" s="224"/>
      <c r="AG58" s="280"/>
      <c r="AH58" s="280"/>
      <c r="AI58" s="224"/>
      <c r="AJ58" s="280"/>
      <c r="AK58" s="573"/>
      <c r="AL58" s="280"/>
      <c r="AM58" s="280"/>
      <c r="AN58" s="280"/>
      <c r="AO58" s="280"/>
      <c r="AP58" s="280"/>
      <c r="AQ58" s="280"/>
      <c r="AR58" s="280"/>
      <c r="AS58" s="280"/>
      <c r="AT58" s="280"/>
      <c r="AU58" s="280"/>
      <c r="AV58" s="280"/>
      <c r="AW58" s="327"/>
      <c r="AX58" s="150"/>
      <c r="AY58" s="150"/>
      <c r="AZ58" s="150"/>
      <c r="BA58" s="150"/>
      <c r="BB58" s="150"/>
      <c r="BC58" s="150"/>
      <c r="BD58" s="150"/>
      <c r="BE58" s="150"/>
      <c r="BF58" s="169"/>
    </row>
    <row r="59" spans="1:58" x14ac:dyDescent="0.25">
      <c r="A59" s="4"/>
      <c r="B59" s="132" t="s">
        <v>41</v>
      </c>
      <c r="C59" s="470">
        <v>29287826.730000004</v>
      </c>
      <c r="D59" s="147">
        <v>29626138.370000005</v>
      </c>
      <c r="E59" s="147">
        <v>30241221.199999999</v>
      </c>
      <c r="F59" s="147">
        <v>30848462.050000004</v>
      </c>
      <c r="G59" s="147">
        <v>30385759.290000007</v>
      </c>
      <c r="H59" s="147">
        <v>29428118.109999988</v>
      </c>
      <c r="I59" s="147">
        <v>29318368.840000007</v>
      </c>
      <c r="J59" s="147">
        <v>28752873.229999997</v>
      </c>
      <c r="K59" s="147">
        <v>29496587.430000007</v>
      </c>
      <c r="L59" s="147">
        <v>30197772.969999999</v>
      </c>
      <c r="M59" s="147">
        <v>29056720.189999998</v>
      </c>
      <c r="N59" s="471">
        <v>29027402.440000001</v>
      </c>
      <c r="O59" s="148">
        <v>30600382.249999993</v>
      </c>
      <c r="P59" s="223">
        <v>34542428.469999999</v>
      </c>
      <c r="Q59" s="147">
        <v>39049847.829999998</v>
      </c>
      <c r="R59" s="147">
        <v>42823639.199999996</v>
      </c>
      <c r="S59" s="147">
        <v>45579831.780000009</v>
      </c>
      <c r="T59" s="223">
        <v>48628497.930000007</v>
      </c>
      <c r="U59" s="147">
        <v>51872661</v>
      </c>
      <c r="V59" s="148">
        <v>55697202.540000014</v>
      </c>
      <c r="W59" s="148">
        <v>60390485.99000001</v>
      </c>
      <c r="X59" s="78">
        <v>63437443.960000001</v>
      </c>
      <c r="Y59" s="298">
        <v>64261176.789999999</v>
      </c>
      <c r="Z59" s="508">
        <v>66092130.54999999</v>
      </c>
      <c r="AA59" s="508">
        <v>67235205</v>
      </c>
      <c r="AB59" s="508">
        <v>68602357.659999967</v>
      </c>
      <c r="AC59" s="508">
        <v>69748623.549999997</v>
      </c>
      <c r="AD59" s="223">
        <v>70395655.980000019</v>
      </c>
      <c r="AE59" s="508">
        <v>68307064.75</v>
      </c>
      <c r="AF59" s="223">
        <v>64569088.840000004</v>
      </c>
      <c r="AG59" s="508">
        <v>62427231.229999989</v>
      </c>
      <c r="AH59" s="508">
        <v>60477610.799999997</v>
      </c>
      <c r="AI59" s="223">
        <v>58328679.079999998</v>
      </c>
      <c r="AJ59" s="508">
        <v>58059050.520000003</v>
      </c>
      <c r="AK59" s="572">
        <v>55690342.959999986</v>
      </c>
      <c r="AL59" s="508"/>
      <c r="AM59" s="508"/>
      <c r="AN59" s="508"/>
      <c r="AO59" s="508"/>
      <c r="AP59" s="508"/>
      <c r="AQ59" s="508"/>
      <c r="AR59" s="508"/>
      <c r="AS59" s="508"/>
      <c r="AT59" s="508"/>
      <c r="AU59" s="508"/>
      <c r="AV59" s="508"/>
      <c r="AW59" s="327">
        <f t="shared" ref="AW59:BF64" si="15">O59-C59</f>
        <v>1312555.5199999884</v>
      </c>
      <c r="AX59" s="150">
        <f t="shared" si="15"/>
        <v>4916290.099999994</v>
      </c>
      <c r="AY59" s="150">
        <f t="shared" si="15"/>
        <v>8808626.629999999</v>
      </c>
      <c r="AZ59" s="150">
        <f t="shared" si="15"/>
        <v>11975177.149999991</v>
      </c>
      <c r="BA59" s="150">
        <f t="shared" si="15"/>
        <v>15194072.490000002</v>
      </c>
      <c r="BB59" s="150">
        <f t="shared" si="15"/>
        <v>19200379.820000019</v>
      </c>
      <c r="BC59" s="150">
        <f t="shared" si="15"/>
        <v>22554292.159999993</v>
      </c>
      <c r="BD59" s="150">
        <f t="shared" si="15"/>
        <v>26944329.310000017</v>
      </c>
      <c r="BE59" s="150">
        <f t="shared" si="15"/>
        <v>30893898.560000002</v>
      </c>
      <c r="BF59" s="169">
        <f t="shared" si="15"/>
        <v>33239670.990000002</v>
      </c>
    </row>
    <row r="60" spans="1:58" x14ac:dyDescent="0.25">
      <c r="A60" s="4"/>
      <c r="B60" s="132" t="s">
        <v>42</v>
      </c>
      <c r="C60" s="470">
        <v>38684877.07</v>
      </c>
      <c r="D60" s="147">
        <v>39636525.159999996</v>
      </c>
      <c r="E60" s="147">
        <v>39159422.56000001</v>
      </c>
      <c r="F60" s="147">
        <v>39243632.119999997</v>
      </c>
      <c r="G60" s="147">
        <v>38738552.07</v>
      </c>
      <c r="H60" s="147">
        <v>37434515.299999997</v>
      </c>
      <c r="I60" s="147">
        <v>36678955.349999994</v>
      </c>
      <c r="J60" s="147">
        <v>36762682.520000003</v>
      </c>
      <c r="K60" s="147">
        <v>37323101.510000013</v>
      </c>
      <c r="L60" s="147">
        <v>38134358.320000008</v>
      </c>
      <c r="M60" s="147">
        <v>38488108.890000008</v>
      </c>
      <c r="N60" s="471">
        <v>38933793.329999998</v>
      </c>
      <c r="O60" s="148">
        <v>39941792.770000011</v>
      </c>
      <c r="P60" s="223">
        <v>41295413.800000012</v>
      </c>
      <c r="Q60" s="147">
        <v>41805395.680000007</v>
      </c>
      <c r="R60" s="147">
        <v>42150262.189999998</v>
      </c>
      <c r="S60" s="147">
        <v>42922131.80999998</v>
      </c>
      <c r="T60" s="223">
        <v>43096570.129999995</v>
      </c>
      <c r="U60" s="147">
        <v>43432658.5</v>
      </c>
      <c r="V60" s="148">
        <v>44625084.670000002</v>
      </c>
      <c r="W60" s="148">
        <v>45359307.950000018</v>
      </c>
      <c r="X60" s="78">
        <v>46718012.399999991</v>
      </c>
      <c r="Y60" s="298">
        <v>46820092.049999997</v>
      </c>
      <c r="Z60" s="508">
        <v>47545471.909999982</v>
      </c>
      <c r="AA60" s="508">
        <v>47697939</v>
      </c>
      <c r="AB60" s="508">
        <v>48252258.50999999</v>
      </c>
      <c r="AC60" s="508">
        <v>48688636.36999999</v>
      </c>
      <c r="AD60" s="223">
        <v>48954564.900000013</v>
      </c>
      <c r="AE60" s="508">
        <v>49175303.589999989</v>
      </c>
      <c r="AF60" s="223">
        <v>47744494.460000001</v>
      </c>
      <c r="AG60" s="508">
        <v>46528430.039999992</v>
      </c>
      <c r="AH60" s="508">
        <v>45465573.170000002</v>
      </c>
      <c r="AI60" s="223">
        <v>43680833.649999991</v>
      </c>
      <c r="AJ60" s="508">
        <v>43980106.679999992</v>
      </c>
      <c r="AK60" s="572">
        <v>42361164.449999981</v>
      </c>
      <c r="AL60" s="508"/>
      <c r="AM60" s="508"/>
      <c r="AN60" s="508"/>
      <c r="AO60" s="508"/>
      <c r="AP60" s="508"/>
      <c r="AQ60" s="508"/>
      <c r="AR60" s="508"/>
      <c r="AS60" s="508"/>
      <c r="AT60" s="508"/>
      <c r="AU60" s="508"/>
      <c r="AV60" s="508"/>
      <c r="AW60" s="327">
        <f t="shared" si="15"/>
        <v>1256915.7000000104</v>
      </c>
      <c r="AX60" s="150">
        <f t="shared" si="15"/>
        <v>1658888.6400000155</v>
      </c>
      <c r="AY60" s="150">
        <f t="shared" si="15"/>
        <v>2645973.1199999973</v>
      </c>
      <c r="AZ60" s="150">
        <f t="shared" si="15"/>
        <v>2906630.0700000003</v>
      </c>
      <c r="BA60" s="150">
        <f t="shared" si="15"/>
        <v>4183579.7399999797</v>
      </c>
      <c r="BB60" s="150">
        <f t="shared" si="15"/>
        <v>5662054.8299999982</v>
      </c>
      <c r="BC60" s="150">
        <f t="shared" si="15"/>
        <v>6753703.150000006</v>
      </c>
      <c r="BD60" s="150">
        <f t="shared" si="15"/>
        <v>7862402.1499999985</v>
      </c>
      <c r="BE60" s="150">
        <f t="shared" si="15"/>
        <v>8036206.4400000051</v>
      </c>
      <c r="BF60" s="169">
        <f t="shared" si="15"/>
        <v>8583654.0799999833</v>
      </c>
    </row>
    <row r="61" spans="1:58" x14ac:dyDescent="0.25">
      <c r="A61" s="4"/>
      <c r="B61" s="132" t="s">
        <v>57</v>
      </c>
      <c r="C61" s="470">
        <v>10260439.309999999</v>
      </c>
      <c r="D61" s="147">
        <v>10219051.920000006</v>
      </c>
      <c r="E61" s="147">
        <v>10600731.729999995</v>
      </c>
      <c r="F61" s="147">
        <v>10930515.520000007</v>
      </c>
      <c r="G61" s="147">
        <v>10327721.670000009</v>
      </c>
      <c r="H61" s="147">
        <v>10317517.349999996</v>
      </c>
      <c r="I61" s="147">
        <v>10589021.099999998</v>
      </c>
      <c r="J61" s="147">
        <v>10632359.01999999</v>
      </c>
      <c r="K61" s="147">
        <v>11303276.110000003</v>
      </c>
      <c r="L61" s="147">
        <v>12323043.59</v>
      </c>
      <c r="M61" s="147">
        <v>11695279.110000007</v>
      </c>
      <c r="N61" s="471">
        <v>11927448.689999998</v>
      </c>
      <c r="O61" s="148">
        <v>12826994.770000003</v>
      </c>
      <c r="P61" s="223">
        <v>15944731.890000004</v>
      </c>
      <c r="Q61" s="147">
        <v>20402578.649999995</v>
      </c>
      <c r="R61" s="147">
        <v>23292673.359999999</v>
      </c>
      <c r="S61" s="147">
        <v>24497692.160000004</v>
      </c>
      <c r="T61" s="223">
        <v>24562450.149999995</v>
      </c>
      <c r="U61" s="147">
        <v>24019069.709999982</v>
      </c>
      <c r="V61" s="148">
        <v>23186734.919999998</v>
      </c>
      <c r="W61" s="148">
        <v>23308397.949999988</v>
      </c>
      <c r="X61" s="78">
        <v>23907536.059999999</v>
      </c>
      <c r="Y61" s="298">
        <v>23588732.399999995</v>
      </c>
      <c r="Z61" s="508">
        <v>22038070.839999989</v>
      </c>
      <c r="AA61" s="508">
        <v>19936293</v>
      </c>
      <c r="AB61" s="508">
        <v>19529709.279999997</v>
      </c>
      <c r="AC61" s="508">
        <v>18902698.049999997</v>
      </c>
      <c r="AD61" s="223">
        <v>17794619.989999995</v>
      </c>
      <c r="AE61" s="508">
        <v>17119583.06000001</v>
      </c>
      <c r="AF61" s="223">
        <v>16381400.239999998</v>
      </c>
      <c r="AG61" s="508">
        <v>16566642.360000003</v>
      </c>
      <c r="AH61" s="508">
        <v>16482884.85</v>
      </c>
      <c r="AI61" s="223">
        <v>16802226.159999996</v>
      </c>
      <c r="AJ61" s="508">
        <v>18161310.450000003</v>
      </c>
      <c r="AK61" s="572">
        <v>18411620.359999996</v>
      </c>
      <c r="AL61" s="508"/>
      <c r="AM61" s="508"/>
      <c r="AN61" s="508"/>
      <c r="AO61" s="508"/>
      <c r="AP61" s="508"/>
      <c r="AQ61" s="508"/>
      <c r="AR61" s="508"/>
      <c r="AS61" s="508"/>
      <c r="AT61" s="508"/>
      <c r="AU61" s="508"/>
      <c r="AV61" s="508"/>
      <c r="AW61" s="327">
        <f t="shared" si="15"/>
        <v>2566555.4600000046</v>
      </c>
      <c r="AX61" s="150">
        <f t="shared" si="15"/>
        <v>5725679.9699999988</v>
      </c>
      <c r="AY61" s="150">
        <f t="shared" si="15"/>
        <v>9801846.9199999999</v>
      </c>
      <c r="AZ61" s="150">
        <f t="shared" si="15"/>
        <v>12362157.839999992</v>
      </c>
      <c r="BA61" s="150">
        <f t="shared" si="15"/>
        <v>14169970.489999995</v>
      </c>
      <c r="BB61" s="150">
        <f t="shared" si="15"/>
        <v>14244932.799999999</v>
      </c>
      <c r="BC61" s="150">
        <f t="shared" si="15"/>
        <v>13430048.609999985</v>
      </c>
      <c r="BD61" s="150">
        <f t="shared" si="15"/>
        <v>12554375.900000008</v>
      </c>
      <c r="BE61" s="150">
        <f t="shared" si="15"/>
        <v>12005121.839999985</v>
      </c>
      <c r="BF61" s="169">
        <f t="shared" si="15"/>
        <v>11584492.469999999</v>
      </c>
    </row>
    <row r="62" spans="1:58" x14ac:dyDescent="0.25">
      <c r="A62" s="4"/>
      <c r="B62" s="132" t="s">
        <v>58</v>
      </c>
      <c r="C62" s="470">
        <v>0</v>
      </c>
      <c r="D62" s="147">
        <v>0</v>
      </c>
      <c r="E62" s="147">
        <v>0</v>
      </c>
      <c r="F62" s="147">
        <v>0</v>
      </c>
      <c r="G62" s="147">
        <v>0</v>
      </c>
      <c r="H62" s="147">
        <v>0</v>
      </c>
      <c r="I62" s="147">
        <v>0</v>
      </c>
      <c r="J62" s="147">
        <v>0</v>
      </c>
      <c r="K62" s="147">
        <v>0</v>
      </c>
      <c r="L62" s="147">
        <v>0</v>
      </c>
      <c r="M62" s="147">
        <v>0</v>
      </c>
      <c r="N62" s="471">
        <v>0</v>
      </c>
      <c r="O62" s="148">
        <v>0</v>
      </c>
      <c r="P62" s="147">
        <v>0</v>
      </c>
      <c r="Q62" s="147">
        <v>0</v>
      </c>
      <c r="R62" s="147">
        <v>0</v>
      </c>
      <c r="S62" s="147">
        <v>0</v>
      </c>
      <c r="T62" s="223">
        <v>0</v>
      </c>
      <c r="U62" s="147">
        <v>0</v>
      </c>
      <c r="V62" s="148">
        <v>0</v>
      </c>
      <c r="W62" s="148">
        <v>0</v>
      </c>
      <c r="X62" s="148">
        <v>0</v>
      </c>
      <c r="Y62" s="470">
        <v>0</v>
      </c>
      <c r="Z62" s="508">
        <v>0</v>
      </c>
      <c r="AA62" s="508">
        <v>0</v>
      </c>
      <c r="AB62" s="508">
        <v>0</v>
      </c>
      <c r="AC62" s="508">
        <v>0</v>
      </c>
      <c r="AD62" s="223">
        <v>0</v>
      </c>
      <c r="AE62" s="508">
        <v>0</v>
      </c>
      <c r="AF62" s="223">
        <v>0</v>
      </c>
      <c r="AG62" s="508">
        <v>0</v>
      </c>
      <c r="AH62" s="508">
        <v>0</v>
      </c>
      <c r="AI62" s="223">
        <v>0</v>
      </c>
      <c r="AJ62" s="508">
        <v>0</v>
      </c>
      <c r="AK62" s="572">
        <v>0</v>
      </c>
      <c r="AL62" s="508"/>
      <c r="AM62" s="508"/>
      <c r="AN62" s="508"/>
      <c r="AO62" s="508"/>
      <c r="AP62" s="508"/>
      <c r="AQ62" s="508"/>
      <c r="AR62" s="508"/>
      <c r="AS62" s="508"/>
      <c r="AT62" s="508"/>
      <c r="AU62" s="508"/>
      <c r="AV62" s="508"/>
      <c r="AW62" s="327">
        <f t="shared" si="15"/>
        <v>0</v>
      </c>
      <c r="AX62" s="150">
        <f t="shared" si="15"/>
        <v>0</v>
      </c>
      <c r="AY62" s="150">
        <f t="shared" si="15"/>
        <v>0</v>
      </c>
      <c r="AZ62" s="150">
        <f t="shared" si="15"/>
        <v>0</v>
      </c>
      <c r="BA62" s="150">
        <f t="shared" si="15"/>
        <v>0</v>
      </c>
      <c r="BB62" s="150">
        <f t="shared" si="15"/>
        <v>0</v>
      </c>
      <c r="BC62" s="150">
        <f t="shared" si="15"/>
        <v>0</v>
      </c>
      <c r="BD62" s="150">
        <f t="shared" si="15"/>
        <v>0</v>
      </c>
      <c r="BE62" s="150">
        <f t="shared" si="15"/>
        <v>0</v>
      </c>
      <c r="BF62" s="169">
        <f t="shared" si="15"/>
        <v>0</v>
      </c>
    </row>
    <row r="63" spans="1:58" x14ac:dyDescent="0.25">
      <c r="A63" s="4"/>
      <c r="B63" s="132" t="s">
        <v>59</v>
      </c>
      <c r="C63" s="470">
        <v>0</v>
      </c>
      <c r="D63" s="147">
        <v>0</v>
      </c>
      <c r="E63" s="147">
        <v>0</v>
      </c>
      <c r="F63" s="147">
        <v>0</v>
      </c>
      <c r="G63" s="147">
        <v>0</v>
      </c>
      <c r="H63" s="147">
        <v>0</v>
      </c>
      <c r="I63" s="147">
        <v>0</v>
      </c>
      <c r="J63" s="147">
        <v>0</v>
      </c>
      <c r="K63" s="147">
        <v>0</v>
      </c>
      <c r="L63" s="147">
        <v>0</v>
      </c>
      <c r="M63" s="147">
        <v>0</v>
      </c>
      <c r="N63" s="471">
        <v>0</v>
      </c>
      <c r="O63" s="148">
        <v>0</v>
      </c>
      <c r="P63" s="147">
        <v>0</v>
      </c>
      <c r="Q63" s="147">
        <v>0</v>
      </c>
      <c r="R63" s="147">
        <v>0</v>
      </c>
      <c r="S63" s="147">
        <v>0</v>
      </c>
      <c r="T63" s="223">
        <v>0</v>
      </c>
      <c r="U63" s="147">
        <v>0</v>
      </c>
      <c r="V63" s="148">
        <v>0</v>
      </c>
      <c r="W63" s="148">
        <v>0</v>
      </c>
      <c r="X63" s="148">
        <v>0</v>
      </c>
      <c r="Y63" s="470">
        <v>0</v>
      </c>
      <c r="Z63" s="508">
        <v>0</v>
      </c>
      <c r="AA63" s="508">
        <v>0</v>
      </c>
      <c r="AB63" s="508">
        <v>0</v>
      </c>
      <c r="AC63" s="508">
        <v>0</v>
      </c>
      <c r="AD63" s="223">
        <v>0</v>
      </c>
      <c r="AE63" s="508">
        <v>0</v>
      </c>
      <c r="AF63" s="223">
        <v>0</v>
      </c>
      <c r="AG63" s="508">
        <v>0</v>
      </c>
      <c r="AH63" s="508">
        <v>0</v>
      </c>
      <c r="AI63" s="223">
        <v>0</v>
      </c>
      <c r="AJ63" s="508">
        <v>0</v>
      </c>
      <c r="AK63" s="572">
        <v>0</v>
      </c>
      <c r="AL63" s="508"/>
      <c r="AM63" s="508"/>
      <c r="AN63" s="508"/>
      <c r="AO63" s="508"/>
      <c r="AP63" s="508"/>
      <c r="AQ63" s="508"/>
      <c r="AR63" s="508"/>
      <c r="AS63" s="508"/>
      <c r="AT63" s="508"/>
      <c r="AU63" s="508"/>
      <c r="AV63" s="508"/>
      <c r="AW63" s="327">
        <f t="shared" si="15"/>
        <v>0</v>
      </c>
      <c r="AX63" s="150">
        <f t="shared" si="15"/>
        <v>0</v>
      </c>
      <c r="AY63" s="150">
        <f t="shared" si="15"/>
        <v>0</v>
      </c>
      <c r="AZ63" s="150">
        <f t="shared" si="15"/>
        <v>0</v>
      </c>
      <c r="BA63" s="150">
        <f t="shared" si="15"/>
        <v>0</v>
      </c>
      <c r="BB63" s="150">
        <f t="shared" si="15"/>
        <v>0</v>
      </c>
      <c r="BC63" s="150">
        <f t="shared" si="15"/>
        <v>0</v>
      </c>
      <c r="BD63" s="150">
        <f t="shared" si="15"/>
        <v>0</v>
      </c>
      <c r="BE63" s="150">
        <f t="shared" si="15"/>
        <v>0</v>
      </c>
      <c r="BF63" s="169">
        <f t="shared" si="15"/>
        <v>0</v>
      </c>
    </row>
    <row r="64" spans="1:58" x14ac:dyDescent="0.25">
      <c r="A64" s="4"/>
      <c r="B64" s="132" t="s">
        <v>46</v>
      </c>
      <c r="C64" s="369">
        <v>78233143.110000014</v>
      </c>
      <c r="D64" s="152">
        <v>79481715.450000003</v>
      </c>
      <c r="E64" s="152">
        <v>80001375.489999995</v>
      </c>
      <c r="F64" s="152">
        <v>81022609.690000013</v>
      </c>
      <c r="G64" s="152">
        <v>79452033.030000031</v>
      </c>
      <c r="H64" s="152">
        <v>77180150.759999976</v>
      </c>
      <c r="I64" s="152">
        <v>76586345.289999992</v>
      </c>
      <c r="J64" s="152">
        <v>76147914.769999996</v>
      </c>
      <c r="K64" s="152">
        <v>78122965.050000027</v>
      </c>
      <c r="L64" s="152">
        <v>80655174.88000001</v>
      </c>
      <c r="M64" s="152">
        <v>79240108.190000027</v>
      </c>
      <c r="N64" s="472">
        <v>79888644.459999993</v>
      </c>
      <c r="O64" s="153">
        <v>83369169.790000021</v>
      </c>
      <c r="P64" s="152">
        <v>91782574.160000011</v>
      </c>
      <c r="Q64" s="152">
        <v>101257822.16</v>
      </c>
      <c r="R64" s="152">
        <v>108266574.74999999</v>
      </c>
      <c r="S64" s="152">
        <v>112999655.75</v>
      </c>
      <c r="T64" s="224">
        <f>SUM(T59:T63)</f>
        <v>116287518.20999999</v>
      </c>
      <c r="U64" s="152">
        <v>119324389.20999998</v>
      </c>
      <c r="V64" s="153">
        <v>123509022.13000001</v>
      </c>
      <c r="W64" s="153">
        <v>129058191.89000002</v>
      </c>
      <c r="X64" s="78">
        <v>134062992.41999999</v>
      </c>
      <c r="Y64" s="298">
        <v>134670001.24000001</v>
      </c>
      <c r="Z64" s="280">
        <f>SUM(Z59:Z63)</f>
        <v>135675673.29999995</v>
      </c>
      <c r="AA64" s="280">
        <v>134869437</v>
      </c>
      <c r="AB64" s="280">
        <v>136384325.44999996</v>
      </c>
      <c r="AC64" s="280">
        <v>137339957.96999997</v>
      </c>
      <c r="AD64" s="224">
        <f>SUM(AD59:AD63)</f>
        <v>137144840.87</v>
      </c>
      <c r="AE64" s="280">
        <v>134601951.40000001</v>
      </c>
      <c r="AF64" s="224">
        <f>SUM(AF59:AF63)</f>
        <v>128694983.54000001</v>
      </c>
      <c r="AG64" s="280">
        <v>125522303.62999998</v>
      </c>
      <c r="AH64" s="280">
        <v>122426068.81999999</v>
      </c>
      <c r="AI64" s="224">
        <f t="shared" ref="AI64" si="16">SUM(AI59:AI63)</f>
        <v>118811738.88999999</v>
      </c>
      <c r="AJ64" s="280">
        <v>120200467.64999999</v>
      </c>
      <c r="AK64" s="573">
        <v>116463127.76999997</v>
      </c>
      <c r="AL64" s="280"/>
      <c r="AM64" s="280"/>
      <c r="AN64" s="280"/>
      <c r="AO64" s="280"/>
      <c r="AP64" s="280"/>
      <c r="AQ64" s="280"/>
      <c r="AR64" s="280"/>
      <c r="AS64" s="280"/>
      <c r="AT64" s="280"/>
      <c r="AU64" s="280"/>
      <c r="AV64" s="280"/>
      <c r="AW64" s="327">
        <f t="shared" si="15"/>
        <v>5136026.6800000072</v>
      </c>
      <c r="AX64" s="150">
        <f t="shared" si="15"/>
        <v>12300858.710000008</v>
      </c>
      <c r="AY64" s="150">
        <f t="shared" si="15"/>
        <v>21256446.670000002</v>
      </c>
      <c r="AZ64" s="150">
        <f t="shared" si="15"/>
        <v>27243965.059999973</v>
      </c>
      <c r="BA64" s="150">
        <f t="shared" si="15"/>
        <v>33547622.719999969</v>
      </c>
      <c r="BB64" s="150">
        <f t="shared" si="15"/>
        <v>39107367.450000018</v>
      </c>
      <c r="BC64" s="150">
        <f t="shared" si="15"/>
        <v>42738043.919999987</v>
      </c>
      <c r="BD64" s="150">
        <f t="shared" si="15"/>
        <v>47361107.360000014</v>
      </c>
      <c r="BE64" s="150">
        <f t="shared" si="15"/>
        <v>50935226.839999989</v>
      </c>
      <c r="BF64" s="169">
        <f t="shared" si="15"/>
        <v>53407817.539999977</v>
      </c>
    </row>
    <row r="65" spans="1:58" x14ac:dyDescent="0.25">
      <c r="A65" s="4">
        <v>9</v>
      </c>
      <c r="B65" s="178" t="s">
        <v>47</v>
      </c>
      <c r="C65" s="369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472"/>
      <c r="O65" s="153"/>
      <c r="P65" s="152"/>
      <c r="Q65" s="152"/>
      <c r="R65" s="152"/>
      <c r="S65" s="152"/>
      <c r="T65" s="224"/>
      <c r="U65" s="152"/>
      <c r="V65" s="153"/>
      <c r="W65" s="153"/>
      <c r="X65" s="78"/>
      <c r="Y65" s="298"/>
      <c r="Z65" s="280"/>
      <c r="AA65" s="280"/>
      <c r="AB65" s="280"/>
      <c r="AC65" s="280"/>
      <c r="AD65" s="224"/>
      <c r="AE65" s="280"/>
      <c r="AF65" s="224"/>
      <c r="AG65" s="280"/>
      <c r="AH65" s="280"/>
      <c r="AI65" s="224"/>
      <c r="AJ65" s="280"/>
      <c r="AK65" s="573"/>
      <c r="AL65" s="280"/>
      <c r="AM65" s="280"/>
      <c r="AN65" s="280"/>
      <c r="AO65" s="280"/>
      <c r="AP65" s="280"/>
      <c r="AQ65" s="280"/>
      <c r="AR65" s="280"/>
      <c r="AS65" s="280"/>
      <c r="AT65" s="280"/>
      <c r="AU65" s="280"/>
      <c r="AV65" s="280"/>
      <c r="AW65" s="327"/>
      <c r="AX65" s="150"/>
      <c r="AY65" s="150"/>
      <c r="AZ65" s="150"/>
      <c r="BA65" s="150"/>
      <c r="BB65" s="150"/>
      <c r="BC65" s="150"/>
      <c r="BD65" s="150"/>
      <c r="BE65" s="150"/>
      <c r="BF65" s="169"/>
    </row>
    <row r="66" spans="1:58" x14ac:dyDescent="0.25">
      <c r="A66" s="4"/>
      <c r="B66" s="132" t="s">
        <v>41</v>
      </c>
      <c r="C66" s="369">
        <v>56303528.719999999</v>
      </c>
      <c r="D66" s="154">
        <v>56312343.190000013</v>
      </c>
      <c r="E66" s="154">
        <v>52546987.729999989</v>
      </c>
      <c r="F66" s="154">
        <v>50124401.159999996</v>
      </c>
      <c r="G66" s="154">
        <v>49790950.984999992</v>
      </c>
      <c r="H66" s="154">
        <v>53151572.519999966</v>
      </c>
      <c r="I66" s="154">
        <v>54085708.25000003</v>
      </c>
      <c r="J66" s="154">
        <v>51463206.780000009</v>
      </c>
      <c r="K66" s="154">
        <v>47857206.280000009</v>
      </c>
      <c r="L66" s="154">
        <v>49242954.749999993</v>
      </c>
      <c r="M66" s="154">
        <v>48852990.779999994</v>
      </c>
      <c r="N66" s="472">
        <v>52393825.110000007</v>
      </c>
      <c r="O66" s="150">
        <v>57562893.150000013</v>
      </c>
      <c r="P66" s="154">
        <v>60894444.73999998</v>
      </c>
      <c r="Q66" s="154">
        <v>64053857.330000021</v>
      </c>
      <c r="R66" s="154">
        <v>66540420.810000002</v>
      </c>
      <c r="S66" s="154">
        <v>68609000.560000032</v>
      </c>
      <c r="T66" s="272">
        <f>+T45+T52+T59</f>
        <v>76666017.879999995</v>
      </c>
      <c r="U66" s="152">
        <v>85655648.819999993</v>
      </c>
      <c r="V66" s="153">
        <v>87544468.670000017</v>
      </c>
      <c r="W66" s="153">
        <v>85466991.450000018</v>
      </c>
      <c r="X66" s="78">
        <v>86184575.379999995</v>
      </c>
      <c r="Y66" s="298">
        <v>88696875.61999999</v>
      </c>
      <c r="Z66" s="280">
        <f>+Z45+Z52+Z59</f>
        <v>95585560.320000008</v>
      </c>
      <c r="AA66" s="280">
        <v>97728791</v>
      </c>
      <c r="AB66" s="280">
        <v>96262104.819999963</v>
      </c>
      <c r="AC66" s="280">
        <v>94742294.610000014</v>
      </c>
      <c r="AD66" s="272">
        <f>+AD45+AD52+AD59</f>
        <v>93294125.200000033</v>
      </c>
      <c r="AE66" s="279">
        <v>92147679.420000002</v>
      </c>
      <c r="AF66" s="272">
        <f>+AF45+AF52+AF59</f>
        <v>92133912.890000001</v>
      </c>
      <c r="AG66" s="279">
        <v>89755160.149999976</v>
      </c>
      <c r="AH66" s="279">
        <v>88592816.00999999</v>
      </c>
      <c r="AI66" s="224">
        <f t="shared" ref="AI66:AI70" si="17">+AI45+AI52+AI59</f>
        <v>81603741.160000026</v>
      </c>
      <c r="AJ66" s="280">
        <v>78702833.029999986</v>
      </c>
      <c r="AK66" s="573">
        <v>77747492.329999939</v>
      </c>
      <c r="AL66" s="280"/>
      <c r="AM66" s="280"/>
      <c r="AN66" s="280"/>
      <c r="AO66" s="280"/>
      <c r="AP66" s="280"/>
      <c r="AQ66" s="280"/>
      <c r="AR66" s="280"/>
      <c r="AS66" s="280"/>
      <c r="AT66" s="280"/>
      <c r="AU66" s="280"/>
      <c r="AV66" s="280"/>
      <c r="AW66" s="327">
        <f t="shared" ref="AW66:BF71" si="18">O66-C66</f>
        <v>1259364.4300000146</v>
      </c>
      <c r="AX66" s="150">
        <f t="shared" si="18"/>
        <v>4582101.5499999672</v>
      </c>
      <c r="AY66" s="150">
        <f t="shared" si="18"/>
        <v>11506869.600000031</v>
      </c>
      <c r="AZ66" s="150">
        <f t="shared" si="18"/>
        <v>16416019.650000006</v>
      </c>
      <c r="BA66" s="150">
        <f t="shared" si="18"/>
        <v>18818049.57500004</v>
      </c>
      <c r="BB66" s="150">
        <f t="shared" si="18"/>
        <v>23514445.360000029</v>
      </c>
      <c r="BC66" s="150">
        <f t="shared" si="18"/>
        <v>31569940.569999963</v>
      </c>
      <c r="BD66" s="150">
        <f t="shared" si="18"/>
        <v>36081261.890000008</v>
      </c>
      <c r="BE66" s="150">
        <f t="shared" si="18"/>
        <v>37609785.170000009</v>
      </c>
      <c r="BF66" s="169">
        <f t="shared" si="18"/>
        <v>36941620.630000003</v>
      </c>
    </row>
    <row r="67" spans="1:58" x14ac:dyDescent="0.25">
      <c r="A67" s="4"/>
      <c r="B67" s="132" t="s">
        <v>42</v>
      </c>
      <c r="C67" s="369">
        <v>46430590.370000005</v>
      </c>
      <c r="D67" s="154">
        <v>47110381.369999997</v>
      </c>
      <c r="E67" s="154">
        <v>45652939.150000013</v>
      </c>
      <c r="F67" s="154">
        <v>44729144.649999999</v>
      </c>
      <c r="G67" s="154">
        <v>44164610.870000005</v>
      </c>
      <c r="H67" s="154">
        <v>43272468.770000003</v>
      </c>
      <c r="I67" s="154">
        <v>43163127.249999993</v>
      </c>
      <c r="J67" s="154">
        <v>42886441.519999996</v>
      </c>
      <c r="K67" s="154">
        <v>42514655.290000007</v>
      </c>
      <c r="L67" s="154">
        <v>43396479.900000013</v>
      </c>
      <c r="M67" s="154">
        <v>44353072.420000009</v>
      </c>
      <c r="N67" s="472">
        <v>45538213.159999996</v>
      </c>
      <c r="O67" s="150">
        <v>46942723.480000012</v>
      </c>
      <c r="P67" s="154">
        <v>47853860.170000009</v>
      </c>
      <c r="Q67" s="154">
        <v>47776011.45000001</v>
      </c>
      <c r="R67" s="154">
        <v>47674145.159999996</v>
      </c>
      <c r="S67" s="154">
        <v>48508818.499999978</v>
      </c>
      <c r="T67" s="272">
        <f>+T46+T53+T60</f>
        <v>49396248.640000001</v>
      </c>
      <c r="U67" s="152">
        <v>50911169.219999999</v>
      </c>
      <c r="V67" s="153">
        <v>51920691.640000001</v>
      </c>
      <c r="W67" s="153">
        <v>51272695.070000023</v>
      </c>
      <c r="X67" s="78">
        <v>52165670.319999993</v>
      </c>
      <c r="Y67" s="298">
        <v>52585158.909999996</v>
      </c>
      <c r="Z67" s="280">
        <f>+Z46+Z53+Z60</f>
        <v>54413612.98999998</v>
      </c>
      <c r="AA67" s="280">
        <v>54986616</v>
      </c>
      <c r="AB67" s="280">
        <v>55187767.579999991</v>
      </c>
      <c r="AC67" s="280">
        <v>55003948.789999984</v>
      </c>
      <c r="AD67" s="272">
        <f>+AD46+AD53+AD60</f>
        <v>54787682.080000013</v>
      </c>
      <c r="AE67" s="279">
        <v>55158533.819999985</v>
      </c>
      <c r="AF67" s="272">
        <f>+AF46+AF53+AF60</f>
        <v>54484968.900000006</v>
      </c>
      <c r="AG67" s="279">
        <v>53721489.61999999</v>
      </c>
      <c r="AH67" s="279">
        <v>53079594.640000015</v>
      </c>
      <c r="AI67" s="224">
        <f t="shared" si="17"/>
        <v>50112937.019999996</v>
      </c>
      <c r="AJ67" s="280">
        <v>49658944.609999992</v>
      </c>
      <c r="AK67" s="573">
        <v>48281599.159999974</v>
      </c>
      <c r="AL67" s="280"/>
      <c r="AM67" s="280"/>
      <c r="AN67" s="280"/>
      <c r="AO67" s="280"/>
      <c r="AP67" s="280"/>
      <c r="AQ67" s="280"/>
      <c r="AR67" s="280"/>
      <c r="AS67" s="280"/>
      <c r="AT67" s="280"/>
      <c r="AU67" s="280"/>
      <c r="AV67" s="280"/>
      <c r="AW67" s="327">
        <f t="shared" si="18"/>
        <v>512133.11000000685</v>
      </c>
      <c r="AX67" s="150">
        <f t="shared" si="18"/>
        <v>743478.80000001192</v>
      </c>
      <c r="AY67" s="150">
        <f t="shared" si="18"/>
        <v>2123072.299999997</v>
      </c>
      <c r="AZ67" s="150">
        <f t="shared" si="18"/>
        <v>2945000.5099999979</v>
      </c>
      <c r="BA67" s="150">
        <f t="shared" si="18"/>
        <v>4344207.6299999729</v>
      </c>
      <c r="BB67" s="150">
        <f t="shared" si="18"/>
        <v>6123779.8699999973</v>
      </c>
      <c r="BC67" s="150">
        <f t="shared" si="18"/>
        <v>7748041.9700000063</v>
      </c>
      <c r="BD67" s="150">
        <f t="shared" si="18"/>
        <v>9034250.1200000048</v>
      </c>
      <c r="BE67" s="150">
        <f t="shared" si="18"/>
        <v>8758039.7800000161</v>
      </c>
      <c r="BF67" s="169">
        <f t="shared" si="18"/>
        <v>8769190.4199999794</v>
      </c>
    </row>
    <row r="68" spans="1:58" x14ac:dyDescent="0.25">
      <c r="A68" s="4"/>
      <c r="B68" s="132" t="s">
        <v>57</v>
      </c>
      <c r="C68" s="369">
        <v>36530052.900000006</v>
      </c>
      <c r="D68" s="154">
        <v>32469055.820000004</v>
      </c>
      <c r="E68" s="154">
        <v>32234340.710000001</v>
      </c>
      <c r="F68" s="154">
        <v>30572096.680000011</v>
      </c>
      <c r="G68" s="154">
        <v>31007163.665000014</v>
      </c>
      <c r="H68" s="154">
        <v>36298845.490000002</v>
      </c>
      <c r="I68" s="154">
        <v>34148747.450000003</v>
      </c>
      <c r="J68" s="154">
        <v>33342409.159999989</v>
      </c>
      <c r="K68" s="154">
        <v>32656349.060000002</v>
      </c>
      <c r="L68" s="154">
        <v>34643324.340000004</v>
      </c>
      <c r="M68" s="154">
        <v>27981314.130000006</v>
      </c>
      <c r="N68" s="472">
        <v>29743498.519999996</v>
      </c>
      <c r="O68" s="150">
        <v>43005523.150000006</v>
      </c>
      <c r="P68" s="154">
        <v>53638708.519999996</v>
      </c>
      <c r="Q68" s="154">
        <v>50538905.890000001</v>
      </c>
      <c r="R68" s="154">
        <v>46617789.809999987</v>
      </c>
      <c r="S68" s="154">
        <v>49113853.790000007</v>
      </c>
      <c r="T68" s="272">
        <f>+T47+T54+T61</f>
        <v>55071476.599999994</v>
      </c>
      <c r="U68" s="152">
        <v>56698457.199999988</v>
      </c>
      <c r="V68" s="153">
        <v>52465794.169999994</v>
      </c>
      <c r="W68" s="153">
        <v>45080843.459999986</v>
      </c>
      <c r="X68" s="78">
        <v>46191934.670000002</v>
      </c>
      <c r="Y68" s="298">
        <v>46515363.269999996</v>
      </c>
      <c r="Z68" s="280">
        <f>+Z47+Z54+Z61</f>
        <v>45800795.099999994</v>
      </c>
      <c r="AA68" s="280">
        <v>40585017</v>
      </c>
      <c r="AB68" s="280">
        <v>38835575.129999995</v>
      </c>
      <c r="AC68" s="280">
        <v>38366775.839999996</v>
      </c>
      <c r="AD68" s="272">
        <f>+AD47+AD54+AD61</f>
        <v>36183356.249999993</v>
      </c>
      <c r="AE68" s="279">
        <v>37717951.720000014</v>
      </c>
      <c r="AF68" s="272">
        <f>+AF47+AF54+AF61</f>
        <v>41531279.079999998</v>
      </c>
      <c r="AG68" s="279">
        <v>49767297.859999999</v>
      </c>
      <c r="AH68" s="279">
        <v>48716838.859999999</v>
      </c>
      <c r="AI68" s="224">
        <f t="shared" si="17"/>
        <v>54996704.080000006</v>
      </c>
      <c r="AJ68" s="280">
        <v>45686149.299999997</v>
      </c>
      <c r="AK68" s="573">
        <v>51504547.900000006</v>
      </c>
      <c r="AL68" s="280"/>
      <c r="AM68" s="280"/>
      <c r="AN68" s="280"/>
      <c r="AO68" s="280"/>
      <c r="AP68" s="280"/>
      <c r="AQ68" s="280"/>
      <c r="AR68" s="280"/>
      <c r="AS68" s="280"/>
      <c r="AT68" s="280"/>
      <c r="AU68" s="280"/>
      <c r="AV68" s="280"/>
      <c r="AW68" s="327">
        <f t="shared" si="18"/>
        <v>6475470.25</v>
      </c>
      <c r="AX68" s="150">
        <f t="shared" si="18"/>
        <v>21169652.699999992</v>
      </c>
      <c r="AY68" s="150">
        <f t="shared" si="18"/>
        <v>18304565.18</v>
      </c>
      <c r="AZ68" s="150">
        <f t="shared" si="18"/>
        <v>16045693.129999977</v>
      </c>
      <c r="BA68" s="150">
        <f t="shared" si="18"/>
        <v>18106690.124999993</v>
      </c>
      <c r="BB68" s="150">
        <f t="shared" si="18"/>
        <v>18772631.109999992</v>
      </c>
      <c r="BC68" s="150">
        <f t="shared" si="18"/>
        <v>22549709.749999985</v>
      </c>
      <c r="BD68" s="150">
        <f t="shared" si="18"/>
        <v>19123385.010000005</v>
      </c>
      <c r="BE68" s="150">
        <f t="shared" si="18"/>
        <v>12424494.399999984</v>
      </c>
      <c r="BF68" s="169">
        <f t="shared" si="18"/>
        <v>11548610.329999998</v>
      </c>
    </row>
    <row r="69" spans="1:58" x14ac:dyDescent="0.25">
      <c r="A69" s="4"/>
      <c r="B69" s="132" t="s">
        <v>58</v>
      </c>
      <c r="C69" s="369">
        <v>0</v>
      </c>
      <c r="D69" s="154">
        <v>0</v>
      </c>
      <c r="E69" s="154">
        <v>0</v>
      </c>
      <c r="F69" s="154">
        <v>0</v>
      </c>
      <c r="G69" s="154">
        <v>0</v>
      </c>
      <c r="H69" s="154">
        <v>0</v>
      </c>
      <c r="I69" s="154">
        <v>0</v>
      </c>
      <c r="J69" s="154">
        <v>0</v>
      </c>
      <c r="K69" s="154">
        <v>0</v>
      </c>
      <c r="L69" s="154">
        <v>0</v>
      </c>
      <c r="M69" s="154">
        <v>0</v>
      </c>
      <c r="N69" s="472">
        <v>0</v>
      </c>
      <c r="O69" s="150">
        <v>0</v>
      </c>
      <c r="P69" s="154">
        <v>0</v>
      </c>
      <c r="Q69" s="154">
        <v>0</v>
      </c>
      <c r="R69" s="154">
        <v>0</v>
      </c>
      <c r="S69" s="154">
        <v>0</v>
      </c>
      <c r="T69" s="272">
        <f>+T48+T55+T62</f>
        <v>0</v>
      </c>
      <c r="U69" s="152">
        <v>0</v>
      </c>
      <c r="V69" s="153">
        <v>0</v>
      </c>
      <c r="W69" s="153">
        <v>0</v>
      </c>
      <c r="X69" s="148">
        <v>0</v>
      </c>
      <c r="Y69" s="470">
        <v>0</v>
      </c>
      <c r="Z69" s="280">
        <f>+Z48+Z55+Z62</f>
        <v>0</v>
      </c>
      <c r="AA69" s="280">
        <v>0</v>
      </c>
      <c r="AB69" s="280">
        <v>0</v>
      </c>
      <c r="AC69" s="280">
        <v>0</v>
      </c>
      <c r="AD69" s="272">
        <f>+AD48+AD55+AD62</f>
        <v>0</v>
      </c>
      <c r="AE69" s="279">
        <v>0</v>
      </c>
      <c r="AF69" s="272">
        <f>+AF48+AF55+AF62</f>
        <v>0</v>
      </c>
      <c r="AG69" s="279">
        <v>0</v>
      </c>
      <c r="AH69" s="279">
        <v>0</v>
      </c>
      <c r="AI69" s="224">
        <f t="shared" si="17"/>
        <v>0</v>
      </c>
      <c r="AJ69" s="280">
        <v>0</v>
      </c>
      <c r="AK69" s="573">
        <v>0</v>
      </c>
      <c r="AL69" s="280"/>
      <c r="AM69" s="280"/>
      <c r="AN69" s="280"/>
      <c r="AO69" s="280"/>
      <c r="AP69" s="280"/>
      <c r="AQ69" s="280"/>
      <c r="AR69" s="280"/>
      <c r="AS69" s="280"/>
      <c r="AT69" s="280"/>
      <c r="AU69" s="280"/>
      <c r="AV69" s="280"/>
      <c r="AW69" s="327">
        <f t="shared" si="18"/>
        <v>0</v>
      </c>
      <c r="AX69" s="150">
        <f t="shared" si="18"/>
        <v>0</v>
      </c>
      <c r="AY69" s="150">
        <f t="shared" si="18"/>
        <v>0</v>
      </c>
      <c r="AZ69" s="150">
        <f t="shared" si="18"/>
        <v>0</v>
      </c>
      <c r="BA69" s="150">
        <f t="shared" si="18"/>
        <v>0</v>
      </c>
      <c r="BB69" s="150">
        <f t="shared" si="18"/>
        <v>0</v>
      </c>
      <c r="BC69" s="150">
        <f t="shared" si="18"/>
        <v>0</v>
      </c>
      <c r="BD69" s="150">
        <f t="shared" si="18"/>
        <v>0</v>
      </c>
      <c r="BE69" s="150">
        <f t="shared" si="18"/>
        <v>0</v>
      </c>
      <c r="BF69" s="169">
        <f t="shared" si="18"/>
        <v>0</v>
      </c>
    </row>
    <row r="70" spans="1:58" x14ac:dyDescent="0.25">
      <c r="A70" s="4"/>
      <c r="B70" s="132" t="s">
        <v>59</v>
      </c>
      <c r="C70" s="369">
        <v>0</v>
      </c>
      <c r="D70" s="154">
        <v>0</v>
      </c>
      <c r="E70" s="154">
        <v>0</v>
      </c>
      <c r="F70" s="154">
        <v>0</v>
      </c>
      <c r="G70" s="154">
        <v>0</v>
      </c>
      <c r="H70" s="154">
        <v>0</v>
      </c>
      <c r="I70" s="154">
        <v>0</v>
      </c>
      <c r="J70" s="154">
        <v>0</v>
      </c>
      <c r="K70" s="154">
        <v>0</v>
      </c>
      <c r="L70" s="154">
        <v>0</v>
      </c>
      <c r="M70" s="154">
        <v>0</v>
      </c>
      <c r="N70" s="472">
        <v>0</v>
      </c>
      <c r="O70" s="150">
        <v>0</v>
      </c>
      <c r="P70" s="154">
        <v>0</v>
      </c>
      <c r="Q70" s="154">
        <v>0</v>
      </c>
      <c r="R70" s="154">
        <v>0</v>
      </c>
      <c r="S70" s="154">
        <v>0</v>
      </c>
      <c r="T70" s="272">
        <f>+T49+T56+T63</f>
        <v>0</v>
      </c>
      <c r="U70" s="152">
        <v>0</v>
      </c>
      <c r="V70" s="153">
        <v>0</v>
      </c>
      <c r="W70" s="153">
        <v>0</v>
      </c>
      <c r="X70" s="148">
        <v>0</v>
      </c>
      <c r="Y70" s="470">
        <v>0</v>
      </c>
      <c r="Z70" s="280">
        <f>+Z49+Z56+Z63</f>
        <v>0</v>
      </c>
      <c r="AA70" s="280">
        <v>0</v>
      </c>
      <c r="AB70" s="280">
        <v>0</v>
      </c>
      <c r="AC70" s="280">
        <v>0</v>
      </c>
      <c r="AD70" s="272">
        <f>+AD49+AD56+AD63</f>
        <v>0</v>
      </c>
      <c r="AE70" s="279">
        <v>0</v>
      </c>
      <c r="AF70" s="272">
        <f>+AF49+AF56+AF63</f>
        <v>0</v>
      </c>
      <c r="AG70" s="279">
        <v>0</v>
      </c>
      <c r="AH70" s="279">
        <v>0</v>
      </c>
      <c r="AI70" s="224">
        <f t="shared" si="17"/>
        <v>0</v>
      </c>
      <c r="AJ70" s="280">
        <v>0</v>
      </c>
      <c r="AK70" s="573">
        <v>0</v>
      </c>
      <c r="AL70" s="280"/>
      <c r="AM70" s="280"/>
      <c r="AN70" s="280"/>
      <c r="AO70" s="280"/>
      <c r="AP70" s="280"/>
      <c r="AQ70" s="280"/>
      <c r="AR70" s="280"/>
      <c r="AS70" s="280"/>
      <c r="AT70" s="280"/>
      <c r="AU70" s="280"/>
      <c r="AV70" s="280"/>
      <c r="AW70" s="327">
        <f t="shared" si="18"/>
        <v>0</v>
      </c>
      <c r="AX70" s="150">
        <f t="shared" si="18"/>
        <v>0</v>
      </c>
      <c r="AY70" s="150">
        <f t="shared" si="18"/>
        <v>0</v>
      </c>
      <c r="AZ70" s="150">
        <f t="shared" si="18"/>
        <v>0</v>
      </c>
      <c r="BA70" s="150">
        <f t="shared" si="18"/>
        <v>0</v>
      </c>
      <c r="BB70" s="150">
        <f t="shared" si="18"/>
        <v>0</v>
      </c>
      <c r="BC70" s="150">
        <f t="shared" si="18"/>
        <v>0</v>
      </c>
      <c r="BD70" s="150">
        <f t="shared" si="18"/>
        <v>0</v>
      </c>
      <c r="BE70" s="150">
        <f t="shared" si="18"/>
        <v>0</v>
      </c>
      <c r="BF70" s="169">
        <f t="shared" si="18"/>
        <v>0</v>
      </c>
    </row>
    <row r="71" spans="1:58" ht="15.75" thickBot="1" x14ac:dyDescent="0.3">
      <c r="A71" s="4"/>
      <c r="B71" s="179" t="s">
        <v>46</v>
      </c>
      <c r="C71" s="372">
        <v>139264171.99000001</v>
      </c>
      <c r="D71" s="156">
        <v>135891780.38</v>
      </c>
      <c r="E71" s="156">
        <v>130434267.59</v>
      </c>
      <c r="F71" s="156">
        <v>125425642.49000001</v>
      </c>
      <c r="G71" s="156">
        <v>124962725.52000001</v>
      </c>
      <c r="H71" s="156">
        <v>132722886.77999997</v>
      </c>
      <c r="I71" s="156">
        <v>131397582.95000003</v>
      </c>
      <c r="J71" s="156">
        <v>127692057.46000001</v>
      </c>
      <c r="K71" s="156">
        <v>123028210.63000003</v>
      </c>
      <c r="L71" s="156">
        <v>127282758.99000001</v>
      </c>
      <c r="M71" s="156">
        <v>121187377.33000001</v>
      </c>
      <c r="N71" s="473">
        <v>127675536.79000001</v>
      </c>
      <c r="O71" s="157">
        <v>147511139.78000003</v>
      </c>
      <c r="P71" s="156">
        <v>162387013.43000001</v>
      </c>
      <c r="Q71" s="156">
        <v>162368774.67000002</v>
      </c>
      <c r="R71" s="156">
        <v>160832355.77999997</v>
      </c>
      <c r="S71" s="156">
        <v>166231672.85000002</v>
      </c>
      <c r="T71" s="273">
        <f>SUM(T66:T70)</f>
        <v>181133743.12</v>
      </c>
      <c r="U71" s="156">
        <v>193265275.23999998</v>
      </c>
      <c r="V71" s="157">
        <v>191930954.47999999</v>
      </c>
      <c r="W71" s="157">
        <v>181820529.98000002</v>
      </c>
      <c r="X71" s="102">
        <v>184542180.37</v>
      </c>
      <c r="Y71" s="483">
        <v>187797397.79999995</v>
      </c>
      <c r="Z71" s="398">
        <f>SUM(Z66:Z70)</f>
        <v>195799968.41</v>
      </c>
      <c r="AA71" s="398">
        <v>193300424</v>
      </c>
      <c r="AB71" s="398">
        <v>190285447.52999994</v>
      </c>
      <c r="AC71" s="398">
        <v>188113019.24000001</v>
      </c>
      <c r="AD71" s="273">
        <f>SUM(AD66:AD70)</f>
        <v>184265163.53000003</v>
      </c>
      <c r="AE71" s="398">
        <v>185024164.95999998</v>
      </c>
      <c r="AF71" s="273">
        <f>SUM(AF66:AF70)</f>
        <v>188150160.87</v>
      </c>
      <c r="AG71" s="398">
        <v>193243947.63</v>
      </c>
      <c r="AH71" s="398">
        <v>190389249.50999999</v>
      </c>
      <c r="AI71" s="273">
        <f t="shared" ref="AI71" si="19">SUM(AI66:AI70)</f>
        <v>186713382.26000002</v>
      </c>
      <c r="AJ71" s="398">
        <v>174047926.94</v>
      </c>
      <c r="AK71" s="574">
        <v>177533639.38999993</v>
      </c>
      <c r="AL71" s="398"/>
      <c r="AM71" s="398"/>
      <c r="AN71" s="398"/>
      <c r="AO71" s="398"/>
      <c r="AP71" s="398"/>
      <c r="AQ71" s="398"/>
      <c r="AR71" s="398"/>
      <c r="AS71" s="398"/>
      <c r="AT71" s="398"/>
      <c r="AU71" s="398"/>
      <c r="AV71" s="398"/>
      <c r="AW71" s="328">
        <f t="shared" si="18"/>
        <v>8246967.7900000215</v>
      </c>
      <c r="AX71" s="158">
        <f t="shared" si="18"/>
        <v>26495233.050000012</v>
      </c>
      <c r="AY71" s="158">
        <f t="shared" si="18"/>
        <v>31934507.080000013</v>
      </c>
      <c r="AZ71" s="158">
        <f t="shared" si="18"/>
        <v>35406713.289999962</v>
      </c>
      <c r="BA71" s="158">
        <f t="shared" si="18"/>
        <v>41268947.330000013</v>
      </c>
      <c r="BB71" s="158">
        <f t="shared" si="18"/>
        <v>48410856.340000033</v>
      </c>
      <c r="BC71" s="158">
        <f t="shared" si="18"/>
        <v>61867692.289999947</v>
      </c>
      <c r="BD71" s="158">
        <f t="shared" si="18"/>
        <v>64238897.019999981</v>
      </c>
      <c r="BE71" s="158">
        <f t="shared" si="18"/>
        <v>58792319.349999994</v>
      </c>
      <c r="BF71" s="171">
        <f t="shared" si="18"/>
        <v>57259421.379999995</v>
      </c>
    </row>
    <row r="72" spans="1:58" x14ac:dyDescent="0.25">
      <c r="A72" s="4">
        <v>10</v>
      </c>
      <c r="B72" s="110" t="s">
        <v>38</v>
      </c>
      <c r="C72" s="460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461"/>
      <c r="O72" s="135"/>
      <c r="P72" s="134"/>
      <c r="Q72" s="134"/>
      <c r="R72" s="134"/>
      <c r="S72" s="134"/>
      <c r="T72" s="134"/>
      <c r="U72" s="134"/>
      <c r="V72" s="135"/>
      <c r="W72" s="135"/>
      <c r="X72" s="349"/>
      <c r="Y72" s="530"/>
      <c r="Z72" s="505"/>
      <c r="AA72" s="505"/>
      <c r="AB72" s="505"/>
      <c r="AC72" s="505"/>
      <c r="AD72" s="222"/>
      <c r="AE72" s="505"/>
      <c r="AF72" s="222"/>
      <c r="AG72" s="505"/>
      <c r="AH72" s="505"/>
      <c r="AI72" s="222"/>
      <c r="AJ72" s="505"/>
      <c r="AK72" s="569"/>
      <c r="AL72" s="505"/>
      <c r="AM72" s="505"/>
      <c r="AN72" s="505"/>
      <c r="AO72" s="505"/>
      <c r="AP72" s="505"/>
      <c r="AQ72" s="505"/>
      <c r="AR72" s="505"/>
      <c r="AS72" s="505"/>
      <c r="AT72" s="505"/>
      <c r="AU72" s="505"/>
      <c r="AV72" s="505"/>
      <c r="AW72" s="323"/>
      <c r="AX72" s="136"/>
      <c r="AY72" s="136"/>
      <c r="AZ72" s="136"/>
      <c r="BA72" s="136"/>
      <c r="BB72" s="136"/>
      <c r="BC72" s="136"/>
      <c r="BD72" s="136"/>
      <c r="BE72" s="136"/>
      <c r="BF72" s="172"/>
    </row>
    <row r="73" spans="1:58" x14ac:dyDescent="0.25">
      <c r="A73" s="4"/>
      <c r="B73" s="132" t="s">
        <v>41</v>
      </c>
      <c r="C73" s="460">
        <v>498858784</v>
      </c>
      <c r="D73" s="134">
        <v>403629935</v>
      </c>
      <c r="E73" s="134">
        <v>377476303</v>
      </c>
      <c r="F73" s="134">
        <v>403788515</v>
      </c>
      <c r="G73" s="134">
        <v>605690493</v>
      </c>
      <c r="H73" s="134">
        <v>667495908</v>
      </c>
      <c r="I73" s="134">
        <v>520070942</v>
      </c>
      <c r="J73" s="134">
        <v>414684665</v>
      </c>
      <c r="K73" s="134">
        <v>426679967</v>
      </c>
      <c r="L73" s="134">
        <v>498793848</v>
      </c>
      <c r="M73" s="134">
        <v>547127763</v>
      </c>
      <c r="N73" s="461">
        <v>488611235</v>
      </c>
      <c r="O73" s="135">
        <v>442296166</v>
      </c>
      <c r="P73" s="222">
        <v>451442316</v>
      </c>
      <c r="Q73" s="134">
        <v>430179664</v>
      </c>
      <c r="R73" s="134">
        <v>475635753</v>
      </c>
      <c r="S73" s="134">
        <v>662529052</v>
      </c>
      <c r="T73" s="222">
        <v>781582924</v>
      </c>
      <c r="U73" s="134">
        <v>577926180</v>
      </c>
      <c r="V73" s="135">
        <v>444069379</v>
      </c>
      <c r="W73" s="135">
        <v>438406091</v>
      </c>
      <c r="X73" s="350">
        <v>531087618</v>
      </c>
      <c r="Y73" s="533">
        <v>578827716</v>
      </c>
      <c r="Z73" s="505">
        <v>554775958</v>
      </c>
      <c r="AA73" s="505">
        <v>493473508</v>
      </c>
      <c r="AB73" s="505">
        <v>434626808</v>
      </c>
      <c r="AC73" s="505">
        <v>396885179</v>
      </c>
      <c r="AD73" s="222">
        <v>498568706</v>
      </c>
      <c r="AE73" s="505">
        <v>629861229</v>
      </c>
      <c r="AF73" s="222">
        <v>622930289</v>
      </c>
      <c r="AG73" s="505">
        <v>658013596</v>
      </c>
      <c r="AH73" s="505">
        <v>437804566</v>
      </c>
      <c r="AI73" s="222">
        <v>442524709</v>
      </c>
      <c r="AJ73" s="505">
        <v>493710432</v>
      </c>
      <c r="AK73" s="569">
        <v>563410166</v>
      </c>
      <c r="AL73" s="505"/>
      <c r="AM73" s="505"/>
      <c r="AN73" s="505"/>
      <c r="AO73" s="505"/>
      <c r="AP73" s="505"/>
      <c r="AQ73" s="505"/>
      <c r="AR73" s="505"/>
      <c r="AS73" s="505"/>
      <c r="AT73" s="505"/>
      <c r="AU73" s="505"/>
      <c r="AV73" s="505"/>
      <c r="AW73" s="325">
        <f t="shared" ref="AW73:BF78" si="20">O73-C73</f>
        <v>-56562618</v>
      </c>
      <c r="AX73" s="142">
        <f t="shared" si="20"/>
        <v>47812381</v>
      </c>
      <c r="AY73" s="142">
        <f t="shared" si="20"/>
        <v>52703361</v>
      </c>
      <c r="AZ73" s="142">
        <f t="shared" si="20"/>
        <v>71847238</v>
      </c>
      <c r="BA73" s="142">
        <f t="shared" si="20"/>
        <v>56838559</v>
      </c>
      <c r="BB73" s="142">
        <f t="shared" si="20"/>
        <v>114087016</v>
      </c>
      <c r="BC73" s="142">
        <f t="shared" si="20"/>
        <v>57855238</v>
      </c>
      <c r="BD73" s="142">
        <f t="shared" si="20"/>
        <v>29384714</v>
      </c>
      <c r="BE73" s="142">
        <f t="shared" si="20"/>
        <v>11726124</v>
      </c>
      <c r="BF73" s="166">
        <f t="shared" si="20"/>
        <v>32293770</v>
      </c>
    </row>
    <row r="74" spans="1:58" x14ac:dyDescent="0.25">
      <c r="A74" s="4"/>
      <c r="B74" s="132" t="s">
        <v>42</v>
      </c>
      <c r="C74" s="460">
        <v>48381277</v>
      </c>
      <c r="D74" s="134">
        <v>39780872</v>
      </c>
      <c r="E74" s="134">
        <v>35539564</v>
      </c>
      <c r="F74" s="134">
        <v>34161322</v>
      </c>
      <c r="G74" s="134">
        <v>49670720</v>
      </c>
      <c r="H74" s="134">
        <v>53594262</v>
      </c>
      <c r="I74" s="134">
        <v>43620162</v>
      </c>
      <c r="J74" s="134">
        <v>35726996</v>
      </c>
      <c r="K74" s="134">
        <v>38033066</v>
      </c>
      <c r="L74" s="134">
        <v>45197703</v>
      </c>
      <c r="M74" s="134">
        <v>49608369</v>
      </c>
      <c r="N74" s="461">
        <v>45433170</v>
      </c>
      <c r="O74" s="135">
        <v>42572652</v>
      </c>
      <c r="P74" s="222">
        <v>42375955</v>
      </c>
      <c r="Q74" s="134">
        <v>39080238</v>
      </c>
      <c r="R74" s="134">
        <v>40581097</v>
      </c>
      <c r="S74" s="134">
        <v>54370623</v>
      </c>
      <c r="T74" s="222">
        <v>65505102</v>
      </c>
      <c r="U74" s="134">
        <v>50632522</v>
      </c>
      <c r="V74" s="135">
        <v>39743236</v>
      </c>
      <c r="W74" s="135">
        <v>40295717</v>
      </c>
      <c r="X74" s="350">
        <v>48159819</v>
      </c>
      <c r="Y74" s="533">
        <v>53742215</v>
      </c>
      <c r="Z74" s="505">
        <v>52742656</v>
      </c>
      <c r="AA74" s="505">
        <v>48714890</v>
      </c>
      <c r="AB74" s="505">
        <v>43207234</v>
      </c>
      <c r="AC74" s="505">
        <v>38569585</v>
      </c>
      <c r="AD74" s="222">
        <v>45505827</v>
      </c>
      <c r="AE74" s="505">
        <v>55047797</v>
      </c>
      <c r="AF74" s="222">
        <v>55305109</v>
      </c>
      <c r="AG74" s="505">
        <v>58872503</v>
      </c>
      <c r="AH74" s="505">
        <v>40377034</v>
      </c>
      <c r="AI74" s="222">
        <v>41999178</v>
      </c>
      <c r="AJ74" s="505">
        <v>49116669</v>
      </c>
      <c r="AK74" s="569">
        <v>54117437</v>
      </c>
      <c r="AL74" s="505"/>
      <c r="AM74" s="505"/>
      <c r="AN74" s="505"/>
      <c r="AO74" s="505"/>
      <c r="AP74" s="505"/>
      <c r="AQ74" s="505"/>
      <c r="AR74" s="505"/>
      <c r="AS74" s="505"/>
      <c r="AT74" s="505"/>
      <c r="AU74" s="505"/>
      <c r="AV74" s="505"/>
      <c r="AW74" s="325">
        <f t="shared" si="20"/>
        <v>-5808625</v>
      </c>
      <c r="AX74" s="142">
        <f t="shared" si="20"/>
        <v>2595083</v>
      </c>
      <c r="AY74" s="142">
        <f t="shared" si="20"/>
        <v>3540674</v>
      </c>
      <c r="AZ74" s="142">
        <f t="shared" si="20"/>
        <v>6419775</v>
      </c>
      <c r="BA74" s="142">
        <f t="shared" si="20"/>
        <v>4699903</v>
      </c>
      <c r="BB74" s="142">
        <f t="shared" si="20"/>
        <v>11910840</v>
      </c>
      <c r="BC74" s="142">
        <f t="shared" si="20"/>
        <v>7012360</v>
      </c>
      <c r="BD74" s="142">
        <f t="shared" si="20"/>
        <v>4016240</v>
      </c>
      <c r="BE74" s="142">
        <f t="shared" si="20"/>
        <v>2262651</v>
      </c>
      <c r="BF74" s="166">
        <f t="shared" si="20"/>
        <v>2962116</v>
      </c>
    </row>
    <row r="75" spans="1:58" x14ac:dyDescent="0.25">
      <c r="A75" s="4"/>
      <c r="B75" s="132" t="s">
        <v>43</v>
      </c>
      <c r="C75" s="460">
        <v>363521716</v>
      </c>
      <c r="D75" s="134">
        <v>344880536</v>
      </c>
      <c r="E75" s="134">
        <v>317757988</v>
      </c>
      <c r="F75" s="134">
        <v>336825942</v>
      </c>
      <c r="G75" s="134">
        <v>382739147</v>
      </c>
      <c r="H75" s="134">
        <v>431888022</v>
      </c>
      <c r="I75" s="134">
        <v>385144125</v>
      </c>
      <c r="J75" s="134">
        <v>333711590</v>
      </c>
      <c r="K75" s="134">
        <v>330366447</v>
      </c>
      <c r="L75" s="134">
        <v>353164066</v>
      </c>
      <c r="M75" s="134">
        <v>366723550</v>
      </c>
      <c r="N75" s="461">
        <v>373249006</v>
      </c>
      <c r="O75" s="135">
        <v>335946566</v>
      </c>
      <c r="P75" s="222">
        <v>284371167</v>
      </c>
      <c r="Q75" s="134">
        <v>258982372</v>
      </c>
      <c r="R75" s="134">
        <v>282596493</v>
      </c>
      <c r="S75" s="134">
        <v>337608303</v>
      </c>
      <c r="T75" s="222">
        <v>385103124</v>
      </c>
      <c r="U75" s="134">
        <v>349263177</v>
      </c>
      <c r="V75" s="135">
        <v>316025885</v>
      </c>
      <c r="W75" s="135">
        <v>289658429</v>
      </c>
      <c r="X75" s="350">
        <v>321601615</v>
      </c>
      <c r="Y75" s="533">
        <v>337967492</v>
      </c>
      <c r="Z75" s="505">
        <v>357921616</v>
      </c>
      <c r="AA75" s="505">
        <v>317175128</v>
      </c>
      <c r="AB75" s="505">
        <v>307850573</v>
      </c>
      <c r="AC75" s="505">
        <v>286364648</v>
      </c>
      <c r="AD75" s="222">
        <v>326563508</v>
      </c>
      <c r="AE75" s="505">
        <v>360655321</v>
      </c>
      <c r="AF75" s="222">
        <v>379423293</v>
      </c>
      <c r="AG75" s="505">
        <v>386174929</v>
      </c>
      <c r="AH75" s="505">
        <v>319189207</v>
      </c>
      <c r="AI75" s="222">
        <v>311925749</v>
      </c>
      <c r="AJ75" s="505">
        <v>317846855</v>
      </c>
      <c r="AK75" s="569">
        <v>349770826</v>
      </c>
      <c r="AL75" s="505"/>
      <c r="AM75" s="505"/>
      <c r="AN75" s="505"/>
      <c r="AO75" s="505"/>
      <c r="AP75" s="505"/>
      <c r="AQ75" s="505"/>
      <c r="AR75" s="505"/>
      <c r="AS75" s="505"/>
      <c r="AT75" s="505"/>
      <c r="AU75" s="505"/>
      <c r="AV75" s="505"/>
      <c r="AW75" s="325">
        <f t="shared" si="20"/>
        <v>-27575150</v>
      </c>
      <c r="AX75" s="142">
        <f t="shared" si="20"/>
        <v>-60509369</v>
      </c>
      <c r="AY75" s="142">
        <f t="shared" si="20"/>
        <v>-58775616</v>
      </c>
      <c r="AZ75" s="142">
        <f t="shared" si="20"/>
        <v>-54229449</v>
      </c>
      <c r="BA75" s="142">
        <f t="shared" si="20"/>
        <v>-45130844</v>
      </c>
      <c r="BB75" s="142">
        <f t="shared" si="20"/>
        <v>-46784898</v>
      </c>
      <c r="BC75" s="142">
        <f t="shared" si="20"/>
        <v>-35880948</v>
      </c>
      <c r="BD75" s="142">
        <f t="shared" si="20"/>
        <v>-17685705</v>
      </c>
      <c r="BE75" s="142">
        <f t="shared" si="20"/>
        <v>-40708018</v>
      </c>
      <c r="BF75" s="166">
        <f t="shared" si="20"/>
        <v>-31562451</v>
      </c>
    </row>
    <row r="76" spans="1:58" x14ac:dyDescent="0.25">
      <c r="A76" s="4"/>
      <c r="B76" s="132" t="s">
        <v>60</v>
      </c>
      <c r="C76" s="460">
        <v>721330771</v>
      </c>
      <c r="D76" s="134">
        <v>701581197</v>
      </c>
      <c r="E76" s="134">
        <v>689180086</v>
      </c>
      <c r="F76" s="134">
        <v>730994712</v>
      </c>
      <c r="G76" s="134">
        <v>838297684</v>
      </c>
      <c r="H76" s="134">
        <v>846110677</v>
      </c>
      <c r="I76" s="134">
        <v>773543971</v>
      </c>
      <c r="J76" s="134">
        <v>724215073</v>
      </c>
      <c r="K76" s="134">
        <v>705793145</v>
      </c>
      <c r="L76" s="134">
        <v>733338078</v>
      </c>
      <c r="M76" s="134">
        <v>755637639</v>
      </c>
      <c r="N76" s="461">
        <v>718179347</v>
      </c>
      <c r="O76" s="135">
        <v>673891189</v>
      </c>
      <c r="P76" s="222">
        <v>594503627</v>
      </c>
      <c r="Q76" s="134">
        <v>604133597</v>
      </c>
      <c r="R76" s="134">
        <v>657319178</v>
      </c>
      <c r="S76" s="134">
        <v>766606366</v>
      </c>
      <c r="T76" s="222">
        <v>790584427</v>
      </c>
      <c r="U76" s="134">
        <v>739939263</v>
      </c>
      <c r="V76" s="135">
        <v>661161779</v>
      </c>
      <c r="W76" s="135">
        <v>671140368</v>
      </c>
      <c r="X76" s="350">
        <v>686608793</v>
      </c>
      <c r="Y76" s="533">
        <v>696241811</v>
      </c>
      <c r="Z76" s="505">
        <v>665106096</v>
      </c>
      <c r="AA76" s="505">
        <v>651841863</v>
      </c>
      <c r="AB76" s="505">
        <v>642738308</v>
      </c>
      <c r="AC76" s="505">
        <v>602340915</v>
      </c>
      <c r="AD76" s="222">
        <v>762376655</v>
      </c>
      <c r="AE76" s="505">
        <v>779625228</v>
      </c>
      <c r="AF76" s="222">
        <v>778664441</v>
      </c>
      <c r="AG76" s="505">
        <v>799239422</v>
      </c>
      <c r="AH76" s="505">
        <v>717360612</v>
      </c>
      <c r="AI76" s="222">
        <v>678154613</v>
      </c>
      <c r="AJ76" s="505">
        <v>671972897</v>
      </c>
      <c r="AK76" s="569">
        <v>707203887</v>
      </c>
      <c r="AL76" s="505"/>
      <c r="AM76" s="505"/>
      <c r="AN76" s="505"/>
      <c r="AO76" s="505"/>
      <c r="AP76" s="505"/>
      <c r="AQ76" s="505"/>
      <c r="AR76" s="505"/>
      <c r="AS76" s="505"/>
      <c r="AT76" s="505"/>
      <c r="AU76" s="505"/>
      <c r="AV76" s="505"/>
      <c r="AW76" s="325">
        <f t="shared" si="20"/>
        <v>-47439582</v>
      </c>
      <c r="AX76" s="142">
        <f t="shared" si="20"/>
        <v>-107077570</v>
      </c>
      <c r="AY76" s="142">
        <f t="shared" si="20"/>
        <v>-85046489</v>
      </c>
      <c r="AZ76" s="142">
        <f t="shared" si="20"/>
        <v>-73675534</v>
      </c>
      <c r="BA76" s="142">
        <f t="shared" si="20"/>
        <v>-71691318</v>
      </c>
      <c r="BB76" s="142">
        <f t="shared" si="20"/>
        <v>-55526250</v>
      </c>
      <c r="BC76" s="142">
        <f t="shared" si="20"/>
        <v>-33604708</v>
      </c>
      <c r="BD76" s="142">
        <f t="shared" si="20"/>
        <v>-63053294</v>
      </c>
      <c r="BE76" s="142">
        <f t="shared" si="20"/>
        <v>-34652777</v>
      </c>
      <c r="BF76" s="166">
        <f t="shared" si="20"/>
        <v>-46729285</v>
      </c>
    </row>
    <row r="77" spans="1:58" x14ac:dyDescent="0.25">
      <c r="A77" s="4"/>
      <c r="B77" s="132" t="s">
        <v>56</v>
      </c>
      <c r="C77" s="460">
        <v>7471547</v>
      </c>
      <c r="D77" s="134">
        <v>6640886</v>
      </c>
      <c r="E77" s="134">
        <v>5993700</v>
      </c>
      <c r="F77" s="134">
        <v>5456601</v>
      </c>
      <c r="G77" s="134">
        <v>5743337</v>
      </c>
      <c r="H77" s="134">
        <v>5474651</v>
      </c>
      <c r="I77" s="134">
        <v>7287940</v>
      </c>
      <c r="J77" s="134">
        <v>7676163</v>
      </c>
      <c r="K77" s="134">
        <v>8191465</v>
      </c>
      <c r="L77" s="134">
        <v>8758562</v>
      </c>
      <c r="M77" s="134">
        <v>8786216</v>
      </c>
      <c r="N77" s="461">
        <v>7496565</v>
      </c>
      <c r="O77" s="135">
        <v>7324535</v>
      </c>
      <c r="P77" s="222">
        <v>6325389</v>
      </c>
      <c r="Q77" s="134">
        <v>5683611</v>
      </c>
      <c r="R77" s="134">
        <v>5265045</v>
      </c>
      <c r="S77" s="134">
        <v>5516263</v>
      </c>
      <c r="T77" s="222">
        <v>6058734</v>
      </c>
      <c r="U77" s="134">
        <v>6539809</v>
      </c>
      <c r="V77" s="135">
        <v>7495901</v>
      </c>
      <c r="W77" s="135">
        <v>7893851</v>
      </c>
      <c r="X77" s="350">
        <v>8751922</v>
      </c>
      <c r="Y77" s="533">
        <v>8562363</v>
      </c>
      <c r="Z77" s="505">
        <v>7276479</v>
      </c>
      <c r="AA77" s="505">
        <v>7007921</v>
      </c>
      <c r="AB77" s="505">
        <v>6262614</v>
      </c>
      <c r="AC77" s="505">
        <v>5691800</v>
      </c>
      <c r="AD77" s="222">
        <v>5251838</v>
      </c>
      <c r="AE77" s="505">
        <v>5446971</v>
      </c>
      <c r="AF77" s="222">
        <v>5891280</v>
      </c>
      <c r="AG77" s="505">
        <v>6559497</v>
      </c>
      <c r="AH77" s="505">
        <v>7453525</v>
      </c>
      <c r="AI77" s="222">
        <v>7914964</v>
      </c>
      <c r="AJ77" s="505">
        <v>8567366</v>
      </c>
      <c r="AK77" s="569">
        <v>8414074</v>
      </c>
      <c r="AL77" s="505"/>
      <c r="AM77" s="505"/>
      <c r="AN77" s="505"/>
      <c r="AO77" s="505"/>
      <c r="AP77" s="505"/>
      <c r="AQ77" s="505"/>
      <c r="AR77" s="505"/>
      <c r="AS77" s="505"/>
      <c r="AT77" s="505"/>
      <c r="AU77" s="505"/>
      <c r="AV77" s="505"/>
      <c r="AW77" s="325">
        <f t="shared" si="20"/>
        <v>-147012</v>
      </c>
      <c r="AX77" s="142">
        <f t="shared" si="20"/>
        <v>-315497</v>
      </c>
      <c r="AY77" s="142">
        <f t="shared" si="20"/>
        <v>-310089</v>
      </c>
      <c r="AZ77" s="142">
        <f t="shared" si="20"/>
        <v>-191556</v>
      </c>
      <c r="BA77" s="142">
        <f t="shared" si="20"/>
        <v>-227074</v>
      </c>
      <c r="BB77" s="142">
        <f t="shared" si="20"/>
        <v>584083</v>
      </c>
      <c r="BC77" s="142">
        <f t="shared" si="20"/>
        <v>-748131</v>
      </c>
      <c r="BD77" s="142">
        <f t="shared" si="20"/>
        <v>-180262</v>
      </c>
      <c r="BE77" s="142">
        <f t="shared" si="20"/>
        <v>-297614</v>
      </c>
      <c r="BF77" s="166">
        <f t="shared" si="20"/>
        <v>-6640</v>
      </c>
    </row>
    <row r="78" spans="1:58" x14ac:dyDescent="0.25">
      <c r="A78" s="4"/>
      <c r="B78" s="132" t="s">
        <v>46</v>
      </c>
      <c r="C78" s="474">
        <v>1639564095</v>
      </c>
      <c r="D78" s="144">
        <v>1496513426</v>
      </c>
      <c r="E78" s="144">
        <v>1425947641</v>
      </c>
      <c r="F78" s="144">
        <v>1511227092</v>
      </c>
      <c r="G78" s="144">
        <v>1882141381</v>
      </c>
      <c r="H78" s="144">
        <v>2004563520</v>
      </c>
      <c r="I78" s="144">
        <v>1729667140</v>
      </c>
      <c r="J78" s="144">
        <v>1516014487</v>
      </c>
      <c r="K78" s="144">
        <v>1509064090</v>
      </c>
      <c r="L78" s="144">
        <v>1639252257</v>
      </c>
      <c r="M78" s="144">
        <v>1727883537</v>
      </c>
      <c r="N78" s="475">
        <v>1632969323</v>
      </c>
      <c r="O78" s="145">
        <v>1502031108</v>
      </c>
      <c r="P78" s="144">
        <v>1379018454</v>
      </c>
      <c r="Q78" s="144">
        <v>1338059482</v>
      </c>
      <c r="R78" s="144">
        <v>1461397566</v>
      </c>
      <c r="S78" s="144">
        <v>1826630607</v>
      </c>
      <c r="T78" s="271">
        <f>SUM(T73:T77)</f>
        <v>2028834311</v>
      </c>
      <c r="U78" s="144">
        <v>1724300951</v>
      </c>
      <c r="V78" s="145">
        <v>1468496180</v>
      </c>
      <c r="W78" s="145">
        <v>1447394456</v>
      </c>
      <c r="X78" s="350">
        <v>1596209767</v>
      </c>
      <c r="Y78" s="533">
        <v>1675341597</v>
      </c>
      <c r="Z78" s="507">
        <f>SUM(Z73:Z77)</f>
        <v>1637822805</v>
      </c>
      <c r="AA78" s="507">
        <v>1518213310</v>
      </c>
      <c r="AB78" s="507">
        <v>1434685537</v>
      </c>
      <c r="AC78" s="507">
        <v>1329852127</v>
      </c>
      <c r="AD78" s="271">
        <f>SUM(AD73:AD77)</f>
        <v>1638266534</v>
      </c>
      <c r="AE78" s="507">
        <v>1830636546</v>
      </c>
      <c r="AF78" s="271">
        <f>SUM(AF73:AF77)</f>
        <v>1842214412</v>
      </c>
      <c r="AG78" s="507">
        <v>1908859947</v>
      </c>
      <c r="AH78" s="507">
        <v>1522184944</v>
      </c>
      <c r="AI78" s="271">
        <f t="shared" ref="AI78" si="21">SUM(AI73:AI77)</f>
        <v>1482519213</v>
      </c>
      <c r="AJ78" s="507">
        <v>1541214219</v>
      </c>
      <c r="AK78" s="571">
        <v>1682916390</v>
      </c>
      <c r="AL78" s="507"/>
      <c r="AM78" s="507"/>
      <c r="AN78" s="507"/>
      <c r="AO78" s="507"/>
      <c r="AP78" s="507"/>
      <c r="AQ78" s="507"/>
      <c r="AR78" s="507"/>
      <c r="AS78" s="507"/>
      <c r="AT78" s="507"/>
      <c r="AU78" s="507"/>
      <c r="AV78" s="507"/>
      <c r="AW78" s="325">
        <f t="shared" si="20"/>
        <v>-137532987</v>
      </c>
      <c r="AX78" s="142">
        <f t="shared" si="20"/>
        <v>-117494972</v>
      </c>
      <c r="AY78" s="142">
        <f t="shared" si="20"/>
        <v>-87888159</v>
      </c>
      <c r="AZ78" s="142">
        <f t="shared" si="20"/>
        <v>-49829526</v>
      </c>
      <c r="BA78" s="142">
        <f t="shared" si="20"/>
        <v>-55510774</v>
      </c>
      <c r="BB78" s="142">
        <f t="shared" si="20"/>
        <v>24270791</v>
      </c>
      <c r="BC78" s="142">
        <f t="shared" si="20"/>
        <v>-5366189</v>
      </c>
      <c r="BD78" s="142">
        <f t="shared" si="20"/>
        <v>-47518307</v>
      </c>
      <c r="BE78" s="142">
        <f t="shared" si="20"/>
        <v>-61669634</v>
      </c>
      <c r="BF78" s="166">
        <f t="shared" si="20"/>
        <v>-43042490</v>
      </c>
    </row>
    <row r="79" spans="1:58" x14ac:dyDescent="0.25">
      <c r="A79" s="4">
        <v>11</v>
      </c>
      <c r="B79" s="178" t="s">
        <v>39</v>
      </c>
      <c r="C79" s="369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472"/>
      <c r="O79" s="153"/>
      <c r="P79" s="152"/>
      <c r="Q79" s="152"/>
      <c r="R79" s="152"/>
      <c r="S79" s="152"/>
      <c r="T79" s="224"/>
      <c r="U79" s="152"/>
      <c r="V79" s="153"/>
      <c r="W79" s="153"/>
      <c r="X79" s="351"/>
      <c r="Y79" s="534"/>
      <c r="Z79" s="280"/>
      <c r="AA79" s="280"/>
      <c r="AB79" s="280"/>
      <c r="AC79" s="280"/>
      <c r="AD79" s="224"/>
      <c r="AE79" s="280"/>
      <c r="AF79" s="224"/>
      <c r="AG79" s="280"/>
      <c r="AH79" s="280"/>
      <c r="AI79" s="224"/>
      <c r="AJ79" s="280"/>
      <c r="AK79" s="573"/>
      <c r="AL79" s="280"/>
      <c r="AM79" s="280"/>
      <c r="AN79" s="280"/>
      <c r="AO79" s="280"/>
      <c r="AP79" s="280"/>
      <c r="AQ79" s="280"/>
      <c r="AR79" s="280"/>
      <c r="AS79" s="280"/>
      <c r="AT79" s="280"/>
      <c r="AU79" s="280"/>
      <c r="AV79" s="280"/>
      <c r="AW79" s="327"/>
      <c r="AX79" s="150"/>
      <c r="AY79" s="150"/>
      <c r="AZ79" s="150"/>
      <c r="BA79" s="150"/>
      <c r="BB79" s="150"/>
      <c r="BC79" s="150"/>
      <c r="BD79" s="150"/>
      <c r="BE79" s="150"/>
      <c r="BF79" s="169"/>
    </row>
    <row r="80" spans="1:58" x14ac:dyDescent="0.25">
      <c r="A80" s="4"/>
      <c r="B80" s="132" t="s">
        <v>41</v>
      </c>
      <c r="C80" s="470">
        <v>93206833.090000004</v>
      </c>
      <c r="D80" s="147">
        <v>74321881.319999993</v>
      </c>
      <c r="E80" s="147">
        <v>69867250.339999989</v>
      </c>
      <c r="F80" s="147">
        <v>74105754.439999998</v>
      </c>
      <c r="G80" s="147">
        <v>103057657.08999997</v>
      </c>
      <c r="H80" s="147">
        <v>110433661.05</v>
      </c>
      <c r="I80" s="147">
        <v>86700235.310000002</v>
      </c>
      <c r="J80" s="147">
        <v>70998000.659999996</v>
      </c>
      <c r="K80" s="147">
        <v>72786478.140000001</v>
      </c>
      <c r="L80" s="147">
        <v>83913786.060000002</v>
      </c>
      <c r="M80" s="147">
        <v>93923389.289999992</v>
      </c>
      <c r="N80" s="471">
        <v>86692966.840000018</v>
      </c>
      <c r="O80" s="148">
        <v>79030065.24000001</v>
      </c>
      <c r="P80" s="223">
        <v>80132524.329999998</v>
      </c>
      <c r="Q80" s="147">
        <v>76380621.780000001</v>
      </c>
      <c r="R80" s="147">
        <v>83732946.00999999</v>
      </c>
      <c r="S80" s="147">
        <v>111955354.45999999</v>
      </c>
      <c r="T80" s="223">
        <v>127712833.7</v>
      </c>
      <c r="U80" s="147">
        <v>95499149.690000027</v>
      </c>
      <c r="V80" s="148">
        <v>75765588.420000002</v>
      </c>
      <c r="W80" s="148">
        <v>74730741.050000012</v>
      </c>
      <c r="X80" s="71">
        <v>89791394.909999996</v>
      </c>
      <c r="Y80" s="448">
        <v>101215138.88</v>
      </c>
      <c r="Z80" s="508">
        <v>101215249.77000003</v>
      </c>
      <c r="AA80" s="508">
        <v>82825327</v>
      </c>
      <c r="AB80" s="508">
        <v>75864493.849999994</v>
      </c>
      <c r="AC80" s="508">
        <v>71771433.090000018</v>
      </c>
      <c r="AD80" s="223">
        <v>87160749.330000013</v>
      </c>
      <c r="AE80" s="508">
        <v>107375778.41</v>
      </c>
      <c r="AF80" s="223">
        <v>105147066.45999999</v>
      </c>
      <c r="AG80" s="508">
        <v>110997703.84999999</v>
      </c>
      <c r="AH80" s="508">
        <v>76346914.440000027</v>
      </c>
      <c r="AI80" s="223">
        <v>77046986.049999997</v>
      </c>
      <c r="AJ80" s="508">
        <v>85117017.960000008</v>
      </c>
      <c r="AK80" s="572">
        <v>103711133.27000001</v>
      </c>
      <c r="AL80" s="508"/>
      <c r="AM80" s="508"/>
      <c r="AN80" s="508"/>
      <c r="AO80" s="508"/>
      <c r="AP80" s="508"/>
      <c r="AQ80" s="508"/>
      <c r="AR80" s="508"/>
      <c r="AS80" s="508"/>
      <c r="AT80" s="508"/>
      <c r="AU80" s="508"/>
      <c r="AV80" s="508"/>
      <c r="AW80" s="327">
        <f t="shared" ref="AW80:BF85" si="22">O80-C80</f>
        <v>-14176767.849999994</v>
      </c>
      <c r="AX80" s="150">
        <f t="shared" si="22"/>
        <v>5810643.0100000054</v>
      </c>
      <c r="AY80" s="150">
        <f t="shared" si="22"/>
        <v>6513371.4400000125</v>
      </c>
      <c r="AZ80" s="150">
        <f t="shared" si="22"/>
        <v>9627191.5699999928</v>
      </c>
      <c r="BA80" s="150">
        <f t="shared" si="22"/>
        <v>8897697.3700000197</v>
      </c>
      <c r="BB80" s="150">
        <f t="shared" si="22"/>
        <v>17279172.650000006</v>
      </c>
      <c r="BC80" s="150">
        <f t="shared" si="22"/>
        <v>8798914.380000025</v>
      </c>
      <c r="BD80" s="150">
        <f t="shared" si="22"/>
        <v>4767587.7600000054</v>
      </c>
      <c r="BE80" s="150">
        <f t="shared" si="22"/>
        <v>1944262.9100000113</v>
      </c>
      <c r="BF80" s="169">
        <f t="shared" si="22"/>
        <v>5877608.849999994</v>
      </c>
    </row>
    <row r="81" spans="1:58" x14ac:dyDescent="0.25">
      <c r="A81" s="4"/>
      <c r="B81" s="132" t="s">
        <v>42</v>
      </c>
      <c r="C81" s="470">
        <v>3792314.5100000002</v>
      </c>
      <c r="D81" s="147">
        <v>3114569.38</v>
      </c>
      <c r="E81" s="147">
        <v>2845939.78</v>
      </c>
      <c r="F81" s="147">
        <v>2740415.48</v>
      </c>
      <c r="G81" s="147">
        <v>3532515.7700000009</v>
      </c>
      <c r="H81" s="147">
        <v>3680197.5900000003</v>
      </c>
      <c r="I81" s="147">
        <v>3001261.81</v>
      </c>
      <c r="J81" s="147">
        <v>2528227.98</v>
      </c>
      <c r="K81" s="147">
        <v>2653528.7299999995</v>
      </c>
      <c r="L81" s="147">
        <v>3090457.0300000003</v>
      </c>
      <c r="M81" s="147">
        <v>3539207.1500000004</v>
      </c>
      <c r="N81" s="471">
        <v>3460922.43</v>
      </c>
      <c r="O81" s="148">
        <v>3288800.87</v>
      </c>
      <c r="P81" s="223">
        <v>3252507.5599999996</v>
      </c>
      <c r="Q81" s="147">
        <v>3018758.8699999996</v>
      </c>
      <c r="R81" s="147">
        <v>3194073.3</v>
      </c>
      <c r="S81" s="147">
        <v>4013284.19</v>
      </c>
      <c r="T81" s="223">
        <v>4525068.47</v>
      </c>
      <c r="U81" s="147">
        <v>3602130.6399999997</v>
      </c>
      <c r="V81" s="148">
        <v>2976881.29</v>
      </c>
      <c r="W81" s="148">
        <v>2990954.5</v>
      </c>
      <c r="X81" s="71">
        <v>3557465.3500000006</v>
      </c>
      <c r="Y81" s="448">
        <v>4105323.07</v>
      </c>
      <c r="Z81" s="508">
        <v>4298625.57</v>
      </c>
      <c r="AA81" s="508">
        <v>2996455</v>
      </c>
      <c r="AB81" s="508">
        <v>2857828.0000000005</v>
      </c>
      <c r="AC81" s="508">
        <v>2669740.3599999994</v>
      </c>
      <c r="AD81" s="223">
        <v>3003885.0200000009</v>
      </c>
      <c r="AE81" s="508">
        <v>3505089.8400000003</v>
      </c>
      <c r="AF81" s="223">
        <v>3497461.6999999997</v>
      </c>
      <c r="AG81" s="508">
        <v>3645955.0300000003</v>
      </c>
      <c r="AH81" s="508">
        <v>2591921.0699999998</v>
      </c>
      <c r="AI81" s="223">
        <v>2697626.6100000003</v>
      </c>
      <c r="AJ81" s="508">
        <v>3053088.93</v>
      </c>
      <c r="AK81" s="572">
        <v>3722181.4899999998</v>
      </c>
      <c r="AL81" s="508"/>
      <c r="AM81" s="508"/>
      <c r="AN81" s="508"/>
      <c r="AO81" s="508"/>
      <c r="AP81" s="508"/>
      <c r="AQ81" s="508"/>
      <c r="AR81" s="508"/>
      <c r="AS81" s="508"/>
      <c r="AT81" s="508"/>
      <c r="AU81" s="508"/>
      <c r="AV81" s="508"/>
      <c r="AW81" s="327">
        <f t="shared" si="22"/>
        <v>-503513.64000000013</v>
      </c>
      <c r="AX81" s="150">
        <f t="shared" si="22"/>
        <v>137938.1799999997</v>
      </c>
      <c r="AY81" s="150">
        <f t="shared" si="22"/>
        <v>172819.08999999985</v>
      </c>
      <c r="AZ81" s="150">
        <f t="shared" si="22"/>
        <v>453657.81999999983</v>
      </c>
      <c r="BA81" s="150">
        <f t="shared" si="22"/>
        <v>480768.41999999899</v>
      </c>
      <c r="BB81" s="150">
        <f t="shared" si="22"/>
        <v>844870.87999999942</v>
      </c>
      <c r="BC81" s="150">
        <f t="shared" si="22"/>
        <v>600868.82999999961</v>
      </c>
      <c r="BD81" s="150">
        <f t="shared" si="22"/>
        <v>448653.31000000006</v>
      </c>
      <c r="BE81" s="150">
        <f t="shared" si="22"/>
        <v>337425.77000000048</v>
      </c>
      <c r="BF81" s="169">
        <f t="shared" si="22"/>
        <v>467008.3200000003</v>
      </c>
    </row>
    <row r="82" spans="1:58" x14ac:dyDescent="0.25">
      <c r="A82" s="4"/>
      <c r="B82" s="132" t="s">
        <v>43</v>
      </c>
      <c r="C82" s="470">
        <v>48017508.280000001</v>
      </c>
      <c r="D82" s="147">
        <v>43210908.560000002</v>
      </c>
      <c r="E82" s="147">
        <v>39914451.210000008</v>
      </c>
      <c r="F82" s="147">
        <v>47268869.729999989</v>
      </c>
      <c r="G82" s="147">
        <v>57984206.789999999</v>
      </c>
      <c r="H82" s="147">
        <v>62499504.799999997</v>
      </c>
      <c r="I82" s="147">
        <v>56463199.82</v>
      </c>
      <c r="J82" s="147">
        <v>45590530.149999991</v>
      </c>
      <c r="K82" s="147">
        <v>38030888.18</v>
      </c>
      <c r="L82" s="147">
        <v>40341040.030000001</v>
      </c>
      <c r="M82" s="147">
        <v>42895121.889999993</v>
      </c>
      <c r="N82" s="471">
        <v>44727501.329999998</v>
      </c>
      <c r="O82" s="148">
        <v>41160750.149999999</v>
      </c>
      <c r="P82" s="223">
        <v>34399961.54999999</v>
      </c>
      <c r="Q82" s="147">
        <v>31204130.920000002</v>
      </c>
      <c r="R82" s="147">
        <v>38928480.199999996</v>
      </c>
      <c r="S82" s="147">
        <v>50890673.93</v>
      </c>
      <c r="T82" s="223">
        <v>55047617.160000004</v>
      </c>
      <c r="U82" s="147">
        <v>49882803.219999999</v>
      </c>
      <c r="V82" s="148">
        <v>42868902.599999987</v>
      </c>
      <c r="W82" s="148">
        <v>32695271.180000007</v>
      </c>
      <c r="X82" s="71">
        <v>36469383.330000006</v>
      </c>
      <c r="Y82" s="448">
        <v>38703556.859999992</v>
      </c>
      <c r="Z82" s="508">
        <v>42159982.489999995</v>
      </c>
      <c r="AA82" s="508">
        <v>34400681</v>
      </c>
      <c r="AB82" s="508">
        <v>34121188.859999999</v>
      </c>
      <c r="AC82" s="508">
        <v>33148621.849999994</v>
      </c>
      <c r="AD82" s="223">
        <v>44470920.479999982</v>
      </c>
      <c r="AE82" s="508">
        <v>56807646.000000007</v>
      </c>
      <c r="AF82" s="223">
        <v>57104079.639999993</v>
      </c>
      <c r="AG82" s="508">
        <v>58602691.160000004</v>
      </c>
      <c r="AH82" s="508">
        <v>43924249.809999995</v>
      </c>
      <c r="AI82" s="223">
        <v>35595317.339999996</v>
      </c>
      <c r="AJ82" s="508">
        <v>36022360.989999995</v>
      </c>
      <c r="AK82" s="572">
        <v>41051226.519999996</v>
      </c>
      <c r="AL82" s="508"/>
      <c r="AM82" s="508"/>
      <c r="AN82" s="508"/>
      <c r="AO82" s="508"/>
      <c r="AP82" s="508"/>
      <c r="AQ82" s="508"/>
      <c r="AR82" s="508"/>
      <c r="AS82" s="508"/>
      <c r="AT82" s="508"/>
      <c r="AU82" s="508"/>
      <c r="AV82" s="508"/>
      <c r="AW82" s="327">
        <f t="shared" si="22"/>
        <v>-6856758.1300000027</v>
      </c>
      <c r="AX82" s="150">
        <f t="shared" si="22"/>
        <v>-8810947.0100000128</v>
      </c>
      <c r="AY82" s="150">
        <f t="shared" si="22"/>
        <v>-8710320.2900000066</v>
      </c>
      <c r="AZ82" s="150">
        <f t="shared" si="22"/>
        <v>-8340389.5299999937</v>
      </c>
      <c r="BA82" s="150">
        <f t="shared" si="22"/>
        <v>-7093532.8599999994</v>
      </c>
      <c r="BB82" s="150">
        <f t="shared" si="22"/>
        <v>-7451887.6399999931</v>
      </c>
      <c r="BC82" s="150">
        <f t="shared" si="22"/>
        <v>-6580396.6000000015</v>
      </c>
      <c r="BD82" s="150">
        <f t="shared" si="22"/>
        <v>-2721627.5500000045</v>
      </c>
      <c r="BE82" s="150">
        <f t="shared" si="22"/>
        <v>-5335616.9999999925</v>
      </c>
      <c r="BF82" s="169">
        <f t="shared" si="22"/>
        <v>-3871656.6999999955</v>
      </c>
    </row>
    <row r="83" spans="1:58" x14ac:dyDescent="0.25">
      <c r="A83" s="4"/>
      <c r="B83" s="132" t="s">
        <v>60</v>
      </c>
      <c r="C83" s="470">
        <v>56304389.119999997</v>
      </c>
      <c r="D83" s="147">
        <v>50716108.360000007</v>
      </c>
      <c r="E83" s="147">
        <v>50292606.890000001</v>
      </c>
      <c r="F83" s="147">
        <v>58746876.569999993</v>
      </c>
      <c r="G83" s="147">
        <v>69622959.160000011</v>
      </c>
      <c r="H83" s="147">
        <v>72336229.620000005</v>
      </c>
      <c r="I83" s="147">
        <v>67048402.199999996</v>
      </c>
      <c r="J83" s="147">
        <v>57382938.719999999</v>
      </c>
      <c r="K83" s="147">
        <v>50406162.139999993</v>
      </c>
      <c r="L83" s="147">
        <v>51724056.700000003</v>
      </c>
      <c r="M83" s="147">
        <v>53370742.059999987</v>
      </c>
      <c r="N83" s="471">
        <v>52767721.600000001</v>
      </c>
      <c r="O83" s="148">
        <v>48767021.230000004</v>
      </c>
      <c r="P83" s="223">
        <v>41534744.979999997</v>
      </c>
      <c r="Q83" s="147">
        <v>41437319.840000004</v>
      </c>
      <c r="R83" s="147">
        <v>52210406.25999999</v>
      </c>
      <c r="S83" s="147">
        <v>62296639.720000014</v>
      </c>
      <c r="T83" s="223">
        <v>65319040.770000003</v>
      </c>
      <c r="U83" s="147">
        <v>61268805.980000004</v>
      </c>
      <c r="V83" s="148">
        <v>50007761.939999998</v>
      </c>
      <c r="W83" s="148">
        <v>44949893.519999996</v>
      </c>
      <c r="X83" s="71">
        <v>45052113.63000001</v>
      </c>
      <c r="Y83" s="448">
        <v>46509416.780000009</v>
      </c>
      <c r="Z83" s="508">
        <v>45758721.649999991</v>
      </c>
      <c r="AA83" s="508">
        <v>45897734</v>
      </c>
      <c r="AB83" s="508">
        <v>46739424.930000015</v>
      </c>
      <c r="AC83" s="508">
        <v>47807928.879999995</v>
      </c>
      <c r="AD83" s="223">
        <v>66870176.539999999</v>
      </c>
      <c r="AE83" s="508">
        <v>73595084.25999999</v>
      </c>
      <c r="AF83" s="223">
        <v>73120450.25</v>
      </c>
      <c r="AG83" s="508">
        <v>74156980.430000007</v>
      </c>
      <c r="AH83" s="508">
        <v>62811378.019999988</v>
      </c>
      <c r="AI83" s="223">
        <v>53932478.839999996</v>
      </c>
      <c r="AJ83" s="508">
        <v>53698944.239999995</v>
      </c>
      <c r="AK83" s="572">
        <v>61730716.079999998</v>
      </c>
      <c r="AL83" s="508"/>
      <c r="AM83" s="508"/>
      <c r="AN83" s="508"/>
      <c r="AO83" s="508"/>
      <c r="AP83" s="508"/>
      <c r="AQ83" s="508"/>
      <c r="AR83" s="508"/>
      <c r="AS83" s="508"/>
      <c r="AT83" s="508"/>
      <c r="AU83" s="508"/>
      <c r="AV83" s="508"/>
      <c r="AW83" s="327">
        <f t="shared" si="22"/>
        <v>-7537367.8899999931</v>
      </c>
      <c r="AX83" s="150">
        <f t="shared" si="22"/>
        <v>-9181363.3800000101</v>
      </c>
      <c r="AY83" s="150">
        <f t="shared" si="22"/>
        <v>-8855287.049999997</v>
      </c>
      <c r="AZ83" s="150">
        <f t="shared" si="22"/>
        <v>-6536470.3100000024</v>
      </c>
      <c r="BA83" s="150">
        <f t="shared" si="22"/>
        <v>-7326319.4399999976</v>
      </c>
      <c r="BB83" s="150">
        <f t="shared" si="22"/>
        <v>-7017188.8500000015</v>
      </c>
      <c r="BC83" s="150">
        <f t="shared" si="22"/>
        <v>-5779596.2199999914</v>
      </c>
      <c r="BD83" s="150">
        <f t="shared" si="22"/>
        <v>-7375176.7800000012</v>
      </c>
      <c r="BE83" s="150">
        <f t="shared" si="22"/>
        <v>-5456268.6199999973</v>
      </c>
      <c r="BF83" s="169">
        <f t="shared" si="22"/>
        <v>-6671943.0699999928</v>
      </c>
    </row>
    <row r="84" spans="1:58" x14ac:dyDescent="0.25">
      <c r="A84" s="4"/>
      <c r="B84" s="132" t="s">
        <v>56</v>
      </c>
      <c r="C84" s="470">
        <v>1104256.2899999998</v>
      </c>
      <c r="D84" s="147">
        <v>998556.67000000016</v>
      </c>
      <c r="E84" s="147">
        <v>928099.04</v>
      </c>
      <c r="F84" s="147">
        <v>858590.25</v>
      </c>
      <c r="G84" s="147">
        <v>865080.72000000009</v>
      </c>
      <c r="H84" s="147">
        <v>880002.80999999994</v>
      </c>
      <c r="I84" s="147">
        <v>1005685.88</v>
      </c>
      <c r="J84" s="147">
        <v>1061356.46</v>
      </c>
      <c r="K84" s="147">
        <v>965502.55999999994</v>
      </c>
      <c r="L84" s="147">
        <v>1047250.1000000001</v>
      </c>
      <c r="M84" s="147">
        <v>1112870.32</v>
      </c>
      <c r="N84" s="471">
        <v>1017419.87</v>
      </c>
      <c r="O84" s="148">
        <v>977526.65999999992</v>
      </c>
      <c r="P84" s="223">
        <v>873824.54000000015</v>
      </c>
      <c r="Q84" s="147">
        <v>755746.74</v>
      </c>
      <c r="R84" s="147">
        <v>772124.62999999989</v>
      </c>
      <c r="S84" s="147">
        <v>781685.72</v>
      </c>
      <c r="T84" s="223">
        <v>807395.29</v>
      </c>
      <c r="U84" s="147">
        <v>833225.1</v>
      </c>
      <c r="V84" s="148">
        <v>880192.87</v>
      </c>
      <c r="W84" s="148">
        <v>914262.86</v>
      </c>
      <c r="X84" s="71">
        <v>1008062.8900000001</v>
      </c>
      <c r="Y84" s="448">
        <v>1037160.91</v>
      </c>
      <c r="Z84" s="508">
        <v>947815.71000000008</v>
      </c>
      <c r="AA84" s="508">
        <v>904826</v>
      </c>
      <c r="AB84" s="508">
        <v>873625.97000000009</v>
      </c>
      <c r="AC84" s="508">
        <v>837959.25</v>
      </c>
      <c r="AD84" s="223">
        <v>798695.6</v>
      </c>
      <c r="AE84" s="508">
        <v>810525.70000000007</v>
      </c>
      <c r="AF84" s="223">
        <v>844507.60000000009</v>
      </c>
      <c r="AG84" s="508">
        <v>896821.54999999993</v>
      </c>
      <c r="AH84" s="508">
        <v>962952.47</v>
      </c>
      <c r="AI84" s="223">
        <v>1010351.41</v>
      </c>
      <c r="AJ84" s="508">
        <v>1068322.6799999997</v>
      </c>
      <c r="AK84" s="572">
        <v>1215859.94</v>
      </c>
      <c r="AL84" s="508"/>
      <c r="AM84" s="508"/>
      <c r="AN84" s="508"/>
      <c r="AO84" s="508"/>
      <c r="AP84" s="508"/>
      <c r="AQ84" s="508"/>
      <c r="AR84" s="508"/>
      <c r="AS84" s="508"/>
      <c r="AT84" s="508"/>
      <c r="AU84" s="508"/>
      <c r="AV84" s="508"/>
      <c r="AW84" s="327">
        <f t="shared" si="22"/>
        <v>-126729.62999999989</v>
      </c>
      <c r="AX84" s="150">
        <f t="shared" si="22"/>
        <v>-124732.13</v>
      </c>
      <c r="AY84" s="150">
        <f t="shared" si="22"/>
        <v>-172352.30000000005</v>
      </c>
      <c r="AZ84" s="150">
        <f t="shared" si="22"/>
        <v>-86465.620000000112</v>
      </c>
      <c r="BA84" s="150">
        <f t="shared" si="22"/>
        <v>-83395.000000000116</v>
      </c>
      <c r="BB84" s="150">
        <f t="shared" si="22"/>
        <v>-72607.519999999902</v>
      </c>
      <c r="BC84" s="150">
        <f t="shared" si="22"/>
        <v>-172460.78000000003</v>
      </c>
      <c r="BD84" s="150">
        <f t="shared" si="22"/>
        <v>-181163.58999999997</v>
      </c>
      <c r="BE84" s="150">
        <f t="shared" si="22"/>
        <v>-51239.699999999953</v>
      </c>
      <c r="BF84" s="169">
        <f t="shared" si="22"/>
        <v>-39187.209999999963</v>
      </c>
    </row>
    <row r="85" spans="1:58" x14ac:dyDescent="0.25">
      <c r="A85" s="4"/>
      <c r="B85" s="132" t="s">
        <v>46</v>
      </c>
      <c r="C85" s="369">
        <v>202425301.28999999</v>
      </c>
      <c r="D85" s="152">
        <v>172362024.28999999</v>
      </c>
      <c r="E85" s="152">
        <v>163848347.25999999</v>
      </c>
      <c r="F85" s="152">
        <v>183720506.46999997</v>
      </c>
      <c r="G85" s="152">
        <v>235062419.53</v>
      </c>
      <c r="H85" s="152">
        <v>249829595.87</v>
      </c>
      <c r="I85" s="152">
        <v>214218785.01999998</v>
      </c>
      <c r="J85" s="152">
        <v>177561053.97</v>
      </c>
      <c r="K85" s="152">
        <v>164842559.75</v>
      </c>
      <c r="L85" s="152">
        <v>180116589.91999999</v>
      </c>
      <c r="M85" s="152">
        <v>194841330.70999998</v>
      </c>
      <c r="N85" s="472">
        <v>188666532.07000002</v>
      </c>
      <c r="O85" s="153">
        <v>173224164.15000001</v>
      </c>
      <c r="P85" s="152">
        <v>160193562.95999998</v>
      </c>
      <c r="Q85" s="152">
        <v>152796578.15000004</v>
      </c>
      <c r="R85" s="152">
        <v>178838030.39999998</v>
      </c>
      <c r="S85" s="152">
        <v>229937638.02000001</v>
      </c>
      <c r="T85" s="224">
        <f>SUM(T80:T84)</f>
        <v>253411955.39000002</v>
      </c>
      <c r="U85" s="152">
        <v>211086114.63000003</v>
      </c>
      <c r="V85" s="162">
        <v>172499327.12</v>
      </c>
      <c r="W85" s="162">
        <v>156281123.11000001</v>
      </c>
      <c r="X85" s="71">
        <v>175878420.11000001</v>
      </c>
      <c r="Y85" s="448">
        <v>191570596.49999997</v>
      </c>
      <c r="Z85" s="280">
        <f>SUM(Z80:Z84)</f>
        <v>194380395.19000003</v>
      </c>
      <c r="AA85" s="283">
        <v>167025023</v>
      </c>
      <c r="AB85" s="283">
        <v>160456561.61000001</v>
      </c>
      <c r="AC85" s="283">
        <v>156235683.43000001</v>
      </c>
      <c r="AD85" s="224">
        <f>SUM(AD80:AD84)</f>
        <v>202304426.96999997</v>
      </c>
      <c r="AE85" s="283">
        <v>242094124.20999998</v>
      </c>
      <c r="AF85" s="224">
        <f>SUM(AF80:AF84)</f>
        <v>239713565.64999998</v>
      </c>
      <c r="AG85" s="283">
        <v>248300152.02000001</v>
      </c>
      <c r="AH85" s="283">
        <v>186637415.81</v>
      </c>
      <c r="AI85" s="224">
        <f t="shared" ref="AI85" si="23">SUM(AI80:AI84)</f>
        <v>170282760.25</v>
      </c>
      <c r="AJ85" s="283">
        <v>178959734.80000001</v>
      </c>
      <c r="AK85" s="575">
        <v>211431117.30000001</v>
      </c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329">
        <f t="shared" si="22"/>
        <v>-29201137.139999986</v>
      </c>
      <c r="AX85" s="159">
        <f t="shared" si="22"/>
        <v>-12168461.330000013</v>
      </c>
      <c r="AY85" s="159">
        <f t="shared" si="22"/>
        <v>-11051769.109999955</v>
      </c>
      <c r="AZ85" s="159">
        <f t="shared" si="22"/>
        <v>-4882476.0699999928</v>
      </c>
      <c r="BA85" s="159">
        <f t="shared" si="22"/>
        <v>-5124781.5099999905</v>
      </c>
      <c r="BB85" s="159">
        <f t="shared" si="22"/>
        <v>3582359.5200000107</v>
      </c>
      <c r="BC85" s="159">
        <f t="shared" si="22"/>
        <v>-3132670.3899999559</v>
      </c>
      <c r="BD85" s="159">
        <f t="shared" si="22"/>
        <v>-5061726.849999994</v>
      </c>
      <c r="BE85" s="159">
        <f t="shared" si="22"/>
        <v>-8561436.6399999857</v>
      </c>
      <c r="BF85" s="173">
        <f t="shared" si="22"/>
        <v>-4238169.8099999726</v>
      </c>
    </row>
    <row r="86" spans="1:58" x14ac:dyDescent="0.25">
      <c r="A86" s="4">
        <v>12</v>
      </c>
      <c r="B86" s="178" t="s">
        <v>37</v>
      </c>
      <c r="C86" s="37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476"/>
      <c r="O86" s="162"/>
      <c r="P86" s="161"/>
      <c r="Q86" s="161"/>
      <c r="R86" s="161"/>
      <c r="S86" s="161"/>
      <c r="T86" s="274"/>
      <c r="U86" s="161"/>
      <c r="V86" s="162"/>
      <c r="W86" s="162"/>
      <c r="X86" s="352"/>
      <c r="Y86" s="535"/>
      <c r="Z86" s="283"/>
      <c r="AA86" s="283"/>
      <c r="AB86" s="283"/>
      <c r="AC86" s="283"/>
      <c r="AD86" s="274"/>
      <c r="AE86" s="283"/>
      <c r="AF86" s="274"/>
      <c r="AG86" s="283"/>
      <c r="AH86" s="283"/>
      <c r="AI86" s="274"/>
      <c r="AJ86" s="283"/>
      <c r="AK86" s="575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329"/>
      <c r="AX86" s="159"/>
      <c r="AY86" s="159"/>
      <c r="AZ86" s="159"/>
      <c r="BA86" s="159"/>
      <c r="BB86" s="159"/>
      <c r="BC86" s="159"/>
      <c r="BD86" s="159"/>
      <c r="BE86" s="159"/>
      <c r="BF86" s="173"/>
    </row>
    <row r="87" spans="1:58" x14ac:dyDescent="0.25">
      <c r="A87" s="4"/>
      <c r="B87" s="132" t="s">
        <v>41</v>
      </c>
      <c r="C87" s="470">
        <v>32579431.240003318</v>
      </c>
      <c r="D87" s="147">
        <v>28390378.110002529</v>
      </c>
      <c r="E87" s="147">
        <v>26646588.110002555</v>
      </c>
      <c r="F87" s="147">
        <v>28586423.050001606</v>
      </c>
      <c r="G87" s="147">
        <v>41711879.510000229</v>
      </c>
      <c r="H87" s="147">
        <v>44878372.030000895</v>
      </c>
      <c r="I87" s="147">
        <v>35853566.72000093</v>
      </c>
      <c r="J87" s="147">
        <v>28181486.550000794</v>
      </c>
      <c r="K87" s="147">
        <v>29050069.320000324</v>
      </c>
      <c r="L87" s="147">
        <v>34132508.880000763</v>
      </c>
      <c r="M87" s="147">
        <v>38455962.91000095</v>
      </c>
      <c r="N87" s="471">
        <v>34363619.900000408</v>
      </c>
      <c r="O87" s="148">
        <v>31117838.460000616</v>
      </c>
      <c r="P87" s="223">
        <v>32100271.340000644</v>
      </c>
      <c r="Q87" s="263">
        <v>30874062.050000601</v>
      </c>
      <c r="R87" s="147">
        <v>34055494.05000063</v>
      </c>
      <c r="S87" s="147">
        <v>47366066.519999385</v>
      </c>
      <c r="T87" s="223">
        <v>52953358.760000534</v>
      </c>
      <c r="U87" s="147">
        <v>39041925.040000409</v>
      </c>
      <c r="V87" s="148">
        <v>29154841.709999621</v>
      </c>
      <c r="W87" s="148">
        <v>28681914.009999275</v>
      </c>
      <c r="X87" s="353">
        <v>34178609.569998816</v>
      </c>
      <c r="Y87" s="536">
        <v>38722572.289999716</v>
      </c>
      <c r="Z87" s="508">
        <v>37211193.429998517</v>
      </c>
      <c r="AA87" s="508">
        <v>40793698.109999955</v>
      </c>
      <c r="AB87" s="508">
        <v>36085223.900000572</v>
      </c>
      <c r="AC87" s="508">
        <v>33243068.979999341</v>
      </c>
      <c r="AD87" s="223">
        <v>42764603.119999848</v>
      </c>
      <c r="AE87" s="508">
        <v>53814690.58999896</v>
      </c>
      <c r="AF87" s="223">
        <v>51820011.749998577</v>
      </c>
      <c r="AG87" s="508">
        <v>54383593.590000801</v>
      </c>
      <c r="AH87" s="508">
        <v>36122420.449999623</v>
      </c>
      <c r="AI87" s="223">
        <v>37358531.719998986</v>
      </c>
      <c r="AJ87" s="508">
        <v>41846354.290000848</v>
      </c>
      <c r="AK87" s="572">
        <v>50862510.000002086</v>
      </c>
      <c r="AL87" s="508"/>
      <c r="AM87" s="508"/>
      <c r="AN87" s="508"/>
      <c r="AO87" s="508"/>
      <c r="AP87" s="508"/>
      <c r="AQ87" s="508"/>
      <c r="AR87" s="508"/>
      <c r="AS87" s="508"/>
      <c r="AT87" s="508"/>
      <c r="AU87" s="508"/>
      <c r="AV87" s="508"/>
      <c r="AW87" s="327">
        <f t="shared" ref="AW87:BF92" si="24">O87-C87</f>
        <v>-1461592.780002702</v>
      </c>
      <c r="AX87" s="150">
        <f t="shared" si="24"/>
        <v>3709893.2299981155</v>
      </c>
      <c r="AY87" s="150">
        <f t="shared" si="24"/>
        <v>4227473.9399980456</v>
      </c>
      <c r="AZ87" s="150">
        <f t="shared" si="24"/>
        <v>5469070.999999024</v>
      </c>
      <c r="BA87" s="150">
        <f t="shared" si="24"/>
        <v>5654187.009999156</v>
      </c>
      <c r="BB87" s="150">
        <f t="shared" si="24"/>
        <v>8074986.7299996391</v>
      </c>
      <c r="BC87" s="150">
        <f t="shared" si="24"/>
        <v>3188358.3199994788</v>
      </c>
      <c r="BD87" s="150">
        <f t="shared" si="24"/>
        <v>973355.15999882668</v>
      </c>
      <c r="BE87" s="150">
        <f t="shared" si="24"/>
        <v>-368155.31000104919</v>
      </c>
      <c r="BF87" s="169">
        <f t="shared" si="24"/>
        <v>46100.689998053014</v>
      </c>
    </row>
    <row r="88" spans="1:58" x14ac:dyDescent="0.25">
      <c r="A88" s="4"/>
      <c r="B88" s="132" t="s">
        <v>42</v>
      </c>
      <c r="C88" s="470">
        <v>3822610.5399999828</v>
      </c>
      <c r="D88" s="147">
        <v>3201848.1100000036</v>
      </c>
      <c r="E88" s="147">
        <v>2840736.1599999899</v>
      </c>
      <c r="F88" s="147">
        <v>2719854.1599999918</v>
      </c>
      <c r="G88" s="147">
        <v>3924165.9099999894</v>
      </c>
      <c r="H88" s="147">
        <v>4164268.5199999916</v>
      </c>
      <c r="I88" s="147">
        <v>3479365.6200000118</v>
      </c>
      <c r="J88" s="147">
        <v>2834037.9999999944</v>
      </c>
      <c r="K88" s="147">
        <v>3024599.0399999819</v>
      </c>
      <c r="L88" s="147">
        <v>3627237.9399999948</v>
      </c>
      <c r="M88" s="147">
        <v>4016089.6599999974</v>
      </c>
      <c r="N88" s="471">
        <v>3652085.3799999868</v>
      </c>
      <c r="O88" s="148">
        <v>3370013.9700000011</v>
      </c>
      <c r="P88" s="223">
        <v>3368531.01</v>
      </c>
      <c r="Q88" s="263">
        <v>3101489.760000017</v>
      </c>
      <c r="R88" s="147">
        <v>3112609.8599999929</v>
      </c>
      <c r="S88" s="147">
        <v>4206742.8400000054</v>
      </c>
      <c r="T88" s="223">
        <v>4886909.4600000018</v>
      </c>
      <c r="U88" s="147">
        <v>3693108.3599999878</v>
      </c>
      <c r="V88" s="148">
        <v>2841395.959999992</v>
      </c>
      <c r="W88" s="148">
        <v>2884526.690000019</v>
      </c>
      <c r="X88" s="353">
        <v>3382885.0399999921</v>
      </c>
      <c r="Y88" s="536">
        <v>3897494.8900000099</v>
      </c>
      <c r="Z88" s="508">
        <v>3788522.0300000301</v>
      </c>
      <c r="AA88" s="508">
        <v>4506655.3699999768</v>
      </c>
      <c r="AB88" s="508">
        <v>3996485.6600000788</v>
      </c>
      <c r="AC88" s="508">
        <v>3630100.1200000495</v>
      </c>
      <c r="AD88" s="223">
        <v>4343479.1599999489</v>
      </c>
      <c r="AE88" s="508">
        <v>5243364.8999999473</v>
      </c>
      <c r="AF88" s="223">
        <v>5175551.2499999842</v>
      </c>
      <c r="AG88" s="508">
        <v>5572339.7900000298</v>
      </c>
      <c r="AH88" s="508">
        <v>3910669.0900000101</v>
      </c>
      <c r="AI88" s="223">
        <v>4115516.1100000115</v>
      </c>
      <c r="AJ88" s="508">
        <v>4879610.9099999499</v>
      </c>
      <c r="AK88" s="572">
        <v>5484766.4799999185</v>
      </c>
      <c r="AL88" s="508"/>
      <c r="AM88" s="508"/>
      <c r="AN88" s="508"/>
      <c r="AO88" s="508"/>
      <c r="AP88" s="508"/>
      <c r="AQ88" s="508"/>
      <c r="AR88" s="508"/>
      <c r="AS88" s="508"/>
      <c r="AT88" s="508"/>
      <c r="AU88" s="508"/>
      <c r="AV88" s="508"/>
      <c r="AW88" s="327">
        <f t="shared" si="24"/>
        <v>-452596.56999998167</v>
      </c>
      <c r="AX88" s="150">
        <f t="shared" si="24"/>
        <v>166682.89999999618</v>
      </c>
      <c r="AY88" s="150">
        <f t="shared" si="24"/>
        <v>260753.6000000271</v>
      </c>
      <c r="AZ88" s="150">
        <f t="shared" si="24"/>
        <v>392755.70000000112</v>
      </c>
      <c r="BA88" s="150">
        <f t="shared" si="24"/>
        <v>282576.930000016</v>
      </c>
      <c r="BB88" s="150">
        <f t="shared" si="24"/>
        <v>722640.94000001019</v>
      </c>
      <c r="BC88" s="150">
        <f t="shared" si="24"/>
        <v>213742.73999997601</v>
      </c>
      <c r="BD88" s="150">
        <f t="shared" si="24"/>
        <v>7357.9599999976344</v>
      </c>
      <c r="BE88" s="150">
        <f t="shared" si="24"/>
        <v>-140072.34999996284</v>
      </c>
      <c r="BF88" s="169">
        <f t="shared" si="24"/>
        <v>-244352.9000000027</v>
      </c>
    </row>
    <row r="89" spans="1:58" x14ac:dyDescent="0.25">
      <c r="A89" s="4"/>
      <c r="B89" s="132" t="s">
        <v>43</v>
      </c>
      <c r="C89" s="470">
        <v>19678440.390000027</v>
      </c>
      <c r="D89" s="147">
        <v>19939684.480000053</v>
      </c>
      <c r="E89" s="147">
        <v>18949222.369999968</v>
      </c>
      <c r="F89" s="147">
        <v>20729509.989999983</v>
      </c>
      <c r="G89" s="147">
        <v>23649632.949999921</v>
      </c>
      <c r="H89" s="147">
        <v>26887786.519999895</v>
      </c>
      <c r="I89" s="147">
        <v>24280516.369999833</v>
      </c>
      <c r="J89" s="147">
        <v>20789707.309999865</v>
      </c>
      <c r="K89" s="147">
        <v>20319516.889999967</v>
      </c>
      <c r="L89" s="147">
        <v>21725900.809999961</v>
      </c>
      <c r="M89" s="147">
        <v>22905263.829999976</v>
      </c>
      <c r="N89" s="471">
        <v>23371183.199999999</v>
      </c>
      <c r="O89" s="148">
        <v>21003606.469999924</v>
      </c>
      <c r="P89" s="223">
        <v>17826323.789999958</v>
      </c>
      <c r="Q89" s="263">
        <v>16251084.249999994</v>
      </c>
      <c r="R89" s="147">
        <v>18046146.740000006</v>
      </c>
      <c r="S89" s="147">
        <v>21602568.110000074</v>
      </c>
      <c r="T89" s="223">
        <v>24946339.839999914</v>
      </c>
      <c r="U89" s="147">
        <v>22480465.940000109</v>
      </c>
      <c r="V89" s="148">
        <v>19408834.830000024</v>
      </c>
      <c r="W89" s="148">
        <v>18087503.920000106</v>
      </c>
      <c r="X89" s="353">
        <v>19261987.58999997</v>
      </c>
      <c r="Y89" s="536">
        <v>20475814.859999806</v>
      </c>
      <c r="Z89" s="508">
        <v>21599263.879999738</v>
      </c>
      <c r="AA89" s="508">
        <v>23710743.639998902</v>
      </c>
      <c r="AB89" s="508">
        <v>23084073.159999639</v>
      </c>
      <c r="AC89" s="508">
        <v>21665516.719999615</v>
      </c>
      <c r="AD89" s="223">
        <v>25660208.999999963</v>
      </c>
      <c r="AE89" s="508">
        <v>28088149.529999599</v>
      </c>
      <c r="AF89" s="223">
        <v>29675794.4399992</v>
      </c>
      <c r="AG89" s="508">
        <v>30190445.329999842</v>
      </c>
      <c r="AH89" s="508">
        <v>24812675.949999504</v>
      </c>
      <c r="AI89" s="223">
        <v>24161403.029999848</v>
      </c>
      <c r="AJ89" s="508">
        <v>24578427.389999602</v>
      </c>
      <c r="AK89" s="572">
        <v>27676512.329999331</v>
      </c>
      <c r="AL89" s="508"/>
      <c r="AM89" s="508"/>
      <c r="AN89" s="508"/>
      <c r="AO89" s="508"/>
      <c r="AP89" s="508"/>
      <c r="AQ89" s="508"/>
      <c r="AR89" s="508"/>
      <c r="AS89" s="508"/>
      <c r="AT89" s="508"/>
      <c r="AU89" s="508"/>
      <c r="AV89" s="508"/>
      <c r="AW89" s="327">
        <f t="shared" si="24"/>
        <v>1325166.0799998976</v>
      </c>
      <c r="AX89" s="150">
        <f t="shared" si="24"/>
        <v>-2113360.6900000945</v>
      </c>
      <c r="AY89" s="150">
        <f t="shared" si="24"/>
        <v>-2698138.1199999731</v>
      </c>
      <c r="AZ89" s="150">
        <f t="shared" si="24"/>
        <v>-2683363.2499999776</v>
      </c>
      <c r="BA89" s="150">
        <f t="shared" si="24"/>
        <v>-2047064.8399998471</v>
      </c>
      <c r="BB89" s="150">
        <f t="shared" si="24"/>
        <v>-1941446.6799999811</v>
      </c>
      <c r="BC89" s="150">
        <f t="shared" si="24"/>
        <v>-1800050.429999724</v>
      </c>
      <c r="BD89" s="150">
        <f t="shared" si="24"/>
        <v>-1380872.4799998403</v>
      </c>
      <c r="BE89" s="150">
        <f t="shared" si="24"/>
        <v>-2232012.969999861</v>
      </c>
      <c r="BF89" s="169">
        <f t="shared" si="24"/>
        <v>-2463913.2199999914</v>
      </c>
    </row>
    <row r="90" spans="1:58" x14ac:dyDescent="0.25">
      <c r="A90" s="4"/>
      <c r="B90" s="132" t="s">
        <v>60</v>
      </c>
      <c r="C90" s="470">
        <v>21094386.239999991</v>
      </c>
      <c r="D90" s="147">
        <v>21111823.470000006</v>
      </c>
      <c r="E90" s="147">
        <v>20897620.610000007</v>
      </c>
      <c r="F90" s="147">
        <v>22790356.510000005</v>
      </c>
      <c r="G90" s="147">
        <v>26298408.629999995</v>
      </c>
      <c r="H90" s="147">
        <v>26950894.130000006</v>
      </c>
      <c r="I90" s="147">
        <v>24895604.580000009</v>
      </c>
      <c r="J90" s="147">
        <v>22775366.260000013</v>
      </c>
      <c r="K90" s="147">
        <v>21997428.969999988</v>
      </c>
      <c r="L90" s="147">
        <v>24457656.600000001</v>
      </c>
      <c r="M90" s="147">
        <v>24510570.640000001</v>
      </c>
      <c r="N90" s="471">
        <v>23987885.870000008</v>
      </c>
      <c r="O90" s="148">
        <v>22450171.639999971</v>
      </c>
      <c r="P90" s="223">
        <v>20715536.319999985</v>
      </c>
      <c r="Q90" s="263">
        <v>18861537.27</v>
      </c>
      <c r="R90" s="147">
        <v>21974240.130000006</v>
      </c>
      <c r="S90" s="147">
        <v>25608446.40000001</v>
      </c>
      <c r="T90" s="223">
        <v>27041186.629999999</v>
      </c>
      <c r="U90" s="147">
        <v>25175802.409999993</v>
      </c>
      <c r="V90" s="148">
        <v>23319306.569999993</v>
      </c>
      <c r="W90" s="148">
        <v>22686710.839999955</v>
      </c>
      <c r="X90" s="353">
        <v>23419741.949999943</v>
      </c>
      <c r="Y90" s="536">
        <v>23159269.910000019</v>
      </c>
      <c r="Z90" s="508">
        <v>23580711.150000073</v>
      </c>
      <c r="AA90" s="508">
        <v>24900494.429999977</v>
      </c>
      <c r="AB90" s="508">
        <v>23376309.070000049</v>
      </c>
      <c r="AC90" s="508">
        <v>22443372.759999961</v>
      </c>
      <c r="AD90" s="223">
        <v>27314922.379999992</v>
      </c>
      <c r="AE90" s="508">
        <v>29874898.439999975</v>
      </c>
      <c r="AF90" s="223">
        <v>28465516.630000062</v>
      </c>
      <c r="AG90" s="508">
        <v>30497891.450000044</v>
      </c>
      <c r="AH90" s="508">
        <v>26194754.400000054</v>
      </c>
      <c r="AI90" s="223">
        <v>24705343.619999997</v>
      </c>
      <c r="AJ90" s="508">
        <v>25017678.859999962</v>
      </c>
      <c r="AK90" s="572">
        <v>25898943.449999947</v>
      </c>
      <c r="AL90" s="508"/>
      <c r="AM90" s="508"/>
      <c r="AN90" s="508"/>
      <c r="AO90" s="508"/>
      <c r="AP90" s="508"/>
      <c r="AQ90" s="508"/>
      <c r="AR90" s="508"/>
      <c r="AS90" s="508"/>
      <c r="AT90" s="508"/>
      <c r="AU90" s="508"/>
      <c r="AV90" s="508"/>
      <c r="AW90" s="327">
        <f t="shared" si="24"/>
        <v>1355785.3999999799</v>
      </c>
      <c r="AX90" s="150">
        <f t="shared" si="24"/>
        <v>-396287.15000002086</v>
      </c>
      <c r="AY90" s="150">
        <f t="shared" si="24"/>
        <v>-2036083.3400000073</v>
      </c>
      <c r="AZ90" s="150">
        <f t="shared" si="24"/>
        <v>-816116.37999999896</v>
      </c>
      <c r="BA90" s="150">
        <f t="shared" si="24"/>
        <v>-689962.22999998555</v>
      </c>
      <c r="BB90" s="150">
        <f t="shared" si="24"/>
        <v>90292.499999992549</v>
      </c>
      <c r="BC90" s="150">
        <f t="shared" si="24"/>
        <v>280197.82999998331</v>
      </c>
      <c r="BD90" s="150">
        <f t="shared" si="24"/>
        <v>543940.30999998003</v>
      </c>
      <c r="BE90" s="150">
        <f t="shared" si="24"/>
        <v>689281.86999996752</v>
      </c>
      <c r="BF90" s="169">
        <f t="shared" si="24"/>
        <v>-1037914.6500000581</v>
      </c>
    </row>
    <row r="91" spans="1:58" x14ac:dyDescent="0.25">
      <c r="A91" s="4"/>
      <c r="B91" s="132" t="s">
        <v>56</v>
      </c>
      <c r="C91" s="470">
        <v>162544.27000000008</v>
      </c>
      <c r="D91" s="147">
        <v>162889.14999999991</v>
      </c>
      <c r="E91" s="147">
        <v>153486.59000000008</v>
      </c>
      <c r="F91" s="147">
        <v>137257.39000000004</v>
      </c>
      <c r="G91" s="147">
        <v>145936.75000000009</v>
      </c>
      <c r="H91" s="147">
        <v>151169.37000000008</v>
      </c>
      <c r="I91" s="147">
        <v>179842.22000000009</v>
      </c>
      <c r="J91" s="147">
        <v>205994.08999999997</v>
      </c>
      <c r="K91" s="147">
        <v>223796.04000000024</v>
      </c>
      <c r="L91" s="147">
        <v>227537.8899999999</v>
      </c>
      <c r="M91" s="147">
        <v>225290.64000000007</v>
      </c>
      <c r="N91" s="471">
        <v>202407.53</v>
      </c>
      <c r="O91" s="148">
        <v>206774.95000000004</v>
      </c>
      <c r="P91" s="223">
        <v>161550.84999999986</v>
      </c>
      <c r="Q91" s="263">
        <v>147002.64999999997</v>
      </c>
      <c r="R91" s="147">
        <v>133774.49000000002</v>
      </c>
      <c r="S91" s="147">
        <v>140696.22000000009</v>
      </c>
      <c r="T91" s="223">
        <v>157840.36000000004</v>
      </c>
      <c r="U91" s="147">
        <v>170027.59000000011</v>
      </c>
      <c r="V91" s="148">
        <v>217060.97999999981</v>
      </c>
      <c r="W91" s="148">
        <v>230712.62999999995</v>
      </c>
      <c r="X91" s="353">
        <v>249569.69000000015</v>
      </c>
      <c r="Y91" s="536">
        <v>248106.04000000062</v>
      </c>
      <c r="Z91" s="508">
        <v>212701.33999999971</v>
      </c>
      <c r="AA91" s="508">
        <v>211647.77000000034</v>
      </c>
      <c r="AB91" s="508">
        <v>185226.61999999988</v>
      </c>
      <c r="AC91" s="508">
        <v>171197.34000000014</v>
      </c>
      <c r="AD91" s="223">
        <v>161544.83999999988</v>
      </c>
      <c r="AE91" s="508">
        <v>168092.54000000004</v>
      </c>
      <c r="AF91" s="223">
        <v>183510.21000000002</v>
      </c>
      <c r="AG91" s="508">
        <v>203405.91999999961</v>
      </c>
      <c r="AH91" s="508">
        <v>233860.2999999999</v>
      </c>
      <c r="AI91" s="223">
        <v>247722.55999999924</v>
      </c>
      <c r="AJ91" s="508">
        <v>265845.74000000017</v>
      </c>
      <c r="AK91" s="572">
        <v>251838.11000000013</v>
      </c>
      <c r="AL91" s="508"/>
      <c r="AM91" s="508"/>
      <c r="AN91" s="508"/>
      <c r="AO91" s="508"/>
      <c r="AP91" s="508"/>
      <c r="AQ91" s="508"/>
      <c r="AR91" s="508"/>
      <c r="AS91" s="508"/>
      <c r="AT91" s="508"/>
      <c r="AU91" s="508"/>
      <c r="AV91" s="508"/>
      <c r="AW91" s="327">
        <f t="shared" si="24"/>
        <v>44230.679999999964</v>
      </c>
      <c r="AX91" s="150">
        <f t="shared" si="24"/>
        <v>-1338.3000000000466</v>
      </c>
      <c r="AY91" s="150">
        <f t="shared" si="24"/>
        <v>-6483.9400000001187</v>
      </c>
      <c r="AZ91" s="150">
        <f t="shared" si="24"/>
        <v>-3482.9000000000233</v>
      </c>
      <c r="BA91" s="150">
        <f t="shared" si="24"/>
        <v>-5240.5299999999988</v>
      </c>
      <c r="BB91" s="150">
        <f t="shared" si="24"/>
        <v>6670.9899999999616</v>
      </c>
      <c r="BC91" s="150">
        <f t="shared" si="24"/>
        <v>-9814.6299999999756</v>
      </c>
      <c r="BD91" s="150">
        <f t="shared" si="24"/>
        <v>11066.889999999839</v>
      </c>
      <c r="BE91" s="150">
        <f t="shared" si="24"/>
        <v>6916.5899999997055</v>
      </c>
      <c r="BF91" s="169">
        <f t="shared" si="24"/>
        <v>22031.80000000025</v>
      </c>
    </row>
    <row r="92" spans="1:58" x14ac:dyDescent="0.25">
      <c r="A92" s="4"/>
      <c r="B92" s="132" t="s">
        <v>46</v>
      </c>
      <c r="C92" s="369">
        <v>77337412.680003315</v>
      </c>
      <c r="D92" s="152">
        <v>72806623.320002586</v>
      </c>
      <c r="E92" s="152">
        <v>69487653.840002522</v>
      </c>
      <c r="F92" s="152">
        <v>74963401.100001588</v>
      </c>
      <c r="G92" s="152">
        <v>95730023.750000134</v>
      </c>
      <c r="H92" s="152">
        <v>103032490.5700008</v>
      </c>
      <c r="I92" s="152">
        <v>88688895.51000078</v>
      </c>
      <c r="J92" s="152">
        <v>74786592.210000664</v>
      </c>
      <c r="K92" s="152">
        <v>74615410.260000259</v>
      </c>
      <c r="L92" s="152">
        <v>84170842.120000735</v>
      </c>
      <c r="M92" s="152">
        <v>90113177.680000916</v>
      </c>
      <c r="N92" s="472">
        <v>85577181.880000398</v>
      </c>
      <c r="O92" s="153">
        <v>78148405.490000516</v>
      </c>
      <c r="P92" s="224">
        <v>74172213.310000569</v>
      </c>
      <c r="Q92" s="264">
        <v>69235175.980000615</v>
      </c>
      <c r="R92" s="152">
        <v>77322265.270000637</v>
      </c>
      <c r="S92" s="152">
        <v>98924520.089999467</v>
      </c>
      <c r="T92" s="224">
        <f>SUM(T87:T91)</f>
        <v>109985635.05000044</v>
      </c>
      <c r="U92" s="152">
        <v>90561329.340000495</v>
      </c>
      <c r="V92" s="162">
        <v>74941440.049999639</v>
      </c>
      <c r="W92" s="162">
        <v>72571368.089999348</v>
      </c>
      <c r="X92" s="353">
        <v>80492793.839998722</v>
      </c>
      <c r="Y92" s="536">
        <v>86503257.989999548</v>
      </c>
      <c r="Z92" s="280">
        <f>SUM(Z87:Z91)</f>
        <v>86392391.829998374</v>
      </c>
      <c r="AA92" s="283">
        <v>94123239.319998801</v>
      </c>
      <c r="AB92" s="283">
        <v>86727318.410000339</v>
      </c>
      <c r="AC92" s="283">
        <v>81153255.919998974</v>
      </c>
      <c r="AD92" s="224">
        <f>SUM(AD87:AD91)</f>
        <v>100244758.49999976</v>
      </c>
      <c r="AE92" s="283">
        <v>117189195.99999849</v>
      </c>
      <c r="AF92" s="224">
        <f>SUM(AF87:AF91)</f>
        <v>115320384.27999781</v>
      </c>
      <c r="AG92" s="283">
        <v>120847676.08000071</v>
      </c>
      <c r="AH92" s="283">
        <v>91274380.189999193</v>
      </c>
      <c r="AI92" s="224">
        <f t="shared" ref="AI92" si="25">SUM(AI87:AI91)</f>
        <v>90588517.039998859</v>
      </c>
      <c r="AJ92" s="283">
        <v>96587917.19000037</v>
      </c>
      <c r="AK92" s="575">
        <v>110174570.37000127</v>
      </c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329">
        <f t="shared" si="24"/>
        <v>810992.80999720097</v>
      </c>
      <c r="AX92" s="159">
        <f t="shared" si="24"/>
        <v>1365589.989997983</v>
      </c>
      <c r="AY92" s="159">
        <f t="shared" si="24"/>
        <v>-252477.86000190675</v>
      </c>
      <c r="AZ92" s="159">
        <f t="shared" si="24"/>
        <v>2358864.1699990481</v>
      </c>
      <c r="BA92" s="159">
        <f t="shared" si="24"/>
        <v>3194496.339999333</v>
      </c>
      <c r="BB92" s="159">
        <f t="shared" si="24"/>
        <v>6953144.4799996465</v>
      </c>
      <c r="BC92" s="159">
        <f t="shared" si="24"/>
        <v>1872433.8299997151</v>
      </c>
      <c r="BD92" s="159">
        <f t="shared" si="24"/>
        <v>154847.8399989754</v>
      </c>
      <c r="BE92" s="159">
        <f t="shared" si="24"/>
        <v>-2044042.1700009108</v>
      </c>
      <c r="BF92" s="173">
        <f t="shared" si="24"/>
        <v>-3678048.2800020128</v>
      </c>
    </row>
    <row r="93" spans="1:58" x14ac:dyDescent="0.25">
      <c r="A93" s="4">
        <v>13</v>
      </c>
      <c r="B93" s="180" t="s">
        <v>48</v>
      </c>
      <c r="C93" s="371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476"/>
      <c r="O93" s="159"/>
      <c r="P93" s="163"/>
      <c r="Q93" s="163"/>
      <c r="R93" s="163"/>
      <c r="S93" s="163"/>
      <c r="T93" s="275"/>
      <c r="U93" s="161"/>
      <c r="V93" s="162"/>
      <c r="W93" s="162"/>
      <c r="X93" s="352"/>
      <c r="Y93" s="535"/>
      <c r="Z93" s="283"/>
      <c r="AA93" s="283"/>
      <c r="AB93" s="283"/>
      <c r="AC93" s="283"/>
      <c r="AD93" s="275"/>
      <c r="AE93" s="282"/>
      <c r="AF93" s="275"/>
      <c r="AG93" s="282"/>
      <c r="AH93" s="282"/>
      <c r="AI93" s="274"/>
      <c r="AJ93" s="283"/>
      <c r="AK93" s="575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327"/>
      <c r="AX93" s="150"/>
      <c r="AY93" s="150"/>
      <c r="AZ93" s="150"/>
      <c r="BA93" s="150"/>
      <c r="BB93" s="150"/>
      <c r="BC93" s="150"/>
      <c r="BD93" s="150"/>
      <c r="BE93" s="150"/>
      <c r="BF93" s="169"/>
    </row>
    <row r="94" spans="1:58" x14ac:dyDescent="0.25">
      <c r="A94" s="4"/>
      <c r="B94" s="132" t="s">
        <v>41</v>
      </c>
      <c r="C94" s="371">
        <v>125786264.33000332</v>
      </c>
      <c r="D94" s="161">
        <v>102712259.43000253</v>
      </c>
      <c r="E94" s="161">
        <v>96513838.450002551</v>
      </c>
      <c r="F94" s="161">
        <v>102692177.4900016</v>
      </c>
      <c r="G94" s="161">
        <v>144769536.6000002</v>
      </c>
      <c r="H94" s="161">
        <v>155312033.08000088</v>
      </c>
      <c r="I94" s="161">
        <v>122553802.03000093</v>
      </c>
      <c r="J94" s="161">
        <v>99179487.210000783</v>
      </c>
      <c r="K94" s="161">
        <v>101836547.46000032</v>
      </c>
      <c r="L94" s="161">
        <v>118046294.94000077</v>
      </c>
      <c r="M94" s="161">
        <v>132379352.20000094</v>
      </c>
      <c r="N94" s="476">
        <v>121056586.74000043</v>
      </c>
      <c r="O94" s="162">
        <v>110147903.70000063</v>
      </c>
      <c r="P94" s="161">
        <v>112232795.67000064</v>
      </c>
      <c r="Q94" s="161">
        <v>76380621.780000001</v>
      </c>
      <c r="R94" s="161">
        <v>117788440.06000063</v>
      </c>
      <c r="S94" s="161">
        <v>159321420.97999936</v>
      </c>
      <c r="T94" s="274">
        <f>+T80+T87</f>
        <v>180666192.46000054</v>
      </c>
      <c r="U94" s="161">
        <v>134541074.73000044</v>
      </c>
      <c r="V94" s="162">
        <v>104920430.12999962</v>
      </c>
      <c r="W94" s="162">
        <v>103412655.05999929</v>
      </c>
      <c r="X94" s="71">
        <v>123970004.47999881</v>
      </c>
      <c r="Y94" s="448">
        <v>139937711.16999972</v>
      </c>
      <c r="Z94" s="283">
        <f>+Z80+Z87</f>
        <v>138426443.19999856</v>
      </c>
      <c r="AA94" s="283">
        <v>123619025.10999995</v>
      </c>
      <c r="AB94" s="283">
        <v>111949717.75000057</v>
      </c>
      <c r="AC94" s="283">
        <v>105014502.06999937</v>
      </c>
      <c r="AD94" s="274">
        <f>+AD80+AD87</f>
        <v>129925352.44999987</v>
      </c>
      <c r="AE94" s="283">
        <v>161190468.99999896</v>
      </c>
      <c r="AF94" s="274">
        <f>+AF80+AF87</f>
        <v>156967078.20999858</v>
      </c>
      <c r="AG94" s="283">
        <v>165381297.4400008</v>
      </c>
      <c r="AH94" s="283">
        <v>112469334.88999966</v>
      </c>
      <c r="AI94" s="274">
        <f t="shared" ref="AI94:AI98" si="26">+AI80+AI87</f>
        <v>114405517.76999898</v>
      </c>
      <c r="AJ94" s="283">
        <v>126963372.25000086</v>
      </c>
      <c r="AK94" s="575">
        <v>154573643.2700021</v>
      </c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329">
        <f t="shared" ref="AW94:BF99" si="27">O94-C94</f>
        <v>-15638360.630002692</v>
      </c>
      <c r="AX94" s="159">
        <f t="shared" si="27"/>
        <v>9520536.2399981171</v>
      </c>
      <c r="AY94" s="159">
        <f t="shared" si="27"/>
        <v>-20133216.67000255</v>
      </c>
      <c r="AZ94" s="159">
        <f t="shared" si="27"/>
        <v>15096262.569999024</v>
      </c>
      <c r="BA94" s="159">
        <f t="shared" si="27"/>
        <v>14551884.379999161</v>
      </c>
      <c r="BB94" s="159">
        <f t="shared" si="27"/>
        <v>25354159.379999667</v>
      </c>
      <c r="BC94" s="159">
        <f t="shared" si="27"/>
        <v>11987272.699999511</v>
      </c>
      <c r="BD94" s="159">
        <f t="shared" si="27"/>
        <v>5740942.9199988395</v>
      </c>
      <c r="BE94" s="159">
        <f t="shared" si="27"/>
        <v>1576107.5999989659</v>
      </c>
      <c r="BF94" s="173">
        <f t="shared" si="27"/>
        <v>5923709.5399980396</v>
      </c>
    </row>
    <row r="95" spans="1:58" x14ac:dyDescent="0.25">
      <c r="A95" s="4"/>
      <c r="B95" s="132" t="s">
        <v>42</v>
      </c>
      <c r="C95" s="371">
        <v>7614925.049999983</v>
      </c>
      <c r="D95" s="161">
        <v>6316417.4900000039</v>
      </c>
      <c r="E95" s="161">
        <v>5686675.9399999902</v>
      </c>
      <c r="F95" s="161">
        <v>5460269.6399999913</v>
      </c>
      <c r="G95" s="161">
        <v>7456681.6799999904</v>
      </c>
      <c r="H95" s="161">
        <v>7844466.109999992</v>
      </c>
      <c r="I95" s="161">
        <v>6480627.4300000118</v>
      </c>
      <c r="J95" s="161">
        <v>5362265.9799999949</v>
      </c>
      <c r="K95" s="161">
        <v>5678127.7699999809</v>
      </c>
      <c r="L95" s="161">
        <v>6717694.9699999951</v>
      </c>
      <c r="M95" s="161">
        <v>7555296.8099999977</v>
      </c>
      <c r="N95" s="476">
        <v>7113007.8099999875</v>
      </c>
      <c r="O95" s="162">
        <v>6658814.8400000017</v>
      </c>
      <c r="P95" s="161">
        <v>6621038.5699999994</v>
      </c>
      <c r="Q95" s="161">
        <v>3018758.8699999996</v>
      </c>
      <c r="R95" s="161">
        <v>6306683.1599999927</v>
      </c>
      <c r="S95" s="161">
        <v>8220027.0300000049</v>
      </c>
      <c r="T95" s="274">
        <f>+T81+T88</f>
        <v>9411977.9300000016</v>
      </c>
      <c r="U95" s="161">
        <v>7295238.999999987</v>
      </c>
      <c r="V95" s="162">
        <v>5818277.2499999925</v>
      </c>
      <c r="W95" s="162">
        <v>5875481.190000019</v>
      </c>
      <c r="X95" s="71">
        <v>6940350.3899999931</v>
      </c>
      <c r="Y95" s="448">
        <v>8002817.9600000102</v>
      </c>
      <c r="Z95" s="283">
        <f>+Z81+Z88</f>
        <v>8087147.6000000304</v>
      </c>
      <c r="AA95" s="283">
        <v>7503110.3699999768</v>
      </c>
      <c r="AB95" s="283">
        <v>6854313.6600000793</v>
      </c>
      <c r="AC95" s="283">
        <v>6299840.4800000489</v>
      </c>
      <c r="AD95" s="274">
        <f>+AD81+AD88</f>
        <v>7347364.1799999494</v>
      </c>
      <c r="AE95" s="283">
        <v>8748454.7399999481</v>
      </c>
      <c r="AF95" s="274">
        <f>+AF81+AF88</f>
        <v>8673012.9499999844</v>
      </c>
      <c r="AG95" s="283">
        <v>9218294.8200000301</v>
      </c>
      <c r="AH95" s="283">
        <v>6502590.1600000095</v>
      </c>
      <c r="AI95" s="274">
        <f t="shared" si="26"/>
        <v>6813142.7200000118</v>
      </c>
      <c r="AJ95" s="283">
        <v>7932699.8399999496</v>
      </c>
      <c r="AK95" s="575">
        <v>9206947.9699999187</v>
      </c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329">
        <f t="shared" si="27"/>
        <v>-956110.20999998134</v>
      </c>
      <c r="AX95" s="159">
        <f t="shared" si="27"/>
        <v>304621.07999999542</v>
      </c>
      <c r="AY95" s="159">
        <f t="shared" si="27"/>
        <v>-2667917.0699999905</v>
      </c>
      <c r="AZ95" s="159">
        <f t="shared" si="27"/>
        <v>846413.52000000142</v>
      </c>
      <c r="BA95" s="159">
        <f t="shared" si="27"/>
        <v>763345.35000001453</v>
      </c>
      <c r="BB95" s="159">
        <f t="shared" si="27"/>
        <v>1567511.8200000096</v>
      </c>
      <c r="BC95" s="159">
        <f t="shared" si="27"/>
        <v>814611.56999997515</v>
      </c>
      <c r="BD95" s="159">
        <f t="shared" si="27"/>
        <v>456011.26999999769</v>
      </c>
      <c r="BE95" s="159">
        <f t="shared" si="27"/>
        <v>197353.42000003811</v>
      </c>
      <c r="BF95" s="173">
        <f t="shared" si="27"/>
        <v>222655.41999999806</v>
      </c>
    </row>
    <row r="96" spans="1:58" x14ac:dyDescent="0.25">
      <c r="A96" s="4"/>
      <c r="B96" s="132" t="s">
        <v>43</v>
      </c>
      <c r="C96" s="371">
        <v>67695948.670000032</v>
      </c>
      <c r="D96" s="161">
        <v>63150593.040000051</v>
      </c>
      <c r="E96" s="161">
        <v>58863673.579999976</v>
      </c>
      <c r="F96" s="161">
        <v>67998379.719999969</v>
      </c>
      <c r="G96" s="161">
        <v>81633839.73999992</v>
      </c>
      <c r="H96" s="161">
        <v>89387291.319999889</v>
      </c>
      <c r="I96" s="161">
        <v>80743716.189999834</v>
      </c>
      <c r="J96" s="161">
        <v>66380237.459999859</v>
      </c>
      <c r="K96" s="161">
        <v>58350405.069999963</v>
      </c>
      <c r="L96" s="161">
        <v>62066940.839999959</v>
      </c>
      <c r="M96" s="161">
        <v>65800385.719999969</v>
      </c>
      <c r="N96" s="476">
        <v>68098684.530000001</v>
      </c>
      <c r="O96" s="162">
        <v>62164356.619999923</v>
      </c>
      <c r="P96" s="161">
        <v>52226285.339999944</v>
      </c>
      <c r="Q96" s="161">
        <v>31204130.920000002</v>
      </c>
      <c r="R96" s="161">
        <v>56974626.939999998</v>
      </c>
      <c r="S96" s="161">
        <v>72493242.040000081</v>
      </c>
      <c r="T96" s="274">
        <f>+T82+T89</f>
        <v>79993956.999999911</v>
      </c>
      <c r="U96" s="161">
        <v>72363269.160000116</v>
      </c>
      <c r="V96" s="162">
        <v>62277737.430000007</v>
      </c>
      <c r="W96" s="162">
        <v>50782775.100000113</v>
      </c>
      <c r="X96" s="71">
        <v>55731370.919999972</v>
      </c>
      <c r="Y96" s="448">
        <v>59179371.719999798</v>
      </c>
      <c r="Z96" s="283">
        <f>+Z82+Z89</f>
        <v>63759246.369999737</v>
      </c>
      <c r="AA96" s="283">
        <v>58111424.639998898</v>
      </c>
      <c r="AB96" s="283">
        <v>57205262.019999638</v>
      </c>
      <c r="AC96" s="283">
        <v>54814138.569999605</v>
      </c>
      <c r="AD96" s="274">
        <f>+AD82+AD89</f>
        <v>70131129.479999945</v>
      </c>
      <c r="AE96" s="283">
        <v>84895795.529999614</v>
      </c>
      <c r="AF96" s="274">
        <f>+AF82+AF89</f>
        <v>86779874.079999194</v>
      </c>
      <c r="AG96" s="283">
        <v>88793136.489999846</v>
      </c>
      <c r="AH96" s="283">
        <v>68736925.759999499</v>
      </c>
      <c r="AI96" s="274">
        <f t="shared" si="26"/>
        <v>59756720.369999841</v>
      </c>
      <c r="AJ96" s="283">
        <v>60600788.379999593</v>
      </c>
      <c r="AK96" s="575">
        <v>68727738.849999323</v>
      </c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329">
        <f t="shared" si="27"/>
        <v>-5531592.0500001088</v>
      </c>
      <c r="AX96" s="159">
        <f t="shared" si="27"/>
        <v>-10924307.700000107</v>
      </c>
      <c r="AY96" s="159">
        <f t="shared" si="27"/>
        <v>-27659542.659999974</v>
      </c>
      <c r="AZ96" s="159">
        <f t="shared" si="27"/>
        <v>-11023752.779999971</v>
      </c>
      <c r="BA96" s="159">
        <f t="shared" si="27"/>
        <v>-9140597.6999998391</v>
      </c>
      <c r="BB96" s="159">
        <f t="shared" si="27"/>
        <v>-9393334.3199999779</v>
      </c>
      <c r="BC96" s="159">
        <f t="shared" si="27"/>
        <v>-8380447.0299997181</v>
      </c>
      <c r="BD96" s="159">
        <f t="shared" si="27"/>
        <v>-4102500.0299998522</v>
      </c>
      <c r="BE96" s="159">
        <f t="shared" si="27"/>
        <v>-7567629.9699998498</v>
      </c>
      <c r="BF96" s="173">
        <f t="shared" si="27"/>
        <v>-6335569.9199999869</v>
      </c>
    </row>
    <row r="97" spans="1:58" x14ac:dyDescent="0.25">
      <c r="A97" s="4"/>
      <c r="B97" s="132" t="s">
        <v>60</v>
      </c>
      <c r="C97" s="371">
        <v>77398775.359999985</v>
      </c>
      <c r="D97" s="161">
        <v>71827931.830000013</v>
      </c>
      <c r="E97" s="161">
        <v>71190227.5</v>
      </c>
      <c r="F97" s="161">
        <v>81537233.079999998</v>
      </c>
      <c r="G97" s="161">
        <v>95921367.790000007</v>
      </c>
      <c r="H97" s="161">
        <v>99287123.750000015</v>
      </c>
      <c r="I97" s="161">
        <v>91944006.780000001</v>
      </c>
      <c r="J97" s="161">
        <v>80158304.980000019</v>
      </c>
      <c r="K97" s="161">
        <v>72403591.109999985</v>
      </c>
      <c r="L97" s="161">
        <v>76181713.300000012</v>
      </c>
      <c r="M97" s="161">
        <v>77881312.699999988</v>
      </c>
      <c r="N97" s="476">
        <v>76755607.470000014</v>
      </c>
      <c r="O97" s="162">
        <v>71217192.869999975</v>
      </c>
      <c r="P97" s="161">
        <v>62250281.299999982</v>
      </c>
      <c r="Q97" s="161">
        <v>41437319.840000004</v>
      </c>
      <c r="R97" s="161">
        <v>74184646.390000001</v>
      </c>
      <c r="S97" s="161">
        <v>87905086.12000002</v>
      </c>
      <c r="T97" s="274">
        <f>+T83+T90</f>
        <v>92360227.400000006</v>
      </c>
      <c r="U97" s="161">
        <v>86444608.390000001</v>
      </c>
      <c r="V97" s="162">
        <v>73327068.50999999</v>
      </c>
      <c r="W97" s="162">
        <v>67636604.359999955</v>
      </c>
      <c r="X97" s="71">
        <v>68471855.579999954</v>
      </c>
      <c r="Y97" s="448">
        <v>69668686.690000027</v>
      </c>
      <c r="Z97" s="283">
        <f>+Z83+Z90</f>
        <v>69339432.800000072</v>
      </c>
      <c r="AA97" s="283">
        <v>70798228.429999977</v>
      </c>
      <c r="AB97" s="283">
        <v>70115734.00000006</v>
      </c>
      <c r="AC97" s="283">
        <v>70251301.639999956</v>
      </c>
      <c r="AD97" s="274">
        <f>+AD83+AD90</f>
        <v>94185098.919999987</v>
      </c>
      <c r="AE97" s="283">
        <v>103469982.69999996</v>
      </c>
      <c r="AF97" s="274">
        <f>+AF83+AF90</f>
        <v>101585966.88000005</v>
      </c>
      <c r="AG97" s="283">
        <v>104654871.88000005</v>
      </c>
      <c r="AH97" s="283">
        <v>89006132.420000046</v>
      </c>
      <c r="AI97" s="274">
        <f t="shared" si="26"/>
        <v>78637822.459999993</v>
      </c>
      <c r="AJ97" s="283">
        <v>78716623.099999964</v>
      </c>
      <c r="AK97" s="575">
        <v>87629659.529999942</v>
      </c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329">
        <f t="shared" si="27"/>
        <v>-6181582.4900000095</v>
      </c>
      <c r="AX97" s="159">
        <f t="shared" si="27"/>
        <v>-9577650.530000031</v>
      </c>
      <c r="AY97" s="159">
        <f t="shared" si="27"/>
        <v>-29752907.659999996</v>
      </c>
      <c r="AZ97" s="159">
        <f t="shared" si="27"/>
        <v>-7352586.6899999976</v>
      </c>
      <c r="BA97" s="159">
        <f t="shared" si="27"/>
        <v>-8016281.6699999869</v>
      </c>
      <c r="BB97" s="159">
        <f t="shared" si="27"/>
        <v>-6926896.3500000089</v>
      </c>
      <c r="BC97" s="159">
        <f t="shared" si="27"/>
        <v>-5499398.3900000006</v>
      </c>
      <c r="BD97" s="159">
        <f t="shared" si="27"/>
        <v>-6831236.4700000286</v>
      </c>
      <c r="BE97" s="159">
        <f t="shared" si="27"/>
        <v>-4766986.7500000298</v>
      </c>
      <c r="BF97" s="173">
        <f t="shared" si="27"/>
        <v>-7709857.7200000584</v>
      </c>
    </row>
    <row r="98" spans="1:58" x14ac:dyDescent="0.25">
      <c r="A98" s="4"/>
      <c r="B98" s="132" t="s">
        <v>56</v>
      </c>
      <c r="C98" s="371">
        <v>1266800.5599999998</v>
      </c>
      <c r="D98" s="161">
        <v>1161445.82</v>
      </c>
      <c r="E98" s="161">
        <v>1081585.6300000001</v>
      </c>
      <c r="F98" s="161">
        <v>995847.64</v>
      </c>
      <c r="G98" s="161">
        <v>1011017.4700000002</v>
      </c>
      <c r="H98" s="161">
        <v>1031172.18</v>
      </c>
      <c r="I98" s="161">
        <v>1185528.1000000001</v>
      </c>
      <c r="J98" s="161">
        <v>1267350.5499999998</v>
      </c>
      <c r="K98" s="161">
        <v>1189298.6000000001</v>
      </c>
      <c r="L98" s="161">
        <v>1274787.99</v>
      </c>
      <c r="M98" s="161">
        <v>1338160.9600000002</v>
      </c>
      <c r="N98" s="476">
        <v>1219827.3999999999</v>
      </c>
      <c r="O98" s="162">
        <v>1184301.6099999999</v>
      </c>
      <c r="P98" s="161">
        <v>1035375.39</v>
      </c>
      <c r="Q98" s="161">
        <v>755746.74</v>
      </c>
      <c r="R98" s="161">
        <v>905899.11999999988</v>
      </c>
      <c r="S98" s="161">
        <v>922381.94000000006</v>
      </c>
      <c r="T98" s="274">
        <f>+T84+T91</f>
        <v>965235.65000000014</v>
      </c>
      <c r="U98" s="161">
        <v>1003252.6900000001</v>
      </c>
      <c r="V98" s="162">
        <v>1097253.8499999999</v>
      </c>
      <c r="W98" s="162">
        <v>1144975.49</v>
      </c>
      <c r="X98" s="71">
        <v>1257632.5800000003</v>
      </c>
      <c r="Y98" s="448">
        <v>1285266.9500000007</v>
      </c>
      <c r="Z98" s="283">
        <f>+Z84+Z91</f>
        <v>1160517.0499999998</v>
      </c>
      <c r="AA98" s="283">
        <v>1116473.7700000003</v>
      </c>
      <c r="AB98" s="283">
        <v>1058852.5899999999</v>
      </c>
      <c r="AC98" s="283">
        <v>1009156.5900000001</v>
      </c>
      <c r="AD98" s="274">
        <f>+AD84+AD91</f>
        <v>960240.43999999983</v>
      </c>
      <c r="AE98" s="283">
        <v>978618.24000000011</v>
      </c>
      <c r="AF98" s="274">
        <f>+AF84+AF91</f>
        <v>1028017.81</v>
      </c>
      <c r="AG98" s="283">
        <v>1100227.4699999995</v>
      </c>
      <c r="AH98" s="283">
        <v>1196812.7699999998</v>
      </c>
      <c r="AI98" s="274">
        <f t="shared" si="26"/>
        <v>1258073.9699999993</v>
      </c>
      <c r="AJ98" s="283">
        <v>1334168.42</v>
      </c>
      <c r="AK98" s="575">
        <v>1467698.05</v>
      </c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329">
        <f t="shared" si="27"/>
        <v>-82498.949999999953</v>
      </c>
      <c r="AX98" s="159">
        <f t="shared" si="27"/>
        <v>-126070.43000000005</v>
      </c>
      <c r="AY98" s="159">
        <f t="shared" si="27"/>
        <v>-325838.89000000013</v>
      </c>
      <c r="AZ98" s="159">
        <f t="shared" si="27"/>
        <v>-89948.520000000135</v>
      </c>
      <c r="BA98" s="159">
        <f t="shared" si="27"/>
        <v>-88635.530000000144</v>
      </c>
      <c r="BB98" s="159">
        <f t="shared" si="27"/>
        <v>-65936.529999999912</v>
      </c>
      <c r="BC98" s="159">
        <f t="shared" si="27"/>
        <v>-182275.41000000003</v>
      </c>
      <c r="BD98" s="159">
        <f t="shared" si="27"/>
        <v>-170096.69999999995</v>
      </c>
      <c r="BE98" s="159">
        <f t="shared" si="27"/>
        <v>-44323.110000000102</v>
      </c>
      <c r="BF98" s="173">
        <f t="shared" si="27"/>
        <v>-17155.409999999683</v>
      </c>
    </row>
    <row r="99" spans="1:58" ht="15.75" thickBot="1" x14ac:dyDescent="0.3">
      <c r="A99" s="4"/>
      <c r="B99" s="179" t="s">
        <v>46</v>
      </c>
      <c r="C99" s="372">
        <v>279762713.97000331</v>
      </c>
      <c r="D99" s="156">
        <v>245168647.61000261</v>
      </c>
      <c r="E99" s="156">
        <v>233336001.10000253</v>
      </c>
      <c r="F99" s="156">
        <v>258683907.57000154</v>
      </c>
      <c r="G99" s="156">
        <v>330792443.28000015</v>
      </c>
      <c r="H99" s="156">
        <v>352862086.44000077</v>
      </c>
      <c r="I99" s="156">
        <v>302907680.53000081</v>
      </c>
      <c r="J99" s="156">
        <v>252347646.18000066</v>
      </c>
      <c r="K99" s="156">
        <v>239457970.01000023</v>
      </c>
      <c r="L99" s="156">
        <v>264287432.04000074</v>
      </c>
      <c r="M99" s="156">
        <v>284954508.39000088</v>
      </c>
      <c r="N99" s="473">
        <v>274243713.95000041</v>
      </c>
      <c r="O99" s="157">
        <v>251372569.64000055</v>
      </c>
      <c r="P99" s="156">
        <v>234365776.27000055</v>
      </c>
      <c r="Q99" s="156">
        <v>152796578.15000004</v>
      </c>
      <c r="R99" s="156">
        <v>256160295.67000061</v>
      </c>
      <c r="S99" s="156">
        <v>328862158.10999948</v>
      </c>
      <c r="T99" s="273">
        <f>SUM(T94:T98)</f>
        <v>363397590.44000041</v>
      </c>
      <c r="U99" s="156">
        <v>301647443.97000057</v>
      </c>
      <c r="V99" s="157">
        <v>247440767.1699996</v>
      </c>
      <c r="W99" s="157">
        <v>228852491.19999939</v>
      </c>
      <c r="X99" s="157">
        <v>228852491.19999939</v>
      </c>
      <c r="Y99" s="372">
        <v>278073854.48999953</v>
      </c>
      <c r="Z99" s="398">
        <f>SUM(Z94:Z98)</f>
        <v>280772787.01999837</v>
      </c>
      <c r="AA99" s="398">
        <v>261148262.3199988</v>
      </c>
      <c r="AB99" s="398">
        <v>247183880.02000037</v>
      </c>
      <c r="AC99" s="398">
        <v>237388939.34999898</v>
      </c>
      <c r="AD99" s="273">
        <f>SUM(AD94:AD98)</f>
        <v>302549185.46999973</v>
      </c>
      <c r="AE99" s="398">
        <v>359283320.20999849</v>
      </c>
      <c r="AF99" s="273">
        <f>SUM(AF94:AF98)</f>
        <v>355033949.9299978</v>
      </c>
      <c r="AG99" s="398">
        <v>369147828.10000074</v>
      </c>
      <c r="AH99" s="398">
        <v>277911795.99999917</v>
      </c>
      <c r="AI99" s="273">
        <f t="shared" ref="AI99" si="28">SUM(AI94:AI98)</f>
        <v>260871277.2899988</v>
      </c>
      <c r="AJ99" s="398">
        <v>275547651.99000037</v>
      </c>
      <c r="AK99" s="574">
        <v>321605687.67000133</v>
      </c>
      <c r="AL99" s="398"/>
      <c r="AM99" s="398"/>
      <c r="AN99" s="398"/>
      <c r="AO99" s="398"/>
      <c r="AP99" s="398"/>
      <c r="AQ99" s="398"/>
      <c r="AR99" s="398"/>
      <c r="AS99" s="398"/>
      <c r="AT99" s="398"/>
      <c r="AU99" s="398"/>
      <c r="AV99" s="398"/>
      <c r="AW99" s="328">
        <f t="shared" si="27"/>
        <v>-28390144.330002755</v>
      </c>
      <c r="AX99" s="158">
        <f t="shared" si="27"/>
        <v>-10802871.34000206</v>
      </c>
      <c r="AY99" s="158">
        <f t="shared" si="27"/>
        <v>-80539422.950002491</v>
      </c>
      <c r="AZ99" s="158">
        <f t="shared" si="27"/>
        <v>-2523611.9000009298</v>
      </c>
      <c r="BA99" s="158">
        <f t="shared" si="27"/>
        <v>-1930285.1700006723</v>
      </c>
      <c r="BB99" s="158">
        <f t="shared" si="27"/>
        <v>10535503.999999642</v>
      </c>
      <c r="BC99" s="158">
        <f t="shared" si="27"/>
        <v>-1260236.5600002408</v>
      </c>
      <c r="BD99" s="158">
        <f t="shared" si="27"/>
        <v>-4906879.0100010633</v>
      </c>
      <c r="BE99" s="158">
        <f t="shared" si="27"/>
        <v>-10605478.810000837</v>
      </c>
      <c r="BF99" s="171">
        <f t="shared" si="27"/>
        <v>-35434940.840001345</v>
      </c>
    </row>
    <row r="100" spans="1:58" x14ac:dyDescent="0.25">
      <c r="A100" s="4">
        <v>14</v>
      </c>
      <c r="B100" s="181" t="s">
        <v>40</v>
      </c>
      <c r="C100" s="373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477"/>
      <c r="O100" s="416"/>
      <c r="P100" s="297"/>
      <c r="Q100" s="297"/>
      <c r="R100" s="297"/>
      <c r="S100" s="297"/>
      <c r="T100" s="297"/>
      <c r="U100" s="343"/>
      <c r="V100" s="377"/>
      <c r="W100" s="377"/>
      <c r="X100" s="377"/>
      <c r="Y100" s="501"/>
      <c r="Z100" s="377"/>
      <c r="AA100" s="377"/>
      <c r="AB100" s="377"/>
      <c r="AC100" s="377"/>
      <c r="AD100" s="377"/>
      <c r="AE100" s="377"/>
      <c r="AF100" s="377"/>
      <c r="AG100" s="377"/>
      <c r="AH100" s="377"/>
      <c r="AI100" s="377"/>
      <c r="AJ100" s="377"/>
      <c r="AK100" s="501"/>
      <c r="AL100" s="377"/>
      <c r="AM100" s="377"/>
      <c r="AN100" s="377"/>
      <c r="AO100" s="377"/>
      <c r="AP100" s="377"/>
      <c r="AQ100" s="377"/>
      <c r="AR100" s="377"/>
      <c r="AS100" s="377"/>
      <c r="AT100" s="377"/>
      <c r="AU100" s="377"/>
      <c r="AV100" s="377"/>
      <c r="AW100" s="296"/>
      <c r="AX100" s="75"/>
      <c r="AY100" s="76"/>
      <c r="AZ100" s="76"/>
      <c r="BA100" s="76"/>
      <c r="BB100" s="76"/>
      <c r="BC100" s="76"/>
      <c r="BD100" s="76"/>
      <c r="BE100" s="76"/>
      <c r="BF100" s="330"/>
    </row>
    <row r="101" spans="1:58" x14ac:dyDescent="0.25">
      <c r="A101" s="4"/>
      <c r="B101" s="132" t="s">
        <v>41</v>
      </c>
      <c r="C101" s="261">
        <v>135831165.48000005</v>
      </c>
      <c r="D101" s="65">
        <v>131825244.84000003</v>
      </c>
      <c r="E101" s="65">
        <v>121707697.37999997</v>
      </c>
      <c r="F101" s="66">
        <v>101848157.64999998</v>
      </c>
      <c r="G101" s="65">
        <v>129894070.53000005</v>
      </c>
      <c r="H101" s="65">
        <v>164707821.43999997</v>
      </c>
      <c r="I101" s="65">
        <v>146387329.65000007</v>
      </c>
      <c r="J101" s="65">
        <v>128452636.53999999</v>
      </c>
      <c r="K101" s="65">
        <v>102110311.31999999</v>
      </c>
      <c r="L101" s="65">
        <v>116168993.59000003</v>
      </c>
      <c r="M101" s="65">
        <v>129879870.25000001</v>
      </c>
      <c r="N101" s="478">
        <v>124882732.37999998</v>
      </c>
      <c r="O101" s="66">
        <v>124456756.03</v>
      </c>
      <c r="P101" s="65">
        <v>117339928</v>
      </c>
      <c r="Q101" s="65">
        <v>114181028</v>
      </c>
      <c r="R101" s="65">
        <v>119849725</v>
      </c>
      <c r="S101" s="65">
        <v>141606537</v>
      </c>
      <c r="T101" s="65">
        <v>170808498.52000001</v>
      </c>
      <c r="U101" s="257">
        <v>163896097</v>
      </c>
      <c r="V101" s="71">
        <v>126501217</v>
      </c>
      <c r="W101" s="71">
        <v>98611810</v>
      </c>
      <c r="X101" s="71">
        <v>117164657</v>
      </c>
      <c r="Y101" s="448">
        <v>128050300</v>
      </c>
      <c r="Z101" s="71">
        <v>131509769</v>
      </c>
      <c r="AA101" s="71">
        <v>157584028</v>
      </c>
      <c r="AB101" s="71">
        <v>128645424</v>
      </c>
      <c r="AC101" s="71">
        <v>115568758</v>
      </c>
      <c r="AD101" s="71">
        <v>127044868</v>
      </c>
      <c r="AE101" s="71">
        <f>-151876896.45*-1</f>
        <v>151876896.44999999</v>
      </c>
      <c r="AF101" s="71">
        <v>176089732.49000001</v>
      </c>
      <c r="AG101" s="71">
        <v>177362088.16</v>
      </c>
      <c r="AH101" s="71">
        <v>152539610.58000001</v>
      </c>
      <c r="AI101" s="71">
        <v>135892756.5</v>
      </c>
      <c r="AJ101" s="71">
        <v>133867854.97</v>
      </c>
      <c r="AK101" s="448">
        <v>148583679.90000001</v>
      </c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  <c r="AV101" s="71"/>
      <c r="AW101" s="261">
        <f t="shared" ref="AW101:BF106" si="29">O101-C101</f>
        <v>-11374409.450000048</v>
      </c>
      <c r="AX101" s="66">
        <f t="shared" si="29"/>
        <v>-14485316.840000033</v>
      </c>
      <c r="AY101" s="66">
        <f t="shared" si="29"/>
        <v>-7526669.3799999654</v>
      </c>
      <c r="AZ101" s="66">
        <f t="shared" si="29"/>
        <v>18001567.350000024</v>
      </c>
      <c r="BA101" s="66">
        <f t="shared" si="29"/>
        <v>11712466.469999954</v>
      </c>
      <c r="BB101" s="66">
        <f t="shared" si="29"/>
        <v>6100677.0800000429</v>
      </c>
      <c r="BC101" s="66">
        <f t="shared" si="29"/>
        <v>17508767.349999934</v>
      </c>
      <c r="BD101" s="66">
        <f t="shared" si="29"/>
        <v>-1951419.5399999917</v>
      </c>
      <c r="BE101" s="66">
        <f t="shared" si="29"/>
        <v>-3498501.3199999928</v>
      </c>
      <c r="BF101" s="106">
        <f t="shared" si="29"/>
        <v>995663.40999996662</v>
      </c>
    </row>
    <row r="102" spans="1:58" x14ac:dyDescent="0.25">
      <c r="A102" s="4"/>
      <c r="B102" s="132" t="s">
        <v>63</v>
      </c>
      <c r="C102" s="261"/>
      <c r="D102" s="65"/>
      <c r="E102" s="65"/>
      <c r="F102" s="66"/>
      <c r="G102" s="65"/>
      <c r="H102" s="65"/>
      <c r="I102" s="65"/>
      <c r="J102" s="65"/>
      <c r="K102" s="65"/>
      <c r="L102" s="65"/>
      <c r="M102" s="65"/>
      <c r="N102" s="478"/>
      <c r="O102" s="66"/>
      <c r="P102" s="65"/>
      <c r="Q102" s="65"/>
      <c r="R102" s="65"/>
      <c r="S102" s="65"/>
      <c r="T102" s="65"/>
      <c r="U102" s="257"/>
      <c r="V102" s="71"/>
      <c r="W102" s="71"/>
      <c r="X102" s="71"/>
      <c r="Y102" s="448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448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261">
        <f t="shared" si="29"/>
        <v>0</v>
      </c>
      <c r="AX102" s="66">
        <f t="shared" si="29"/>
        <v>0</v>
      </c>
      <c r="AY102" s="66">
        <f t="shared" si="29"/>
        <v>0</v>
      </c>
      <c r="AZ102" s="66">
        <f t="shared" si="29"/>
        <v>0</v>
      </c>
      <c r="BA102" s="66">
        <f t="shared" si="29"/>
        <v>0</v>
      </c>
      <c r="BB102" s="66">
        <f t="shared" si="29"/>
        <v>0</v>
      </c>
      <c r="BC102" s="66">
        <f t="shared" si="29"/>
        <v>0</v>
      </c>
      <c r="BD102" s="66">
        <f t="shared" si="29"/>
        <v>0</v>
      </c>
      <c r="BE102" s="66">
        <f t="shared" si="29"/>
        <v>0</v>
      </c>
      <c r="BF102" s="106">
        <f t="shared" si="29"/>
        <v>0</v>
      </c>
    </row>
    <row r="103" spans="1:58" x14ac:dyDescent="0.25">
      <c r="A103" s="4"/>
      <c r="B103" s="132" t="s">
        <v>57</v>
      </c>
      <c r="C103" s="261">
        <v>157959244.08000001</v>
      </c>
      <c r="D103" s="65">
        <v>150813070.63000003</v>
      </c>
      <c r="E103" s="65">
        <v>141338065.47</v>
      </c>
      <c r="F103" s="66">
        <v>123944228.81</v>
      </c>
      <c r="G103" s="65">
        <v>163090149.97</v>
      </c>
      <c r="H103" s="65">
        <v>180395911.41999999</v>
      </c>
      <c r="I103" s="65">
        <v>179692647.04000002</v>
      </c>
      <c r="J103" s="65">
        <v>178030237.56999999</v>
      </c>
      <c r="K103" s="65">
        <v>133202078.68999998</v>
      </c>
      <c r="L103" s="65">
        <v>134652773.59</v>
      </c>
      <c r="M103" s="65">
        <v>168561279.84</v>
      </c>
      <c r="N103" s="478">
        <v>136980362.38</v>
      </c>
      <c r="O103" s="66">
        <v>130964729.23</v>
      </c>
      <c r="P103" s="65">
        <v>126712413</v>
      </c>
      <c r="Q103" s="65">
        <v>118973290</v>
      </c>
      <c r="R103" s="65">
        <v>122368966</v>
      </c>
      <c r="S103" s="65">
        <v>140017884</v>
      </c>
      <c r="T103" s="65">
        <v>160841985.78</v>
      </c>
      <c r="U103" s="257">
        <v>173183909</v>
      </c>
      <c r="V103" s="71">
        <v>122454953</v>
      </c>
      <c r="W103" s="71">
        <v>123205788</v>
      </c>
      <c r="X103" s="71">
        <v>119624317</v>
      </c>
      <c r="Y103" s="448">
        <v>119047425</v>
      </c>
      <c r="Z103" s="71">
        <v>127180349</v>
      </c>
      <c r="AA103" s="71">
        <v>167808502</v>
      </c>
      <c r="AB103" s="71">
        <v>130087047</v>
      </c>
      <c r="AC103" s="71">
        <v>120387482</v>
      </c>
      <c r="AD103" s="71">
        <v>140956197</v>
      </c>
      <c r="AE103" s="71">
        <f>-165683241.15*-1</f>
        <v>165683241.15000001</v>
      </c>
      <c r="AF103" s="71">
        <v>194501150.84</v>
      </c>
      <c r="AG103" s="71">
        <v>178791842.88</v>
      </c>
      <c r="AH103" s="71">
        <v>186319113.56</v>
      </c>
      <c r="AI103" s="71">
        <v>138701270.76999998</v>
      </c>
      <c r="AJ103" s="71">
        <v>157666446.05000001</v>
      </c>
      <c r="AK103" s="448">
        <v>131108119.63000001</v>
      </c>
      <c r="AL103" s="71"/>
      <c r="AM103" s="71"/>
      <c r="AN103" s="71"/>
      <c r="AO103" s="71"/>
      <c r="AP103" s="71"/>
      <c r="AQ103" s="71"/>
      <c r="AR103" s="71"/>
      <c r="AS103" s="71"/>
      <c r="AT103" s="71"/>
      <c r="AU103" s="71"/>
      <c r="AV103" s="71"/>
      <c r="AW103" s="261">
        <f t="shared" si="29"/>
        <v>-26994514.850000009</v>
      </c>
      <c r="AX103" s="66">
        <f t="shared" si="29"/>
        <v>-24100657.630000025</v>
      </c>
      <c r="AY103" s="66">
        <f t="shared" si="29"/>
        <v>-22364775.469999999</v>
      </c>
      <c r="AZ103" s="66">
        <f t="shared" si="29"/>
        <v>-1575262.8100000024</v>
      </c>
      <c r="BA103" s="66">
        <f t="shared" si="29"/>
        <v>-23072265.969999999</v>
      </c>
      <c r="BB103" s="66">
        <f t="shared" si="29"/>
        <v>-19553925.639999986</v>
      </c>
      <c r="BC103" s="66">
        <f t="shared" si="29"/>
        <v>-6508738.0400000215</v>
      </c>
      <c r="BD103" s="66">
        <f t="shared" si="29"/>
        <v>-55575284.569999993</v>
      </c>
      <c r="BE103" s="66">
        <f t="shared" si="29"/>
        <v>-9996290.6899999827</v>
      </c>
      <c r="BF103" s="106">
        <f t="shared" si="29"/>
        <v>-15028456.590000004</v>
      </c>
    </row>
    <row r="104" spans="1:58" x14ac:dyDescent="0.25">
      <c r="A104" s="4"/>
      <c r="B104" s="132" t="s">
        <v>58</v>
      </c>
      <c r="C104" s="261"/>
      <c r="D104" s="65"/>
      <c r="E104" s="65"/>
      <c r="F104" s="66"/>
      <c r="G104" s="65"/>
      <c r="H104" s="65"/>
      <c r="I104" s="65"/>
      <c r="J104" s="65"/>
      <c r="K104" s="65"/>
      <c r="L104" s="65"/>
      <c r="M104" s="65"/>
      <c r="N104" s="478"/>
      <c r="O104" s="66"/>
      <c r="P104" s="65"/>
      <c r="Q104" s="65"/>
      <c r="R104" s="65"/>
      <c r="S104" s="65"/>
      <c r="T104" s="65"/>
      <c r="U104" s="257"/>
      <c r="V104" s="71"/>
      <c r="W104" s="71"/>
      <c r="X104" s="71"/>
      <c r="Y104" s="448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448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261">
        <f t="shared" si="29"/>
        <v>0</v>
      </c>
      <c r="AX104" s="66">
        <f t="shared" si="29"/>
        <v>0</v>
      </c>
      <c r="AY104" s="66">
        <f t="shared" si="29"/>
        <v>0</v>
      </c>
      <c r="AZ104" s="66">
        <f t="shared" si="29"/>
        <v>0</v>
      </c>
      <c r="BA104" s="66">
        <f t="shared" si="29"/>
        <v>0</v>
      </c>
      <c r="BB104" s="66">
        <f t="shared" si="29"/>
        <v>0</v>
      </c>
      <c r="BC104" s="66">
        <f t="shared" si="29"/>
        <v>0</v>
      </c>
      <c r="BD104" s="66">
        <f t="shared" si="29"/>
        <v>0</v>
      </c>
      <c r="BE104" s="66">
        <f t="shared" si="29"/>
        <v>0</v>
      </c>
      <c r="BF104" s="106">
        <f t="shared" si="29"/>
        <v>0</v>
      </c>
    </row>
    <row r="105" spans="1:58" x14ac:dyDescent="0.25">
      <c r="A105" s="4"/>
      <c r="B105" s="132" t="s">
        <v>59</v>
      </c>
      <c r="C105" s="261">
        <v>446128.64000000001</v>
      </c>
      <c r="D105" s="65">
        <v>437661.4</v>
      </c>
      <c r="E105" s="65">
        <v>387929.85000000003</v>
      </c>
      <c r="F105" s="66">
        <v>336870.89999999997</v>
      </c>
      <c r="G105" s="65">
        <v>340586.41000000003</v>
      </c>
      <c r="H105" s="65">
        <v>368685.5</v>
      </c>
      <c r="I105" s="65">
        <v>340849.5</v>
      </c>
      <c r="J105" s="65">
        <v>390668.11999999994</v>
      </c>
      <c r="K105" s="65">
        <v>356856.94000000006</v>
      </c>
      <c r="L105" s="65">
        <v>406643.58999999997</v>
      </c>
      <c r="M105" s="65">
        <v>444796.58000000007</v>
      </c>
      <c r="N105" s="478">
        <v>404646.59000000008</v>
      </c>
      <c r="O105" s="66">
        <v>386487.56</v>
      </c>
      <c r="P105" s="65">
        <v>392050</v>
      </c>
      <c r="Q105" s="65">
        <v>378745</v>
      </c>
      <c r="R105" s="65">
        <v>357608</v>
      </c>
      <c r="S105" s="65">
        <v>357157</v>
      </c>
      <c r="T105" s="65">
        <v>336216.72</v>
      </c>
      <c r="U105" s="257">
        <v>358895</v>
      </c>
      <c r="V105" s="71">
        <v>365993</v>
      </c>
      <c r="W105" s="71">
        <v>354761</v>
      </c>
      <c r="X105" s="71">
        <v>398837</v>
      </c>
      <c r="Y105" s="448">
        <v>411762</v>
      </c>
      <c r="Z105" s="71">
        <v>414755</v>
      </c>
      <c r="AA105" s="71">
        <v>469568</v>
      </c>
      <c r="AB105" s="71">
        <v>376323</v>
      </c>
      <c r="AC105" s="71">
        <v>345028</v>
      </c>
      <c r="AD105" s="71">
        <v>372365</v>
      </c>
      <c r="AE105" s="71">
        <v>341530.81</v>
      </c>
      <c r="AF105" s="71">
        <v>354145.13</v>
      </c>
      <c r="AG105" s="71">
        <v>338590.64</v>
      </c>
      <c r="AH105" s="71">
        <v>365237.48</v>
      </c>
      <c r="AI105" s="71">
        <v>341916.72</v>
      </c>
      <c r="AJ105" s="71">
        <v>473797.39</v>
      </c>
      <c r="AK105" s="448">
        <v>368227.65</v>
      </c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261">
        <f t="shared" si="29"/>
        <v>-59641.080000000016</v>
      </c>
      <c r="AX105" s="66">
        <f t="shared" si="29"/>
        <v>-45611.400000000023</v>
      </c>
      <c r="AY105" s="66">
        <f t="shared" si="29"/>
        <v>-9184.8500000000349</v>
      </c>
      <c r="AZ105" s="66">
        <f t="shared" si="29"/>
        <v>20737.100000000035</v>
      </c>
      <c r="BA105" s="66">
        <f t="shared" si="29"/>
        <v>16570.589999999967</v>
      </c>
      <c r="BB105" s="66">
        <f t="shared" si="29"/>
        <v>-32468.780000000028</v>
      </c>
      <c r="BC105" s="66">
        <f t="shared" si="29"/>
        <v>18045.5</v>
      </c>
      <c r="BD105" s="66">
        <f t="shared" si="29"/>
        <v>-24675.119999999937</v>
      </c>
      <c r="BE105" s="66">
        <f t="shared" si="29"/>
        <v>-2095.9400000000605</v>
      </c>
      <c r="BF105" s="106">
        <f t="shared" si="29"/>
        <v>-7806.5899999999674</v>
      </c>
    </row>
    <row r="106" spans="1:58" x14ac:dyDescent="0.25">
      <c r="A106" s="4"/>
      <c r="B106" s="132" t="s">
        <v>46</v>
      </c>
      <c r="C106" s="298">
        <v>294236538.20000005</v>
      </c>
      <c r="D106" s="60">
        <v>283075976.87</v>
      </c>
      <c r="E106" s="78">
        <v>263433692.69999996</v>
      </c>
      <c r="F106" s="78">
        <v>226129257.35999998</v>
      </c>
      <c r="G106" s="60">
        <v>293324806.91000009</v>
      </c>
      <c r="H106" s="78">
        <v>345472418.35999995</v>
      </c>
      <c r="I106" s="78">
        <v>326420826.19000006</v>
      </c>
      <c r="J106" s="78">
        <v>306873542.23000002</v>
      </c>
      <c r="K106" s="78">
        <v>235669246.94999999</v>
      </c>
      <c r="L106" s="60">
        <v>251228410.77000004</v>
      </c>
      <c r="M106" s="60">
        <v>298885946.67000002</v>
      </c>
      <c r="N106" s="106">
        <v>262267741.34999999</v>
      </c>
      <c r="O106" s="78">
        <v>255807972.81999999</v>
      </c>
      <c r="P106" s="71">
        <v>244444391</v>
      </c>
      <c r="Q106" s="78">
        <f t="shared" ref="Q106:X106" si="30">SUM(Q101:Q105)</f>
        <v>233533063</v>
      </c>
      <c r="R106" s="78">
        <f t="shared" si="30"/>
        <v>242576299</v>
      </c>
      <c r="S106" s="78">
        <f t="shared" si="30"/>
        <v>281981578</v>
      </c>
      <c r="T106" s="78">
        <f t="shared" si="30"/>
        <v>331986701.02000004</v>
      </c>
      <c r="U106" s="78">
        <f t="shared" si="30"/>
        <v>337438901</v>
      </c>
      <c r="V106" s="78">
        <f t="shared" si="30"/>
        <v>249322163</v>
      </c>
      <c r="W106" s="78">
        <f t="shared" si="30"/>
        <v>222172359</v>
      </c>
      <c r="X106" s="78">
        <f t="shared" si="30"/>
        <v>237187811</v>
      </c>
      <c r="Y106" s="298">
        <f t="shared" ref="Y106:AK106" si="31">SUM(Y101:Y105)</f>
        <v>247509487</v>
      </c>
      <c r="Z106" s="78">
        <f t="shared" si="31"/>
        <v>259104873</v>
      </c>
      <c r="AA106" s="78">
        <f t="shared" si="31"/>
        <v>325862098</v>
      </c>
      <c r="AB106" s="78">
        <f t="shared" si="31"/>
        <v>259108794</v>
      </c>
      <c r="AC106" s="78">
        <f t="shared" si="31"/>
        <v>236301268</v>
      </c>
      <c r="AD106" s="78">
        <f t="shared" si="31"/>
        <v>268373430</v>
      </c>
      <c r="AE106" s="78">
        <f t="shared" si="31"/>
        <v>317901668.41000003</v>
      </c>
      <c r="AF106" s="78">
        <f t="shared" si="31"/>
        <v>370945028.46000004</v>
      </c>
      <c r="AG106" s="78">
        <f t="shared" si="31"/>
        <v>356492521.67999995</v>
      </c>
      <c r="AH106" s="78">
        <f t="shared" si="31"/>
        <v>339223961.62</v>
      </c>
      <c r="AI106" s="78">
        <f t="shared" si="31"/>
        <v>274935943.99000001</v>
      </c>
      <c r="AJ106" s="78">
        <f t="shared" si="31"/>
        <v>292008098.40999997</v>
      </c>
      <c r="AK106" s="298">
        <f t="shared" si="31"/>
        <v>280060027.18000001</v>
      </c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298">
        <f t="shared" si="29"/>
        <v>-38428565.380000055</v>
      </c>
      <c r="AX106" s="60">
        <f t="shared" si="29"/>
        <v>-38631585.870000005</v>
      </c>
      <c r="AY106" s="59">
        <f t="shared" si="29"/>
        <v>-29900629.699999958</v>
      </c>
      <c r="AZ106" s="59">
        <f t="shared" si="29"/>
        <v>16447041.640000015</v>
      </c>
      <c r="BA106" s="59">
        <f t="shared" si="29"/>
        <v>-11343228.910000086</v>
      </c>
      <c r="BB106" s="59">
        <f t="shared" si="29"/>
        <v>-13485717.339999914</v>
      </c>
      <c r="BC106" s="59">
        <f t="shared" si="29"/>
        <v>11018074.809999943</v>
      </c>
      <c r="BD106" s="59">
        <f t="shared" si="29"/>
        <v>-57551379.230000019</v>
      </c>
      <c r="BE106" s="59">
        <f t="shared" si="29"/>
        <v>-13496887.949999988</v>
      </c>
      <c r="BF106" s="107">
        <f t="shared" si="29"/>
        <v>-14040599.770000041</v>
      </c>
    </row>
    <row r="107" spans="1:58" x14ac:dyDescent="0.25">
      <c r="A107" s="4">
        <v>15</v>
      </c>
      <c r="B107" s="180" t="s">
        <v>36</v>
      </c>
      <c r="C107" s="299"/>
      <c r="D107" s="80"/>
      <c r="E107" s="80"/>
      <c r="F107" s="81"/>
      <c r="G107" s="80"/>
      <c r="H107" s="80"/>
      <c r="I107" s="80"/>
      <c r="J107" s="80"/>
      <c r="K107" s="80"/>
      <c r="L107" s="80"/>
      <c r="M107" s="80"/>
      <c r="N107" s="479"/>
      <c r="O107" s="81"/>
      <c r="P107" s="80"/>
      <c r="Q107" s="80"/>
      <c r="R107" s="80"/>
      <c r="S107" s="80"/>
      <c r="T107" s="80"/>
      <c r="U107" s="293"/>
      <c r="V107" s="360"/>
      <c r="W107" s="360"/>
      <c r="X107" s="360"/>
      <c r="Y107" s="502"/>
      <c r="Z107" s="360"/>
      <c r="AA107" s="360"/>
      <c r="AB107" s="360"/>
      <c r="AC107" s="360"/>
      <c r="AD107" s="360"/>
      <c r="AE107" s="360"/>
      <c r="AF107" s="360"/>
      <c r="AG107" s="360"/>
      <c r="AH107" s="360"/>
      <c r="AI107" s="360"/>
      <c r="AJ107" s="360"/>
      <c r="AK107" s="502"/>
      <c r="AL107" s="360"/>
      <c r="AM107" s="360"/>
      <c r="AN107" s="360"/>
      <c r="AO107" s="360"/>
      <c r="AP107" s="360"/>
      <c r="AQ107" s="360"/>
      <c r="AR107" s="360"/>
      <c r="AS107" s="360"/>
      <c r="AT107" s="360"/>
      <c r="AU107" s="360"/>
      <c r="AV107" s="360"/>
      <c r="AW107" s="299"/>
      <c r="AX107" s="82"/>
      <c r="AY107" s="83"/>
      <c r="AZ107" s="83"/>
      <c r="BA107" s="83"/>
      <c r="BB107" s="83"/>
      <c r="BC107" s="83"/>
      <c r="BD107" s="83"/>
      <c r="BE107" s="83"/>
      <c r="BF107" s="331"/>
    </row>
    <row r="108" spans="1:58" x14ac:dyDescent="0.25">
      <c r="A108" s="4"/>
      <c r="B108" s="132" t="s">
        <v>41</v>
      </c>
      <c r="C108" s="300">
        <v>854106</v>
      </c>
      <c r="D108" s="85">
        <v>876749</v>
      </c>
      <c r="E108" s="85">
        <v>885740</v>
      </c>
      <c r="F108" s="86">
        <v>821031</v>
      </c>
      <c r="G108" s="85">
        <v>890381</v>
      </c>
      <c r="H108" s="85">
        <v>882679</v>
      </c>
      <c r="I108" s="85">
        <v>859310</v>
      </c>
      <c r="J108" s="85">
        <v>894237</v>
      </c>
      <c r="K108" s="85">
        <v>827217</v>
      </c>
      <c r="L108" s="85">
        <v>871792</v>
      </c>
      <c r="M108" s="85">
        <v>879733</v>
      </c>
      <c r="N108" s="480">
        <v>837207</v>
      </c>
      <c r="O108" s="86">
        <v>866422</v>
      </c>
      <c r="P108" s="85">
        <v>866942</v>
      </c>
      <c r="Q108" s="85">
        <v>843729</v>
      </c>
      <c r="R108" s="85">
        <v>879515</v>
      </c>
      <c r="S108" s="85">
        <v>874612</v>
      </c>
      <c r="T108" s="85">
        <v>864541</v>
      </c>
      <c r="U108" s="294">
        <v>867716</v>
      </c>
      <c r="V108" s="361">
        <v>862815</v>
      </c>
      <c r="W108" s="361">
        <v>775675</v>
      </c>
      <c r="X108" s="361">
        <v>857256</v>
      </c>
      <c r="Y108" s="503">
        <v>842220</v>
      </c>
      <c r="Z108" s="361">
        <v>832848</v>
      </c>
      <c r="AA108" s="361">
        <v>909750</v>
      </c>
      <c r="AB108" s="361">
        <v>868123</v>
      </c>
      <c r="AC108" s="361">
        <v>840915</v>
      </c>
      <c r="AD108" s="361">
        <v>893433</v>
      </c>
      <c r="AE108" s="361">
        <v>883547</v>
      </c>
      <c r="AF108" s="361">
        <v>908437</v>
      </c>
      <c r="AG108" s="361">
        <v>905373</v>
      </c>
      <c r="AH108" s="361">
        <v>888159</v>
      </c>
      <c r="AI108" s="361">
        <v>887086</v>
      </c>
      <c r="AJ108" s="361">
        <v>899588</v>
      </c>
      <c r="AK108" s="503">
        <v>897933</v>
      </c>
      <c r="AL108" s="361"/>
      <c r="AM108" s="361"/>
      <c r="AN108" s="361"/>
      <c r="AO108" s="361"/>
      <c r="AP108" s="361"/>
      <c r="AQ108" s="361"/>
      <c r="AR108" s="361"/>
      <c r="AS108" s="361"/>
      <c r="AT108" s="361"/>
      <c r="AU108" s="361"/>
      <c r="AV108" s="361"/>
      <c r="AW108" s="300">
        <f t="shared" ref="AW108:BF113" si="32">O108-C108</f>
        <v>12316</v>
      </c>
      <c r="AX108" s="86">
        <f t="shared" si="32"/>
        <v>-9807</v>
      </c>
      <c r="AY108" s="86">
        <f t="shared" si="32"/>
        <v>-42011</v>
      </c>
      <c r="AZ108" s="86">
        <f t="shared" si="32"/>
        <v>58484</v>
      </c>
      <c r="BA108" s="86">
        <f t="shared" si="32"/>
        <v>-15769</v>
      </c>
      <c r="BB108" s="86">
        <f t="shared" si="32"/>
        <v>-18138</v>
      </c>
      <c r="BC108" s="86">
        <f t="shared" si="32"/>
        <v>8406</v>
      </c>
      <c r="BD108" s="86">
        <f t="shared" si="32"/>
        <v>-31422</v>
      </c>
      <c r="BE108" s="86">
        <f t="shared" si="32"/>
        <v>-51542</v>
      </c>
      <c r="BF108" s="332">
        <f t="shared" si="32"/>
        <v>-14536</v>
      </c>
    </row>
    <row r="109" spans="1:58" x14ac:dyDescent="0.25">
      <c r="A109" s="4"/>
      <c r="B109" s="132" t="s">
        <v>63</v>
      </c>
      <c r="C109" s="300"/>
      <c r="D109" s="85"/>
      <c r="E109" s="85"/>
      <c r="F109" s="86"/>
      <c r="G109" s="85"/>
      <c r="H109" s="85"/>
      <c r="I109" s="85"/>
      <c r="J109" s="85"/>
      <c r="K109" s="85"/>
      <c r="L109" s="85"/>
      <c r="M109" s="85"/>
      <c r="N109" s="480"/>
      <c r="O109" s="86"/>
      <c r="P109" s="85"/>
      <c r="Q109" s="85"/>
      <c r="R109" s="85"/>
      <c r="S109" s="85"/>
      <c r="T109" s="85"/>
      <c r="U109" s="294"/>
      <c r="V109" s="361"/>
      <c r="W109" s="361"/>
      <c r="X109" s="361"/>
      <c r="Y109" s="503"/>
      <c r="Z109" s="361"/>
      <c r="AA109" s="361"/>
      <c r="AB109" s="361"/>
      <c r="AC109" s="361"/>
      <c r="AD109" s="361"/>
      <c r="AE109" s="361"/>
      <c r="AF109" s="361"/>
      <c r="AG109" s="361"/>
      <c r="AH109" s="361"/>
      <c r="AI109" s="361"/>
      <c r="AJ109" s="361"/>
      <c r="AK109" s="503"/>
      <c r="AL109" s="361"/>
      <c r="AM109" s="361"/>
      <c r="AN109" s="361"/>
      <c r="AO109" s="361"/>
      <c r="AP109" s="361"/>
      <c r="AQ109" s="361"/>
      <c r="AR109" s="361"/>
      <c r="AS109" s="361"/>
      <c r="AT109" s="361"/>
      <c r="AU109" s="361"/>
      <c r="AV109" s="361"/>
      <c r="AW109" s="300">
        <f t="shared" si="32"/>
        <v>0</v>
      </c>
      <c r="AX109" s="86">
        <f t="shared" si="32"/>
        <v>0</v>
      </c>
      <c r="AY109" s="86">
        <f t="shared" si="32"/>
        <v>0</v>
      </c>
      <c r="AZ109" s="86">
        <f t="shared" si="32"/>
        <v>0</v>
      </c>
      <c r="BA109" s="86">
        <f t="shared" si="32"/>
        <v>0</v>
      </c>
      <c r="BB109" s="86">
        <f t="shared" si="32"/>
        <v>0</v>
      </c>
      <c r="BC109" s="86">
        <f t="shared" si="32"/>
        <v>0</v>
      </c>
      <c r="BD109" s="86">
        <f t="shared" si="32"/>
        <v>0</v>
      </c>
      <c r="BE109" s="86">
        <f t="shared" si="32"/>
        <v>0</v>
      </c>
      <c r="BF109" s="332">
        <f t="shared" si="32"/>
        <v>0</v>
      </c>
    </row>
    <row r="110" spans="1:58" x14ac:dyDescent="0.25">
      <c r="A110" s="4"/>
      <c r="B110" s="132" t="s">
        <v>57</v>
      </c>
      <c r="C110" s="300">
        <v>154828</v>
      </c>
      <c r="D110" s="85">
        <v>156642</v>
      </c>
      <c r="E110" s="85">
        <v>156771</v>
      </c>
      <c r="F110" s="86">
        <v>151142</v>
      </c>
      <c r="G110" s="85">
        <v>156558</v>
      </c>
      <c r="H110" s="85">
        <v>156723</v>
      </c>
      <c r="I110" s="85">
        <v>150688</v>
      </c>
      <c r="J110" s="85">
        <v>156264</v>
      </c>
      <c r="K110" s="85">
        <v>147398</v>
      </c>
      <c r="L110" s="85">
        <v>155830</v>
      </c>
      <c r="M110" s="85">
        <v>155964</v>
      </c>
      <c r="N110" s="480">
        <v>153638</v>
      </c>
      <c r="O110" s="86">
        <v>147178</v>
      </c>
      <c r="P110" s="85">
        <v>145195</v>
      </c>
      <c r="Q110" s="85">
        <v>144232</v>
      </c>
      <c r="R110" s="85">
        <v>148999</v>
      </c>
      <c r="S110" s="85">
        <v>148852</v>
      </c>
      <c r="T110" s="85">
        <v>147046</v>
      </c>
      <c r="U110" s="294">
        <v>150411</v>
      </c>
      <c r="V110" s="361">
        <v>148583</v>
      </c>
      <c r="W110" s="361">
        <v>140632</v>
      </c>
      <c r="X110" s="361">
        <v>147337</v>
      </c>
      <c r="Y110" s="503">
        <v>145360</v>
      </c>
      <c r="Z110" s="361">
        <v>148285</v>
      </c>
      <c r="AA110" s="361">
        <v>154374</v>
      </c>
      <c r="AB110" s="361">
        <v>145642</v>
      </c>
      <c r="AC110" s="361">
        <v>137024</v>
      </c>
      <c r="AD110" s="361">
        <v>148013</v>
      </c>
      <c r="AE110" s="361">
        <v>146292</v>
      </c>
      <c r="AF110" s="361">
        <v>148595</v>
      </c>
      <c r="AG110" s="361">
        <v>142351</v>
      </c>
      <c r="AH110" s="361">
        <v>145117</v>
      </c>
      <c r="AI110" s="361">
        <v>139153</v>
      </c>
      <c r="AJ110" s="361">
        <v>156869</v>
      </c>
      <c r="AK110" s="503">
        <v>153779</v>
      </c>
      <c r="AL110" s="361"/>
      <c r="AM110" s="361"/>
      <c r="AN110" s="361"/>
      <c r="AO110" s="361"/>
      <c r="AP110" s="361"/>
      <c r="AQ110" s="361"/>
      <c r="AR110" s="361"/>
      <c r="AS110" s="361"/>
      <c r="AT110" s="361"/>
      <c r="AU110" s="361"/>
      <c r="AV110" s="361"/>
      <c r="AW110" s="300">
        <f t="shared" si="32"/>
        <v>-7650</v>
      </c>
      <c r="AX110" s="86">
        <f t="shared" si="32"/>
        <v>-11447</v>
      </c>
      <c r="AY110" s="86">
        <f t="shared" si="32"/>
        <v>-12539</v>
      </c>
      <c r="AZ110" s="86">
        <f t="shared" si="32"/>
        <v>-2143</v>
      </c>
      <c r="BA110" s="86">
        <f t="shared" si="32"/>
        <v>-7706</v>
      </c>
      <c r="BB110" s="86">
        <f t="shared" si="32"/>
        <v>-9677</v>
      </c>
      <c r="BC110" s="86">
        <f t="shared" si="32"/>
        <v>-277</v>
      </c>
      <c r="BD110" s="86">
        <f t="shared" si="32"/>
        <v>-7681</v>
      </c>
      <c r="BE110" s="86">
        <f t="shared" si="32"/>
        <v>-6766</v>
      </c>
      <c r="BF110" s="332">
        <f t="shared" si="32"/>
        <v>-8493</v>
      </c>
    </row>
    <row r="111" spans="1:58" x14ac:dyDescent="0.25">
      <c r="A111" s="4"/>
      <c r="B111" s="132" t="s">
        <v>58</v>
      </c>
      <c r="C111" s="300"/>
      <c r="D111" s="85"/>
      <c r="E111" s="85"/>
      <c r="F111" s="86"/>
      <c r="G111" s="85"/>
      <c r="H111" s="85"/>
      <c r="I111" s="85"/>
      <c r="J111" s="85"/>
      <c r="K111" s="85"/>
      <c r="L111" s="85"/>
      <c r="M111" s="85"/>
      <c r="N111" s="480"/>
      <c r="O111" s="86"/>
      <c r="P111" s="85"/>
      <c r="Q111" s="85"/>
      <c r="R111" s="85"/>
      <c r="S111" s="85"/>
      <c r="T111" s="85"/>
      <c r="U111" s="294"/>
      <c r="V111" s="361"/>
      <c r="W111" s="361"/>
      <c r="X111" s="361"/>
      <c r="Y111" s="503"/>
      <c r="Z111" s="361"/>
      <c r="AA111" s="361"/>
      <c r="AB111" s="361"/>
      <c r="AC111" s="361"/>
      <c r="AD111" s="361"/>
      <c r="AE111" s="361"/>
      <c r="AF111" s="361"/>
      <c r="AG111" s="361"/>
      <c r="AH111" s="361"/>
      <c r="AI111" s="361"/>
      <c r="AJ111" s="361"/>
      <c r="AK111" s="503"/>
      <c r="AL111" s="361"/>
      <c r="AM111" s="361"/>
      <c r="AN111" s="361"/>
      <c r="AO111" s="361"/>
      <c r="AP111" s="361"/>
      <c r="AQ111" s="361"/>
      <c r="AR111" s="361"/>
      <c r="AS111" s="361"/>
      <c r="AT111" s="361"/>
      <c r="AU111" s="361"/>
      <c r="AV111" s="361"/>
      <c r="AW111" s="300">
        <f t="shared" si="32"/>
        <v>0</v>
      </c>
      <c r="AX111" s="86">
        <f t="shared" si="32"/>
        <v>0</v>
      </c>
      <c r="AY111" s="86">
        <f t="shared" si="32"/>
        <v>0</v>
      </c>
      <c r="AZ111" s="86">
        <f t="shared" si="32"/>
        <v>0</v>
      </c>
      <c r="BA111" s="86">
        <f t="shared" si="32"/>
        <v>0</v>
      </c>
      <c r="BB111" s="86">
        <f t="shared" si="32"/>
        <v>0</v>
      </c>
      <c r="BC111" s="86">
        <f t="shared" si="32"/>
        <v>0</v>
      </c>
      <c r="BD111" s="86">
        <f t="shared" si="32"/>
        <v>0</v>
      </c>
      <c r="BE111" s="86">
        <f t="shared" si="32"/>
        <v>0</v>
      </c>
      <c r="BF111" s="332">
        <f t="shared" si="32"/>
        <v>0</v>
      </c>
    </row>
    <row r="112" spans="1:58" x14ac:dyDescent="0.25">
      <c r="A112" s="4"/>
      <c r="B112" s="132" t="s">
        <v>64</v>
      </c>
      <c r="C112" s="300">
        <v>4929</v>
      </c>
      <c r="D112" s="85">
        <v>5061</v>
      </c>
      <c r="E112" s="85">
        <v>4830</v>
      </c>
      <c r="F112" s="86">
        <v>4688</v>
      </c>
      <c r="G112" s="85">
        <v>4855</v>
      </c>
      <c r="H112" s="85">
        <v>4826</v>
      </c>
      <c r="I112" s="85">
        <v>4655</v>
      </c>
      <c r="J112" s="85">
        <v>4864</v>
      </c>
      <c r="K112" s="85">
        <v>4548</v>
      </c>
      <c r="L112" s="85">
        <v>4744</v>
      </c>
      <c r="M112" s="85">
        <v>4761</v>
      </c>
      <c r="N112" s="480">
        <v>4631</v>
      </c>
      <c r="O112" s="86">
        <v>4358</v>
      </c>
      <c r="P112" s="85">
        <v>4312</v>
      </c>
      <c r="Q112" s="85">
        <v>4310</v>
      </c>
      <c r="R112" s="85">
        <v>4410</v>
      </c>
      <c r="S112" s="85">
        <v>4408</v>
      </c>
      <c r="T112" s="85">
        <v>4279</v>
      </c>
      <c r="U112" s="294">
        <v>4387</v>
      </c>
      <c r="V112" s="361">
        <v>4317</v>
      </c>
      <c r="W112" s="361">
        <v>4044</v>
      </c>
      <c r="X112" s="361">
        <v>4269</v>
      </c>
      <c r="Y112" s="503">
        <v>4237</v>
      </c>
      <c r="Z112" s="361">
        <v>4248</v>
      </c>
      <c r="AA112" s="361">
        <v>4444</v>
      </c>
      <c r="AB112" s="361">
        <v>4238</v>
      </c>
      <c r="AC112" s="347">
        <v>4106</v>
      </c>
      <c r="AD112" s="347">
        <v>4309</v>
      </c>
      <c r="AE112" s="347">
        <v>4240</v>
      </c>
      <c r="AF112" s="347">
        <v>4334</v>
      </c>
      <c r="AG112" s="361">
        <v>4133</v>
      </c>
      <c r="AH112" s="361">
        <v>4165</v>
      </c>
      <c r="AI112" s="361">
        <v>3915</v>
      </c>
      <c r="AJ112" s="361">
        <v>4535</v>
      </c>
      <c r="AK112" s="503">
        <v>4347</v>
      </c>
      <c r="AL112" s="361"/>
      <c r="AM112" s="361"/>
      <c r="AN112" s="361"/>
      <c r="AO112" s="361"/>
      <c r="AP112" s="361"/>
      <c r="AQ112" s="361"/>
      <c r="AR112" s="361"/>
      <c r="AS112" s="361"/>
      <c r="AT112" s="361"/>
      <c r="AU112" s="361"/>
      <c r="AV112" s="361"/>
      <c r="AW112" s="300">
        <f t="shared" si="32"/>
        <v>-571</v>
      </c>
      <c r="AX112" s="86">
        <f t="shared" si="32"/>
        <v>-749</v>
      </c>
      <c r="AY112" s="86">
        <f t="shared" si="32"/>
        <v>-520</v>
      </c>
      <c r="AZ112" s="86">
        <f t="shared" si="32"/>
        <v>-278</v>
      </c>
      <c r="BA112" s="86">
        <f t="shared" si="32"/>
        <v>-447</v>
      </c>
      <c r="BB112" s="86">
        <f t="shared" si="32"/>
        <v>-547</v>
      </c>
      <c r="BC112" s="86">
        <f t="shared" si="32"/>
        <v>-268</v>
      </c>
      <c r="BD112" s="86">
        <f t="shared" si="32"/>
        <v>-547</v>
      </c>
      <c r="BE112" s="86">
        <f t="shared" si="32"/>
        <v>-504</v>
      </c>
      <c r="BF112" s="332">
        <f t="shared" si="32"/>
        <v>-475</v>
      </c>
    </row>
    <row r="113" spans="1:58" ht="15.75" thickBot="1" x14ac:dyDescent="0.3">
      <c r="A113" s="4"/>
      <c r="B113" s="179" t="s">
        <v>46</v>
      </c>
      <c r="C113" s="481">
        <v>1013863</v>
      </c>
      <c r="D113" s="49">
        <v>1038452</v>
      </c>
      <c r="E113" s="49">
        <v>1047341</v>
      </c>
      <c r="F113" s="49">
        <v>976861</v>
      </c>
      <c r="G113" s="49">
        <v>1051794</v>
      </c>
      <c r="H113" s="49">
        <v>1044228</v>
      </c>
      <c r="I113" s="49">
        <v>1014653</v>
      </c>
      <c r="J113" s="49">
        <v>1055365</v>
      </c>
      <c r="K113" s="49">
        <v>979163</v>
      </c>
      <c r="L113" s="49">
        <v>1032366</v>
      </c>
      <c r="M113" s="49">
        <v>1040458</v>
      </c>
      <c r="N113" s="104">
        <v>995476</v>
      </c>
      <c r="O113" s="49">
        <v>1017958</v>
      </c>
      <c r="P113" s="49">
        <v>1016449</v>
      </c>
      <c r="Q113" s="49">
        <f t="shared" ref="Q113:AK113" si="33">SUM(Q108:Q112)</f>
        <v>992271</v>
      </c>
      <c r="R113" s="49">
        <f t="shared" si="33"/>
        <v>1032924</v>
      </c>
      <c r="S113" s="49">
        <f t="shared" si="33"/>
        <v>1027872</v>
      </c>
      <c r="T113" s="49">
        <f t="shared" si="33"/>
        <v>1015866</v>
      </c>
      <c r="U113" s="316">
        <f t="shared" si="33"/>
        <v>1022514</v>
      </c>
      <c r="V113" s="316">
        <f t="shared" si="33"/>
        <v>1015715</v>
      </c>
      <c r="W113" s="316">
        <f t="shared" si="33"/>
        <v>920351</v>
      </c>
      <c r="X113" s="316">
        <f t="shared" si="33"/>
        <v>1008862</v>
      </c>
      <c r="Y113" s="481">
        <f t="shared" si="33"/>
        <v>991817</v>
      </c>
      <c r="Z113" s="295">
        <f t="shared" si="33"/>
        <v>985381</v>
      </c>
      <c r="AA113" s="295">
        <f t="shared" si="33"/>
        <v>1068568</v>
      </c>
      <c r="AB113" s="295">
        <f t="shared" si="33"/>
        <v>1018003</v>
      </c>
      <c r="AC113" s="316">
        <f t="shared" si="33"/>
        <v>982045</v>
      </c>
      <c r="AD113" s="316">
        <f t="shared" si="33"/>
        <v>1045755</v>
      </c>
      <c r="AE113" s="316">
        <f t="shared" si="33"/>
        <v>1034079</v>
      </c>
      <c r="AF113" s="316">
        <f t="shared" si="33"/>
        <v>1061366</v>
      </c>
      <c r="AG113" s="316">
        <f t="shared" si="33"/>
        <v>1051857</v>
      </c>
      <c r="AH113" s="316">
        <f t="shared" si="33"/>
        <v>1037441</v>
      </c>
      <c r="AI113" s="316">
        <f t="shared" si="33"/>
        <v>1030154</v>
      </c>
      <c r="AJ113" s="316">
        <f t="shared" si="33"/>
        <v>1060992</v>
      </c>
      <c r="AK113" s="481">
        <f t="shared" si="33"/>
        <v>1056059</v>
      </c>
      <c r="AL113" s="295"/>
      <c r="AM113" s="295"/>
      <c r="AN113" s="295"/>
      <c r="AO113" s="295"/>
      <c r="AP113" s="295"/>
      <c r="AQ113" s="295"/>
      <c r="AR113" s="295"/>
      <c r="AS113" s="295"/>
      <c r="AT113" s="295"/>
      <c r="AU113" s="295"/>
      <c r="AV113" s="295"/>
      <c r="AW113" s="301">
        <f t="shared" si="32"/>
        <v>4095</v>
      </c>
      <c r="AX113" s="49">
        <f t="shared" si="32"/>
        <v>-22003</v>
      </c>
      <c r="AY113" s="49">
        <f t="shared" si="32"/>
        <v>-55070</v>
      </c>
      <c r="AZ113" s="49">
        <f t="shared" si="32"/>
        <v>56063</v>
      </c>
      <c r="BA113" s="49">
        <f t="shared" si="32"/>
        <v>-23922</v>
      </c>
      <c r="BB113" s="49">
        <f t="shared" si="32"/>
        <v>-28362</v>
      </c>
      <c r="BC113" s="49">
        <f t="shared" si="32"/>
        <v>7861</v>
      </c>
      <c r="BD113" s="49">
        <f t="shared" si="32"/>
        <v>-39650</v>
      </c>
      <c r="BE113" s="49">
        <f t="shared" si="32"/>
        <v>-58812</v>
      </c>
      <c r="BF113" s="104">
        <f t="shared" si="32"/>
        <v>-23504</v>
      </c>
    </row>
    <row r="114" spans="1:58" x14ac:dyDescent="0.25">
      <c r="A114" s="4">
        <v>16</v>
      </c>
      <c r="B114" s="110" t="s">
        <v>49</v>
      </c>
      <c r="C114" s="333"/>
      <c r="D114" s="89"/>
      <c r="E114" s="89"/>
      <c r="F114" s="90"/>
      <c r="G114" s="89"/>
      <c r="H114" s="89"/>
      <c r="I114" s="89"/>
      <c r="J114" s="89"/>
      <c r="K114" s="89"/>
      <c r="L114" s="89"/>
      <c r="M114" s="89"/>
      <c r="N114" s="482"/>
      <c r="O114" s="485"/>
      <c r="P114" s="260"/>
      <c r="Q114" s="260"/>
      <c r="R114" s="260"/>
      <c r="S114" s="260"/>
      <c r="T114" s="260"/>
      <c r="U114" s="317"/>
      <c r="V114" s="362"/>
      <c r="W114" s="362"/>
      <c r="X114" s="362"/>
      <c r="Y114" s="504"/>
      <c r="Z114" s="349"/>
      <c r="AA114" s="349"/>
      <c r="AB114" s="260"/>
      <c r="AC114" s="317"/>
      <c r="AD114" s="362"/>
      <c r="AE114" s="362"/>
      <c r="AF114" s="497"/>
      <c r="AG114" s="78"/>
      <c r="AH114" s="348"/>
      <c r="AI114" s="348"/>
      <c r="AJ114" s="348"/>
      <c r="AK114" s="576"/>
      <c r="AL114" s="359"/>
      <c r="AM114" s="359"/>
      <c r="AN114" s="359"/>
      <c r="AO114" s="359"/>
      <c r="AP114" s="359"/>
      <c r="AQ114" s="359"/>
      <c r="AR114" s="359"/>
      <c r="AS114" s="359"/>
      <c r="AT114" s="359"/>
      <c r="AU114" s="359"/>
      <c r="AV114" s="359"/>
      <c r="AW114" s="333"/>
      <c r="AX114" s="91"/>
      <c r="AY114" s="92"/>
      <c r="AZ114" s="92"/>
      <c r="BA114" s="92"/>
      <c r="BB114" s="92"/>
      <c r="BC114" s="92"/>
      <c r="BD114" s="92"/>
      <c r="BE114" s="92"/>
      <c r="BF114" s="334"/>
    </row>
    <row r="115" spans="1:58" x14ac:dyDescent="0.25">
      <c r="A115" s="4"/>
      <c r="B115" s="132" t="s">
        <v>41</v>
      </c>
      <c r="C115" s="448">
        <v>-10044901.149996728</v>
      </c>
      <c r="D115" s="66">
        <v>-29112985.409997508</v>
      </c>
      <c r="E115" s="66">
        <v>-25193858.929997414</v>
      </c>
      <c r="F115" s="66">
        <v>844019.8400016278</v>
      </c>
      <c r="G115" s="66">
        <v>14875466.070000157</v>
      </c>
      <c r="H115" s="66">
        <v>-9395788.3599990904</v>
      </c>
      <c r="I115" s="66">
        <v>-23833527.619999141</v>
      </c>
      <c r="J115" s="66">
        <v>-29273149.329999208</v>
      </c>
      <c r="K115" s="66">
        <v>-273763.85999967158</v>
      </c>
      <c r="L115" s="66">
        <v>1877301.3500007391</v>
      </c>
      <c r="M115" s="66">
        <v>2499481.9500009269</v>
      </c>
      <c r="N115" s="478">
        <v>-3826145.6399995536</v>
      </c>
      <c r="O115" s="66">
        <v>-14308852.329999372</v>
      </c>
      <c r="P115" s="66">
        <v>-5107132.3299993575</v>
      </c>
      <c r="Q115" s="66">
        <f t="shared" ref="Q115:V115" si="34">Q94-Q101</f>
        <v>-37800406.219999999</v>
      </c>
      <c r="R115" s="66">
        <f t="shared" si="34"/>
        <v>-2061284.9399993718</v>
      </c>
      <c r="S115" s="66">
        <f t="shared" si="34"/>
        <v>17714883.979999363</v>
      </c>
      <c r="T115" s="66">
        <f t="shared" si="34"/>
        <v>9857693.9400005341</v>
      </c>
      <c r="U115" s="71">
        <f t="shared" si="34"/>
        <v>-29355022.269999564</v>
      </c>
      <c r="V115" s="71">
        <f t="shared" si="34"/>
        <v>-21580786.870000377</v>
      </c>
      <c r="W115" s="71">
        <f t="shared" ref="W115:AE115" si="35">W94-W101</f>
        <v>4800845.0599992871</v>
      </c>
      <c r="X115" s="71">
        <f t="shared" si="35"/>
        <v>6805347.4799988121</v>
      </c>
      <c r="Y115" s="448">
        <f t="shared" si="35"/>
        <v>11887411.169999719</v>
      </c>
      <c r="Z115" s="71">
        <f t="shared" si="35"/>
        <v>6916674.1999985576</v>
      </c>
      <c r="AA115" s="71">
        <f t="shared" si="35"/>
        <v>-33965002.890000045</v>
      </c>
      <c r="AB115" s="71">
        <f t="shared" si="35"/>
        <v>-16695706.249999434</v>
      </c>
      <c r="AC115" s="71">
        <f t="shared" si="35"/>
        <v>-10554255.930000633</v>
      </c>
      <c r="AD115" s="71">
        <f t="shared" si="35"/>
        <v>2880484.4499998689</v>
      </c>
      <c r="AE115" s="71">
        <f t="shared" si="35"/>
        <v>9313572.5499989688</v>
      </c>
      <c r="AF115" s="71">
        <f t="shared" ref="AF115:AG115" si="36">AF94-AF101</f>
        <v>-19122654.280001432</v>
      </c>
      <c r="AG115" s="71">
        <f t="shared" si="36"/>
        <v>-11980790.719999194</v>
      </c>
      <c r="AH115" s="71">
        <f t="shared" ref="AH115:AI115" si="37">AH94-AH101</f>
        <v>-40070275.690000355</v>
      </c>
      <c r="AI115" s="71">
        <f t="shared" si="37"/>
        <v>-21487238.730001017</v>
      </c>
      <c r="AJ115" s="71">
        <f t="shared" ref="AJ115:AK115" si="38">AJ94-AJ101</f>
        <v>-6904482.7199991345</v>
      </c>
      <c r="AK115" s="448">
        <f t="shared" si="38"/>
        <v>5989963.3700020909</v>
      </c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  <c r="AV115" s="71"/>
      <c r="AW115" s="261">
        <f t="shared" ref="AW115:BF120" si="39">O115-C115</f>
        <v>-4263951.1800026447</v>
      </c>
      <c r="AX115" s="66">
        <f t="shared" si="39"/>
        <v>24005853.07999815</v>
      </c>
      <c r="AY115" s="66">
        <f t="shared" si="39"/>
        <v>-12606547.290002584</v>
      </c>
      <c r="AZ115" s="66">
        <f t="shared" si="39"/>
        <v>-2905304.7800009996</v>
      </c>
      <c r="BA115" s="66">
        <f t="shared" si="39"/>
        <v>2839417.9099992067</v>
      </c>
      <c r="BB115" s="66">
        <f t="shared" si="39"/>
        <v>19253482.299999624</v>
      </c>
      <c r="BC115" s="66">
        <f t="shared" si="39"/>
        <v>-5521494.6500004232</v>
      </c>
      <c r="BD115" s="66">
        <f t="shared" si="39"/>
        <v>7692362.4599988312</v>
      </c>
      <c r="BE115" s="66">
        <f t="shared" si="39"/>
        <v>5074608.9199989587</v>
      </c>
      <c r="BF115" s="106">
        <f t="shared" si="39"/>
        <v>4928046.129998073</v>
      </c>
    </row>
    <row r="116" spans="1:58" x14ac:dyDescent="0.25">
      <c r="A116" s="4"/>
      <c r="B116" s="132" t="s">
        <v>42</v>
      </c>
      <c r="C116" s="448">
        <v>7614925.049999983</v>
      </c>
      <c r="D116" s="66">
        <v>6316417.4900000039</v>
      </c>
      <c r="E116" s="66">
        <v>5686675.9399999902</v>
      </c>
      <c r="F116" s="66">
        <v>5460269.6399999913</v>
      </c>
      <c r="G116" s="66">
        <v>7456681.6799999904</v>
      </c>
      <c r="H116" s="66">
        <v>7844466.109999992</v>
      </c>
      <c r="I116" s="66">
        <v>6480627.4300000118</v>
      </c>
      <c r="J116" s="66">
        <v>5362265.9799999949</v>
      </c>
      <c r="K116" s="66">
        <v>5678127.7699999809</v>
      </c>
      <c r="L116" s="66">
        <v>6717694.9699999951</v>
      </c>
      <c r="M116" s="66">
        <v>7555296.8099999977</v>
      </c>
      <c r="N116" s="478">
        <v>7113007.8099999875</v>
      </c>
      <c r="O116" s="66">
        <v>6658814.8400000017</v>
      </c>
      <c r="P116" s="66">
        <v>6621038.5699999994</v>
      </c>
      <c r="Q116" s="66">
        <f t="shared" ref="Q116:R120" si="40">Q95-Q102</f>
        <v>3018758.8699999996</v>
      </c>
      <c r="R116" s="66">
        <f t="shared" si="40"/>
        <v>6306683.1599999927</v>
      </c>
      <c r="S116" s="265">
        <f t="shared" ref="S116:T120" si="41">S95-S102</f>
        <v>8220027.0300000049</v>
      </c>
      <c r="T116" s="265">
        <f t="shared" si="41"/>
        <v>9411977.9300000016</v>
      </c>
      <c r="U116" s="71">
        <f t="shared" ref="U116:V120" si="42">U95-U102</f>
        <v>7295238.999999987</v>
      </c>
      <c r="V116" s="71">
        <f t="shared" si="42"/>
        <v>5818277.2499999925</v>
      </c>
      <c r="W116" s="71">
        <f t="shared" ref="W116:AE116" si="43">W95-W102</f>
        <v>5875481.190000019</v>
      </c>
      <c r="X116" s="71">
        <f t="shared" si="43"/>
        <v>6940350.3899999931</v>
      </c>
      <c r="Y116" s="448">
        <f t="shared" si="43"/>
        <v>8002817.9600000102</v>
      </c>
      <c r="Z116" s="71">
        <f t="shared" si="43"/>
        <v>8087147.6000000304</v>
      </c>
      <c r="AA116" s="71">
        <f t="shared" si="43"/>
        <v>7503110.3699999768</v>
      </c>
      <c r="AB116" s="71">
        <f t="shared" si="43"/>
        <v>6854313.6600000793</v>
      </c>
      <c r="AC116" s="71">
        <f t="shared" si="43"/>
        <v>6299840.4800000489</v>
      </c>
      <c r="AD116" s="71">
        <f t="shared" si="43"/>
        <v>7347364.1799999494</v>
      </c>
      <c r="AE116" s="71">
        <f t="shared" si="43"/>
        <v>8748454.7399999481</v>
      </c>
      <c r="AF116" s="71">
        <f t="shared" ref="AF116:AG116" si="44">AF95-AF102</f>
        <v>8673012.9499999844</v>
      </c>
      <c r="AG116" s="71">
        <f t="shared" si="44"/>
        <v>9218294.8200000301</v>
      </c>
      <c r="AH116" s="71">
        <f t="shared" ref="AH116:AI116" si="45">AH95-AH102</f>
        <v>6502590.1600000095</v>
      </c>
      <c r="AI116" s="71">
        <f t="shared" si="45"/>
        <v>6813142.7200000118</v>
      </c>
      <c r="AJ116" s="71">
        <f t="shared" ref="AJ116:AK116" si="46">AJ95-AJ102</f>
        <v>7932699.8399999496</v>
      </c>
      <c r="AK116" s="448">
        <f t="shared" si="46"/>
        <v>9206947.9699999187</v>
      </c>
      <c r="AL116" s="71"/>
      <c r="AM116" s="71"/>
      <c r="AN116" s="71"/>
      <c r="AO116" s="71"/>
      <c r="AP116" s="71"/>
      <c r="AQ116" s="71"/>
      <c r="AR116" s="71"/>
      <c r="AS116" s="71"/>
      <c r="AT116" s="71"/>
      <c r="AU116" s="71"/>
      <c r="AV116" s="71"/>
      <c r="AW116" s="261">
        <f t="shared" si="39"/>
        <v>-956110.20999998134</v>
      </c>
      <c r="AX116" s="66">
        <f t="shared" si="39"/>
        <v>304621.07999999542</v>
      </c>
      <c r="AY116" s="66">
        <f t="shared" si="39"/>
        <v>-2667917.0699999905</v>
      </c>
      <c r="AZ116" s="66">
        <f t="shared" si="39"/>
        <v>846413.52000000142</v>
      </c>
      <c r="BA116" s="66">
        <f t="shared" si="39"/>
        <v>763345.35000001453</v>
      </c>
      <c r="BB116" s="66">
        <f t="shared" si="39"/>
        <v>1567511.8200000096</v>
      </c>
      <c r="BC116" s="66">
        <f t="shared" si="39"/>
        <v>814611.56999997515</v>
      </c>
      <c r="BD116" s="66">
        <f t="shared" si="39"/>
        <v>456011.26999999769</v>
      </c>
      <c r="BE116" s="66">
        <f t="shared" si="39"/>
        <v>197353.42000003811</v>
      </c>
      <c r="BF116" s="106">
        <f t="shared" si="39"/>
        <v>222655.41999999806</v>
      </c>
    </row>
    <row r="117" spans="1:58" x14ac:dyDescent="0.25">
      <c r="A117" s="4"/>
      <c r="B117" s="132" t="s">
        <v>43</v>
      </c>
      <c r="C117" s="448">
        <v>-90263295.409999982</v>
      </c>
      <c r="D117" s="66">
        <v>-87662477.589999974</v>
      </c>
      <c r="E117" s="66">
        <v>-82474391.890000015</v>
      </c>
      <c r="F117" s="66">
        <v>-55945849.090000033</v>
      </c>
      <c r="G117" s="66">
        <v>-81456310.230000079</v>
      </c>
      <c r="H117" s="66">
        <v>-91008620.100000098</v>
      </c>
      <c r="I117" s="66">
        <v>-98948930.850000188</v>
      </c>
      <c r="J117" s="66">
        <v>-111650000.11000013</v>
      </c>
      <c r="K117" s="66">
        <v>-74851673.62000002</v>
      </c>
      <c r="L117" s="66">
        <v>-72585832.750000045</v>
      </c>
      <c r="M117" s="66">
        <v>-102760894.12000003</v>
      </c>
      <c r="N117" s="478">
        <v>-68881677.849999994</v>
      </c>
      <c r="O117" s="66">
        <v>-68800372.610000074</v>
      </c>
      <c r="P117" s="66">
        <v>-74486127.660000056</v>
      </c>
      <c r="Q117" s="66">
        <f>Q96-Q103</f>
        <v>-87769159.079999998</v>
      </c>
      <c r="R117" s="66">
        <f>R96-R103</f>
        <v>-65394339.060000002</v>
      </c>
      <c r="S117" s="66">
        <f t="shared" si="41"/>
        <v>-67524641.959999919</v>
      </c>
      <c r="T117" s="66">
        <f t="shared" si="41"/>
        <v>-80848028.780000091</v>
      </c>
      <c r="U117" s="71">
        <f t="shared" si="42"/>
        <v>-100820639.83999988</v>
      </c>
      <c r="V117" s="71">
        <f t="shared" si="42"/>
        <v>-60177215.569999993</v>
      </c>
      <c r="W117" s="71">
        <f t="shared" ref="W117:AE117" si="47">W96-W103</f>
        <v>-72423012.899999887</v>
      </c>
      <c r="X117" s="71">
        <f t="shared" si="47"/>
        <v>-63892946.080000028</v>
      </c>
      <c r="Y117" s="448">
        <f t="shared" si="47"/>
        <v>-59868053.280000202</v>
      </c>
      <c r="Z117" s="71">
        <f t="shared" si="47"/>
        <v>-63421102.630000263</v>
      </c>
      <c r="AA117" s="71">
        <f t="shared" si="47"/>
        <v>-109697077.3600011</v>
      </c>
      <c r="AB117" s="71">
        <f t="shared" si="47"/>
        <v>-72881784.980000362</v>
      </c>
      <c r="AC117" s="71">
        <f t="shared" si="47"/>
        <v>-65573343.430000395</v>
      </c>
      <c r="AD117" s="71">
        <f t="shared" si="47"/>
        <v>-70825067.520000055</v>
      </c>
      <c r="AE117" s="71">
        <f t="shared" si="47"/>
        <v>-80787445.620000392</v>
      </c>
      <c r="AF117" s="71">
        <f t="shared" ref="AF117:AG117" si="48">AF96-AF103</f>
        <v>-107721276.76000081</v>
      </c>
      <c r="AG117" s="71">
        <f t="shared" si="48"/>
        <v>-89998706.39000015</v>
      </c>
      <c r="AH117" s="71">
        <f t="shared" ref="AH117:AI117" si="49">AH96-AH103</f>
        <v>-117582187.8000005</v>
      </c>
      <c r="AI117" s="71">
        <f t="shared" si="49"/>
        <v>-78944550.40000014</v>
      </c>
      <c r="AJ117" s="71">
        <f t="shared" ref="AJ117:AK117" si="50">AJ96-AJ103</f>
        <v>-97065657.670000419</v>
      </c>
      <c r="AK117" s="448">
        <f t="shared" si="50"/>
        <v>-62380380.780000687</v>
      </c>
      <c r="AL117" s="71"/>
      <c r="AM117" s="71"/>
      <c r="AN117" s="71"/>
      <c r="AO117" s="71"/>
      <c r="AP117" s="71"/>
      <c r="AQ117" s="71"/>
      <c r="AR117" s="71"/>
      <c r="AS117" s="71"/>
      <c r="AT117" s="71"/>
      <c r="AU117" s="71"/>
      <c r="AV117" s="71"/>
      <c r="AW117" s="261">
        <f t="shared" si="39"/>
        <v>21462922.799999908</v>
      </c>
      <c r="AX117" s="66">
        <f t="shared" si="39"/>
        <v>13176349.929999918</v>
      </c>
      <c r="AY117" s="66">
        <f t="shared" si="39"/>
        <v>-5294767.1899999827</v>
      </c>
      <c r="AZ117" s="66">
        <f t="shared" si="39"/>
        <v>-9448489.969999969</v>
      </c>
      <c r="BA117" s="66">
        <f t="shared" si="39"/>
        <v>13931668.27000016</v>
      </c>
      <c r="BB117" s="66">
        <f t="shared" si="39"/>
        <v>10160591.320000008</v>
      </c>
      <c r="BC117" s="66">
        <f t="shared" si="39"/>
        <v>-1871708.9899996966</v>
      </c>
      <c r="BD117" s="66">
        <f t="shared" si="39"/>
        <v>51472784.540000141</v>
      </c>
      <c r="BE117" s="66">
        <f t="shared" si="39"/>
        <v>2428660.7200001329</v>
      </c>
      <c r="BF117" s="106">
        <f t="shared" si="39"/>
        <v>8692886.6700000167</v>
      </c>
    </row>
    <row r="118" spans="1:58" x14ac:dyDescent="0.25">
      <c r="A118" s="4"/>
      <c r="B118" s="132" t="s">
        <v>44</v>
      </c>
      <c r="C118" s="448">
        <v>77398775.359999985</v>
      </c>
      <c r="D118" s="66">
        <v>71827931.830000013</v>
      </c>
      <c r="E118" s="66">
        <v>71190227.5</v>
      </c>
      <c r="F118" s="66">
        <v>81537233.079999998</v>
      </c>
      <c r="G118" s="66">
        <v>95921367.790000007</v>
      </c>
      <c r="H118" s="66">
        <v>99287123.750000015</v>
      </c>
      <c r="I118" s="66">
        <v>91944006.780000001</v>
      </c>
      <c r="J118" s="66">
        <v>80158304.980000019</v>
      </c>
      <c r="K118" s="66">
        <v>72403591.109999985</v>
      </c>
      <c r="L118" s="66">
        <v>76181713.300000012</v>
      </c>
      <c r="M118" s="66">
        <v>77881312.699999988</v>
      </c>
      <c r="N118" s="478">
        <v>76755607.470000014</v>
      </c>
      <c r="O118" s="66">
        <v>71217192.869999975</v>
      </c>
      <c r="P118" s="66">
        <v>62250281.299999982</v>
      </c>
      <c r="Q118" s="66">
        <f t="shared" si="40"/>
        <v>41437319.840000004</v>
      </c>
      <c r="R118" s="66">
        <f t="shared" si="40"/>
        <v>74184646.390000001</v>
      </c>
      <c r="S118" s="66">
        <f t="shared" si="41"/>
        <v>87905086.12000002</v>
      </c>
      <c r="T118" s="66">
        <f t="shared" si="41"/>
        <v>92360227.400000006</v>
      </c>
      <c r="U118" s="71">
        <f t="shared" si="42"/>
        <v>86444608.390000001</v>
      </c>
      <c r="V118" s="71">
        <f t="shared" si="42"/>
        <v>73327068.50999999</v>
      </c>
      <c r="W118" s="71">
        <f t="shared" ref="W118:AE118" si="51">W97-W104</f>
        <v>67636604.359999955</v>
      </c>
      <c r="X118" s="71">
        <f t="shared" si="51"/>
        <v>68471855.579999954</v>
      </c>
      <c r="Y118" s="448">
        <f t="shared" si="51"/>
        <v>69668686.690000027</v>
      </c>
      <c r="Z118" s="71">
        <f t="shared" si="51"/>
        <v>69339432.800000072</v>
      </c>
      <c r="AA118" s="71">
        <f t="shared" si="51"/>
        <v>70798228.429999977</v>
      </c>
      <c r="AB118" s="71">
        <f t="shared" si="51"/>
        <v>70115734.00000006</v>
      </c>
      <c r="AC118" s="71">
        <f t="shared" si="51"/>
        <v>70251301.639999956</v>
      </c>
      <c r="AD118" s="71">
        <f t="shared" si="51"/>
        <v>94185098.919999987</v>
      </c>
      <c r="AE118" s="71">
        <f t="shared" si="51"/>
        <v>103469982.69999996</v>
      </c>
      <c r="AF118" s="71">
        <f t="shared" ref="AF118:AG118" si="52">AF97-AF104</f>
        <v>101585966.88000005</v>
      </c>
      <c r="AG118" s="71">
        <f t="shared" si="52"/>
        <v>104654871.88000005</v>
      </c>
      <c r="AH118" s="71">
        <f t="shared" ref="AH118:AI118" si="53">AH97-AH104</f>
        <v>89006132.420000046</v>
      </c>
      <c r="AI118" s="71">
        <f t="shared" si="53"/>
        <v>78637822.459999993</v>
      </c>
      <c r="AJ118" s="71">
        <f t="shared" ref="AJ118:AK118" si="54">AJ97-AJ104</f>
        <v>78716623.099999964</v>
      </c>
      <c r="AK118" s="448">
        <f t="shared" si="54"/>
        <v>87629659.529999942</v>
      </c>
      <c r="AL118" s="71"/>
      <c r="AM118" s="71"/>
      <c r="AN118" s="71"/>
      <c r="AO118" s="71"/>
      <c r="AP118" s="71"/>
      <c r="AQ118" s="71"/>
      <c r="AR118" s="71"/>
      <c r="AS118" s="71"/>
      <c r="AT118" s="71"/>
      <c r="AU118" s="71"/>
      <c r="AV118" s="71"/>
      <c r="AW118" s="261">
        <f t="shared" si="39"/>
        <v>-6181582.4900000095</v>
      </c>
      <c r="AX118" s="66">
        <f t="shared" si="39"/>
        <v>-9577650.530000031</v>
      </c>
      <c r="AY118" s="66">
        <f t="shared" si="39"/>
        <v>-29752907.659999996</v>
      </c>
      <c r="AZ118" s="66">
        <f t="shared" si="39"/>
        <v>-7352586.6899999976</v>
      </c>
      <c r="BA118" s="66">
        <f t="shared" si="39"/>
        <v>-8016281.6699999869</v>
      </c>
      <c r="BB118" s="66">
        <f t="shared" si="39"/>
        <v>-6926896.3500000089</v>
      </c>
      <c r="BC118" s="66">
        <f t="shared" si="39"/>
        <v>-5499398.3900000006</v>
      </c>
      <c r="BD118" s="66">
        <f t="shared" si="39"/>
        <v>-6831236.4700000286</v>
      </c>
      <c r="BE118" s="66">
        <f t="shared" si="39"/>
        <v>-4766986.7500000298</v>
      </c>
      <c r="BF118" s="106">
        <f t="shared" si="39"/>
        <v>-7709857.7200000584</v>
      </c>
    </row>
    <row r="119" spans="1:58" x14ac:dyDescent="0.25">
      <c r="A119" s="4"/>
      <c r="B119" s="132" t="s">
        <v>45</v>
      </c>
      <c r="C119" s="448">
        <v>820671.91999999981</v>
      </c>
      <c r="D119" s="66">
        <v>723784.42</v>
      </c>
      <c r="E119" s="66">
        <v>693655.78</v>
      </c>
      <c r="F119" s="66">
        <v>658976.74</v>
      </c>
      <c r="G119" s="66">
        <v>670431.06000000017</v>
      </c>
      <c r="H119" s="66">
        <v>662486.68000000005</v>
      </c>
      <c r="I119" s="66">
        <v>844678.60000000009</v>
      </c>
      <c r="J119" s="66">
        <v>876682.42999999993</v>
      </c>
      <c r="K119" s="66">
        <v>832441.66</v>
      </c>
      <c r="L119" s="66">
        <v>868144.4</v>
      </c>
      <c r="M119" s="66">
        <v>893364.38000000012</v>
      </c>
      <c r="N119" s="478">
        <v>815180.80999999982</v>
      </c>
      <c r="O119" s="66">
        <v>797814.04999999981</v>
      </c>
      <c r="P119" s="66">
        <v>643325.39</v>
      </c>
      <c r="Q119" s="66">
        <f t="shared" si="40"/>
        <v>377001.74</v>
      </c>
      <c r="R119" s="66">
        <f t="shared" si="40"/>
        <v>548291.11999999988</v>
      </c>
      <c r="S119" s="66">
        <f t="shared" si="41"/>
        <v>565224.94000000006</v>
      </c>
      <c r="T119" s="66">
        <f t="shared" si="41"/>
        <v>629018.93000000017</v>
      </c>
      <c r="U119" s="71">
        <f t="shared" si="42"/>
        <v>644357.69000000006</v>
      </c>
      <c r="V119" s="71">
        <f t="shared" si="42"/>
        <v>731260.84999999986</v>
      </c>
      <c r="W119" s="71">
        <f t="shared" ref="W119:AE119" si="55">W98-W105</f>
        <v>790214.49</v>
      </c>
      <c r="X119" s="71">
        <f t="shared" si="55"/>
        <v>858795.58000000031</v>
      </c>
      <c r="Y119" s="448">
        <f t="shared" si="55"/>
        <v>873504.95000000065</v>
      </c>
      <c r="Z119" s="71">
        <f t="shared" si="55"/>
        <v>745762.04999999981</v>
      </c>
      <c r="AA119" s="71">
        <f t="shared" si="55"/>
        <v>646905.77000000025</v>
      </c>
      <c r="AB119" s="71">
        <f t="shared" si="55"/>
        <v>682529.58999999985</v>
      </c>
      <c r="AC119" s="71">
        <f t="shared" si="55"/>
        <v>664128.59000000008</v>
      </c>
      <c r="AD119" s="71">
        <f t="shared" si="55"/>
        <v>587875.43999999983</v>
      </c>
      <c r="AE119" s="71">
        <f t="shared" si="55"/>
        <v>637087.43000000017</v>
      </c>
      <c r="AF119" s="71">
        <f t="shared" ref="AF119:AG119" si="56">AF98-AF105</f>
        <v>673872.68</v>
      </c>
      <c r="AG119" s="71">
        <f t="shared" si="56"/>
        <v>761636.82999999949</v>
      </c>
      <c r="AH119" s="71">
        <f t="shared" ref="AH119:AI119" si="57">AH98-AH105</f>
        <v>831575.2899999998</v>
      </c>
      <c r="AI119" s="71">
        <f t="shared" si="57"/>
        <v>916157.2499999993</v>
      </c>
      <c r="AJ119" s="71">
        <f t="shared" ref="AJ119:AK119" si="58">AJ98-AJ105</f>
        <v>860371.02999999991</v>
      </c>
      <c r="AK119" s="448">
        <f t="shared" si="58"/>
        <v>1099470.3999999999</v>
      </c>
      <c r="AL119" s="71"/>
      <c r="AM119" s="71"/>
      <c r="AN119" s="71"/>
      <c r="AO119" s="71"/>
      <c r="AP119" s="71"/>
      <c r="AQ119" s="71"/>
      <c r="AR119" s="71"/>
      <c r="AS119" s="71"/>
      <c r="AT119" s="71"/>
      <c r="AU119" s="71"/>
      <c r="AV119" s="71"/>
      <c r="AW119" s="261">
        <f t="shared" si="39"/>
        <v>-22857.869999999995</v>
      </c>
      <c r="AX119" s="66">
        <f t="shared" si="39"/>
        <v>-80459.030000000028</v>
      </c>
      <c r="AY119" s="66">
        <f t="shared" si="39"/>
        <v>-316654.04000000004</v>
      </c>
      <c r="AZ119" s="66">
        <f t="shared" si="39"/>
        <v>-110685.62000000011</v>
      </c>
      <c r="BA119" s="66">
        <f t="shared" si="39"/>
        <v>-105206.12000000011</v>
      </c>
      <c r="BB119" s="66">
        <f t="shared" si="39"/>
        <v>-33467.749999999884</v>
      </c>
      <c r="BC119" s="66">
        <f t="shared" si="39"/>
        <v>-200320.91000000003</v>
      </c>
      <c r="BD119" s="66">
        <f t="shared" si="39"/>
        <v>-145421.58000000007</v>
      </c>
      <c r="BE119" s="66">
        <f t="shared" si="39"/>
        <v>-42227.170000000042</v>
      </c>
      <c r="BF119" s="106">
        <f t="shared" si="39"/>
        <v>-9348.8199999997159</v>
      </c>
    </row>
    <row r="120" spans="1:58" ht="15.75" thickBot="1" x14ac:dyDescent="0.3">
      <c r="A120" s="4"/>
      <c r="B120" s="179" t="s">
        <v>46</v>
      </c>
      <c r="C120" s="483">
        <v>-14473824.229996743</v>
      </c>
      <c r="D120" s="61">
        <v>-37907329.259997472</v>
      </c>
      <c r="E120" s="61">
        <v>-30097691.599997431</v>
      </c>
      <c r="F120" s="61">
        <v>32554650.210001584</v>
      </c>
      <c r="G120" s="61">
        <v>37467636.370000079</v>
      </c>
      <c r="H120" s="61">
        <v>7389668.0800008252</v>
      </c>
      <c r="I120" s="61">
        <v>-23513145.659999318</v>
      </c>
      <c r="J120" s="61">
        <v>-54525896.049999334</v>
      </c>
      <c r="K120" s="61">
        <v>3788723.0600002743</v>
      </c>
      <c r="L120" s="61">
        <v>13059021.270000705</v>
      </c>
      <c r="M120" s="61">
        <v>-13931438.279999116</v>
      </c>
      <c r="N120" s="484">
        <v>11975972.600000454</v>
      </c>
      <c r="O120" s="61">
        <v>-4435403.1799994679</v>
      </c>
      <c r="P120" s="61">
        <v>-10078614.729999438</v>
      </c>
      <c r="Q120" s="61">
        <f t="shared" si="40"/>
        <v>-80736484.849999964</v>
      </c>
      <c r="R120" s="61">
        <f t="shared" si="40"/>
        <v>13583996.670000613</v>
      </c>
      <c r="S120" s="61">
        <f t="shared" si="41"/>
        <v>46880580.109999478</v>
      </c>
      <c r="T120" s="61">
        <f t="shared" si="41"/>
        <v>31410889.420000374</v>
      </c>
      <c r="U120" s="102">
        <f t="shared" si="42"/>
        <v>-35791457.029999435</v>
      </c>
      <c r="V120" s="102">
        <f t="shared" si="42"/>
        <v>-1881395.8300004005</v>
      </c>
      <c r="W120" s="412">
        <f t="shared" ref="W120:AE120" si="59">W99-W106</f>
        <v>6680132.199999392</v>
      </c>
      <c r="X120" s="102">
        <f t="shared" si="59"/>
        <v>-8335319.800000608</v>
      </c>
      <c r="Y120" s="483">
        <f t="shared" si="59"/>
        <v>30564367.489999533</v>
      </c>
      <c r="Z120" s="102">
        <f t="shared" si="59"/>
        <v>21667914.019998372</v>
      </c>
      <c r="AA120" s="102">
        <f t="shared" si="59"/>
        <v>-64713835.680001199</v>
      </c>
      <c r="AB120" s="102">
        <f t="shared" si="59"/>
        <v>-11924913.979999632</v>
      </c>
      <c r="AC120" s="102">
        <f t="shared" si="59"/>
        <v>1087671.3499989808</v>
      </c>
      <c r="AD120" s="102">
        <f t="shared" si="59"/>
        <v>34175755.469999731</v>
      </c>
      <c r="AE120" s="102">
        <f t="shared" si="59"/>
        <v>41381651.799998462</v>
      </c>
      <c r="AF120" s="102">
        <f t="shared" ref="AF120:AG120" si="60">AF99-AF106</f>
        <v>-15911078.530002236</v>
      </c>
      <c r="AG120" s="102">
        <f t="shared" si="60"/>
        <v>12655306.420000792</v>
      </c>
      <c r="AH120" s="102">
        <f t="shared" ref="AH120:AI120" si="61">AH99-AH106</f>
        <v>-61312165.620000839</v>
      </c>
      <c r="AI120" s="102">
        <f t="shared" si="61"/>
        <v>-14064666.70000121</v>
      </c>
      <c r="AJ120" s="102">
        <f t="shared" ref="AJ120:AK120" si="62">AJ99-AJ106</f>
        <v>-16460446.419999599</v>
      </c>
      <c r="AK120" s="483">
        <f t="shared" si="62"/>
        <v>41545660.490001321</v>
      </c>
      <c r="AL120" s="102"/>
      <c r="AM120" s="102"/>
      <c r="AN120" s="102"/>
      <c r="AO120" s="102"/>
      <c r="AP120" s="102"/>
      <c r="AQ120" s="102"/>
      <c r="AR120" s="102"/>
      <c r="AS120" s="102"/>
      <c r="AT120" s="102"/>
      <c r="AU120" s="102"/>
      <c r="AV120" s="102"/>
      <c r="AW120" s="262">
        <f t="shared" si="39"/>
        <v>10038421.049997274</v>
      </c>
      <c r="AX120" s="61">
        <f t="shared" si="39"/>
        <v>27828714.529998034</v>
      </c>
      <c r="AY120" s="61">
        <f t="shared" si="39"/>
        <v>-50638793.250002533</v>
      </c>
      <c r="AZ120" s="61">
        <f t="shared" si="39"/>
        <v>-18970653.540000971</v>
      </c>
      <c r="BA120" s="61">
        <f t="shared" si="39"/>
        <v>9412943.7399993986</v>
      </c>
      <c r="BB120" s="61">
        <f t="shared" si="39"/>
        <v>24021221.339999549</v>
      </c>
      <c r="BC120" s="61">
        <f t="shared" si="39"/>
        <v>-12278311.370000117</v>
      </c>
      <c r="BD120" s="61">
        <f t="shared" si="39"/>
        <v>52644500.219998933</v>
      </c>
      <c r="BE120" s="61">
        <f t="shared" si="39"/>
        <v>2891409.1399991177</v>
      </c>
      <c r="BF120" s="105">
        <f t="shared" si="39"/>
        <v>-21394341.070001312</v>
      </c>
    </row>
    <row r="121" spans="1:58" x14ac:dyDescent="0.25">
      <c r="A121" s="4">
        <v>17</v>
      </c>
      <c r="B121" s="110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103"/>
      <c r="O121" s="112"/>
      <c r="P121" s="113"/>
      <c r="Q121" s="113"/>
      <c r="R121" s="113"/>
      <c r="S121" s="113"/>
      <c r="T121" s="113"/>
      <c r="U121" s="345"/>
      <c r="V121" s="497"/>
      <c r="W121" s="497"/>
      <c r="X121" s="497"/>
      <c r="Y121" s="530"/>
      <c r="Z121" s="497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349"/>
      <c r="AK121" s="530"/>
      <c r="AL121" s="349"/>
      <c r="AM121" s="349"/>
      <c r="AN121" s="349"/>
      <c r="AO121" s="349"/>
      <c r="AP121" s="349"/>
      <c r="AQ121" s="349"/>
      <c r="AR121" s="349"/>
      <c r="AS121" s="349"/>
      <c r="AT121" s="349"/>
      <c r="AU121" s="349"/>
      <c r="AV121" s="349"/>
      <c r="AW121" s="335"/>
      <c r="AX121" s="53"/>
      <c r="AY121" s="54"/>
      <c r="AZ121" s="54"/>
      <c r="BA121" s="54"/>
      <c r="BB121" s="54"/>
      <c r="BC121" s="54"/>
      <c r="BD121" s="54"/>
      <c r="BE121" s="54"/>
      <c r="BF121" s="336"/>
    </row>
    <row r="122" spans="1:58" x14ac:dyDescent="0.25">
      <c r="A122" s="4"/>
      <c r="B122" s="132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116">
        <v>0</v>
      </c>
      <c r="O122" s="115">
        <v>0</v>
      </c>
      <c r="P122" s="48">
        <v>0</v>
      </c>
      <c r="Q122" s="47">
        <v>0</v>
      </c>
      <c r="R122" s="48">
        <v>0</v>
      </c>
      <c r="S122" s="47">
        <v>0</v>
      </c>
      <c r="T122" s="48">
        <v>0</v>
      </c>
      <c r="U122" s="319"/>
      <c r="V122" s="319"/>
      <c r="W122" s="319"/>
      <c r="X122" s="319"/>
      <c r="Y122" s="531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531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115">
        <f t="shared" ref="AW122:BF127" si="63">O122-C122</f>
        <v>0</v>
      </c>
      <c r="AX122" s="48">
        <f t="shared" si="63"/>
        <v>0</v>
      </c>
      <c r="AY122" s="48">
        <f t="shared" si="63"/>
        <v>0</v>
      </c>
      <c r="AZ122" s="48">
        <f t="shared" si="63"/>
        <v>0</v>
      </c>
      <c r="BA122" s="48">
        <f t="shared" si="63"/>
        <v>0</v>
      </c>
      <c r="BB122" s="48">
        <f t="shared" si="63"/>
        <v>0</v>
      </c>
      <c r="BC122" s="48">
        <f t="shared" si="63"/>
        <v>0</v>
      </c>
      <c r="BD122" s="48">
        <f t="shared" si="63"/>
        <v>0</v>
      </c>
      <c r="BE122" s="48">
        <f t="shared" si="63"/>
        <v>0</v>
      </c>
      <c r="BF122" s="116">
        <f t="shared" si="63"/>
        <v>0</v>
      </c>
    </row>
    <row r="123" spans="1:58" x14ac:dyDescent="0.25">
      <c r="A123" s="4"/>
      <c r="B123" s="132" t="s">
        <v>42</v>
      </c>
      <c r="C123" s="239">
        <v>3478</v>
      </c>
      <c r="D123" s="131">
        <v>3542</v>
      </c>
      <c r="E123" s="131">
        <v>5849</v>
      </c>
      <c r="F123" s="131">
        <v>7477</v>
      </c>
      <c r="G123" s="131">
        <v>7340</v>
      </c>
      <c r="H123" s="131">
        <v>6622</v>
      </c>
      <c r="I123" s="131">
        <v>6203</v>
      </c>
      <c r="J123" s="131">
        <v>5752</v>
      </c>
      <c r="K123" s="131">
        <v>5452</v>
      </c>
      <c r="L123" s="131">
        <v>4845</v>
      </c>
      <c r="M123" s="131">
        <v>3784</v>
      </c>
      <c r="N123" s="240">
        <v>3056</v>
      </c>
      <c r="O123" s="239">
        <v>2753</v>
      </c>
      <c r="P123" s="131">
        <v>2575</v>
      </c>
      <c r="Q123" s="241">
        <v>2683</v>
      </c>
      <c r="R123" s="48">
        <v>3121</v>
      </c>
      <c r="S123" s="47">
        <v>3330</v>
      </c>
      <c r="T123" s="48">
        <v>3816</v>
      </c>
      <c r="U123" s="319">
        <v>4074</v>
      </c>
      <c r="V123" s="319">
        <v>4301</v>
      </c>
      <c r="W123" s="319">
        <v>4553</v>
      </c>
      <c r="X123" s="319">
        <v>4258</v>
      </c>
      <c r="Y123" s="531">
        <v>4080</v>
      </c>
      <c r="Z123" s="319">
        <v>4155</v>
      </c>
      <c r="AA123" s="319">
        <v>4314</v>
      </c>
      <c r="AB123" s="319">
        <v>5431</v>
      </c>
      <c r="AC123" s="319">
        <v>6762</v>
      </c>
      <c r="AD123" s="319">
        <v>8433</v>
      </c>
      <c r="AE123" s="319">
        <v>8668</v>
      </c>
      <c r="AF123" s="319">
        <v>9884</v>
      </c>
      <c r="AG123" s="319">
        <v>10125</v>
      </c>
      <c r="AH123" s="319">
        <v>9217</v>
      </c>
      <c r="AI123" s="319">
        <v>8379</v>
      </c>
      <c r="AJ123" s="319">
        <v>7495</v>
      </c>
      <c r="AK123" s="531">
        <v>15691</v>
      </c>
      <c r="AL123" s="319"/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115">
        <f t="shared" si="63"/>
        <v>-725</v>
      </c>
      <c r="AX123" s="48">
        <f t="shared" si="63"/>
        <v>-967</v>
      </c>
      <c r="AY123" s="48">
        <f t="shared" si="63"/>
        <v>-3166</v>
      </c>
      <c r="AZ123" s="48">
        <f t="shared" si="63"/>
        <v>-4356</v>
      </c>
      <c r="BA123" s="48">
        <f t="shared" si="63"/>
        <v>-4010</v>
      </c>
      <c r="BB123" s="48">
        <f t="shared" si="63"/>
        <v>-2806</v>
      </c>
      <c r="BC123" s="48">
        <f t="shared" si="63"/>
        <v>-2129</v>
      </c>
      <c r="BD123" s="48">
        <f t="shared" si="63"/>
        <v>-1451</v>
      </c>
      <c r="BE123" s="48">
        <f t="shared" si="63"/>
        <v>-899</v>
      </c>
      <c r="BF123" s="116">
        <f t="shared" si="63"/>
        <v>-587</v>
      </c>
    </row>
    <row r="124" spans="1:58" x14ac:dyDescent="0.25">
      <c r="A124" s="4"/>
      <c r="B124" s="132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116">
        <v>0</v>
      </c>
      <c r="O124" s="239">
        <v>0</v>
      </c>
      <c r="P124" s="131">
        <v>0</v>
      </c>
      <c r="Q124" s="241">
        <v>0</v>
      </c>
      <c r="R124" s="48">
        <v>0</v>
      </c>
      <c r="S124" s="47">
        <v>0</v>
      </c>
      <c r="T124" s="48">
        <v>0</v>
      </c>
      <c r="U124" s="319"/>
      <c r="V124" s="319"/>
      <c r="W124" s="319"/>
      <c r="X124" s="116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531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115">
        <f t="shared" si="63"/>
        <v>0</v>
      </c>
      <c r="AX124" s="48">
        <f t="shared" si="63"/>
        <v>0</v>
      </c>
      <c r="AY124" s="48">
        <f t="shared" si="63"/>
        <v>0</v>
      </c>
      <c r="AZ124" s="48">
        <f t="shared" si="63"/>
        <v>0</v>
      </c>
      <c r="BA124" s="48">
        <f t="shared" si="63"/>
        <v>0</v>
      </c>
      <c r="BB124" s="48">
        <f t="shared" si="63"/>
        <v>0</v>
      </c>
      <c r="BC124" s="48">
        <f t="shared" si="63"/>
        <v>0</v>
      </c>
      <c r="BD124" s="48">
        <f t="shared" si="63"/>
        <v>0</v>
      </c>
      <c r="BE124" s="48">
        <f t="shared" si="63"/>
        <v>0</v>
      </c>
      <c r="BF124" s="116">
        <f t="shared" si="63"/>
        <v>0</v>
      </c>
    </row>
    <row r="125" spans="1:58" x14ac:dyDescent="0.25">
      <c r="A125" s="4"/>
      <c r="B125" s="132" t="s">
        <v>44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116">
        <v>0</v>
      </c>
      <c r="O125" s="239">
        <v>0</v>
      </c>
      <c r="P125" s="131">
        <v>0</v>
      </c>
      <c r="Q125" s="241">
        <v>0</v>
      </c>
      <c r="R125" s="48">
        <v>0</v>
      </c>
      <c r="S125" s="47">
        <v>0</v>
      </c>
      <c r="T125" s="48">
        <v>0</v>
      </c>
      <c r="U125" s="319"/>
      <c r="V125" s="319"/>
      <c r="W125" s="319"/>
      <c r="X125" s="116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531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115">
        <f t="shared" si="63"/>
        <v>0</v>
      </c>
      <c r="AX125" s="48">
        <f t="shared" si="63"/>
        <v>0</v>
      </c>
      <c r="AY125" s="48">
        <f t="shared" si="63"/>
        <v>0</v>
      </c>
      <c r="AZ125" s="48">
        <f t="shared" si="63"/>
        <v>0</v>
      </c>
      <c r="BA125" s="48">
        <f t="shared" si="63"/>
        <v>0</v>
      </c>
      <c r="BB125" s="48">
        <f t="shared" si="63"/>
        <v>0</v>
      </c>
      <c r="BC125" s="48">
        <f t="shared" si="63"/>
        <v>0</v>
      </c>
      <c r="BD125" s="48">
        <f t="shared" si="63"/>
        <v>0</v>
      </c>
      <c r="BE125" s="48">
        <f t="shared" si="63"/>
        <v>0</v>
      </c>
      <c r="BF125" s="116">
        <f t="shared" si="63"/>
        <v>0</v>
      </c>
    </row>
    <row r="126" spans="1:58" x14ac:dyDescent="0.25">
      <c r="A126" s="4"/>
      <c r="B126" s="132" t="s">
        <v>45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116">
        <v>0</v>
      </c>
      <c r="O126" s="239">
        <v>0</v>
      </c>
      <c r="P126" s="131">
        <v>0</v>
      </c>
      <c r="Q126" s="241">
        <v>0</v>
      </c>
      <c r="R126" s="48">
        <v>0</v>
      </c>
      <c r="S126" s="47">
        <v>0</v>
      </c>
      <c r="T126" s="48">
        <v>0</v>
      </c>
      <c r="U126" s="319"/>
      <c r="V126" s="319"/>
      <c r="W126" s="319"/>
      <c r="X126" s="116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531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115">
        <f t="shared" si="63"/>
        <v>0</v>
      </c>
      <c r="AX126" s="48">
        <f t="shared" si="63"/>
        <v>0</v>
      </c>
      <c r="AY126" s="48">
        <f t="shared" si="63"/>
        <v>0</v>
      </c>
      <c r="AZ126" s="48">
        <f t="shared" si="63"/>
        <v>0</v>
      </c>
      <c r="BA126" s="48">
        <f t="shared" si="63"/>
        <v>0</v>
      </c>
      <c r="BB126" s="48">
        <f t="shared" si="63"/>
        <v>0</v>
      </c>
      <c r="BC126" s="48">
        <f t="shared" si="63"/>
        <v>0</v>
      </c>
      <c r="BD126" s="48">
        <f t="shared" si="63"/>
        <v>0</v>
      </c>
      <c r="BE126" s="48">
        <f t="shared" si="63"/>
        <v>0</v>
      </c>
      <c r="BF126" s="116">
        <f t="shared" si="63"/>
        <v>0</v>
      </c>
    </row>
    <row r="127" spans="1:58" x14ac:dyDescent="0.25">
      <c r="A127" s="4"/>
      <c r="B127" s="132" t="s">
        <v>46</v>
      </c>
      <c r="C127" s="115">
        <v>3478</v>
      </c>
      <c r="D127" s="48">
        <v>3542</v>
      </c>
      <c r="E127" s="48">
        <v>5849</v>
      </c>
      <c r="F127" s="48">
        <v>7477</v>
      </c>
      <c r="G127" s="48">
        <v>7340</v>
      </c>
      <c r="H127" s="48">
        <v>6622</v>
      </c>
      <c r="I127" s="48">
        <v>6203</v>
      </c>
      <c r="J127" s="48">
        <v>5752</v>
      </c>
      <c r="K127" s="48">
        <v>5452</v>
      </c>
      <c r="L127" s="48">
        <v>4845</v>
      </c>
      <c r="M127" s="48">
        <v>3784</v>
      </c>
      <c r="N127" s="116">
        <v>3056</v>
      </c>
      <c r="O127" s="239">
        <v>2753</v>
      </c>
      <c r="P127" s="131">
        <v>2575</v>
      </c>
      <c r="Q127" s="241">
        <f>SUM(Q122:Q126)</f>
        <v>2683</v>
      </c>
      <c r="R127" s="241">
        <f>SUM(R122:R126)</f>
        <v>3121</v>
      </c>
      <c r="S127" s="241">
        <f>SUM(S122:S126)</f>
        <v>3330</v>
      </c>
      <c r="T127" s="241">
        <f>SUM(T122:T126)</f>
        <v>3816</v>
      </c>
      <c r="U127" s="319">
        <f t="shared" ref="U127:AG127" si="64">SUM(U123:U126)</f>
        <v>4074</v>
      </c>
      <c r="V127" s="319">
        <f t="shared" si="64"/>
        <v>4301</v>
      </c>
      <c r="W127" s="319">
        <f t="shared" si="64"/>
        <v>4553</v>
      </c>
      <c r="X127" s="116">
        <f t="shared" si="64"/>
        <v>4258</v>
      </c>
      <c r="Y127" s="319">
        <f t="shared" si="64"/>
        <v>4080</v>
      </c>
      <c r="Z127" s="319">
        <f t="shared" si="64"/>
        <v>4155</v>
      </c>
      <c r="AA127" s="319">
        <f t="shared" si="64"/>
        <v>4314</v>
      </c>
      <c r="AB127" s="319">
        <f t="shared" si="64"/>
        <v>5431</v>
      </c>
      <c r="AC127" s="319">
        <f t="shared" si="64"/>
        <v>6762</v>
      </c>
      <c r="AD127" s="319">
        <f t="shared" si="64"/>
        <v>8433</v>
      </c>
      <c r="AE127" s="319">
        <f t="shared" si="64"/>
        <v>8668</v>
      </c>
      <c r="AF127" s="319">
        <f t="shared" si="64"/>
        <v>9884</v>
      </c>
      <c r="AG127" s="319">
        <f t="shared" si="64"/>
        <v>10125</v>
      </c>
      <c r="AH127" s="319">
        <v>9217</v>
      </c>
      <c r="AI127" s="319">
        <v>8379</v>
      </c>
      <c r="AJ127" s="319">
        <v>7495</v>
      </c>
      <c r="AK127" s="531">
        <v>15691</v>
      </c>
      <c r="AL127" s="319"/>
      <c r="AM127" s="319"/>
      <c r="AN127" s="319"/>
      <c r="AO127" s="319"/>
      <c r="AP127" s="319"/>
      <c r="AQ127" s="319"/>
      <c r="AR127" s="319"/>
      <c r="AS127" s="319"/>
      <c r="AT127" s="319"/>
      <c r="AU127" s="319"/>
      <c r="AV127" s="319"/>
      <c r="AW127" s="115">
        <f t="shared" si="63"/>
        <v>-725</v>
      </c>
      <c r="AX127" s="48">
        <f t="shared" si="63"/>
        <v>-967</v>
      </c>
      <c r="AY127" s="48">
        <f t="shared" si="63"/>
        <v>-3166</v>
      </c>
      <c r="AZ127" s="48">
        <f t="shared" si="63"/>
        <v>-4356</v>
      </c>
      <c r="BA127" s="48">
        <f t="shared" si="63"/>
        <v>-4010</v>
      </c>
      <c r="BB127" s="48">
        <f t="shared" si="63"/>
        <v>-2806</v>
      </c>
      <c r="BC127" s="48">
        <f t="shared" si="63"/>
        <v>-2129</v>
      </c>
      <c r="BD127" s="48">
        <f t="shared" si="63"/>
        <v>-1451</v>
      </c>
      <c r="BE127" s="48">
        <f t="shared" si="63"/>
        <v>-899</v>
      </c>
      <c r="BF127" s="116">
        <f t="shared" si="63"/>
        <v>-587</v>
      </c>
    </row>
    <row r="128" spans="1:58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116"/>
      <c r="O128" s="239"/>
      <c r="P128" s="48"/>
      <c r="Q128" s="241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531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115"/>
      <c r="AX128" s="48"/>
      <c r="AY128" s="48"/>
      <c r="AZ128" s="48"/>
      <c r="BA128" s="48"/>
      <c r="BB128" s="48"/>
      <c r="BC128" s="48"/>
      <c r="BD128" s="48"/>
      <c r="BE128" s="48"/>
      <c r="BF128" s="116"/>
    </row>
    <row r="129" spans="1:58" x14ac:dyDescent="0.25">
      <c r="A129" s="4"/>
      <c r="B129" s="132" t="s">
        <v>41</v>
      </c>
      <c r="C129" s="115">
        <v>3058</v>
      </c>
      <c r="D129" s="48">
        <v>5036</v>
      </c>
      <c r="E129" s="48">
        <v>3737</v>
      </c>
      <c r="F129" s="48">
        <v>3283</v>
      </c>
      <c r="G129" s="48">
        <v>2733</v>
      </c>
      <c r="H129" s="48">
        <v>3289</v>
      </c>
      <c r="I129" s="48">
        <v>3547</v>
      </c>
      <c r="J129" s="48">
        <v>3643</v>
      </c>
      <c r="K129" s="48">
        <v>1584</v>
      </c>
      <c r="L129" s="48">
        <v>498</v>
      </c>
      <c r="M129" s="48">
        <v>893</v>
      </c>
      <c r="N129" s="116">
        <v>1062</v>
      </c>
      <c r="O129" s="239">
        <v>489</v>
      </c>
      <c r="P129" s="48">
        <v>0</v>
      </c>
      <c r="Q129" s="241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599</v>
      </c>
      <c r="AF129" s="319">
        <v>1457</v>
      </c>
      <c r="AG129" s="319">
        <v>2178</v>
      </c>
      <c r="AH129" s="319">
        <v>1219</v>
      </c>
      <c r="AI129" s="319">
        <v>785</v>
      </c>
      <c r="AJ129" s="319">
        <v>369</v>
      </c>
      <c r="AK129" s="531">
        <v>206</v>
      </c>
      <c r="AL129" s="319"/>
      <c r="AM129" s="319"/>
      <c r="AN129" s="319"/>
      <c r="AO129" s="319"/>
      <c r="AP129" s="319"/>
      <c r="AQ129" s="319"/>
      <c r="AR129" s="319"/>
      <c r="AS129" s="319"/>
      <c r="AT129" s="319"/>
      <c r="AU129" s="319"/>
      <c r="AV129" s="319"/>
      <c r="AW129" s="115">
        <f t="shared" ref="AW129:BF134" si="65">O129-C129</f>
        <v>-2569</v>
      </c>
      <c r="AX129" s="48">
        <f t="shared" si="65"/>
        <v>-5036</v>
      </c>
      <c r="AY129" s="48">
        <f t="shared" si="65"/>
        <v>-3737</v>
      </c>
      <c r="AZ129" s="48">
        <f t="shared" si="65"/>
        <v>-3283</v>
      </c>
      <c r="BA129" s="48">
        <f t="shared" si="65"/>
        <v>-2733</v>
      </c>
      <c r="BB129" s="48">
        <f t="shared" si="65"/>
        <v>-3289</v>
      </c>
      <c r="BC129" s="48">
        <f t="shared" si="65"/>
        <v>-3547</v>
      </c>
      <c r="BD129" s="48">
        <f t="shared" si="65"/>
        <v>-3643</v>
      </c>
      <c r="BE129" s="48">
        <f t="shared" si="65"/>
        <v>-1584</v>
      </c>
      <c r="BF129" s="116">
        <f t="shared" si="65"/>
        <v>-498</v>
      </c>
    </row>
    <row r="130" spans="1:58" x14ac:dyDescent="0.25">
      <c r="A130" s="4"/>
      <c r="B130" s="132" t="s">
        <v>42</v>
      </c>
      <c r="C130" s="115">
        <v>2</v>
      </c>
      <c r="D130" s="48">
        <v>243</v>
      </c>
      <c r="E130" s="48">
        <v>1536</v>
      </c>
      <c r="F130" s="48">
        <v>790</v>
      </c>
      <c r="G130" s="48">
        <v>561</v>
      </c>
      <c r="H130" s="48">
        <v>711</v>
      </c>
      <c r="I130" s="48">
        <v>706</v>
      </c>
      <c r="J130" s="48">
        <v>777</v>
      </c>
      <c r="K130" s="48">
        <v>259</v>
      </c>
      <c r="L130" s="48">
        <v>7</v>
      </c>
      <c r="M130" s="48">
        <v>0</v>
      </c>
      <c r="N130" s="116">
        <v>0</v>
      </c>
      <c r="O130" s="239">
        <v>0</v>
      </c>
      <c r="P130" s="48">
        <v>0</v>
      </c>
      <c r="Q130" s="241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319">
        <v>0</v>
      </c>
      <c r="AK130" s="531">
        <v>0</v>
      </c>
      <c r="AL130" s="319"/>
      <c r="AM130" s="319"/>
      <c r="AN130" s="319"/>
      <c r="AO130" s="319"/>
      <c r="AP130" s="319"/>
      <c r="AQ130" s="319"/>
      <c r="AR130" s="319"/>
      <c r="AS130" s="319"/>
      <c r="AT130" s="319"/>
      <c r="AU130" s="319"/>
      <c r="AV130" s="319"/>
      <c r="AW130" s="115">
        <f t="shared" si="65"/>
        <v>-2</v>
      </c>
      <c r="AX130" s="48">
        <f t="shared" si="65"/>
        <v>-243</v>
      </c>
      <c r="AY130" s="48">
        <f t="shared" si="65"/>
        <v>-1536</v>
      </c>
      <c r="AZ130" s="48">
        <f t="shared" si="65"/>
        <v>-790</v>
      </c>
      <c r="BA130" s="48">
        <f t="shared" si="65"/>
        <v>-561</v>
      </c>
      <c r="BB130" s="48">
        <f t="shared" si="65"/>
        <v>-711</v>
      </c>
      <c r="BC130" s="48">
        <f t="shared" si="65"/>
        <v>-706</v>
      </c>
      <c r="BD130" s="48">
        <f t="shared" si="65"/>
        <v>-777</v>
      </c>
      <c r="BE130" s="48">
        <f t="shared" si="65"/>
        <v>-259</v>
      </c>
      <c r="BF130" s="116">
        <f t="shared" si="65"/>
        <v>-7</v>
      </c>
    </row>
    <row r="131" spans="1:58" x14ac:dyDescent="0.25">
      <c r="A131" s="4"/>
      <c r="B131" s="132" t="s">
        <v>57</v>
      </c>
      <c r="C131" s="115">
        <v>106</v>
      </c>
      <c r="D131" s="48">
        <v>100</v>
      </c>
      <c r="E131" s="48">
        <v>103</v>
      </c>
      <c r="F131" s="48">
        <v>69</v>
      </c>
      <c r="G131" s="48">
        <v>93</v>
      </c>
      <c r="H131" s="48">
        <v>83</v>
      </c>
      <c r="I131" s="48">
        <v>73</v>
      </c>
      <c r="J131" s="48">
        <v>89</v>
      </c>
      <c r="K131" s="48">
        <v>97</v>
      </c>
      <c r="L131" s="48">
        <v>84</v>
      </c>
      <c r="M131" s="48">
        <v>127</v>
      </c>
      <c r="N131" s="116">
        <v>85</v>
      </c>
      <c r="O131" s="239">
        <v>49</v>
      </c>
      <c r="P131" s="48">
        <v>0</v>
      </c>
      <c r="Q131" s="241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28</v>
      </c>
      <c r="X131" s="116">
        <v>77</v>
      </c>
      <c r="Y131" s="319">
        <v>162</v>
      </c>
      <c r="Z131" s="319">
        <v>82</v>
      </c>
      <c r="AA131" s="319">
        <v>124</v>
      </c>
      <c r="AB131" s="319">
        <v>96</v>
      </c>
      <c r="AC131" s="319">
        <v>90</v>
      </c>
      <c r="AD131" s="319">
        <v>84</v>
      </c>
      <c r="AE131" s="319">
        <v>76</v>
      </c>
      <c r="AF131" s="319">
        <v>70</v>
      </c>
      <c r="AG131" s="319">
        <v>73</v>
      </c>
      <c r="AH131" s="319">
        <v>41</v>
      </c>
      <c r="AI131" s="319">
        <v>78</v>
      </c>
      <c r="AJ131" s="319">
        <v>44</v>
      </c>
      <c r="AK131" s="531">
        <v>64</v>
      </c>
      <c r="AL131" s="319"/>
      <c r="AM131" s="319"/>
      <c r="AN131" s="319"/>
      <c r="AO131" s="319"/>
      <c r="AP131" s="319"/>
      <c r="AQ131" s="319"/>
      <c r="AR131" s="319"/>
      <c r="AS131" s="319"/>
      <c r="AT131" s="319"/>
      <c r="AU131" s="319"/>
      <c r="AV131" s="319"/>
      <c r="AW131" s="115">
        <f t="shared" si="65"/>
        <v>-57</v>
      </c>
      <c r="AX131" s="48">
        <f t="shared" si="65"/>
        <v>-100</v>
      </c>
      <c r="AY131" s="48">
        <f t="shared" si="65"/>
        <v>-103</v>
      </c>
      <c r="AZ131" s="48">
        <f t="shared" si="65"/>
        <v>-69</v>
      </c>
      <c r="BA131" s="48">
        <f t="shared" si="65"/>
        <v>-93</v>
      </c>
      <c r="BB131" s="48">
        <f t="shared" si="65"/>
        <v>-83</v>
      </c>
      <c r="BC131" s="48">
        <f t="shared" si="65"/>
        <v>-73</v>
      </c>
      <c r="BD131" s="48">
        <f t="shared" si="65"/>
        <v>-89</v>
      </c>
      <c r="BE131" s="48">
        <f t="shared" si="65"/>
        <v>-69</v>
      </c>
      <c r="BF131" s="116">
        <f t="shared" si="65"/>
        <v>-7</v>
      </c>
    </row>
    <row r="132" spans="1:58" x14ac:dyDescent="0.25">
      <c r="A132" s="4"/>
      <c r="B132" s="132" t="s">
        <v>61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116"/>
      <c r="O132" s="239"/>
      <c r="P132" s="48"/>
      <c r="Q132" s="241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531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115">
        <f t="shared" si="65"/>
        <v>0</v>
      </c>
      <c r="AX132" s="48">
        <f t="shared" si="65"/>
        <v>0</v>
      </c>
      <c r="AY132" s="48">
        <f t="shared" si="65"/>
        <v>0</v>
      </c>
      <c r="AZ132" s="48">
        <f t="shared" si="65"/>
        <v>0</v>
      </c>
      <c r="BA132" s="48">
        <f t="shared" si="65"/>
        <v>0</v>
      </c>
      <c r="BB132" s="48">
        <f t="shared" si="65"/>
        <v>0</v>
      </c>
      <c r="BC132" s="48">
        <f t="shared" si="65"/>
        <v>0</v>
      </c>
      <c r="BD132" s="48">
        <f t="shared" si="65"/>
        <v>0</v>
      </c>
      <c r="BE132" s="48">
        <f t="shared" si="65"/>
        <v>0</v>
      </c>
      <c r="BF132" s="116">
        <f t="shared" si="65"/>
        <v>0</v>
      </c>
    </row>
    <row r="133" spans="1:58" x14ac:dyDescent="0.25">
      <c r="A133" s="4"/>
      <c r="B133" s="132" t="s">
        <v>62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116"/>
      <c r="O133" s="239"/>
      <c r="P133" s="48"/>
      <c r="Q133" s="241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531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115">
        <f t="shared" si="65"/>
        <v>0</v>
      </c>
      <c r="AX133" s="48">
        <f t="shared" si="65"/>
        <v>0</v>
      </c>
      <c r="AY133" s="48">
        <f t="shared" si="65"/>
        <v>0</v>
      </c>
      <c r="AZ133" s="48">
        <f t="shared" si="65"/>
        <v>0</v>
      </c>
      <c r="BA133" s="48">
        <f t="shared" si="65"/>
        <v>0</v>
      </c>
      <c r="BB133" s="48">
        <f t="shared" si="65"/>
        <v>0</v>
      </c>
      <c r="BC133" s="48">
        <f t="shared" si="65"/>
        <v>0</v>
      </c>
      <c r="BD133" s="48">
        <f t="shared" si="65"/>
        <v>0</v>
      </c>
      <c r="BE133" s="48">
        <f t="shared" si="65"/>
        <v>0</v>
      </c>
      <c r="BF133" s="116">
        <f t="shared" si="65"/>
        <v>0</v>
      </c>
    </row>
    <row r="134" spans="1:58" x14ac:dyDescent="0.25">
      <c r="A134" s="4"/>
      <c r="B134" s="132" t="s">
        <v>46</v>
      </c>
      <c r="C134" s="115">
        <v>3060</v>
      </c>
      <c r="D134" s="48">
        <v>5279</v>
      </c>
      <c r="E134" s="48">
        <v>5273</v>
      </c>
      <c r="F134" s="48">
        <v>4073</v>
      </c>
      <c r="G134" s="48">
        <v>3294</v>
      </c>
      <c r="H134" s="48">
        <v>4000</v>
      </c>
      <c r="I134" s="48">
        <v>4253</v>
      </c>
      <c r="J134" s="48">
        <v>4420</v>
      </c>
      <c r="K134" s="48">
        <v>1843</v>
      </c>
      <c r="L134" s="48">
        <v>505</v>
      </c>
      <c r="M134" s="48">
        <v>893</v>
      </c>
      <c r="N134" s="116">
        <v>1062</v>
      </c>
      <c r="O134" s="239">
        <v>489</v>
      </c>
      <c r="P134" s="131">
        <v>0</v>
      </c>
      <c r="Q134" s="241"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28</v>
      </c>
      <c r="X134" s="116">
        <f>SUM(X129:X131)</f>
        <v>77</v>
      </c>
      <c r="Y134" s="529">
        <f t="shared" ref="Y134:AK134" si="66">SUM(Y129:Y131)</f>
        <v>162</v>
      </c>
      <c r="Z134" s="347">
        <f t="shared" si="66"/>
        <v>82</v>
      </c>
      <c r="AA134" s="347">
        <f t="shared" si="66"/>
        <v>124</v>
      </c>
      <c r="AB134" s="347">
        <f t="shared" si="66"/>
        <v>96</v>
      </c>
      <c r="AC134" s="347">
        <f t="shared" si="66"/>
        <v>90</v>
      </c>
      <c r="AD134" s="347">
        <f t="shared" si="66"/>
        <v>84</v>
      </c>
      <c r="AE134" s="347">
        <f t="shared" si="66"/>
        <v>675</v>
      </c>
      <c r="AF134" s="347">
        <f t="shared" si="66"/>
        <v>1527</v>
      </c>
      <c r="AG134" s="347">
        <f t="shared" si="66"/>
        <v>2251</v>
      </c>
      <c r="AH134" s="347">
        <f t="shared" si="66"/>
        <v>1260</v>
      </c>
      <c r="AI134" s="347">
        <f t="shared" si="66"/>
        <v>863</v>
      </c>
      <c r="AJ134" s="347">
        <f t="shared" si="66"/>
        <v>413</v>
      </c>
      <c r="AK134" s="531">
        <f t="shared" si="66"/>
        <v>270</v>
      </c>
      <c r="AL134" s="319"/>
      <c r="AM134" s="319"/>
      <c r="AN134" s="319"/>
      <c r="AO134" s="319"/>
      <c r="AP134" s="319"/>
      <c r="AQ134" s="319"/>
      <c r="AR134" s="319"/>
      <c r="AS134" s="319"/>
      <c r="AT134" s="319"/>
      <c r="AU134" s="319"/>
      <c r="AV134" s="319"/>
      <c r="AW134" s="115">
        <f t="shared" si="65"/>
        <v>-2571</v>
      </c>
      <c r="AX134" s="48">
        <f t="shared" si="65"/>
        <v>-5279</v>
      </c>
      <c r="AY134" s="48">
        <f t="shared" si="65"/>
        <v>-5273</v>
      </c>
      <c r="AZ134" s="48">
        <f t="shared" si="65"/>
        <v>-4073</v>
      </c>
      <c r="BA134" s="48">
        <f t="shared" si="65"/>
        <v>-3294</v>
      </c>
      <c r="BB134" s="48">
        <f t="shared" si="65"/>
        <v>-4000</v>
      </c>
      <c r="BC134" s="48">
        <f t="shared" si="65"/>
        <v>-4253</v>
      </c>
      <c r="BD134" s="48">
        <f t="shared" si="65"/>
        <v>-4420</v>
      </c>
      <c r="BE134" s="48">
        <f t="shared" si="65"/>
        <v>-1815</v>
      </c>
      <c r="BF134" s="116">
        <f t="shared" si="65"/>
        <v>-428</v>
      </c>
    </row>
    <row r="135" spans="1:58" x14ac:dyDescent="0.25">
      <c r="A135" s="4">
        <v>19</v>
      </c>
      <c r="B135" s="111" t="s">
        <v>24</v>
      </c>
      <c r="C135" s="115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116"/>
      <c r="O135" s="239"/>
      <c r="P135" s="131"/>
      <c r="Q135" s="241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531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115"/>
      <c r="AX135" s="48"/>
      <c r="AY135" s="48"/>
      <c r="AZ135" s="48"/>
      <c r="BA135" s="48"/>
      <c r="BB135" s="48"/>
      <c r="BC135" s="48"/>
      <c r="BD135" s="48"/>
      <c r="BE135" s="48"/>
      <c r="BF135" s="116"/>
    </row>
    <row r="136" spans="1:58" x14ac:dyDescent="0.25">
      <c r="A136" s="4"/>
      <c r="B136" s="132" t="s">
        <v>41</v>
      </c>
      <c r="C136" s="239">
        <v>5954</v>
      </c>
      <c r="D136" s="131">
        <v>6356</v>
      </c>
      <c r="E136" s="131">
        <v>6986</v>
      </c>
      <c r="F136" s="131">
        <v>8034</v>
      </c>
      <c r="G136" s="131">
        <v>7844</v>
      </c>
      <c r="H136" s="131">
        <v>6963</v>
      </c>
      <c r="I136" s="131">
        <v>6864</v>
      </c>
      <c r="J136" s="131">
        <v>7422</v>
      </c>
      <c r="K136" s="131">
        <v>8413</v>
      </c>
      <c r="L136" s="131">
        <v>7673</v>
      </c>
      <c r="M136" s="131">
        <v>5738</v>
      </c>
      <c r="N136" s="240">
        <v>5325</v>
      </c>
      <c r="O136" s="239">
        <v>5173</v>
      </c>
      <c r="P136" s="131">
        <v>4770</v>
      </c>
      <c r="Q136" s="241">
        <v>2657</v>
      </c>
      <c r="R136" s="48">
        <v>2652</v>
      </c>
      <c r="S136" s="47">
        <v>2798</v>
      </c>
      <c r="T136" s="48">
        <v>4005</v>
      </c>
      <c r="U136" s="319">
        <v>4899</v>
      </c>
      <c r="V136" s="319">
        <v>5188</v>
      </c>
      <c r="W136" s="319">
        <v>6878</v>
      </c>
      <c r="X136" s="116">
        <v>5661</v>
      </c>
      <c r="Y136" s="319">
        <v>4603</v>
      </c>
      <c r="Z136" s="319">
        <v>4313</v>
      </c>
      <c r="AA136" s="319">
        <v>4216</v>
      </c>
      <c r="AB136" s="319">
        <v>5458</v>
      </c>
      <c r="AC136" s="319">
        <v>8047</v>
      </c>
      <c r="AD136" s="319">
        <v>10906</v>
      </c>
      <c r="AE136" s="319">
        <v>12855</v>
      </c>
      <c r="AF136" s="319">
        <v>16326</v>
      </c>
      <c r="AG136" s="319">
        <v>18373</v>
      </c>
      <c r="AH136" s="319">
        <v>18608</v>
      </c>
      <c r="AI136" s="319">
        <v>17784</v>
      </c>
      <c r="AJ136" s="319">
        <v>15890</v>
      </c>
      <c r="AK136" s="531">
        <v>14354</v>
      </c>
      <c r="AL136" s="319"/>
      <c r="AM136" s="319"/>
      <c r="AN136" s="319"/>
      <c r="AO136" s="319"/>
      <c r="AP136" s="319"/>
      <c r="AQ136" s="319"/>
      <c r="AR136" s="319"/>
      <c r="AS136" s="319"/>
      <c r="AT136" s="319"/>
      <c r="AU136" s="319"/>
      <c r="AV136" s="319"/>
      <c r="AW136" s="115">
        <f t="shared" ref="AW136:BF141" si="67">O136-C136</f>
        <v>-781</v>
      </c>
      <c r="AX136" s="48">
        <f t="shared" si="67"/>
        <v>-1586</v>
      </c>
      <c r="AY136" s="48">
        <f t="shared" si="67"/>
        <v>-4329</v>
      </c>
      <c r="AZ136" s="48">
        <f t="shared" si="67"/>
        <v>-5382</v>
      </c>
      <c r="BA136" s="48">
        <f t="shared" si="67"/>
        <v>-5046</v>
      </c>
      <c r="BB136" s="48">
        <f t="shared" si="67"/>
        <v>-2958</v>
      </c>
      <c r="BC136" s="48">
        <f t="shared" si="67"/>
        <v>-1965</v>
      </c>
      <c r="BD136" s="48">
        <f t="shared" si="67"/>
        <v>-2234</v>
      </c>
      <c r="BE136" s="48">
        <f t="shared" si="67"/>
        <v>-1535</v>
      </c>
      <c r="BF136" s="116">
        <f t="shared" si="67"/>
        <v>-2012</v>
      </c>
    </row>
    <row r="137" spans="1:58" x14ac:dyDescent="0.25">
      <c r="A137" s="4"/>
      <c r="B137" s="132" t="s">
        <v>63</v>
      </c>
      <c r="C137" s="239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240"/>
      <c r="O137" s="239"/>
      <c r="P137" s="131"/>
      <c r="Q137" s="241"/>
      <c r="R137" s="48"/>
      <c r="S137" s="47"/>
      <c r="T137" s="48"/>
      <c r="U137" s="319"/>
      <c r="V137" s="319"/>
      <c r="W137" s="319"/>
      <c r="X137" s="116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531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115">
        <f t="shared" si="67"/>
        <v>0</v>
      </c>
      <c r="AX137" s="48">
        <f t="shared" si="67"/>
        <v>0</v>
      </c>
      <c r="AY137" s="48">
        <f t="shared" si="67"/>
        <v>0</v>
      </c>
      <c r="AZ137" s="48">
        <f t="shared" si="67"/>
        <v>0</v>
      </c>
      <c r="BA137" s="48">
        <f t="shared" si="67"/>
        <v>0</v>
      </c>
      <c r="BB137" s="48">
        <f t="shared" si="67"/>
        <v>0</v>
      </c>
      <c r="BC137" s="48">
        <f t="shared" si="67"/>
        <v>0</v>
      </c>
      <c r="BD137" s="48">
        <f t="shared" si="67"/>
        <v>0</v>
      </c>
      <c r="BE137" s="48">
        <f t="shared" si="67"/>
        <v>0</v>
      </c>
      <c r="BF137" s="116">
        <f t="shared" si="67"/>
        <v>0</v>
      </c>
    </row>
    <row r="138" spans="1:58" x14ac:dyDescent="0.25">
      <c r="A138" s="4"/>
      <c r="B138" s="132" t="s">
        <v>57</v>
      </c>
      <c r="C138" s="239">
        <v>97</v>
      </c>
      <c r="D138" s="131">
        <v>85</v>
      </c>
      <c r="E138" s="131">
        <v>85</v>
      </c>
      <c r="F138" s="131">
        <v>89</v>
      </c>
      <c r="G138" s="131">
        <v>106</v>
      </c>
      <c r="H138" s="131">
        <v>95</v>
      </c>
      <c r="I138" s="131">
        <v>80</v>
      </c>
      <c r="J138" s="131">
        <v>85</v>
      </c>
      <c r="K138" s="131">
        <v>109</v>
      </c>
      <c r="L138" s="131">
        <v>95</v>
      </c>
      <c r="M138" s="131">
        <v>110</v>
      </c>
      <c r="N138" s="240">
        <v>111</v>
      </c>
      <c r="O138" s="239">
        <v>103</v>
      </c>
      <c r="P138" s="131">
        <v>140</v>
      </c>
      <c r="Q138" s="241">
        <v>138</v>
      </c>
      <c r="R138" s="48">
        <v>199</v>
      </c>
      <c r="S138" s="47">
        <v>224</v>
      </c>
      <c r="T138" s="48">
        <v>444</v>
      </c>
      <c r="U138" s="319">
        <v>778</v>
      </c>
      <c r="V138" s="319">
        <v>1348</v>
      </c>
      <c r="W138" s="319">
        <v>1545</v>
      </c>
      <c r="X138" s="116">
        <v>1503</v>
      </c>
      <c r="Y138" s="319">
        <v>1478</v>
      </c>
      <c r="Z138" s="319">
        <v>1379</v>
      </c>
      <c r="AA138" s="319">
        <v>1334</v>
      </c>
      <c r="AB138" s="319">
        <v>1235</v>
      </c>
      <c r="AC138" s="319">
        <v>1051</v>
      </c>
      <c r="AD138" s="319">
        <v>927</v>
      </c>
      <c r="AE138" s="319">
        <v>789</v>
      </c>
      <c r="AF138" s="319">
        <v>677</v>
      </c>
      <c r="AG138" s="319">
        <v>598</v>
      </c>
      <c r="AH138" s="319">
        <v>575</v>
      </c>
      <c r="AI138" s="319">
        <v>540</v>
      </c>
      <c r="AJ138" s="319">
        <v>513</v>
      </c>
      <c r="AK138" s="531">
        <v>405</v>
      </c>
      <c r="AL138" s="319"/>
      <c r="AM138" s="319"/>
      <c r="AN138" s="319"/>
      <c r="AO138" s="319"/>
      <c r="AP138" s="319"/>
      <c r="AQ138" s="319"/>
      <c r="AR138" s="319"/>
      <c r="AS138" s="319"/>
      <c r="AT138" s="319"/>
      <c r="AU138" s="319"/>
      <c r="AV138" s="319"/>
      <c r="AW138" s="115">
        <f t="shared" si="67"/>
        <v>6</v>
      </c>
      <c r="AX138" s="48">
        <f t="shared" si="67"/>
        <v>55</v>
      </c>
      <c r="AY138" s="48">
        <f t="shared" si="67"/>
        <v>53</v>
      </c>
      <c r="AZ138" s="48">
        <f t="shared" si="67"/>
        <v>110</v>
      </c>
      <c r="BA138" s="48">
        <f t="shared" si="67"/>
        <v>118</v>
      </c>
      <c r="BB138" s="48">
        <f t="shared" si="67"/>
        <v>349</v>
      </c>
      <c r="BC138" s="48">
        <f t="shared" si="67"/>
        <v>698</v>
      </c>
      <c r="BD138" s="48">
        <f t="shared" si="67"/>
        <v>1263</v>
      </c>
      <c r="BE138" s="48">
        <f t="shared" si="67"/>
        <v>1436</v>
      </c>
      <c r="BF138" s="116">
        <f t="shared" si="67"/>
        <v>1408</v>
      </c>
    </row>
    <row r="139" spans="1:58" x14ac:dyDescent="0.25">
      <c r="A139" s="4"/>
      <c r="B139" s="132" t="s">
        <v>61</v>
      </c>
      <c r="C139" s="115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116"/>
      <c r="O139" s="239"/>
      <c r="P139" s="131"/>
      <c r="Q139" s="47"/>
      <c r="R139" s="48"/>
      <c r="S139" s="47"/>
      <c r="T139" s="48"/>
      <c r="U139" s="319"/>
      <c r="V139" s="319"/>
      <c r="W139" s="319"/>
      <c r="X139" s="116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531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115">
        <f t="shared" si="67"/>
        <v>0</v>
      </c>
      <c r="AX139" s="48">
        <f t="shared" si="67"/>
        <v>0</v>
      </c>
      <c r="AY139" s="48">
        <f t="shared" si="67"/>
        <v>0</v>
      </c>
      <c r="AZ139" s="48">
        <f t="shared" si="67"/>
        <v>0</v>
      </c>
      <c r="BA139" s="48">
        <f t="shared" si="67"/>
        <v>0</v>
      </c>
      <c r="BB139" s="48">
        <f t="shared" si="67"/>
        <v>0</v>
      </c>
      <c r="BC139" s="48">
        <f t="shared" si="67"/>
        <v>0</v>
      </c>
      <c r="BD139" s="48">
        <f t="shared" si="67"/>
        <v>0</v>
      </c>
      <c r="BE139" s="48">
        <f t="shared" si="67"/>
        <v>0</v>
      </c>
      <c r="BF139" s="116">
        <f t="shared" si="67"/>
        <v>0</v>
      </c>
    </row>
    <row r="140" spans="1:58" ht="15.75" thickBot="1" x14ac:dyDescent="0.3">
      <c r="A140" s="4"/>
      <c r="B140" s="132" t="s">
        <v>62</v>
      </c>
      <c r="C140" s="119"/>
      <c r="D140" s="120"/>
      <c r="E140" s="120"/>
      <c r="F140" s="120"/>
      <c r="G140" s="120"/>
      <c r="H140" s="121"/>
      <c r="I140" s="120"/>
      <c r="J140" s="121"/>
      <c r="K140" s="120"/>
      <c r="L140" s="121"/>
      <c r="M140" s="121"/>
      <c r="N140" s="122"/>
      <c r="O140" s="499"/>
      <c r="P140" s="338"/>
      <c r="Q140" s="495"/>
      <c r="R140" s="338"/>
      <c r="S140" s="495"/>
      <c r="T140" s="338"/>
      <c r="U140" s="496"/>
      <c r="V140" s="496"/>
      <c r="W140" s="496"/>
      <c r="X140" s="339"/>
      <c r="Y140" s="363"/>
      <c r="Z140" s="496"/>
      <c r="AA140" s="363"/>
      <c r="AB140" s="363"/>
      <c r="AC140" s="363"/>
      <c r="AD140" s="363"/>
      <c r="AE140" s="363"/>
      <c r="AF140" s="363"/>
      <c r="AG140" s="363"/>
      <c r="AH140" s="363"/>
      <c r="AI140" s="363"/>
      <c r="AJ140" s="363"/>
      <c r="AK140" s="577"/>
      <c r="AL140" s="363"/>
      <c r="AM140" s="363"/>
      <c r="AN140" s="363"/>
      <c r="AO140" s="363"/>
      <c r="AP140" s="363"/>
      <c r="AQ140" s="363"/>
      <c r="AR140" s="363"/>
      <c r="AS140" s="363"/>
      <c r="AT140" s="363"/>
      <c r="AU140" s="363"/>
      <c r="AV140" s="363"/>
      <c r="AW140" s="337">
        <f t="shared" si="67"/>
        <v>0</v>
      </c>
      <c r="AX140" s="338">
        <f t="shared" si="67"/>
        <v>0</v>
      </c>
      <c r="AY140" s="338">
        <f t="shared" si="67"/>
        <v>0</v>
      </c>
      <c r="AZ140" s="338">
        <f t="shared" si="67"/>
        <v>0</v>
      </c>
      <c r="BA140" s="338">
        <f t="shared" si="67"/>
        <v>0</v>
      </c>
      <c r="BB140" s="338">
        <f t="shared" si="67"/>
        <v>0</v>
      </c>
      <c r="BC140" s="338">
        <f t="shared" si="67"/>
        <v>0</v>
      </c>
      <c r="BD140" s="338">
        <f t="shared" si="67"/>
        <v>0</v>
      </c>
      <c r="BE140" s="338">
        <f t="shared" si="67"/>
        <v>0</v>
      </c>
      <c r="BF140" s="339">
        <f t="shared" si="67"/>
        <v>0</v>
      </c>
    </row>
    <row r="141" spans="1:58" ht="15.75" thickBot="1" x14ac:dyDescent="0.3">
      <c r="A141" s="4"/>
      <c r="B141" s="34" t="s">
        <v>46</v>
      </c>
      <c r="C141" s="123">
        <v>6051</v>
      </c>
      <c r="D141" s="121">
        <v>6441</v>
      </c>
      <c r="E141" s="121">
        <v>7071</v>
      </c>
      <c r="F141" s="121">
        <v>8123</v>
      </c>
      <c r="G141" s="121">
        <v>7950</v>
      </c>
      <c r="H141" s="121">
        <v>7058</v>
      </c>
      <c r="I141" s="121">
        <v>6944</v>
      </c>
      <c r="J141" s="121">
        <v>7507</v>
      </c>
      <c r="K141" s="121">
        <v>8522</v>
      </c>
      <c r="L141" s="121">
        <v>7768</v>
      </c>
      <c r="M141" s="121">
        <v>5848</v>
      </c>
      <c r="N141" s="124">
        <v>5436</v>
      </c>
      <c r="O141" s="341">
        <v>5276</v>
      </c>
      <c r="P141" s="341">
        <v>4910</v>
      </c>
      <c r="Q141" s="341">
        <f t="shared" ref="Q141:AK141" si="68">SUM(Q136:Q140)</f>
        <v>2795</v>
      </c>
      <c r="R141" s="341">
        <f t="shared" si="68"/>
        <v>2851</v>
      </c>
      <c r="S141" s="341">
        <f t="shared" si="68"/>
        <v>3022</v>
      </c>
      <c r="T141" s="341">
        <f t="shared" si="68"/>
        <v>4449</v>
      </c>
      <c r="U141" s="376">
        <f t="shared" si="68"/>
        <v>5677</v>
      </c>
      <c r="V141" s="376">
        <f t="shared" si="68"/>
        <v>6536</v>
      </c>
      <c r="W141" s="376">
        <f t="shared" si="68"/>
        <v>8423</v>
      </c>
      <c r="X141" s="376">
        <f t="shared" si="68"/>
        <v>7164</v>
      </c>
      <c r="Y141" s="340">
        <f t="shared" si="68"/>
        <v>6081</v>
      </c>
      <c r="Z141" s="376">
        <f t="shared" si="68"/>
        <v>5692</v>
      </c>
      <c r="AA141" s="376">
        <f t="shared" si="68"/>
        <v>5550</v>
      </c>
      <c r="AB141" s="376">
        <f t="shared" si="68"/>
        <v>6693</v>
      </c>
      <c r="AC141" s="376">
        <f t="shared" si="68"/>
        <v>9098</v>
      </c>
      <c r="AD141" s="376">
        <f t="shared" si="68"/>
        <v>11833</v>
      </c>
      <c r="AE141" s="376">
        <f t="shared" si="68"/>
        <v>13644</v>
      </c>
      <c r="AF141" s="528">
        <f t="shared" si="68"/>
        <v>17003</v>
      </c>
      <c r="AG141" s="528">
        <f t="shared" si="68"/>
        <v>18971</v>
      </c>
      <c r="AH141" s="528">
        <f t="shared" si="68"/>
        <v>19183</v>
      </c>
      <c r="AI141" s="528">
        <f t="shared" si="68"/>
        <v>18324</v>
      </c>
      <c r="AJ141" s="528">
        <f t="shared" si="68"/>
        <v>16403</v>
      </c>
      <c r="AK141" s="268">
        <f t="shared" si="68"/>
        <v>14759</v>
      </c>
      <c r="AL141" s="528"/>
      <c r="AM141" s="528"/>
      <c r="AN141" s="528"/>
      <c r="AO141" s="528"/>
      <c r="AP141" s="528"/>
      <c r="AQ141" s="528"/>
      <c r="AR141" s="528"/>
      <c r="AS141" s="528"/>
      <c r="AT141" s="528"/>
      <c r="AU141" s="528"/>
      <c r="AV141" s="528"/>
      <c r="AW141" s="119">
        <f t="shared" si="67"/>
        <v>-775</v>
      </c>
      <c r="AX141" s="121">
        <f t="shared" si="67"/>
        <v>-1531</v>
      </c>
      <c r="AY141" s="121">
        <f t="shared" si="67"/>
        <v>-4276</v>
      </c>
      <c r="AZ141" s="121">
        <f t="shared" si="67"/>
        <v>-5272</v>
      </c>
      <c r="BA141" s="121">
        <f t="shared" si="67"/>
        <v>-4928</v>
      </c>
      <c r="BB141" s="121">
        <f t="shared" si="67"/>
        <v>-2609</v>
      </c>
      <c r="BC141" s="121">
        <f t="shared" si="67"/>
        <v>-1267</v>
      </c>
      <c r="BD141" s="121">
        <f t="shared" si="67"/>
        <v>-971</v>
      </c>
      <c r="BE141" s="121">
        <f t="shared" si="67"/>
        <v>-99</v>
      </c>
      <c r="BF141" s="122">
        <f t="shared" si="67"/>
        <v>-604</v>
      </c>
    </row>
    <row r="142" spans="1:58" ht="15.75" thickTop="1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58"/>
      <c r="AA142" s="319"/>
      <c r="AB142" s="319"/>
      <c r="AC142" s="319"/>
      <c r="AD142" s="319"/>
      <c r="AE142" s="358"/>
      <c r="AF142" s="537"/>
      <c r="AG142" s="537"/>
      <c r="AH142" s="537"/>
      <c r="AI142" s="537"/>
      <c r="AJ142" s="363"/>
      <c r="AK142" s="613"/>
      <c r="AL142" s="363"/>
      <c r="AM142" s="363"/>
      <c r="AN142" s="363"/>
      <c r="AO142" s="363"/>
      <c r="AP142" s="363"/>
      <c r="AQ142" s="363"/>
      <c r="AR142" s="363"/>
      <c r="AS142" s="363"/>
      <c r="AT142" s="363"/>
      <c r="AU142" s="363"/>
      <c r="AV142" s="363"/>
      <c r="AW142" s="115"/>
      <c r="AX142" s="48"/>
      <c r="AY142" s="48"/>
      <c r="AZ142" s="48"/>
      <c r="BA142" s="48"/>
      <c r="BB142" s="48"/>
      <c r="BC142" s="48"/>
      <c r="BD142" s="48"/>
      <c r="BE142" s="48"/>
      <c r="BF142" s="116"/>
    </row>
    <row r="143" spans="1:58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19"/>
      <c r="AA143" s="319"/>
      <c r="AB143" s="319"/>
      <c r="AC143" s="319"/>
      <c r="AD143" s="319"/>
      <c r="AE143" s="319">
        <v>466</v>
      </c>
      <c r="AF143" s="538">
        <v>779</v>
      </c>
      <c r="AG143" s="538">
        <v>1389</v>
      </c>
      <c r="AH143" s="538">
        <v>876</v>
      </c>
      <c r="AI143" s="538">
        <v>551</v>
      </c>
      <c r="AJ143" s="538">
        <v>429</v>
      </c>
      <c r="AK143" s="614">
        <v>159</v>
      </c>
      <c r="AL143" s="538"/>
      <c r="AM143" s="538"/>
      <c r="AN143" s="538"/>
      <c r="AO143" s="538"/>
      <c r="AP143" s="538"/>
      <c r="AQ143" s="538"/>
      <c r="AR143" s="538"/>
      <c r="AS143" s="538"/>
      <c r="AT143" s="538"/>
      <c r="AU143" s="538"/>
      <c r="AV143" s="538"/>
      <c r="AW143" s="115">
        <f t="shared" ref="AW143:AW148" si="69">O143-C143</f>
        <v>0</v>
      </c>
      <c r="AX143" s="48">
        <f t="shared" ref="AX143:AX148" si="70">P143-D143</f>
        <v>0</v>
      </c>
      <c r="AY143" s="48">
        <f t="shared" ref="AY143:AY148" si="71">Q143-E143</f>
        <v>0</v>
      </c>
      <c r="AZ143" s="48">
        <f t="shared" ref="AZ143:AZ148" si="72">R143-F143</f>
        <v>0</v>
      </c>
      <c r="BA143" s="48">
        <f t="shared" ref="BA143:BA148" si="73">S143-G143</f>
        <v>0</v>
      </c>
      <c r="BB143" s="48">
        <f t="shared" ref="BB143:BB148" si="74">T143-H143</f>
        <v>0</v>
      </c>
      <c r="BC143" s="48">
        <f t="shared" ref="BC143:BC148" si="75">U143-I143</f>
        <v>0</v>
      </c>
      <c r="BD143" s="48">
        <f t="shared" ref="BD143:BD148" si="76">V143-J143</f>
        <v>0</v>
      </c>
      <c r="BE143" s="48">
        <f t="shared" ref="BE143:BE148" si="77">W143-K143</f>
        <v>0</v>
      </c>
      <c r="BF143" s="116">
        <f t="shared" ref="BF143:BF148" si="78">X143-L143</f>
        <v>0</v>
      </c>
    </row>
    <row r="144" spans="1:58" x14ac:dyDescent="0.25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19"/>
      <c r="AA144" s="319"/>
      <c r="AB144" s="319"/>
      <c r="AC144" s="319"/>
      <c r="AD144" s="319"/>
      <c r="AE144" s="319">
        <v>26</v>
      </c>
      <c r="AF144" s="538">
        <v>424</v>
      </c>
      <c r="AG144" s="538">
        <v>659</v>
      </c>
      <c r="AH144" s="538">
        <v>367</v>
      </c>
      <c r="AI144" s="538">
        <v>163</v>
      </c>
      <c r="AJ144" s="538">
        <v>14</v>
      </c>
      <c r="AK144" s="614">
        <v>5</v>
      </c>
      <c r="AL144" s="538"/>
      <c r="AM144" s="538"/>
      <c r="AN144" s="538"/>
      <c r="AO144" s="538"/>
      <c r="AP144" s="538"/>
      <c r="AQ144" s="538"/>
      <c r="AR144" s="538"/>
      <c r="AS144" s="538"/>
      <c r="AT144" s="538"/>
      <c r="AU144" s="538"/>
      <c r="AV144" s="538"/>
      <c r="AW144" s="115">
        <f t="shared" si="69"/>
        <v>0</v>
      </c>
      <c r="AX144" s="48">
        <f t="shared" si="70"/>
        <v>0</v>
      </c>
      <c r="AY144" s="48">
        <f t="shared" si="71"/>
        <v>0</v>
      </c>
      <c r="AZ144" s="48">
        <f t="shared" si="72"/>
        <v>0</v>
      </c>
      <c r="BA144" s="48">
        <f t="shared" si="73"/>
        <v>0</v>
      </c>
      <c r="BB144" s="48">
        <f t="shared" si="74"/>
        <v>0</v>
      </c>
      <c r="BC144" s="48">
        <f t="shared" si="75"/>
        <v>0</v>
      </c>
      <c r="BD144" s="48">
        <f t="shared" si="76"/>
        <v>0</v>
      </c>
      <c r="BE144" s="48">
        <f t="shared" si="77"/>
        <v>0</v>
      </c>
      <c r="BF144" s="116">
        <f t="shared" si="78"/>
        <v>0</v>
      </c>
    </row>
    <row r="145" spans="1:58" x14ac:dyDescent="0.25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19"/>
      <c r="AA145" s="319"/>
      <c r="AB145" s="319"/>
      <c r="AC145" s="319"/>
      <c r="AD145" s="319"/>
      <c r="AE145" s="319">
        <v>40</v>
      </c>
      <c r="AF145" s="538">
        <v>35</v>
      </c>
      <c r="AG145" s="538">
        <v>26</v>
      </c>
      <c r="AH145" s="538">
        <v>16</v>
      </c>
      <c r="AI145" s="538">
        <v>51</v>
      </c>
      <c r="AJ145" s="538">
        <v>34</v>
      </c>
      <c r="AK145" s="614">
        <v>41</v>
      </c>
      <c r="AL145" s="538"/>
      <c r="AM145" s="538"/>
      <c r="AN145" s="538"/>
      <c r="AO145" s="538"/>
      <c r="AP145" s="538"/>
      <c r="AQ145" s="538"/>
      <c r="AR145" s="538"/>
      <c r="AS145" s="538"/>
      <c r="AT145" s="538"/>
      <c r="AU145" s="538"/>
      <c r="AV145" s="538"/>
      <c r="AW145" s="115">
        <f t="shared" si="69"/>
        <v>0</v>
      </c>
      <c r="AX145" s="48">
        <f t="shared" si="70"/>
        <v>0</v>
      </c>
      <c r="AY145" s="48">
        <f t="shared" si="71"/>
        <v>0</v>
      </c>
      <c r="AZ145" s="48">
        <f t="shared" si="72"/>
        <v>0</v>
      </c>
      <c r="BA145" s="48">
        <f t="shared" si="73"/>
        <v>0</v>
      </c>
      <c r="BB145" s="48">
        <f t="shared" si="74"/>
        <v>0</v>
      </c>
      <c r="BC145" s="48">
        <f t="shared" si="75"/>
        <v>0</v>
      </c>
      <c r="BD145" s="48">
        <f t="shared" si="76"/>
        <v>0</v>
      </c>
      <c r="BE145" s="48">
        <f t="shared" si="77"/>
        <v>0</v>
      </c>
      <c r="BF145" s="116">
        <f t="shared" si="78"/>
        <v>0</v>
      </c>
    </row>
    <row r="146" spans="1:58" x14ac:dyDescent="0.25">
      <c r="A146" s="4"/>
      <c r="B146" s="132" t="s">
        <v>61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19"/>
      <c r="AA146" s="319"/>
      <c r="AB146" s="319"/>
      <c r="AC146" s="319"/>
      <c r="AD146" s="319"/>
      <c r="AE146" s="319">
        <v>0</v>
      </c>
      <c r="AF146" s="538">
        <v>0</v>
      </c>
      <c r="AG146" s="538">
        <v>0</v>
      </c>
      <c r="AH146" s="538">
        <v>0</v>
      </c>
      <c r="AI146" s="538">
        <v>0</v>
      </c>
      <c r="AJ146" s="538">
        <v>0</v>
      </c>
      <c r="AK146" s="614">
        <v>0</v>
      </c>
      <c r="AL146" s="538"/>
      <c r="AM146" s="538"/>
      <c r="AN146" s="538"/>
      <c r="AO146" s="538"/>
      <c r="AP146" s="538"/>
      <c r="AQ146" s="538"/>
      <c r="AR146" s="538"/>
      <c r="AS146" s="538"/>
      <c r="AT146" s="538"/>
      <c r="AU146" s="538"/>
      <c r="AV146" s="538"/>
      <c r="AW146" s="115">
        <f t="shared" si="69"/>
        <v>0</v>
      </c>
      <c r="AX146" s="48">
        <f t="shared" si="70"/>
        <v>0</v>
      </c>
      <c r="AY146" s="48">
        <f t="shared" si="71"/>
        <v>0</v>
      </c>
      <c r="AZ146" s="48">
        <f t="shared" si="72"/>
        <v>0</v>
      </c>
      <c r="BA146" s="48">
        <f t="shared" si="73"/>
        <v>0</v>
      </c>
      <c r="BB146" s="48">
        <f t="shared" si="74"/>
        <v>0</v>
      </c>
      <c r="BC146" s="48">
        <f t="shared" si="75"/>
        <v>0</v>
      </c>
      <c r="BD146" s="48">
        <f t="shared" si="76"/>
        <v>0</v>
      </c>
      <c r="BE146" s="48">
        <f t="shared" si="77"/>
        <v>0</v>
      </c>
      <c r="BF146" s="116">
        <f t="shared" si="78"/>
        <v>0</v>
      </c>
    </row>
    <row r="147" spans="1:58" ht="15.75" thickBot="1" x14ac:dyDescent="0.3">
      <c r="A147" s="4"/>
      <c r="B147" s="132" t="s">
        <v>62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499"/>
      <c r="P147" s="338"/>
      <c r="Q147" s="495"/>
      <c r="R147" s="338"/>
      <c r="S147" s="495"/>
      <c r="T147" s="338"/>
      <c r="U147" s="496"/>
      <c r="V147" s="496"/>
      <c r="W147" s="496"/>
      <c r="X147" s="339"/>
      <c r="Y147" s="363"/>
      <c r="Z147" s="496"/>
      <c r="AA147" s="363"/>
      <c r="AB147" s="363"/>
      <c r="AC147" s="363"/>
      <c r="AD147" s="363"/>
      <c r="AE147" s="363">
        <v>0</v>
      </c>
      <c r="AF147" s="539">
        <v>0</v>
      </c>
      <c r="AG147" s="540">
        <v>0</v>
      </c>
      <c r="AH147" s="540">
        <v>0</v>
      </c>
      <c r="AI147" s="540">
        <v>0</v>
      </c>
      <c r="AJ147" s="540">
        <v>0</v>
      </c>
      <c r="AK147" s="615">
        <v>0</v>
      </c>
      <c r="AL147" s="540"/>
      <c r="AM147" s="540"/>
      <c r="AN147" s="540"/>
      <c r="AO147" s="540"/>
      <c r="AP147" s="540"/>
      <c r="AQ147" s="540"/>
      <c r="AR147" s="540"/>
      <c r="AS147" s="540"/>
      <c r="AT147" s="540"/>
      <c r="AU147" s="540"/>
      <c r="AV147" s="540"/>
      <c r="AW147" s="337">
        <f t="shared" si="69"/>
        <v>0</v>
      </c>
      <c r="AX147" s="338">
        <f t="shared" si="70"/>
        <v>0</v>
      </c>
      <c r="AY147" s="338">
        <f t="shared" si="71"/>
        <v>0</v>
      </c>
      <c r="AZ147" s="338">
        <f t="shared" si="72"/>
        <v>0</v>
      </c>
      <c r="BA147" s="338">
        <f t="shared" si="73"/>
        <v>0</v>
      </c>
      <c r="BB147" s="338">
        <f t="shared" si="74"/>
        <v>0</v>
      </c>
      <c r="BC147" s="338">
        <f t="shared" si="75"/>
        <v>0</v>
      </c>
      <c r="BD147" s="338">
        <f t="shared" si="76"/>
        <v>0</v>
      </c>
      <c r="BE147" s="338">
        <f t="shared" si="77"/>
        <v>0</v>
      </c>
      <c r="BF147" s="339">
        <f t="shared" si="78"/>
        <v>0</v>
      </c>
    </row>
    <row r="148" spans="1:58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532</v>
      </c>
      <c r="AF148" s="528">
        <v>1238</v>
      </c>
      <c r="AG148" s="376">
        <v>2074</v>
      </c>
      <c r="AH148" s="376">
        <f>SUM(AH143:AH147)</f>
        <v>1259</v>
      </c>
      <c r="AI148" s="376">
        <f>SUM(AI143:AI147)</f>
        <v>765</v>
      </c>
      <c r="AJ148" s="376">
        <v>477</v>
      </c>
      <c r="AK148" s="268">
        <v>205</v>
      </c>
      <c r="AL148" s="376"/>
      <c r="AM148" s="376"/>
      <c r="AN148" s="376"/>
      <c r="AO148" s="376"/>
      <c r="AP148" s="376"/>
      <c r="AQ148" s="376"/>
      <c r="AR148" s="376"/>
      <c r="AS148" s="376"/>
      <c r="AT148" s="376"/>
      <c r="AU148" s="376"/>
      <c r="AV148" s="376"/>
      <c r="AW148" s="119">
        <f t="shared" si="69"/>
        <v>0</v>
      </c>
      <c r="AX148" s="121">
        <f t="shared" si="70"/>
        <v>0</v>
      </c>
      <c r="AY148" s="121">
        <f t="shared" si="71"/>
        <v>0</v>
      </c>
      <c r="AZ148" s="121">
        <f t="shared" si="72"/>
        <v>0</v>
      </c>
      <c r="BA148" s="121">
        <f t="shared" si="73"/>
        <v>0</v>
      </c>
      <c r="BB148" s="121">
        <f t="shared" si="74"/>
        <v>0</v>
      </c>
      <c r="BC148" s="121">
        <f t="shared" si="75"/>
        <v>0</v>
      </c>
      <c r="BD148" s="121">
        <f t="shared" si="76"/>
        <v>0</v>
      </c>
      <c r="BE148" s="121">
        <f t="shared" si="77"/>
        <v>0</v>
      </c>
      <c r="BF148" s="122">
        <f t="shared" si="78"/>
        <v>0</v>
      </c>
    </row>
    <row r="149" spans="1:58" ht="15.75" thickTop="1" x14ac:dyDescent="0.25">
      <c r="A149" s="4"/>
      <c r="B149" s="526"/>
      <c r="C149" s="394"/>
      <c r="D149" s="394"/>
      <c r="E149" s="394"/>
      <c r="F149" s="394"/>
      <c r="G149" s="394"/>
      <c r="H149" s="394"/>
      <c r="I149" s="394"/>
      <c r="J149" s="394"/>
      <c r="K149" s="394"/>
      <c r="L149" s="394"/>
      <c r="M149" s="394"/>
      <c r="N149" s="394"/>
      <c r="O149" s="394"/>
      <c r="P149" s="394"/>
      <c r="Q149" s="394"/>
      <c r="R149" s="394"/>
      <c r="S149" s="394"/>
      <c r="T149" s="394"/>
      <c r="U149" s="394"/>
      <c r="V149" s="394"/>
      <c r="W149" s="394"/>
      <c r="X149" s="394"/>
      <c r="Y149" s="394"/>
      <c r="Z149" s="394"/>
      <c r="AA149" s="394"/>
      <c r="AB149" s="394"/>
      <c r="AC149" s="394"/>
      <c r="AD149" s="394"/>
      <c r="AE149" s="394"/>
      <c r="AF149" s="394"/>
      <c r="AG149" s="394"/>
      <c r="AH149" s="394"/>
      <c r="AI149" s="394"/>
      <c r="AJ149" s="394"/>
      <c r="AK149" s="394"/>
      <c r="AL149" s="394"/>
      <c r="AM149" s="394"/>
      <c r="AN149" s="394"/>
      <c r="AO149" s="394"/>
      <c r="AP149" s="394"/>
      <c r="AQ149" s="394"/>
      <c r="AR149" s="394"/>
      <c r="AS149" s="394"/>
      <c r="AT149" s="394"/>
      <c r="AU149" s="394"/>
      <c r="AV149" s="394"/>
      <c r="AW149" s="394"/>
      <c r="AX149" s="394"/>
      <c r="AY149" s="394"/>
      <c r="AZ149" s="394"/>
      <c r="BA149" s="394"/>
      <c r="BB149" s="394"/>
      <c r="BC149" s="394"/>
      <c r="BD149" s="394"/>
      <c r="BE149" s="394"/>
      <c r="BF149" s="394"/>
    </row>
    <row r="150" spans="1:58" x14ac:dyDescent="0.25">
      <c r="A150" s="4"/>
      <c r="B150" s="526"/>
      <c r="C150" s="394"/>
      <c r="D150" s="394"/>
      <c r="E150" s="394"/>
      <c r="F150" s="394"/>
      <c r="G150" s="394"/>
      <c r="H150" s="394"/>
      <c r="I150" s="394"/>
      <c r="J150" s="394"/>
      <c r="K150" s="394"/>
      <c r="L150" s="394"/>
      <c r="M150" s="394"/>
      <c r="N150" s="394"/>
      <c r="O150" s="394"/>
      <c r="P150" s="394"/>
      <c r="Q150" s="394"/>
      <c r="R150" s="394"/>
      <c r="S150" s="394"/>
      <c r="T150" s="394"/>
      <c r="U150" s="394"/>
      <c r="V150" s="394"/>
      <c r="W150" s="394"/>
      <c r="X150" s="394"/>
      <c r="Y150" s="394"/>
      <c r="Z150" s="394"/>
      <c r="AA150" s="394"/>
      <c r="AB150" s="394"/>
      <c r="AC150" s="394"/>
      <c r="AD150" s="394"/>
      <c r="AE150" s="394"/>
      <c r="AF150" s="394"/>
      <c r="AG150" s="394"/>
      <c r="AH150" s="394"/>
      <c r="AI150" s="394"/>
      <c r="AJ150" s="394"/>
      <c r="AK150" s="394"/>
      <c r="AL150" s="394"/>
      <c r="AM150" s="394"/>
      <c r="AN150" s="394"/>
      <c r="AO150" s="394"/>
      <c r="AP150" s="394"/>
      <c r="AQ150" s="394"/>
      <c r="AR150" s="394"/>
      <c r="AS150" s="394"/>
      <c r="AT150" s="394"/>
      <c r="AU150" s="394"/>
      <c r="AV150" s="394"/>
      <c r="AW150" s="394"/>
      <c r="AX150" s="394"/>
      <c r="AY150" s="394"/>
      <c r="AZ150" s="394"/>
      <c r="BA150" s="394"/>
      <c r="BB150" s="394"/>
      <c r="BC150" s="394"/>
      <c r="BD150" s="394"/>
      <c r="BE150" s="394"/>
      <c r="BF150" s="394"/>
    </row>
    <row r="151" spans="1:58" x14ac:dyDescent="0.25">
      <c r="A151" s="4"/>
      <c r="B151" s="526"/>
      <c r="C151" s="394"/>
      <c r="D151" s="394"/>
      <c r="E151" s="394"/>
      <c r="F151" s="394"/>
      <c r="G151" s="394"/>
      <c r="H151" s="394"/>
      <c r="I151" s="394"/>
      <c r="J151" s="394"/>
      <c r="K151" s="394"/>
      <c r="L151" s="394"/>
      <c r="M151" s="394"/>
      <c r="N151" s="394"/>
      <c r="O151" s="394"/>
      <c r="P151" s="394"/>
      <c r="Q151" s="394"/>
      <c r="R151" s="394"/>
      <c r="S151" s="394"/>
      <c r="T151" s="394"/>
      <c r="U151" s="394"/>
      <c r="V151" s="394"/>
      <c r="W151" s="394"/>
      <c r="X151" s="394"/>
      <c r="Y151" s="394"/>
      <c r="Z151" s="394"/>
      <c r="AA151" s="394"/>
      <c r="AB151" s="394"/>
      <c r="AC151" s="394"/>
      <c r="AD151" s="394"/>
      <c r="AE151" s="394"/>
      <c r="AF151" s="394"/>
      <c r="AG151" s="394"/>
      <c r="AH151" s="394"/>
      <c r="AI151" s="394"/>
      <c r="AJ151" s="394"/>
      <c r="AK151" s="394"/>
      <c r="AL151" s="394"/>
      <c r="AM151" s="394"/>
      <c r="AN151" s="394"/>
      <c r="AO151" s="394"/>
      <c r="AP151" s="394"/>
      <c r="AQ151" s="394"/>
      <c r="AR151" s="394"/>
      <c r="AS151" s="394"/>
      <c r="AT151" s="394"/>
      <c r="AU151" s="394"/>
      <c r="AV151" s="394"/>
      <c r="AW151" s="394"/>
      <c r="AX151" s="394"/>
      <c r="AY151" s="394"/>
      <c r="AZ151" s="394"/>
      <c r="BA151" s="394"/>
      <c r="BB151" s="394"/>
      <c r="BC151" s="394"/>
      <c r="BD151" s="394"/>
      <c r="BE151" s="394"/>
      <c r="BF151" s="394"/>
    </row>
    <row r="153" spans="1:58" x14ac:dyDescent="0.25">
      <c r="B153" s="1" t="s">
        <v>27</v>
      </c>
    </row>
    <row r="154" spans="1:58" x14ac:dyDescent="0.25">
      <c r="B154" s="31" t="s">
        <v>28</v>
      </c>
    </row>
    <row r="157" spans="1:58" x14ac:dyDescent="0.25">
      <c r="B157" s="32" t="s">
        <v>26</v>
      </c>
    </row>
    <row r="158" spans="1:58" x14ac:dyDescent="0.25">
      <c r="B158" s="2" t="s">
        <v>29</v>
      </c>
    </row>
    <row r="159" spans="1:58" x14ac:dyDescent="0.25">
      <c r="B159" s="2" t="s">
        <v>30</v>
      </c>
    </row>
    <row r="160" spans="1:58" x14ac:dyDescent="0.25">
      <c r="B160" s="2" t="s">
        <v>31</v>
      </c>
    </row>
    <row r="161" spans="2:2" x14ac:dyDescent="0.25">
      <c r="B161" s="2" t="s">
        <v>32</v>
      </c>
    </row>
  </sheetData>
  <mergeCells count="5">
    <mergeCell ref="B1:AX1"/>
    <mergeCell ref="C2:I2"/>
    <mergeCell ref="C3:I3"/>
    <mergeCell ref="C4:I4"/>
    <mergeCell ref="C5:I5"/>
  </mergeCells>
  <phoneticPr fontId="11" type="noConversion"/>
  <pageMargins left="0.7" right="0.7" top="0.75" bottom="0.75" header="0.3" footer="0.3"/>
  <pageSetup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0E3AF-C759-4025-9ECC-342326D6D4E5}">
  <dimension ref="A1:BF158"/>
  <sheetViews>
    <sheetView zoomScale="70" zoomScaleNormal="70" workbookViewId="0">
      <pane xSplit="2" ySplit="8" topLeftCell="Z120" activePane="bottomRight" state="frozen"/>
      <selection pane="topRight" activeCell="C1" sqref="C1"/>
      <selection pane="bottomLeft" activeCell="A9" sqref="A9"/>
      <selection pane="bottomRight" activeCell="AJ147" sqref="AJ147"/>
    </sheetView>
  </sheetViews>
  <sheetFormatPr defaultColWidth="9.28515625" defaultRowHeight="15" x14ac:dyDescent="0.25"/>
  <cols>
    <col min="1" max="1" width="5.7109375" style="2" customWidth="1"/>
    <col min="2" max="2" width="54.5703125" style="2" customWidth="1"/>
    <col min="3" max="6" width="14.85546875" style="2" bestFit="1" customWidth="1"/>
    <col min="7" max="7" width="14.42578125" style="2" bestFit="1" customWidth="1"/>
    <col min="8" max="8" width="14.85546875" style="2" bestFit="1" customWidth="1"/>
    <col min="9" max="11" width="14.42578125" style="2" bestFit="1" customWidth="1"/>
    <col min="12" max="12" width="14.85546875" style="2" bestFit="1" customWidth="1"/>
    <col min="13" max="13" width="14.42578125" style="2" bestFit="1" customWidth="1"/>
    <col min="14" max="14" width="14.85546875" style="2" bestFit="1" customWidth="1"/>
    <col min="15" max="15" width="14.42578125" style="2" bestFit="1" customWidth="1"/>
    <col min="16" max="16" width="16.28515625" style="2" bestFit="1" customWidth="1"/>
    <col min="17" max="18" width="14.85546875" style="2" bestFit="1" customWidth="1"/>
    <col min="19" max="19" width="14.42578125" style="2" bestFit="1" customWidth="1"/>
    <col min="20" max="20" width="18.5703125" style="2" customWidth="1"/>
    <col min="21" max="23" width="18.140625" style="2" customWidth="1"/>
    <col min="24" max="24" width="14.28515625" style="2" bestFit="1" customWidth="1"/>
    <col min="25" max="26" width="14.28515625" style="2" customWidth="1"/>
    <col min="27" max="27" width="14.85546875" style="2" bestFit="1" customWidth="1"/>
    <col min="28" max="48" width="14.85546875" style="2" customWidth="1"/>
    <col min="49" max="49" width="13.85546875" style="2" bestFit="1" customWidth="1"/>
    <col min="50" max="50" width="15.7109375" style="2" bestFit="1" customWidth="1"/>
    <col min="51" max="52" width="14.85546875" style="2" bestFit="1" customWidth="1"/>
    <col min="53" max="53" width="14.42578125" style="2" bestFit="1" customWidth="1"/>
    <col min="54" max="54" width="14.85546875" style="2" bestFit="1" customWidth="1"/>
    <col min="55" max="55" width="14.42578125" style="2" bestFit="1" customWidth="1"/>
    <col min="56" max="57" width="14.42578125" style="2" customWidth="1"/>
    <col min="58" max="58" width="14.42578125" style="2" bestFit="1" customWidth="1"/>
    <col min="59" max="59" width="10.85546875" style="2" customWidth="1"/>
    <col min="60" max="60" width="45.7109375" style="2" bestFit="1" customWidth="1"/>
    <col min="61" max="16384" width="9.28515625" style="2"/>
  </cols>
  <sheetData>
    <row r="1" spans="1:58" ht="16.5" thickTop="1" thickBot="1" x14ac:dyDescent="0.3">
      <c r="B1" s="548" t="s">
        <v>19</v>
      </c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549"/>
      <c r="T1" s="549"/>
      <c r="U1" s="549"/>
      <c r="V1" s="549"/>
      <c r="W1" s="549"/>
      <c r="X1" s="549"/>
      <c r="Y1" s="549"/>
      <c r="Z1" s="549"/>
      <c r="AA1" s="549"/>
      <c r="AB1" s="549"/>
      <c r="AC1" s="549"/>
      <c r="AD1" s="549"/>
      <c r="AE1" s="549"/>
      <c r="AF1" s="549"/>
      <c r="AG1" s="549"/>
      <c r="AH1" s="549"/>
      <c r="AI1" s="549"/>
      <c r="AJ1" s="549"/>
      <c r="AK1" s="549"/>
      <c r="AL1" s="549"/>
      <c r="AM1" s="549"/>
      <c r="AN1" s="549"/>
      <c r="AO1" s="549"/>
      <c r="AP1" s="549"/>
      <c r="AQ1" s="549"/>
      <c r="AR1" s="549"/>
      <c r="AS1" s="549"/>
      <c r="AT1" s="549"/>
      <c r="AU1" s="549"/>
      <c r="AV1" s="549"/>
      <c r="AW1" s="549"/>
      <c r="AX1" s="549"/>
      <c r="AY1" s="36"/>
      <c r="AZ1" s="36"/>
      <c r="BA1" s="36"/>
      <c r="BB1" s="36"/>
      <c r="BC1" s="37"/>
      <c r="BD1" s="37"/>
      <c r="BE1" s="37"/>
      <c r="BF1" s="37"/>
    </row>
    <row r="2" spans="1:58" ht="27.6" customHeight="1" thickTop="1" thickBot="1" x14ac:dyDescent="0.3">
      <c r="B2" s="5" t="s">
        <v>0</v>
      </c>
      <c r="C2" s="550" t="s">
        <v>54</v>
      </c>
      <c r="D2" s="551"/>
      <c r="E2" s="551"/>
      <c r="F2" s="551"/>
      <c r="G2" s="551"/>
      <c r="H2" s="551"/>
      <c r="I2" s="551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8"/>
    </row>
    <row r="3" spans="1:58" ht="27.6" customHeight="1" thickTop="1" thickBot="1" x14ac:dyDescent="0.3">
      <c r="B3" s="5" t="s">
        <v>1</v>
      </c>
      <c r="C3" s="550" t="s">
        <v>66</v>
      </c>
      <c r="D3" s="551"/>
      <c r="E3" s="551"/>
      <c r="F3" s="551"/>
      <c r="G3" s="551"/>
      <c r="H3" s="551"/>
      <c r="I3" s="551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10"/>
    </row>
    <row r="4" spans="1:58" ht="27.6" customHeight="1" thickTop="1" thickBot="1" x14ac:dyDescent="0.3">
      <c r="B4" s="5" t="s">
        <v>2</v>
      </c>
      <c r="C4" s="552" t="s">
        <v>69</v>
      </c>
      <c r="D4" s="553"/>
      <c r="E4" s="553"/>
      <c r="F4" s="553"/>
      <c r="G4" s="553"/>
      <c r="H4" s="553"/>
      <c r="I4" s="553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11"/>
    </row>
    <row r="5" spans="1:58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11"/>
    </row>
    <row r="6" spans="1:58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20"/>
    </row>
    <row r="7" spans="1:58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5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356">
        <v>2021</v>
      </c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420"/>
      <c r="AK7" s="356">
        <v>2022</v>
      </c>
      <c r="AL7" s="356"/>
      <c r="AM7" s="356"/>
      <c r="AN7" s="356"/>
      <c r="AO7" s="356"/>
      <c r="AP7" s="356"/>
      <c r="AQ7" s="356"/>
      <c r="AR7" s="356"/>
      <c r="AS7" s="356"/>
      <c r="AT7" s="356"/>
      <c r="AU7" s="356"/>
      <c r="AV7" s="356"/>
      <c r="AW7" s="22" t="s">
        <v>15</v>
      </c>
      <c r="AX7" s="23"/>
      <c r="AY7" s="23"/>
      <c r="AZ7" s="23"/>
      <c r="BA7" s="23"/>
      <c r="BB7" s="23"/>
      <c r="BC7" s="24"/>
      <c r="BD7" s="24"/>
      <c r="BE7" s="24"/>
      <c r="BF7" s="24"/>
    </row>
    <row r="8" spans="1:58" ht="15.75" thickBot="1" x14ac:dyDescent="0.3">
      <c r="B8" s="26"/>
      <c r="C8" s="27" t="s">
        <v>9</v>
      </c>
      <c r="D8" s="28" t="s">
        <v>10</v>
      </c>
      <c r="E8" s="28" t="s">
        <v>16</v>
      </c>
      <c r="F8" s="28" t="s">
        <v>11</v>
      </c>
      <c r="G8" s="28" t="s">
        <v>17</v>
      </c>
      <c r="H8" s="28" t="s">
        <v>3</v>
      </c>
      <c r="I8" s="28" t="s">
        <v>13</v>
      </c>
      <c r="J8" s="28" t="s">
        <v>4</v>
      </c>
      <c r="K8" s="28" t="s">
        <v>5</v>
      </c>
      <c r="L8" s="28" t="s">
        <v>6</v>
      </c>
      <c r="M8" s="28" t="s">
        <v>7</v>
      </c>
      <c r="N8" s="3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564" t="s">
        <v>7</v>
      </c>
      <c r="Z8" s="565" t="s">
        <v>8</v>
      </c>
      <c r="AA8" s="565" t="s">
        <v>9</v>
      </c>
      <c r="AB8" s="565" t="s">
        <v>10</v>
      </c>
      <c r="AC8" s="565" t="s">
        <v>16</v>
      </c>
      <c r="AD8" s="565" t="s">
        <v>11</v>
      </c>
      <c r="AE8" s="565" t="s">
        <v>12</v>
      </c>
      <c r="AF8" s="565" t="s">
        <v>3</v>
      </c>
      <c r="AG8" s="565" t="s">
        <v>13</v>
      </c>
      <c r="AH8" s="565" t="s">
        <v>4</v>
      </c>
      <c r="AI8" s="565" t="s">
        <v>5</v>
      </c>
      <c r="AJ8" s="566" t="s">
        <v>6</v>
      </c>
      <c r="AK8" s="564" t="s">
        <v>7</v>
      </c>
      <c r="AL8" s="565" t="s">
        <v>8</v>
      </c>
      <c r="AM8" s="565" t="s">
        <v>9</v>
      </c>
      <c r="AN8" s="565" t="s">
        <v>10</v>
      </c>
      <c r="AO8" s="565" t="s">
        <v>16</v>
      </c>
      <c r="AP8" s="565" t="s">
        <v>11</v>
      </c>
      <c r="AQ8" s="565" t="s">
        <v>12</v>
      </c>
      <c r="AR8" s="565" t="s">
        <v>3</v>
      </c>
      <c r="AS8" s="565" t="s">
        <v>13</v>
      </c>
      <c r="AT8" s="565" t="s">
        <v>4</v>
      </c>
      <c r="AU8" s="565" t="s">
        <v>5</v>
      </c>
      <c r="AV8" s="566" t="s">
        <v>6</v>
      </c>
      <c r="AW8" s="379" t="s">
        <v>9</v>
      </c>
      <c r="AX8" s="380" t="s">
        <v>10</v>
      </c>
      <c r="AY8" s="380" t="s">
        <v>16</v>
      </c>
      <c r="AZ8" s="380" t="s">
        <v>11</v>
      </c>
      <c r="BA8" s="380" t="s">
        <v>12</v>
      </c>
      <c r="BB8" s="380" t="s">
        <v>3</v>
      </c>
      <c r="BC8" s="320" t="s">
        <v>13</v>
      </c>
      <c r="BD8" s="320" t="s">
        <v>4</v>
      </c>
      <c r="BE8" s="320" t="s">
        <v>5</v>
      </c>
      <c r="BF8" s="320" t="s">
        <v>6</v>
      </c>
    </row>
    <row r="9" spans="1:58" x14ac:dyDescent="0.25">
      <c r="A9" s="4">
        <v>1</v>
      </c>
      <c r="B9" s="38" t="s">
        <v>14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313"/>
      <c r="O9" s="321"/>
      <c r="P9" s="43"/>
      <c r="Q9" s="43"/>
      <c r="R9" s="43"/>
      <c r="S9" s="43"/>
      <c r="T9" s="43"/>
      <c r="U9" s="313"/>
      <c r="V9" s="358"/>
      <c r="W9" s="358"/>
      <c r="X9" s="422"/>
      <c r="Y9" s="358"/>
      <c r="Z9" s="358"/>
      <c r="AA9" s="358"/>
      <c r="AB9" s="358"/>
      <c r="AC9" s="358"/>
      <c r="AD9" s="358"/>
      <c r="AE9" s="358"/>
      <c r="AF9" s="358"/>
      <c r="AG9" s="358"/>
      <c r="AH9" s="358"/>
      <c r="AI9" s="358"/>
      <c r="AJ9" s="422"/>
      <c r="AK9" s="3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321"/>
      <c r="AX9" s="45"/>
      <c r="AY9" s="46"/>
      <c r="AZ9" s="46"/>
      <c r="BA9" s="46"/>
      <c r="BB9" s="46"/>
      <c r="BC9" s="46"/>
      <c r="BD9" s="46"/>
      <c r="BE9" s="46"/>
      <c r="BF9" s="322"/>
    </row>
    <row r="10" spans="1:58" x14ac:dyDescent="0.25">
      <c r="A10" s="4"/>
      <c r="B10" s="33" t="s">
        <v>41</v>
      </c>
      <c r="C10" s="164">
        <v>238794</v>
      </c>
      <c r="D10" s="141">
        <v>238398</v>
      </c>
      <c r="E10" s="141">
        <v>238181</v>
      </c>
      <c r="F10" s="141">
        <v>238238</v>
      </c>
      <c r="G10" s="141">
        <v>238172</v>
      </c>
      <c r="H10" s="141">
        <v>237837</v>
      </c>
      <c r="I10" s="141">
        <v>238101</v>
      </c>
      <c r="J10" s="141">
        <v>239059</v>
      </c>
      <c r="K10" s="141">
        <v>239858</v>
      </c>
      <c r="L10" s="141">
        <v>241099</v>
      </c>
      <c r="M10" s="141">
        <v>242579</v>
      </c>
      <c r="N10" s="134">
        <v>242120</v>
      </c>
      <c r="O10" s="323">
        <v>241657</v>
      </c>
      <c r="P10" s="225">
        <v>241634</v>
      </c>
      <c r="Q10" s="141">
        <v>241654</v>
      </c>
      <c r="R10" s="141">
        <v>241415</v>
      </c>
      <c r="S10" s="141">
        <v>241382</v>
      </c>
      <c r="T10" s="276">
        <v>240317</v>
      </c>
      <c r="U10" s="134">
        <v>240158</v>
      </c>
      <c r="V10" s="135">
        <v>240376</v>
      </c>
      <c r="W10" s="135">
        <v>240752</v>
      </c>
      <c r="X10" s="116">
        <v>243424</v>
      </c>
      <c r="Y10" s="319">
        <v>242553</v>
      </c>
      <c r="Z10" s="319">
        <v>242635</v>
      </c>
      <c r="AA10" s="509">
        <v>242201</v>
      </c>
      <c r="AB10" s="509">
        <v>242260</v>
      </c>
      <c r="AC10" s="509">
        <v>241781</v>
      </c>
      <c r="AD10" s="276">
        <v>241375</v>
      </c>
      <c r="AE10" s="509">
        <v>241124</v>
      </c>
      <c r="AF10" s="276">
        <v>240015</v>
      </c>
      <c r="AG10" s="509">
        <v>240601</v>
      </c>
      <c r="AH10" s="509">
        <v>239761</v>
      </c>
      <c r="AI10" s="222">
        <v>244178</v>
      </c>
      <c r="AJ10" s="555">
        <v>243374</v>
      </c>
      <c r="AK10" s="505">
        <v>243308</v>
      </c>
      <c r="AL10" s="505"/>
      <c r="AM10" s="505"/>
      <c r="AN10" s="505"/>
      <c r="AO10" s="505"/>
      <c r="AP10" s="505"/>
      <c r="AQ10" s="505"/>
      <c r="AR10" s="505"/>
      <c r="AS10" s="505"/>
      <c r="AT10" s="505"/>
      <c r="AU10" s="505"/>
      <c r="AV10" s="505"/>
      <c r="AW10" s="323">
        <f t="shared" ref="AW10:BF15" si="0">O10-C10</f>
        <v>2863</v>
      </c>
      <c r="AX10" s="136">
        <f t="shared" si="0"/>
        <v>3236</v>
      </c>
      <c r="AY10" s="136">
        <f t="shared" si="0"/>
        <v>3473</v>
      </c>
      <c r="AZ10" s="136">
        <f t="shared" si="0"/>
        <v>3177</v>
      </c>
      <c r="BA10" s="136">
        <f t="shared" si="0"/>
        <v>3210</v>
      </c>
      <c r="BB10" s="136">
        <f t="shared" si="0"/>
        <v>2480</v>
      </c>
      <c r="BC10" s="136">
        <f t="shared" si="0"/>
        <v>2057</v>
      </c>
      <c r="BD10" s="136">
        <f t="shared" si="0"/>
        <v>1317</v>
      </c>
      <c r="BE10" s="136">
        <f t="shared" si="0"/>
        <v>894</v>
      </c>
      <c r="BF10" s="172">
        <f t="shared" si="0"/>
        <v>2325</v>
      </c>
    </row>
    <row r="11" spans="1:58" x14ac:dyDescent="0.25">
      <c r="A11" s="4"/>
      <c r="B11" s="33" t="s">
        <v>42</v>
      </c>
      <c r="C11" s="164">
        <v>30538</v>
      </c>
      <c r="D11" s="141">
        <v>30778</v>
      </c>
      <c r="E11" s="141">
        <v>30882</v>
      </c>
      <c r="F11" s="141">
        <v>30675</v>
      </c>
      <c r="G11" s="141">
        <v>30432</v>
      </c>
      <c r="H11" s="141">
        <v>30264</v>
      </c>
      <c r="I11" s="141">
        <v>30011</v>
      </c>
      <c r="J11" s="141">
        <v>30173</v>
      </c>
      <c r="K11" s="141">
        <v>29940</v>
      </c>
      <c r="L11" s="141">
        <v>29049</v>
      </c>
      <c r="M11" s="141">
        <v>29036</v>
      </c>
      <c r="N11" s="134">
        <v>29560</v>
      </c>
      <c r="O11" s="323">
        <v>29801</v>
      </c>
      <c r="P11" s="225">
        <v>30012</v>
      </c>
      <c r="Q11" s="141">
        <v>29948</v>
      </c>
      <c r="R11" s="141">
        <v>30099</v>
      </c>
      <c r="S11" s="141">
        <v>29967</v>
      </c>
      <c r="T11" s="276">
        <v>30820</v>
      </c>
      <c r="U11" s="134">
        <v>30531</v>
      </c>
      <c r="V11" s="135">
        <v>30987</v>
      </c>
      <c r="W11" s="135">
        <v>29748</v>
      </c>
      <c r="X11" s="116">
        <v>30378</v>
      </c>
      <c r="Y11" s="319">
        <v>30336</v>
      </c>
      <c r="Z11" s="319">
        <v>30706</v>
      </c>
      <c r="AA11" s="509">
        <v>31070</v>
      </c>
      <c r="AB11" s="509">
        <v>31316</v>
      </c>
      <c r="AC11" s="509">
        <v>31504</v>
      </c>
      <c r="AD11" s="276">
        <v>31713</v>
      </c>
      <c r="AE11" s="509">
        <v>31876</v>
      </c>
      <c r="AF11" s="276">
        <v>31917</v>
      </c>
      <c r="AG11" s="509">
        <v>31978</v>
      </c>
      <c r="AH11" s="509">
        <v>30935</v>
      </c>
      <c r="AI11" s="222">
        <v>30932</v>
      </c>
      <c r="AJ11" s="555">
        <v>30999</v>
      </c>
      <c r="AK11" s="505">
        <v>31261</v>
      </c>
      <c r="AL11" s="505"/>
      <c r="AM11" s="505"/>
      <c r="AN11" s="505"/>
      <c r="AO11" s="505"/>
      <c r="AP11" s="505"/>
      <c r="AQ11" s="505"/>
      <c r="AR11" s="505"/>
      <c r="AS11" s="505"/>
      <c r="AT11" s="505"/>
      <c r="AU11" s="505"/>
      <c r="AV11" s="505"/>
      <c r="AW11" s="323">
        <f t="shared" si="0"/>
        <v>-737</v>
      </c>
      <c r="AX11" s="136">
        <f t="shared" si="0"/>
        <v>-766</v>
      </c>
      <c r="AY11" s="136">
        <f t="shared" si="0"/>
        <v>-934</v>
      </c>
      <c r="AZ11" s="136">
        <f t="shared" si="0"/>
        <v>-576</v>
      </c>
      <c r="BA11" s="136">
        <f t="shared" si="0"/>
        <v>-465</v>
      </c>
      <c r="BB11" s="136">
        <f t="shared" si="0"/>
        <v>556</v>
      </c>
      <c r="BC11" s="136">
        <f t="shared" si="0"/>
        <v>520</v>
      </c>
      <c r="BD11" s="136">
        <f t="shared" si="0"/>
        <v>814</v>
      </c>
      <c r="BE11" s="136">
        <f t="shared" si="0"/>
        <v>-192</v>
      </c>
      <c r="BF11" s="172">
        <f t="shared" si="0"/>
        <v>1329</v>
      </c>
    </row>
    <row r="12" spans="1:58" x14ac:dyDescent="0.25">
      <c r="A12" s="4"/>
      <c r="B12" s="33" t="s">
        <v>43</v>
      </c>
      <c r="C12" s="164">
        <v>24816</v>
      </c>
      <c r="D12" s="141">
        <v>24779</v>
      </c>
      <c r="E12" s="141">
        <v>24728</v>
      </c>
      <c r="F12" s="141">
        <v>24515</v>
      </c>
      <c r="G12" s="141">
        <v>24461</v>
      </c>
      <c r="H12" s="141">
        <v>24349</v>
      </c>
      <c r="I12" s="141">
        <v>24281</v>
      </c>
      <c r="J12" s="141">
        <v>24429</v>
      </c>
      <c r="K12" s="141">
        <v>24534</v>
      </c>
      <c r="L12" s="141">
        <v>24651</v>
      </c>
      <c r="M12" s="141">
        <v>24802</v>
      </c>
      <c r="N12" s="134">
        <v>24719</v>
      </c>
      <c r="O12" s="323">
        <v>24746</v>
      </c>
      <c r="P12" s="225">
        <v>24642</v>
      </c>
      <c r="Q12" s="141">
        <v>24619</v>
      </c>
      <c r="R12" s="141">
        <v>24514</v>
      </c>
      <c r="S12" s="141">
        <v>24508</v>
      </c>
      <c r="T12" s="276">
        <v>24425</v>
      </c>
      <c r="U12" s="134">
        <v>24421</v>
      </c>
      <c r="V12" s="135">
        <v>24477</v>
      </c>
      <c r="W12" s="135">
        <v>24389</v>
      </c>
      <c r="X12" s="116">
        <v>24713</v>
      </c>
      <c r="Y12" s="319">
        <v>24620</v>
      </c>
      <c r="Z12" s="319">
        <v>24680</v>
      </c>
      <c r="AA12" s="509">
        <v>24647</v>
      </c>
      <c r="AB12" s="509">
        <v>24630</v>
      </c>
      <c r="AC12" s="509">
        <v>24486</v>
      </c>
      <c r="AD12" s="276">
        <v>24544</v>
      </c>
      <c r="AE12" s="509">
        <v>24445</v>
      </c>
      <c r="AF12" s="276">
        <v>24362</v>
      </c>
      <c r="AG12" s="509">
        <v>24349</v>
      </c>
      <c r="AH12" s="509">
        <v>24299</v>
      </c>
      <c r="AI12" s="222">
        <v>24403</v>
      </c>
      <c r="AJ12" s="555">
        <v>24535</v>
      </c>
      <c r="AK12" s="505">
        <v>24654</v>
      </c>
      <c r="AL12" s="505"/>
      <c r="AM12" s="505"/>
      <c r="AN12" s="505"/>
      <c r="AO12" s="505"/>
      <c r="AP12" s="505"/>
      <c r="AQ12" s="505"/>
      <c r="AR12" s="505"/>
      <c r="AS12" s="505"/>
      <c r="AT12" s="505"/>
      <c r="AU12" s="505"/>
      <c r="AV12" s="505"/>
      <c r="AW12" s="323">
        <f t="shared" si="0"/>
        <v>-70</v>
      </c>
      <c r="AX12" s="136">
        <f t="shared" si="0"/>
        <v>-137</v>
      </c>
      <c r="AY12" s="136">
        <f t="shared" si="0"/>
        <v>-109</v>
      </c>
      <c r="AZ12" s="136">
        <f t="shared" si="0"/>
        <v>-1</v>
      </c>
      <c r="BA12" s="136">
        <f t="shared" si="0"/>
        <v>47</v>
      </c>
      <c r="BB12" s="136">
        <f t="shared" si="0"/>
        <v>76</v>
      </c>
      <c r="BC12" s="136">
        <f t="shared" si="0"/>
        <v>140</v>
      </c>
      <c r="BD12" s="136">
        <f t="shared" si="0"/>
        <v>48</v>
      </c>
      <c r="BE12" s="136">
        <f t="shared" si="0"/>
        <v>-145</v>
      </c>
      <c r="BF12" s="172">
        <f t="shared" si="0"/>
        <v>62</v>
      </c>
    </row>
    <row r="13" spans="1:58" x14ac:dyDescent="0.25">
      <c r="A13" s="4"/>
      <c r="B13" s="33" t="s">
        <v>44</v>
      </c>
      <c r="C13" s="164">
        <v>3885</v>
      </c>
      <c r="D13" s="141">
        <v>3898</v>
      </c>
      <c r="E13" s="141">
        <v>3912</v>
      </c>
      <c r="F13" s="141">
        <v>3883</v>
      </c>
      <c r="G13" s="141">
        <v>3855</v>
      </c>
      <c r="H13" s="141">
        <v>3879</v>
      </c>
      <c r="I13" s="141">
        <v>3851</v>
      </c>
      <c r="J13" s="141">
        <v>3851</v>
      </c>
      <c r="K13" s="141">
        <v>3907</v>
      </c>
      <c r="L13" s="141">
        <v>3875</v>
      </c>
      <c r="M13" s="141">
        <v>3930</v>
      </c>
      <c r="N13" s="134">
        <v>3898</v>
      </c>
      <c r="O13" s="323">
        <v>3887</v>
      </c>
      <c r="P13" s="225">
        <v>3868</v>
      </c>
      <c r="Q13" s="141">
        <v>3907</v>
      </c>
      <c r="R13" s="141">
        <v>3876</v>
      </c>
      <c r="S13" s="141">
        <v>3915</v>
      </c>
      <c r="T13" s="276">
        <v>3866</v>
      </c>
      <c r="U13" s="134">
        <v>3900</v>
      </c>
      <c r="V13" s="135">
        <v>3883</v>
      </c>
      <c r="W13" s="135">
        <v>3836</v>
      </c>
      <c r="X13" s="116">
        <v>3926</v>
      </c>
      <c r="Y13" s="319">
        <v>3895</v>
      </c>
      <c r="Z13" s="319">
        <v>3889</v>
      </c>
      <c r="AA13" s="509">
        <v>3915</v>
      </c>
      <c r="AB13" s="509">
        <v>3885</v>
      </c>
      <c r="AC13" s="509">
        <v>3894</v>
      </c>
      <c r="AD13" s="276">
        <v>3887</v>
      </c>
      <c r="AE13" s="509">
        <v>3874</v>
      </c>
      <c r="AF13" s="276">
        <v>3844</v>
      </c>
      <c r="AG13" s="509">
        <v>3913</v>
      </c>
      <c r="AH13" s="509">
        <v>3842</v>
      </c>
      <c r="AI13" s="222">
        <v>3894</v>
      </c>
      <c r="AJ13" s="555">
        <v>3862</v>
      </c>
      <c r="AK13" s="505">
        <v>3887</v>
      </c>
      <c r="AL13" s="505"/>
      <c r="AM13" s="505"/>
      <c r="AN13" s="505"/>
      <c r="AO13" s="505"/>
      <c r="AP13" s="505"/>
      <c r="AQ13" s="505"/>
      <c r="AR13" s="505"/>
      <c r="AS13" s="505"/>
      <c r="AT13" s="505"/>
      <c r="AU13" s="505"/>
      <c r="AV13" s="505"/>
      <c r="AW13" s="323">
        <f t="shared" si="0"/>
        <v>2</v>
      </c>
      <c r="AX13" s="136">
        <f t="shared" si="0"/>
        <v>-30</v>
      </c>
      <c r="AY13" s="136">
        <f t="shared" si="0"/>
        <v>-5</v>
      </c>
      <c r="AZ13" s="136">
        <f t="shared" si="0"/>
        <v>-7</v>
      </c>
      <c r="BA13" s="136">
        <f t="shared" si="0"/>
        <v>60</v>
      </c>
      <c r="BB13" s="136">
        <f t="shared" si="0"/>
        <v>-13</v>
      </c>
      <c r="BC13" s="136">
        <f t="shared" si="0"/>
        <v>49</v>
      </c>
      <c r="BD13" s="136">
        <f t="shared" si="0"/>
        <v>32</v>
      </c>
      <c r="BE13" s="136">
        <f t="shared" si="0"/>
        <v>-71</v>
      </c>
      <c r="BF13" s="172">
        <f t="shared" si="0"/>
        <v>51</v>
      </c>
    </row>
    <row r="14" spans="1:58" x14ac:dyDescent="0.25">
      <c r="A14" s="4"/>
      <c r="B14" s="132" t="s">
        <v>45</v>
      </c>
      <c r="C14" s="164">
        <v>194</v>
      </c>
      <c r="D14" s="141">
        <v>338</v>
      </c>
      <c r="E14" s="141">
        <v>492</v>
      </c>
      <c r="F14" s="141">
        <v>363</v>
      </c>
      <c r="G14" s="141">
        <v>149</v>
      </c>
      <c r="H14" s="141">
        <v>342</v>
      </c>
      <c r="I14" s="141">
        <v>308</v>
      </c>
      <c r="J14" s="141">
        <v>322</v>
      </c>
      <c r="K14" s="141">
        <v>523</v>
      </c>
      <c r="L14" s="141">
        <v>146</v>
      </c>
      <c r="M14" s="141">
        <v>516</v>
      </c>
      <c r="N14" s="134">
        <v>334</v>
      </c>
      <c r="O14" s="323">
        <v>148</v>
      </c>
      <c r="P14" s="225">
        <v>351</v>
      </c>
      <c r="Q14" s="141">
        <v>486</v>
      </c>
      <c r="R14" s="141">
        <v>205</v>
      </c>
      <c r="S14" s="141">
        <v>328</v>
      </c>
      <c r="T14" s="276">
        <v>340</v>
      </c>
      <c r="U14" s="134">
        <v>336</v>
      </c>
      <c r="V14" s="135">
        <v>344</v>
      </c>
      <c r="W14" s="135">
        <v>323</v>
      </c>
      <c r="X14" s="116">
        <v>350</v>
      </c>
      <c r="Y14" s="319">
        <v>340</v>
      </c>
      <c r="Z14" s="319">
        <v>515</v>
      </c>
      <c r="AA14" s="509">
        <v>182</v>
      </c>
      <c r="AB14" s="509">
        <v>342</v>
      </c>
      <c r="AC14" s="509">
        <v>326</v>
      </c>
      <c r="AD14" s="276">
        <v>333</v>
      </c>
      <c r="AE14" s="509">
        <v>347</v>
      </c>
      <c r="AF14" s="276">
        <v>337</v>
      </c>
      <c r="AG14" s="509">
        <v>342</v>
      </c>
      <c r="AH14" s="509">
        <v>338</v>
      </c>
      <c r="AI14" s="222">
        <v>330</v>
      </c>
      <c r="AJ14" s="555">
        <v>340</v>
      </c>
      <c r="AK14" s="505">
        <v>341</v>
      </c>
      <c r="AL14" s="505"/>
      <c r="AM14" s="505"/>
      <c r="AN14" s="505"/>
      <c r="AO14" s="505"/>
      <c r="AP14" s="505"/>
      <c r="AQ14" s="505"/>
      <c r="AR14" s="505"/>
      <c r="AS14" s="505"/>
      <c r="AT14" s="505"/>
      <c r="AU14" s="505"/>
      <c r="AV14" s="505"/>
      <c r="AW14" s="323">
        <f t="shared" si="0"/>
        <v>-46</v>
      </c>
      <c r="AX14" s="136">
        <f t="shared" si="0"/>
        <v>13</v>
      </c>
      <c r="AY14" s="136">
        <f t="shared" si="0"/>
        <v>-6</v>
      </c>
      <c r="AZ14" s="136">
        <f t="shared" si="0"/>
        <v>-158</v>
      </c>
      <c r="BA14" s="136">
        <f t="shared" si="0"/>
        <v>179</v>
      </c>
      <c r="BB14" s="136">
        <f t="shared" si="0"/>
        <v>-2</v>
      </c>
      <c r="BC14" s="136">
        <f t="shared" si="0"/>
        <v>28</v>
      </c>
      <c r="BD14" s="136">
        <f t="shared" si="0"/>
        <v>22</v>
      </c>
      <c r="BE14" s="136">
        <f t="shared" si="0"/>
        <v>-200</v>
      </c>
      <c r="BF14" s="172">
        <f t="shared" si="0"/>
        <v>204</v>
      </c>
    </row>
    <row r="15" spans="1:58" ht="15.75" thickBot="1" x14ac:dyDescent="0.3">
      <c r="A15" s="4"/>
      <c r="B15" s="179" t="s">
        <v>46</v>
      </c>
      <c r="C15" s="137">
        <v>298227</v>
      </c>
      <c r="D15" s="140">
        <v>298191</v>
      </c>
      <c r="E15" s="140">
        <v>298195</v>
      </c>
      <c r="F15" s="140">
        <v>297674</v>
      </c>
      <c r="G15" s="140">
        <v>297069</v>
      </c>
      <c r="H15" s="140">
        <v>296671</v>
      </c>
      <c r="I15" s="140">
        <v>296552</v>
      </c>
      <c r="J15" s="140">
        <v>297834</v>
      </c>
      <c r="K15" s="140">
        <v>298762</v>
      </c>
      <c r="L15" s="140">
        <v>298820</v>
      </c>
      <c r="M15" s="140">
        <v>300863</v>
      </c>
      <c r="N15" s="138">
        <v>300631</v>
      </c>
      <c r="O15" s="324">
        <v>300239</v>
      </c>
      <c r="P15" s="140">
        <v>300507</v>
      </c>
      <c r="Q15" s="140">
        <v>300614</v>
      </c>
      <c r="R15" s="140">
        <v>300109</v>
      </c>
      <c r="S15" s="140">
        <v>300100</v>
      </c>
      <c r="T15" s="277">
        <f>SUM(T10:T14)</f>
        <v>299768</v>
      </c>
      <c r="U15" s="138">
        <v>299346</v>
      </c>
      <c r="V15" s="139">
        <v>300067</v>
      </c>
      <c r="W15" s="139">
        <v>299048</v>
      </c>
      <c r="X15" s="104">
        <v>302791</v>
      </c>
      <c r="Y15" s="295">
        <v>301744</v>
      </c>
      <c r="Z15" s="295">
        <v>302425</v>
      </c>
      <c r="AA15" s="277">
        <f>SUM(AA10:AA14)</f>
        <v>302015</v>
      </c>
      <c r="AB15" s="277">
        <v>302433</v>
      </c>
      <c r="AC15" s="277">
        <v>301991</v>
      </c>
      <c r="AD15" s="277">
        <f>SUM(AD10:AD14)</f>
        <v>301852</v>
      </c>
      <c r="AE15" s="277">
        <v>301666</v>
      </c>
      <c r="AF15" s="277">
        <f>SUM(AF10:AF14)</f>
        <v>300475</v>
      </c>
      <c r="AG15" s="277">
        <v>301183</v>
      </c>
      <c r="AH15" s="277">
        <v>299175</v>
      </c>
      <c r="AI15" s="270">
        <f t="shared" ref="AI15" si="1">SUM(AI10:AI14)</f>
        <v>303737</v>
      </c>
      <c r="AJ15" s="556">
        <v>303110</v>
      </c>
      <c r="AK15" s="506">
        <v>303451</v>
      </c>
      <c r="AL15" s="506"/>
      <c r="AM15" s="506"/>
      <c r="AN15" s="506"/>
      <c r="AO15" s="506"/>
      <c r="AP15" s="506"/>
      <c r="AQ15" s="506"/>
      <c r="AR15" s="506"/>
      <c r="AS15" s="506"/>
      <c r="AT15" s="506"/>
      <c r="AU15" s="506"/>
      <c r="AV15" s="506"/>
      <c r="AW15" s="324">
        <f t="shared" si="0"/>
        <v>2012</v>
      </c>
      <c r="AX15" s="140">
        <f t="shared" si="0"/>
        <v>2316</v>
      </c>
      <c r="AY15" s="140">
        <f t="shared" si="0"/>
        <v>2419</v>
      </c>
      <c r="AZ15" s="140">
        <f t="shared" si="0"/>
        <v>2435</v>
      </c>
      <c r="BA15" s="140">
        <f t="shared" si="0"/>
        <v>3031</v>
      </c>
      <c r="BB15" s="140">
        <f t="shared" si="0"/>
        <v>3097</v>
      </c>
      <c r="BC15" s="140">
        <f t="shared" si="0"/>
        <v>2794</v>
      </c>
      <c r="BD15" s="140">
        <f t="shared" si="0"/>
        <v>2233</v>
      </c>
      <c r="BE15" s="140">
        <f t="shared" si="0"/>
        <v>286</v>
      </c>
      <c r="BF15" s="167">
        <f t="shared" si="0"/>
        <v>3971</v>
      </c>
    </row>
    <row r="16" spans="1:58" x14ac:dyDescent="0.25">
      <c r="A16" s="4">
        <v>2</v>
      </c>
      <c r="B16" s="110" t="s">
        <v>18</v>
      </c>
      <c r="C16" s="207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16"/>
      <c r="O16" s="366"/>
      <c r="P16" s="141"/>
      <c r="Q16" s="141"/>
      <c r="R16" s="141"/>
      <c r="S16" s="141"/>
      <c r="T16" s="141"/>
      <c r="U16" s="314"/>
      <c r="V16" s="135"/>
      <c r="W16" s="135"/>
      <c r="X16" s="455"/>
      <c r="Y16" s="349"/>
      <c r="Z16" s="349"/>
      <c r="AA16" s="509"/>
      <c r="AB16" s="509"/>
      <c r="AC16" s="509"/>
      <c r="AD16" s="276"/>
      <c r="AE16" s="509"/>
      <c r="AF16" s="276"/>
      <c r="AG16" s="509"/>
      <c r="AH16" s="509"/>
      <c r="AI16" s="542"/>
      <c r="AJ16" s="555"/>
      <c r="AK16" s="505"/>
      <c r="AL16" s="505"/>
      <c r="AM16" s="505"/>
      <c r="AN16" s="505"/>
      <c r="AO16" s="505"/>
      <c r="AP16" s="505"/>
      <c r="AQ16" s="505"/>
      <c r="AR16" s="505"/>
      <c r="AS16" s="505"/>
      <c r="AT16" s="505"/>
      <c r="AU16" s="505"/>
      <c r="AV16" s="505"/>
      <c r="AW16" s="323"/>
      <c r="AX16" s="136"/>
      <c r="AY16" s="136"/>
      <c r="AZ16" s="136"/>
      <c r="BA16" s="136"/>
      <c r="BB16" s="136"/>
      <c r="BC16" s="136"/>
      <c r="BD16" s="136"/>
      <c r="BE16" s="136"/>
      <c r="BF16" s="172"/>
    </row>
    <row r="17" spans="1:58" x14ac:dyDescent="0.25">
      <c r="A17" s="4"/>
      <c r="B17" s="132" t="s">
        <v>41</v>
      </c>
      <c r="C17" s="209">
        <v>47010</v>
      </c>
      <c r="D17" s="210">
        <v>49349</v>
      </c>
      <c r="E17" s="210">
        <v>49424</v>
      </c>
      <c r="F17" s="210">
        <v>48774</v>
      </c>
      <c r="G17" s="210">
        <v>47248</v>
      </c>
      <c r="H17" s="210">
        <v>46698</v>
      </c>
      <c r="I17" s="210">
        <v>45136</v>
      </c>
      <c r="J17" s="210">
        <v>43109</v>
      </c>
      <c r="K17" s="210">
        <v>40909</v>
      </c>
      <c r="L17" s="210">
        <v>43675</v>
      </c>
      <c r="M17" s="210">
        <v>43307</v>
      </c>
      <c r="N17" s="218">
        <v>45999</v>
      </c>
      <c r="O17" s="367">
        <v>50429</v>
      </c>
      <c r="P17" s="226">
        <v>48902</v>
      </c>
      <c r="Q17" s="165">
        <v>46198</v>
      </c>
      <c r="R17" s="165">
        <v>45780</v>
      </c>
      <c r="S17" s="165">
        <v>44148</v>
      </c>
      <c r="T17" s="226">
        <f>+T24+T31+T38</f>
        <v>44099</v>
      </c>
      <c r="U17" s="144">
        <v>43936</v>
      </c>
      <c r="V17" s="145">
        <v>42510</v>
      </c>
      <c r="W17" s="145">
        <v>42292</v>
      </c>
      <c r="X17" s="486">
        <v>41460</v>
      </c>
      <c r="Y17" s="347">
        <v>41180</v>
      </c>
      <c r="Z17" s="347">
        <v>44868</v>
      </c>
      <c r="AA17" s="505">
        <f>+AA24+AA31+AA38</f>
        <v>44838</v>
      </c>
      <c r="AB17" s="505">
        <v>44413</v>
      </c>
      <c r="AC17" s="505">
        <v>44721</v>
      </c>
      <c r="AD17" s="226">
        <f>+AD24+AD31+AD38</f>
        <v>45768</v>
      </c>
      <c r="AE17" s="278">
        <v>44049</v>
      </c>
      <c r="AF17" s="226">
        <f>+AF24+AF31+AF38</f>
        <v>44107</v>
      </c>
      <c r="AG17" s="278">
        <v>43444</v>
      </c>
      <c r="AH17" s="278">
        <v>41773</v>
      </c>
      <c r="AI17" s="271">
        <f t="shared" ref="AI17:AI21" si="2">+AI24+AI31+AI38</f>
        <v>40644</v>
      </c>
      <c r="AJ17" s="557">
        <v>41616</v>
      </c>
      <c r="AK17" s="507">
        <v>42308</v>
      </c>
      <c r="AL17" s="507"/>
      <c r="AM17" s="507"/>
      <c r="AN17" s="507"/>
      <c r="AO17" s="507"/>
      <c r="AP17" s="507"/>
      <c r="AQ17" s="507"/>
      <c r="AR17" s="507"/>
      <c r="AS17" s="507"/>
      <c r="AT17" s="507"/>
      <c r="AU17" s="507"/>
      <c r="AV17" s="507"/>
      <c r="AW17" s="325">
        <f t="shared" ref="AW17:BF22" si="3">O17-C17</f>
        <v>3419</v>
      </c>
      <c r="AX17" s="142">
        <f t="shared" si="3"/>
        <v>-447</v>
      </c>
      <c r="AY17" s="142">
        <f t="shared" si="3"/>
        <v>-3226</v>
      </c>
      <c r="AZ17" s="142">
        <f t="shared" si="3"/>
        <v>-2994</v>
      </c>
      <c r="BA17" s="142">
        <f t="shared" si="3"/>
        <v>-3100</v>
      </c>
      <c r="BB17" s="142">
        <f t="shared" si="3"/>
        <v>-2599</v>
      </c>
      <c r="BC17" s="142">
        <f t="shared" si="3"/>
        <v>-1200</v>
      </c>
      <c r="BD17" s="142">
        <f t="shared" si="3"/>
        <v>-599</v>
      </c>
      <c r="BE17" s="142">
        <f t="shared" si="3"/>
        <v>1383</v>
      </c>
      <c r="BF17" s="166">
        <f t="shared" si="3"/>
        <v>-2215</v>
      </c>
    </row>
    <row r="18" spans="1:58" x14ac:dyDescent="0.25">
      <c r="A18" s="4"/>
      <c r="B18" s="132" t="s">
        <v>42</v>
      </c>
      <c r="C18" s="209">
        <v>14032</v>
      </c>
      <c r="D18" s="210">
        <v>14135</v>
      </c>
      <c r="E18" s="210">
        <v>15836</v>
      </c>
      <c r="F18" s="210">
        <v>16601</v>
      </c>
      <c r="G18" s="210">
        <v>16425</v>
      </c>
      <c r="H18" s="210">
        <v>16146</v>
      </c>
      <c r="I18" s="210">
        <v>15578</v>
      </c>
      <c r="J18" s="210">
        <v>15429</v>
      </c>
      <c r="K18" s="210">
        <v>15638</v>
      </c>
      <c r="L18" s="210">
        <v>16725</v>
      </c>
      <c r="M18" s="210">
        <v>15057</v>
      </c>
      <c r="N18" s="218">
        <v>14022</v>
      </c>
      <c r="O18" s="367">
        <v>15080</v>
      </c>
      <c r="P18" s="226">
        <v>15001</v>
      </c>
      <c r="Q18" s="165">
        <v>13851</v>
      </c>
      <c r="R18" s="165">
        <v>15615</v>
      </c>
      <c r="S18" s="165">
        <v>15597</v>
      </c>
      <c r="T18" s="226">
        <f>+T25+T32+T39</f>
        <v>15322</v>
      </c>
      <c r="U18" s="144">
        <v>15167</v>
      </c>
      <c r="V18" s="145">
        <v>15316</v>
      </c>
      <c r="W18" s="145">
        <v>15178</v>
      </c>
      <c r="X18" s="486">
        <v>15710</v>
      </c>
      <c r="Y18" s="347">
        <v>15464</v>
      </c>
      <c r="Z18" s="347">
        <v>16276</v>
      </c>
      <c r="AA18" s="505">
        <f>+AA25+AA32+AA39</f>
        <v>17628</v>
      </c>
      <c r="AB18" s="505">
        <v>14868</v>
      </c>
      <c r="AC18" s="505">
        <v>16021</v>
      </c>
      <c r="AD18" s="226">
        <f>+AD25+AD32+AD39</f>
        <v>16938</v>
      </c>
      <c r="AE18" s="278">
        <v>16212</v>
      </c>
      <c r="AF18" s="226">
        <f>+AF25+AF32+AF39</f>
        <v>15778</v>
      </c>
      <c r="AG18" s="278">
        <v>15421</v>
      </c>
      <c r="AH18" s="278">
        <v>14783</v>
      </c>
      <c r="AI18" s="271">
        <f t="shared" si="2"/>
        <v>11690</v>
      </c>
      <c r="AJ18" s="557">
        <v>12054</v>
      </c>
      <c r="AK18" s="507">
        <v>12732</v>
      </c>
      <c r="AL18" s="507"/>
      <c r="AM18" s="507"/>
      <c r="AN18" s="507"/>
      <c r="AO18" s="507"/>
      <c r="AP18" s="507"/>
      <c r="AQ18" s="507"/>
      <c r="AR18" s="507"/>
      <c r="AS18" s="507"/>
      <c r="AT18" s="507"/>
      <c r="AU18" s="507"/>
      <c r="AV18" s="507"/>
      <c r="AW18" s="325">
        <f t="shared" si="3"/>
        <v>1048</v>
      </c>
      <c r="AX18" s="142">
        <f t="shared" si="3"/>
        <v>866</v>
      </c>
      <c r="AY18" s="142">
        <f t="shared" si="3"/>
        <v>-1985</v>
      </c>
      <c r="AZ18" s="142">
        <f t="shared" si="3"/>
        <v>-986</v>
      </c>
      <c r="BA18" s="142">
        <f t="shared" si="3"/>
        <v>-828</v>
      </c>
      <c r="BB18" s="142">
        <f t="shared" si="3"/>
        <v>-824</v>
      </c>
      <c r="BC18" s="142">
        <f t="shared" si="3"/>
        <v>-411</v>
      </c>
      <c r="BD18" s="142">
        <f t="shared" si="3"/>
        <v>-113</v>
      </c>
      <c r="BE18" s="142">
        <f t="shared" si="3"/>
        <v>-460</v>
      </c>
      <c r="BF18" s="166">
        <f t="shared" si="3"/>
        <v>-1015</v>
      </c>
    </row>
    <row r="19" spans="1:58" x14ac:dyDescent="0.25">
      <c r="A19" s="4"/>
      <c r="B19" s="132" t="s">
        <v>57</v>
      </c>
      <c r="C19" s="209">
        <v>4194</v>
      </c>
      <c r="D19" s="210">
        <v>4146</v>
      </c>
      <c r="E19" s="210">
        <v>4064</v>
      </c>
      <c r="F19" s="210">
        <v>3848</v>
      </c>
      <c r="G19" s="210">
        <v>3935</v>
      </c>
      <c r="H19" s="210">
        <v>3841</v>
      </c>
      <c r="I19" s="210">
        <v>3504</v>
      </c>
      <c r="J19" s="210">
        <v>3342</v>
      </c>
      <c r="K19" s="210">
        <v>3401</v>
      </c>
      <c r="L19" s="210">
        <v>3895</v>
      </c>
      <c r="M19" s="210">
        <v>3552</v>
      </c>
      <c r="N19" s="218">
        <v>3799</v>
      </c>
      <c r="O19" s="367">
        <v>4980</v>
      </c>
      <c r="P19" s="226">
        <v>5939</v>
      </c>
      <c r="Q19" s="165">
        <v>5073</v>
      </c>
      <c r="R19" s="165">
        <v>4511</v>
      </c>
      <c r="S19" s="165">
        <v>4265</v>
      </c>
      <c r="T19" s="226">
        <f>+T26+T33+T40</f>
        <v>4195</v>
      </c>
      <c r="U19" s="144">
        <v>4039</v>
      </c>
      <c r="V19" s="145">
        <v>3693</v>
      </c>
      <c r="W19" s="145">
        <v>3715</v>
      </c>
      <c r="X19" s="486">
        <v>4054</v>
      </c>
      <c r="Y19" s="347">
        <v>4222</v>
      </c>
      <c r="Z19" s="347">
        <v>4153</v>
      </c>
      <c r="AA19" s="505">
        <f>+AA26+AA33+AA40</f>
        <v>3668</v>
      </c>
      <c r="AB19" s="505">
        <v>3603</v>
      </c>
      <c r="AC19" s="505">
        <v>3568</v>
      </c>
      <c r="AD19" s="226">
        <f>+AD26+AD33+AD40</f>
        <v>3539</v>
      </c>
      <c r="AE19" s="278">
        <v>3291</v>
      </c>
      <c r="AF19" s="226">
        <f>+AF26+AF33+AF40</f>
        <v>3329</v>
      </c>
      <c r="AG19" s="278">
        <v>3507</v>
      </c>
      <c r="AH19" s="278">
        <v>3422</v>
      </c>
      <c r="AI19" s="271">
        <f t="shared" si="2"/>
        <v>3940</v>
      </c>
      <c r="AJ19" s="557">
        <v>3671</v>
      </c>
      <c r="AK19" s="507">
        <v>4415</v>
      </c>
      <c r="AL19" s="507"/>
      <c r="AM19" s="507"/>
      <c r="AN19" s="507"/>
      <c r="AO19" s="507"/>
      <c r="AP19" s="507"/>
      <c r="AQ19" s="507"/>
      <c r="AR19" s="507"/>
      <c r="AS19" s="507"/>
      <c r="AT19" s="507"/>
      <c r="AU19" s="507"/>
      <c r="AV19" s="507"/>
      <c r="AW19" s="325">
        <f t="shared" si="3"/>
        <v>786</v>
      </c>
      <c r="AX19" s="142">
        <f t="shared" si="3"/>
        <v>1793</v>
      </c>
      <c r="AY19" s="142">
        <f t="shared" si="3"/>
        <v>1009</v>
      </c>
      <c r="AZ19" s="142">
        <f t="shared" si="3"/>
        <v>663</v>
      </c>
      <c r="BA19" s="142">
        <f t="shared" si="3"/>
        <v>330</v>
      </c>
      <c r="BB19" s="142">
        <f t="shared" si="3"/>
        <v>354</v>
      </c>
      <c r="BC19" s="142">
        <f t="shared" si="3"/>
        <v>535</v>
      </c>
      <c r="BD19" s="142">
        <f t="shared" si="3"/>
        <v>351</v>
      </c>
      <c r="BE19" s="142">
        <f t="shared" si="3"/>
        <v>314</v>
      </c>
      <c r="BF19" s="166">
        <f t="shared" si="3"/>
        <v>159</v>
      </c>
    </row>
    <row r="20" spans="1:58" x14ac:dyDescent="0.25">
      <c r="A20" s="4"/>
      <c r="B20" s="132" t="s">
        <v>61</v>
      </c>
      <c r="C20" s="209">
        <v>0</v>
      </c>
      <c r="D20" s="210">
        <v>0</v>
      </c>
      <c r="E20" s="210">
        <v>0</v>
      </c>
      <c r="F20" s="210">
        <v>0</v>
      </c>
      <c r="G20" s="210">
        <v>0</v>
      </c>
      <c r="H20" s="210">
        <v>0</v>
      </c>
      <c r="I20" s="210">
        <v>0</v>
      </c>
      <c r="J20" s="210">
        <v>0</v>
      </c>
      <c r="K20" s="210">
        <v>0</v>
      </c>
      <c r="L20" s="210">
        <v>0</v>
      </c>
      <c r="M20" s="210">
        <v>0</v>
      </c>
      <c r="N20" s="218">
        <v>0</v>
      </c>
      <c r="O20" s="367">
        <v>0</v>
      </c>
      <c r="P20" s="165">
        <v>0</v>
      </c>
      <c r="Q20" s="165">
        <v>0</v>
      </c>
      <c r="R20" s="165">
        <v>0</v>
      </c>
      <c r="S20" s="165">
        <v>0</v>
      </c>
      <c r="T20" s="226">
        <f>+T27+T34+T41</f>
        <v>0</v>
      </c>
      <c r="U20" s="144">
        <v>0</v>
      </c>
      <c r="V20" s="145">
        <v>0</v>
      </c>
      <c r="W20" s="145">
        <v>0</v>
      </c>
      <c r="X20" s="486">
        <v>0</v>
      </c>
      <c r="Y20" s="347">
        <v>0</v>
      </c>
      <c r="Z20" s="347">
        <v>0</v>
      </c>
      <c r="AA20" s="505">
        <f>+AA27+AA34+AA41</f>
        <v>0</v>
      </c>
      <c r="AB20" s="505">
        <v>0</v>
      </c>
      <c r="AC20" s="505">
        <v>0</v>
      </c>
      <c r="AD20" s="226">
        <f>+AD27+AD34+AD41</f>
        <v>0</v>
      </c>
      <c r="AE20" s="278">
        <v>0</v>
      </c>
      <c r="AF20" s="226">
        <f>+AF27+AF34+AF41</f>
        <v>0</v>
      </c>
      <c r="AG20" s="278">
        <v>0</v>
      </c>
      <c r="AH20" s="278">
        <v>0</v>
      </c>
      <c r="AI20" s="271">
        <f t="shared" si="2"/>
        <v>0</v>
      </c>
      <c r="AJ20" s="557">
        <v>0</v>
      </c>
      <c r="AK20" s="507">
        <v>0</v>
      </c>
      <c r="AL20" s="507"/>
      <c r="AM20" s="507"/>
      <c r="AN20" s="507"/>
      <c r="AO20" s="507"/>
      <c r="AP20" s="507"/>
      <c r="AQ20" s="507"/>
      <c r="AR20" s="507"/>
      <c r="AS20" s="507"/>
      <c r="AT20" s="507"/>
      <c r="AU20" s="507"/>
      <c r="AV20" s="507"/>
      <c r="AW20" s="325">
        <f t="shared" si="3"/>
        <v>0</v>
      </c>
      <c r="AX20" s="142">
        <f t="shared" si="3"/>
        <v>0</v>
      </c>
      <c r="AY20" s="142">
        <f t="shared" si="3"/>
        <v>0</v>
      </c>
      <c r="AZ20" s="142">
        <f t="shared" si="3"/>
        <v>0</v>
      </c>
      <c r="BA20" s="142">
        <f t="shared" si="3"/>
        <v>0</v>
      </c>
      <c r="BB20" s="142">
        <f t="shared" si="3"/>
        <v>0</v>
      </c>
      <c r="BC20" s="142">
        <f t="shared" si="3"/>
        <v>0</v>
      </c>
      <c r="BD20" s="142">
        <f t="shared" si="3"/>
        <v>0</v>
      </c>
      <c r="BE20" s="142">
        <f t="shared" si="3"/>
        <v>0</v>
      </c>
      <c r="BF20" s="166">
        <f t="shared" si="3"/>
        <v>0</v>
      </c>
    </row>
    <row r="21" spans="1:58" x14ac:dyDescent="0.25">
      <c r="A21" s="4"/>
      <c r="B21" s="132" t="s">
        <v>62</v>
      </c>
      <c r="C21" s="209">
        <v>0</v>
      </c>
      <c r="D21" s="210">
        <v>0</v>
      </c>
      <c r="E21" s="210">
        <v>0</v>
      </c>
      <c r="F21" s="210">
        <v>0</v>
      </c>
      <c r="G21" s="210">
        <v>0</v>
      </c>
      <c r="H21" s="210">
        <v>0</v>
      </c>
      <c r="I21" s="210">
        <v>0</v>
      </c>
      <c r="J21" s="210">
        <v>0</v>
      </c>
      <c r="K21" s="210">
        <v>0</v>
      </c>
      <c r="L21" s="210">
        <v>0</v>
      </c>
      <c r="M21" s="210">
        <v>0</v>
      </c>
      <c r="N21" s="218">
        <v>0</v>
      </c>
      <c r="O21" s="367">
        <v>0</v>
      </c>
      <c r="P21" s="165">
        <v>0</v>
      </c>
      <c r="Q21" s="165">
        <v>0</v>
      </c>
      <c r="R21" s="165">
        <v>0</v>
      </c>
      <c r="S21" s="165">
        <v>0</v>
      </c>
      <c r="T21" s="226">
        <f>+T28+T35+T42</f>
        <v>0</v>
      </c>
      <c r="U21" s="144">
        <v>0</v>
      </c>
      <c r="V21" s="145">
        <v>0</v>
      </c>
      <c r="W21" s="145">
        <v>0</v>
      </c>
      <c r="X21" s="486">
        <v>0</v>
      </c>
      <c r="Y21" s="347">
        <v>0</v>
      </c>
      <c r="Z21" s="347">
        <v>0</v>
      </c>
      <c r="AA21" s="505">
        <f>+AA28+AA35+AA42</f>
        <v>0</v>
      </c>
      <c r="AB21" s="505">
        <v>0</v>
      </c>
      <c r="AC21" s="505">
        <v>0</v>
      </c>
      <c r="AD21" s="226">
        <f>+AD28+AD35+AD42</f>
        <v>0</v>
      </c>
      <c r="AE21" s="278">
        <v>0</v>
      </c>
      <c r="AF21" s="226">
        <f>+AF28+AF35+AF42</f>
        <v>0</v>
      </c>
      <c r="AG21" s="278">
        <v>0</v>
      </c>
      <c r="AH21" s="278">
        <v>0</v>
      </c>
      <c r="AI21" s="271">
        <f t="shared" si="2"/>
        <v>0</v>
      </c>
      <c r="AJ21" s="557">
        <v>0</v>
      </c>
      <c r="AK21" s="507">
        <v>0</v>
      </c>
      <c r="AL21" s="507"/>
      <c r="AM21" s="507"/>
      <c r="AN21" s="507"/>
      <c r="AO21" s="507"/>
      <c r="AP21" s="507"/>
      <c r="AQ21" s="507"/>
      <c r="AR21" s="507"/>
      <c r="AS21" s="507"/>
      <c r="AT21" s="507"/>
      <c r="AU21" s="507"/>
      <c r="AV21" s="507"/>
      <c r="AW21" s="325">
        <f t="shared" si="3"/>
        <v>0</v>
      </c>
      <c r="AX21" s="142">
        <f t="shared" si="3"/>
        <v>0</v>
      </c>
      <c r="AY21" s="142">
        <f t="shared" si="3"/>
        <v>0</v>
      </c>
      <c r="AZ21" s="142">
        <f t="shared" si="3"/>
        <v>0</v>
      </c>
      <c r="BA21" s="142">
        <f t="shared" si="3"/>
        <v>0</v>
      </c>
      <c r="BB21" s="142">
        <f t="shared" si="3"/>
        <v>0</v>
      </c>
      <c r="BC21" s="142">
        <f t="shared" si="3"/>
        <v>0</v>
      </c>
      <c r="BD21" s="142">
        <f t="shared" si="3"/>
        <v>0</v>
      </c>
      <c r="BE21" s="142">
        <f t="shared" si="3"/>
        <v>0</v>
      </c>
      <c r="BF21" s="166">
        <f t="shared" si="3"/>
        <v>0</v>
      </c>
    </row>
    <row r="22" spans="1:58" x14ac:dyDescent="0.25">
      <c r="B22" s="132" t="s">
        <v>46</v>
      </c>
      <c r="C22" s="209">
        <v>65236</v>
      </c>
      <c r="D22" s="211">
        <v>67630</v>
      </c>
      <c r="E22" s="211">
        <v>69324</v>
      </c>
      <c r="F22" s="211">
        <v>69223</v>
      </c>
      <c r="G22" s="211">
        <v>67608</v>
      </c>
      <c r="H22" s="211">
        <v>66685</v>
      </c>
      <c r="I22" s="211">
        <v>64218</v>
      </c>
      <c r="J22" s="211">
        <v>61880</v>
      </c>
      <c r="K22" s="211">
        <v>59948</v>
      </c>
      <c r="L22" s="211">
        <v>64295</v>
      </c>
      <c r="M22" s="211">
        <v>61916</v>
      </c>
      <c r="N22" s="218">
        <v>63820</v>
      </c>
      <c r="O22" s="367">
        <v>70489</v>
      </c>
      <c r="P22" s="142">
        <v>69842</v>
      </c>
      <c r="Q22" s="142">
        <v>65122</v>
      </c>
      <c r="R22" s="142">
        <v>65906</v>
      </c>
      <c r="S22" s="142">
        <v>64010</v>
      </c>
      <c r="T22" s="278">
        <f>SUM(T17:T21)</f>
        <v>63616</v>
      </c>
      <c r="U22" s="144">
        <v>63142</v>
      </c>
      <c r="V22" s="145">
        <v>61519</v>
      </c>
      <c r="W22" s="145">
        <v>61185</v>
      </c>
      <c r="X22" s="486">
        <v>61224</v>
      </c>
      <c r="Y22" s="347">
        <v>60866</v>
      </c>
      <c r="Z22" s="347">
        <v>65297</v>
      </c>
      <c r="AA22" s="278">
        <f>SUM(AA17:AA21)</f>
        <v>66134</v>
      </c>
      <c r="AB22" s="278">
        <v>62884</v>
      </c>
      <c r="AC22" s="278">
        <v>64310</v>
      </c>
      <c r="AD22" s="278">
        <f>SUM(AD17:AD21)</f>
        <v>66245</v>
      </c>
      <c r="AE22" s="278">
        <v>63552</v>
      </c>
      <c r="AF22" s="278">
        <f>SUM(AF17:AF21)</f>
        <v>63214</v>
      </c>
      <c r="AG22" s="278">
        <v>62372</v>
      </c>
      <c r="AH22" s="278">
        <v>59978</v>
      </c>
      <c r="AI22" s="271">
        <f t="shared" ref="AI22" si="4">SUM(AI17:AI21)</f>
        <v>56274</v>
      </c>
      <c r="AJ22" s="557">
        <v>57341</v>
      </c>
      <c r="AK22" s="507">
        <v>59455</v>
      </c>
      <c r="AL22" s="507"/>
      <c r="AM22" s="507"/>
      <c r="AN22" s="507"/>
      <c r="AO22" s="507"/>
      <c r="AP22" s="507"/>
      <c r="AQ22" s="507"/>
      <c r="AR22" s="507"/>
      <c r="AS22" s="507"/>
      <c r="AT22" s="507"/>
      <c r="AU22" s="507"/>
      <c r="AV22" s="507"/>
      <c r="AW22" s="325">
        <f t="shared" si="3"/>
        <v>5253</v>
      </c>
      <c r="AX22" s="142">
        <f t="shared" si="3"/>
        <v>2212</v>
      </c>
      <c r="AY22" s="142">
        <f t="shared" si="3"/>
        <v>-4202</v>
      </c>
      <c r="AZ22" s="142">
        <f t="shared" si="3"/>
        <v>-3317</v>
      </c>
      <c r="BA22" s="142">
        <f t="shared" si="3"/>
        <v>-3598</v>
      </c>
      <c r="BB22" s="142">
        <f t="shared" si="3"/>
        <v>-3069</v>
      </c>
      <c r="BC22" s="142">
        <f t="shared" si="3"/>
        <v>-1076</v>
      </c>
      <c r="BD22" s="142">
        <f t="shared" si="3"/>
        <v>-361</v>
      </c>
      <c r="BE22" s="142">
        <f t="shared" si="3"/>
        <v>1237</v>
      </c>
      <c r="BF22" s="166">
        <f t="shared" si="3"/>
        <v>-3071</v>
      </c>
    </row>
    <row r="23" spans="1:58" x14ac:dyDescent="0.25">
      <c r="A23" s="4">
        <v>3</v>
      </c>
      <c r="B23" s="178" t="s">
        <v>21</v>
      </c>
      <c r="C23" s="212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8"/>
      <c r="O23" s="367"/>
      <c r="P23" s="165"/>
      <c r="Q23" s="165"/>
      <c r="R23" s="165"/>
      <c r="S23" s="165"/>
      <c r="T23" s="226"/>
      <c r="U23" s="144"/>
      <c r="V23" s="145"/>
      <c r="W23" s="145"/>
      <c r="X23" s="486"/>
      <c r="Y23" s="347"/>
      <c r="Z23" s="347"/>
      <c r="AA23" s="278"/>
      <c r="AB23" s="278"/>
      <c r="AC23" s="278"/>
      <c r="AD23" s="226"/>
      <c r="AE23" s="278"/>
      <c r="AF23" s="226"/>
      <c r="AG23" s="278"/>
      <c r="AH23" s="278"/>
      <c r="AI23" s="271"/>
      <c r="AJ23" s="557"/>
      <c r="AK23" s="507"/>
      <c r="AL23" s="507"/>
      <c r="AM23" s="507"/>
      <c r="AN23" s="507"/>
      <c r="AO23" s="507"/>
      <c r="AP23" s="507"/>
      <c r="AQ23" s="507"/>
      <c r="AR23" s="507"/>
      <c r="AS23" s="507"/>
      <c r="AT23" s="507"/>
      <c r="AU23" s="507"/>
      <c r="AV23" s="507"/>
      <c r="AW23" s="325"/>
      <c r="AX23" s="142"/>
      <c r="AY23" s="142"/>
      <c r="AZ23" s="142"/>
      <c r="BA23" s="142"/>
      <c r="BB23" s="142"/>
      <c r="BC23" s="142"/>
      <c r="BD23" s="142"/>
      <c r="BE23" s="142"/>
      <c r="BF23" s="166"/>
    </row>
    <row r="24" spans="1:58" x14ac:dyDescent="0.25">
      <c r="B24" s="132" t="s">
        <v>41</v>
      </c>
      <c r="C24" s="212">
        <v>18903</v>
      </c>
      <c r="D24" s="210">
        <v>18749</v>
      </c>
      <c r="E24" s="210">
        <v>15271</v>
      </c>
      <c r="F24" s="210">
        <v>12977</v>
      </c>
      <c r="G24" s="210">
        <v>12587</v>
      </c>
      <c r="H24" s="210">
        <v>12726</v>
      </c>
      <c r="I24" s="210">
        <v>11799</v>
      </c>
      <c r="J24" s="210">
        <v>12815</v>
      </c>
      <c r="K24" s="210">
        <v>12068</v>
      </c>
      <c r="L24" s="210">
        <v>15241</v>
      </c>
      <c r="M24" s="210">
        <v>16959</v>
      </c>
      <c r="N24" s="218">
        <v>18552</v>
      </c>
      <c r="O24" s="367">
        <v>19018</v>
      </c>
      <c r="P24" s="227">
        <v>15038</v>
      </c>
      <c r="Q24" s="165">
        <v>12033</v>
      </c>
      <c r="R24" s="165">
        <v>11113</v>
      </c>
      <c r="S24" s="165">
        <v>9860</v>
      </c>
      <c r="T24" s="226">
        <v>10158</v>
      </c>
      <c r="U24" s="144">
        <v>9691</v>
      </c>
      <c r="V24" s="145">
        <v>10558</v>
      </c>
      <c r="W24" s="145">
        <v>10655</v>
      </c>
      <c r="X24" s="486">
        <v>10889</v>
      </c>
      <c r="Y24" s="347">
        <v>12913</v>
      </c>
      <c r="Z24" s="347">
        <v>15440</v>
      </c>
      <c r="AA24" s="278">
        <v>14805</v>
      </c>
      <c r="AB24" s="278">
        <v>13294</v>
      </c>
      <c r="AC24" s="278">
        <v>12999</v>
      </c>
      <c r="AD24" s="226">
        <v>11426</v>
      </c>
      <c r="AE24" s="278">
        <v>9827</v>
      </c>
      <c r="AF24" s="226">
        <v>10450</v>
      </c>
      <c r="AG24" s="278">
        <v>10783</v>
      </c>
      <c r="AH24" s="278">
        <v>11664</v>
      </c>
      <c r="AI24" s="271">
        <v>11517</v>
      </c>
      <c r="AJ24" s="557">
        <v>13443</v>
      </c>
      <c r="AK24" s="507">
        <v>15738</v>
      </c>
      <c r="AL24" s="507"/>
      <c r="AM24" s="507"/>
      <c r="AN24" s="507"/>
      <c r="AO24" s="507"/>
      <c r="AP24" s="507"/>
      <c r="AQ24" s="507"/>
      <c r="AR24" s="507"/>
      <c r="AS24" s="507"/>
      <c r="AT24" s="507"/>
      <c r="AU24" s="507"/>
      <c r="AV24" s="507"/>
      <c r="AW24" s="325">
        <f t="shared" ref="AW24:BF29" si="5">O24-C24</f>
        <v>115</v>
      </c>
      <c r="AX24" s="142">
        <f t="shared" si="5"/>
        <v>-3711</v>
      </c>
      <c r="AY24" s="142">
        <f t="shared" si="5"/>
        <v>-3238</v>
      </c>
      <c r="AZ24" s="142">
        <f t="shared" si="5"/>
        <v>-1864</v>
      </c>
      <c r="BA24" s="142">
        <f t="shared" si="5"/>
        <v>-2727</v>
      </c>
      <c r="BB24" s="142">
        <f t="shared" si="5"/>
        <v>-2568</v>
      </c>
      <c r="BC24" s="142">
        <f t="shared" si="5"/>
        <v>-2108</v>
      </c>
      <c r="BD24" s="142">
        <f t="shared" si="5"/>
        <v>-2257</v>
      </c>
      <c r="BE24" s="142">
        <f t="shared" si="5"/>
        <v>-1413</v>
      </c>
      <c r="BF24" s="166">
        <f t="shared" si="5"/>
        <v>-4352</v>
      </c>
    </row>
    <row r="25" spans="1:58" x14ac:dyDescent="0.25">
      <c r="B25" s="132" t="s">
        <v>42</v>
      </c>
      <c r="C25" s="212">
        <v>2434</v>
      </c>
      <c r="D25" s="210">
        <v>2895</v>
      </c>
      <c r="E25" s="210">
        <v>3700</v>
      </c>
      <c r="F25" s="210">
        <v>4337</v>
      </c>
      <c r="G25" s="210">
        <v>1750</v>
      </c>
      <c r="H25" s="210">
        <v>1763</v>
      </c>
      <c r="I25" s="210">
        <v>1634</v>
      </c>
      <c r="J25" s="210">
        <v>1873</v>
      </c>
      <c r="K25" s="210">
        <v>2213</v>
      </c>
      <c r="L25" s="210">
        <v>3278</v>
      </c>
      <c r="M25" s="210">
        <v>3032</v>
      </c>
      <c r="N25" s="218">
        <v>2494</v>
      </c>
      <c r="O25" s="367">
        <v>3176</v>
      </c>
      <c r="P25" s="227">
        <v>2698</v>
      </c>
      <c r="Q25" s="165">
        <v>2451</v>
      </c>
      <c r="R25" s="165">
        <v>3902</v>
      </c>
      <c r="S25" s="165">
        <v>1458</v>
      </c>
      <c r="T25" s="226">
        <v>1563</v>
      </c>
      <c r="U25" s="144">
        <v>1544</v>
      </c>
      <c r="V25" s="145">
        <v>1702</v>
      </c>
      <c r="W25" s="145">
        <v>1899</v>
      </c>
      <c r="X25" s="486">
        <v>2526</v>
      </c>
      <c r="Y25" s="347">
        <v>2806</v>
      </c>
      <c r="Z25" s="347">
        <v>3232</v>
      </c>
      <c r="AA25" s="278">
        <v>4032</v>
      </c>
      <c r="AB25" s="278">
        <v>2557</v>
      </c>
      <c r="AC25" s="278">
        <v>3401</v>
      </c>
      <c r="AD25" s="226">
        <v>2713</v>
      </c>
      <c r="AE25" s="278">
        <v>1572</v>
      </c>
      <c r="AF25" s="226">
        <v>1572</v>
      </c>
      <c r="AG25" s="278">
        <v>1689</v>
      </c>
      <c r="AH25" s="278">
        <v>1870</v>
      </c>
      <c r="AI25" s="271">
        <v>1603</v>
      </c>
      <c r="AJ25" s="557">
        <v>2097</v>
      </c>
      <c r="AK25" s="507">
        <v>2950</v>
      </c>
      <c r="AL25" s="507"/>
      <c r="AM25" s="507"/>
      <c r="AN25" s="507"/>
      <c r="AO25" s="507"/>
      <c r="AP25" s="507"/>
      <c r="AQ25" s="507"/>
      <c r="AR25" s="507"/>
      <c r="AS25" s="507"/>
      <c r="AT25" s="507"/>
      <c r="AU25" s="507"/>
      <c r="AV25" s="507"/>
      <c r="AW25" s="325">
        <f t="shared" si="5"/>
        <v>742</v>
      </c>
      <c r="AX25" s="142">
        <f t="shared" si="5"/>
        <v>-197</v>
      </c>
      <c r="AY25" s="142">
        <f t="shared" si="5"/>
        <v>-1249</v>
      </c>
      <c r="AZ25" s="142">
        <f t="shared" si="5"/>
        <v>-435</v>
      </c>
      <c r="BA25" s="142">
        <f t="shared" si="5"/>
        <v>-292</v>
      </c>
      <c r="BB25" s="142">
        <f t="shared" si="5"/>
        <v>-200</v>
      </c>
      <c r="BC25" s="142">
        <f t="shared" si="5"/>
        <v>-90</v>
      </c>
      <c r="BD25" s="142">
        <f t="shared" si="5"/>
        <v>-171</v>
      </c>
      <c r="BE25" s="142">
        <f t="shared" si="5"/>
        <v>-314</v>
      </c>
      <c r="BF25" s="166">
        <f t="shared" si="5"/>
        <v>-752</v>
      </c>
    </row>
    <row r="26" spans="1:58" x14ac:dyDescent="0.25">
      <c r="B26" s="132" t="s">
        <v>57</v>
      </c>
      <c r="C26" s="212">
        <v>2505</v>
      </c>
      <c r="D26" s="210">
        <v>2316</v>
      </c>
      <c r="E26" s="210">
        <v>2131</v>
      </c>
      <c r="F26" s="210">
        <v>1780</v>
      </c>
      <c r="G26" s="210">
        <v>1865</v>
      </c>
      <c r="H26" s="210">
        <v>1727</v>
      </c>
      <c r="I26" s="210">
        <v>1542</v>
      </c>
      <c r="J26" s="210">
        <v>1525</v>
      </c>
      <c r="K26" s="210">
        <v>1668</v>
      </c>
      <c r="L26" s="210">
        <v>2147</v>
      </c>
      <c r="M26" s="210">
        <v>1977</v>
      </c>
      <c r="N26" s="218">
        <v>2264</v>
      </c>
      <c r="O26" s="367">
        <v>2912</v>
      </c>
      <c r="P26" s="227">
        <v>2889</v>
      </c>
      <c r="Q26" s="165">
        <v>1716</v>
      </c>
      <c r="R26" s="165">
        <v>1522</v>
      </c>
      <c r="S26" s="165">
        <v>1415</v>
      </c>
      <c r="T26" s="226">
        <v>1424</v>
      </c>
      <c r="U26" s="144">
        <v>1346</v>
      </c>
      <c r="V26" s="145">
        <v>1295</v>
      </c>
      <c r="W26" s="145">
        <v>1415</v>
      </c>
      <c r="X26" s="486">
        <v>2044</v>
      </c>
      <c r="Y26" s="347">
        <v>2295</v>
      </c>
      <c r="Z26" s="347">
        <v>2397</v>
      </c>
      <c r="AA26" s="278">
        <v>2018</v>
      </c>
      <c r="AB26" s="278">
        <v>1756</v>
      </c>
      <c r="AC26" s="278">
        <v>1732</v>
      </c>
      <c r="AD26" s="226">
        <v>1616</v>
      </c>
      <c r="AE26" s="278">
        <v>1443</v>
      </c>
      <c r="AF26" s="226">
        <v>1514</v>
      </c>
      <c r="AG26" s="278">
        <v>1687</v>
      </c>
      <c r="AH26" s="278">
        <v>1627</v>
      </c>
      <c r="AI26" s="271">
        <v>2192</v>
      </c>
      <c r="AJ26" s="557">
        <v>2074</v>
      </c>
      <c r="AK26" s="507">
        <v>2764</v>
      </c>
      <c r="AL26" s="507"/>
      <c r="AM26" s="507"/>
      <c r="AN26" s="507"/>
      <c r="AO26" s="507"/>
      <c r="AP26" s="507"/>
      <c r="AQ26" s="507"/>
      <c r="AR26" s="507"/>
      <c r="AS26" s="507"/>
      <c r="AT26" s="507"/>
      <c r="AU26" s="507"/>
      <c r="AV26" s="507"/>
      <c r="AW26" s="325">
        <f t="shared" si="5"/>
        <v>407</v>
      </c>
      <c r="AX26" s="142">
        <f t="shared" si="5"/>
        <v>573</v>
      </c>
      <c r="AY26" s="142">
        <f t="shared" si="5"/>
        <v>-415</v>
      </c>
      <c r="AZ26" s="142">
        <f t="shared" si="5"/>
        <v>-258</v>
      </c>
      <c r="BA26" s="142">
        <f t="shared" si="5"/>
        <v>-450</v>
      </c>
      <c r="BB26" s="142">
        <f t="shared" si="5"/>
        <v>-303</v>
      </c>
      <c r="BC26" s="142">
        <f t="shared" si="5"/>
        <v>-196</v>
      </c>
      <c r="BD26" s="142">
        <f t="shared" si="5"/>
        <v>-230</v>
      </c>
      <c r="BE26" s="142">
        <f t="shared" si="5"/>
        <v>-253</v>
      </c>
      <c r="BF26" s="166">
        <f t="shared" si="5"/>
        <v>-103</v>
      </c>
    </row>
    <row r="27" spans="1:58" x14ac:dyDescent="0.25">
      <c r="B27" s="132" t="s">
        <v>61</v>
      </c>
      <c r="C27" s="212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8"/>
      <c r="O27" s="367"/>
      <c r="P27" s="165"/>
      <c r="Q27" s="165"/>
      <c r="R27" s="165"/>
      <c r="S27" s="165"/>
      <c r="T27" s="226"/>
      <c r="U27" s="144"/>
      <c r="V27" s="145"/>
      <c r="W27" s="145"/>
      <c r="X27" s="486"/>
      <c r="Y27" s="347"/>
      <c r="Z27" s="347"/>
      <c r="AA27" s="278"/>
      <c r="AB27" s="278"/>
      <c r="AC27" s="278"/>
      <c r="AD27" s="226"/>
      <c r="AE27" s="278"/>
      <c r="AF27" s="226"/>
      <c r="AG27" s="278"/>
      <c r="AH27" s="278"/>
      <c r="AI27" s="271"/>
      <c r="AJ27" s="557"/>
      <c r="AK27" s="507"/>
      <c r="AL27" s="507"/>
      <c r="AM27" s="507"/>
      <c r="AN27" s="507"/>
      <c r="AO27" s="507"/>
      <c r="AP27" s="507"/>
      <c r="AQ27" s="507"/>
      <c r="AR27" s="507"/>
      <c r="AS27" s="507"/>
      <c r="AT27" s="507"/>
      <c r="AU27" s="507"/>
      <c r="AV27" s="507"/>
      <c r="AW27" s="325">
        <f t="shared" si="5"/>
        <v>0</v>
      </c>
      <c r="AX27" s="142">
        <f t="shared" si="5"/>
        <v>0</v>
      </c>
      <c r="AY27" s="142">
        <f t="shared" si="5"/>
        <v>0</v>
      </c>
      <c r="AZ27" s="142">
        <f t="shared" si="5"/>
        <v>0</v>
      </c>
      <c r="BA27" s="142">
        <f t="shared" si="5"/>
        <v>0</v>
      </c>
      <c r="BB27" s="142">
        <f t="shared" si="5"/>
        <v>0</v>
      </c>
      <c r="BC27" s="142">
        <f t="shared" si="5"/>
        <v>0</v>
      </c>
      <c r="BD27" s="142">
        <f t="shared" si="5"/>
        <v>0</v>
      </c>
      <c r="BE27" s="142">
        <f t="shared" si="5"/>
        <v>0</v>
      </c>
      <c r="BF27" s="166">
        <f t="shared" si="5"/>
        <v>0</v>
      </c>
    </row>
    <row r="28" spans="1:58" x14ac:dyDescent="0.25">
      <c r="B28" s="132" t="s">
        <v>62</v>
      </c>
      <c r="C28" s="212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8"/>
      <c r="O28" s="367"/>
      <c r="P28" s="165"/>
      <c r="Q28" s="165"/>
      <c r="R28" s="165"/>
      <c r="S28" s="165"/>
      <c r="T28" s="226"/>
      <c r="U28" s="144"/>
      <c r="V28" s="145"/>
      <c r="W28" s="145"/>
      <c r="X28" s="486"/>
      <c r="Y28" s="347"/>
      <c r="Z28" s="347"/>
      <c r="AA28" s="278"/>
      <c r="AB28" s="278"/>
      <c r="AC28" s="278"/>
      <c r="AD28" s="226"/>
      <c r="AE28" s="278"/>
      <c r="AF28" s="226"/>
      <c r="AG28" s="278"/>
      <c r="AH28" s="278"/>
      <c r="AI28" s="271"/>
      <c r="AJ28" s="557"/>
      <c r="AK28" s="507"/>
      <c r="AL28" s="507"/>
      <c r="AM28" s="507"/>
      <c r="AN28" s="507"/>
      <c r="AO28" s="507"/>
      <c r="AP28" s="507"/>
      <c r="AQ28" s="507"/>
      <c r="AR28" s="507"/>
      <c r="AS28" s="507"/>
      <c r="AT28" s="507"/>
      <c r="AU28" s="507"/>
      <c r="AV28" s="507"/>
      <c r="AW28" s="325">
        <f t="shared" si="5"/>
        <v>0</v>
      </c>
      <c r="AX28" s="142">
        <f t="shared" si="5"/>
        <v>0</v>
      </c>
      <c r="AY28" s="142">
        <f t="shared" si="5"/>
        <v>0</v>
      </c>
      <c r="AZ28" s="142">
        <f t="shared" si="5"/>
        <v>0</v>
      </c>
      <c r="BA28" s="142">
        <f t="shared" si="5"/>
        <v>0</v>
      </c>
      <c r="BB28" s="142">
        <f t="shared" si="5"/>
        <v>0</v>
      </c>
      <c r="BC28" s="142">
        <f t="shared" si="5"/>
        <v>0</v>
      </c>
      <c r="BD28" s="142">
        <f t="shared" si="5"/>
        <v>0</v>
      </c>
      <c r="BE28" s="142">
        <f t="shared" si="5"/>
        <v>0</v>
      </c>
      <c r="BF28" s="166">
        <f t="shared" si="5"/>
        <v>0</v>
      </c>
    </row>
    <row r="29" spans="1:58" x14ac:dyDescent="0.25">
      <c r="B29" s="132" t="s">
        <v>46</v>
      </c>
      <c r="C29" s="209">
        <v>23842</v>
      </c>
      <c r="D29" s="211">
        <v>23960</v>
      </c>
      <c r="E29" s="211">
        <v>21102</v>
      </c>
      <c r="F29" s="211">
        <v>19094</v>
      </c>
      <c r="G29" s="211">
        <v>16202</v>
      </c>
      <c r="H29" s="211">
        <v>16216</v>
      </c>
      <c r="I29" s="211">
        <v>14975</v>
      </c>
      <c r="J29" s="211">
        <v>16213</v>
      </c>
      <c r="K29" s="211">
        <v>15949</v>
      </c>
      <c r="L29" s="211">
        <v>20666</v>
      </c>
      <c r="M29" s="211">
        <v>21968</v>
      </c>
      <c r="N29" s="219">
        <v>23310</v>
      </c>
      <c r="O29" s="367">
        <v>25106</v>
      </c>
      <c r="P29" s="142">
        <v>20625</v>
      </c>
      <c r="Q29" s="142">
        <v>16200</v>
      </c>
      <c r="R29" s="142">
        <v>16537</v>
      </c>
      <c r="S29" s="142">
        <v>12733</v>
      </c>
      <c r="T29" s="278">
        <f>SUM(T24:T28)</f>
        <v>13145</v>
      </c>
      <c r="U29" s="145">
        <v>12581</v>
      </c>
      <c r="V29" s="145">
        <v>13555</v>
      </c>
      <c r="W29" s="145">
        <v>13969</v>
      </c>
      <c r="X29" s="486">
        <v>15459</v>
      </c>
      <c r="Y29" s="347">
        <v>18014</v>
      </c>
      <c r="Z29" s="347">
        <v>21069</v>
      </c>
      <c r="AA29" s="278">
        <f>SUM(AA24:AA28)</f>
        <v>20855</v>
      </c>
      <c r="AB29" s="278">
        <v>17607</v>
      </c>
      <c r="AC29" s="278">
        <v>18132</v>
      </c>
      <c r="AD29" s="278">
        <f>SUM(AD24:AD28)</f>
        <v>15755</v>
      </c>
      <c r="AE29" s="278">
        <v>12842</v>
      </c>
      <c r="AF29" s="278">
        <f>SUM(AF24:AF28)</f>
        <v>13536</v>
      </c>
      <c r="AG29" s="278">
        <v>14159</v>
      </c>
      <c r="AH29" s="278">
        <v>15161</v>
      </c>
      <c r="AI29" s="507">
        <f t="shared" ref="AI29" si="6">SUM(AI24:AI28)</f>
        <v>15312</v>
      </c>
      <c r="AJ29" s="557">
        <v>17614</v>
      </c>
      <c r="AK29" s="507">
        <v>21452</v>
      </c>
      <c r="AL29" s="507"/>
      <c r="AM29" s="507"/>
      <c r="AN29" s="507"/>
      <c r="AO29" s="507"/>
      <c r="AP29" s="507"/>
      <c r="AQ29" s="507"/>
      <c r="AR29" s="507"/>
      <c r="AS29" s="507"/>
      <c r="AT29" s="507"/>
      <c r="AU29" s="507"/>
      <c r="AV29" s="507"/>
      <c r="AW29" s="325">
        <f t="shared" si="5"/>
        <v>1264</v>
      </c>
      <c r="AX29" s="142">
        <f t="shared" si="5"/>
        <v>-3335</v>
      </c>
      <c r="AY29" s="142">
        <f t="shared" si="5"/>
        <v>-4902</v>
      </c>
      <c r="AZ29" s="142">
        <f t="shared" si="5"/>
        <v>-2557</v>
      </c>
      <c r="BA29" s="142">
        <f t="shared" si="5"/>
        <v>-3469</v>
      </c>
      <c r="BB29" s="142">
        <f t="shared" si="5"/>
        <v>-3071</v>
      </c>
      <c r="BC29" s="142">
        <f t="shared" si="5"/>
        <v>-2394</v>
      </c>
      <c r="BD29" s="142">
        <f t="shared" si="5"/>
        <v>-2658</v>
      </c>
      <c r="BE29" s="142">
        <f t="shared" si="5"/>
        <v>-1980</v>
      </c>
      <c r="BF29" s="166">
        <f t="shared" si="5"/>
        <v>-5207</v>
      </c>
    </row>
    <row r="30" spans="1:58" x14ac:dyDescent="0.25">
      <c r="A30" s="4">
        <v>4</v>
      </c>
      <c r="B30" s="178" t="s">
        <v>22</v>
      </c>
      <c r="C30" s="209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9"/>
      <c r="O30" s="367"/>
      <c r="P30" s="142"/>
      <c r="Q30" s="142"/>
      <c r="R30" s="142"/>
      <c r="S30" s="142"/>
      <c r="T30" s="278"/>
      <c r="U30" s="145"/>
      <c r="V30" s="145"/>
      <c r="W30" s="145"/>
      <c r="X30" s="486"/>
      <c r="Y30" s="347"/>
      <c r="Z30" s="347"/>
      <c r="AA30" s="278"/>
      <c r="AB30" s="278"/>
      <c r="AC30" s="278"/>
      <c r="AD30" s="278"/>
      <c r="AE30" s="278"/>
      <c r="AF30" s="278"/>
      <c r="AG30" s="278"/>
      <c r="AH30" s="278"/>
      <c r="AI30" s="507"/>
      <c r="AJ30" s="557"/>
      <c r="AK30" s="507"/>
      <c r="AL30" s="507"/>
      <c r="AM30" s="507"/>
      <c r="AN30" s="507"/>
      <c r="AO30" s="507"/>
      <c r="AP30" s="507"/>
      <c r="AQ30" s="507"/>
      <c r="AR30" s="507"/>
      <c r="AS30" s="507"/>
      <c r="AT30" s="507"/>
      <c r="AU30" s="507"/>
      <c r="AV30" s="507"/>
      <c r="AW30" s="325"/>
      <c r="AX30" s="142"/>
      <c r="AY30" s="142"/>
      <c r="AZ30" s="142"/>
      <c r="BA30" s="142"/>
      <c r="BB30" s="142"/>
      <c r="BC30" s="142"/>
      <c r="BD30" s="142"/>
      <c r="BE30" s="142"/>
      <c r="BF30" s="166"/>
    </row>
    <row r="31" spans="1:58" x14ac:dyDescent="0.25">
      <c r="A31" s="4"/>
      <c r="B31" s="132" t="s">
        <v>41</v>
      </c>
      <c r="C31" s="209">
        <v>9303</v>
      </c>
      <c r="D31" s="211">
        <v>10281</v>
      </c>
      <c r="E31" s="211">
        <v>10891</v>
      </c>
      <c r="F31" s="211">
        <v>8611</v>
      </c>
      <c r="G31" s="211">
        <v>6678</v>
      </c>
      <c r="H31" s="211">
        <v>5906</v>
      </c>
      <c r="I31" s="211">
        <v>5440</v>
      </c>
      <c r="J31" s="211">
        <v>5196</v>
      </c>
      <c r="K31" s="211">
        <v>5226</v>
      </c>
      <c r="L31" s="211">
        <v>5209</v>
      </c>
      <c r="M31" s="211">
        <v>5832</v>
      </c>
      <c r="N31" s="219">
        <v>7951</v>
      </c>
      <c r="O31" s="367">
        <v>9912</v>
      </c>
      <c r="P31" s="228">
        <v>9861</v>
      </c>
      <c r="Q31" s="142">
        <v>7818</v>
      </c>
      <c r="R31" s="142">
        <v>6258</v>
      </c>
      <c r="S31" s="142">
        <v>5350</v>
      </c>
      <c r="T31" s="278">
        <v>4167</v>
      </c>
      <c r="U31" s="145">
        <v>4098</v>
      </c>
      <c r="V31" s="145">
        <v>3893</v>
      </c>
      <c r="W31" s="145">
        <v>4256</v>
      </c>
      <c r="X31" s="486">
        <v>4000</v>
      </c>
      <c r="Y31" s="347">
        <v>3897</v>
      </c>
      <c r="Z31" s="347">
        <v>5710</v>
      </c>
      <c r="AA31" s="278">
        <v>6638</v>
      </c>
      <c r="AB31" s="278">
        <v>7260</v>
      </c>
      <c r="AC31" s="278">
        <v>6849</v>
      </c>
      <c r="AD31" s="278">
        <v>6919</v>
      </c>
      <c r="AE31" s="278">
        <v>5463</v>
      </c>
      <c r="AF31" s="278">
        <v>4259</v>
      </c>
      <c r="AG31" s="278">
        <v>4174</v>
      </c>
      <c r="AH31" s="278">
        <v>4582</v>
      </c>
      <c r="AI31" s="507">
        <v>4721</v>
      </c>
      <c r="AJ31" s="557">
        <v>4560</v>
      </c>
      <c r="AK31" s="507">
        <v>4737</v>
      </c>
      <c r="AL31" s="507"/>
      <c r="AM31" s="507"/>
      <c r="AN31" s="507"/>
      <c r="AO31" s="507"/>
      <c r="AP31" s="507"/>
      <c r="AQ31" s="507"/>
      <c r="AR31" s="507"/>
      <c r="AS31" s="507"/>
      <c r="AT31" s="507"/>
      <c r="AU31" s="507"/>
      <c r="AV31" s="507"/>
      <c r="AW31" s="325">
        <f t="shared" ref="AW31:BF36" si="7">O31-C31</f>
        <v>609</v>
      </c>
      <c r="AX31" s="142">
        <f t="shared" si="7"/>
        <v>-420</v>
      </c>
      <c r="AY31" s="142">
        <f t="shared" si="7"/>
        <v>-3073</v>
      </c>
      <c r="AZ31" s="142">
        <f t="shared" si="7"/>
        <v>-2353</v>
      </c>
      <c r="BA31" s="142">
        <f t="shared" si="7"/>
        <v>-1328</v>
      </c>
      <c r="BB31" s="142">
        <f t="shared" si="7"/>
        <v>-1739</v>
      </c>
      <c r="BC31" s="142">
        <f t="shared" si="7"/>
        <v>-1342</v>
      </c>
      <c r="BD31" s="142">
        <f t="shared" si="7"/>
        <v>-1303</v>
      </c>
      <c r="BE31" s="142">
        <f t="shared" si="7"/>
        <v>-970</v>
      </c>
      <c r="BF31" s="166">
        <f t="shared" si="7"/>
        <v>-1209</v>
      </c>
    </row>
    <row r="32" spans="1:58" x14ac:dyDescent="0.25">
      <c r="A32" s="4"/>
      <c r="B32" s="132" t="s">
        <v>42</v>
      </c>
      <c r="C32" s="209">
        <v>1718</v>
      </c>
      <c r="D32" s="211">
        <v>1832</v>
      </c>
      <c r="E32" s="211">
        <v>2190</v>
      </c>
      <c r="F32" s="211">
        <v>1864</v>
      </c>
      <c r="G32" s="211">
        <v>3621</v>
      </c>
      <c r="H32" s="211">
        <v>1177</v>
      </c>
      <c r="I32" s="211">
        <v>1081</v>
      </c>
      <c r="J32" s="211">
        <v>1023</v>
      </c>
      <c r="K32" s="211">
        <v>1126</v>
      </c>
      <c r="L32" s="211">
        <v>1489</v>
      </c>
      <c r="M32" s="211">
        <v>1671</v>
      </c>
      <c r="N32" s="219">
        <v>1909</v>
      </c>
      <c r="O32" s="367">
        <v>1887</v>
      </c>
      <c r="P32" s="228">
        <v>2403</v>
      </c>
      <c r="Q32" s="142">
        <v>1639</v>
      </c>
      <c r="R32" s="142">
        <v>1534</v>
      </c>
      <c r="S32" s="142">
        <v>3298</v>
      </c>
      <c r="T32" s="278">
        <v>992</v>
      </c>
      <c r="U32" s="145">
        <v>907</v>
      </c>
      <c r="V32" s="145">
        <v>923</v>
      </c>
      <c r="W32" s="145">
        <v>955</v>
      </c>
      <c r="X32" s="486">
        <v>1137</v>
      </c>
      <c r="Y32" s="347">
        <v>1356</v>
      </c>
      <c r="Z32" s="347">
        <v>1837</v>
      </c>
      <c r="AA32" s="278">
        <v>2217</v>
      </c>
      <c r="AB32" s="278">
        <v>1915</v>
      </c>
      <c r="AC32" s="278">
        <v>1898</v>
      </c>
      <c r="AD32" s="278">
        <v>2630</v>
      </c>
      <c r="AE32" s="278">
        <v>2798</v>
      </c>
      <c r="AF32" s="278">
        <v>979</v>
      </c>
      <c r="AG32" s="278">
        <v>948</v>
      </c>
      <c r="AH32" s="278">
        <v>977</v>
      </c>
      <c r="AI32" s="507">
        <v>816</v>
      </c>
      <c r="AJ32" s="557">
        <v>922</v>
      </c>
      <c r="AK32" s="507">
        <v>1185</v>
      </c>
      <c r="AL32" s="507"/>
      <c r="AM32" s="507"/>
      <c r="AN32" s="507"/>
      <c r="AO32" s="507"/>
      <c r="AP32" s="507"/>
      <c r="AQ32" s="507"/>
      <c r="AR32" s="507"/>
      <c r="AS32" s="507"/>
      <c r="AT32" s="507"/>
      <c r="AU32" s="507"/>
      <c r="AV32" s="507"/>
      <c r="AW32" s="325">
        <f t="shared" si="7"/>
        <v>169</v>
      </c>
      <c r="AX32" s="142">
        <f t="shared" si="7"/>
        <v>571</v>
      </c>
      <c r="AY32" s="142">
        <f t="shared" si="7"/>
        <v>-551</v>
      </c>
      <c r="AZ32" s="142">
        <f t="shared" si="7"/>
        <v>-330</v>
      </c>
      <c r="BA32" s="142">
        <f t="shared" si="7"/>
        <v>-323</v>
      </c>
      <c r="BB32" s="142">
        <f t="shared" si="7"/>
        <v>-185</v>
      </c>
      <c r="BC32" s="142">
        <f t="shared" si="7"/>
        <v>-174</v>
      </c>
      <c r="BD32" s="142">
        <f t="shared" si="7"/>
        <v>-100</v>
      </c>
      <c r="BE32" s="142">
        <f t="shared" si="7"/>
        <v>-171</v>
      </c>
      <c r="BF32" s="166">
        <f t="shared" si="7"/>
        <v>-352</v>
      </c>
    </row>
    <row r="33" spans="1:58" x14ac:dyDescent="0.25">
      <c r="A33" s="4"/>
      <c r="B33" s="132" t="s">
        <v>57</v>
      </c>
      <c r="C33" s="209">
        <v>730</v>
      </c>
      <c r="D33" s="211">
        <v>769</v>
      </c>
      <c r="E33" s="211">
        <v>781</v>
      </c>
      <c r="F33" s="211">
        <v>727</v>
      </c>
      <c r="G33" s="211">
        <v>667</v>
      </c>
      <c r="H33" s="211">
        <v>642</v>
      </c>
      <c r="I33" s="211">
        <v>572</v>
      </c>
      <c r="J33" s="211">
        <v>509</v>
      </c>
      <c r="K33" s="211">
        <v>485</v>
      </c>
      <c r="L33" s="211">
        <v>557</v>
      </c>
      <c r="M33" s="211">
        <v>476</v>
      </c>
      <c r="N33" s="219">
        <v>600</v>
      </c>
      <c r="O33" s="367">
        <v>980</v>
      </c>
      <c r="P33" s="228">
        <v>1469</v>
      </c>
      <c r="Q33" s="142">
        <v>1166</v>
      </c>
      <c r="R33" s="142">
        <v>690</v>
      </c>
      <c r="S33" s="142">
        <v>600</v>
      </c>
      <c r="T33" s="278">
        <v>482</v>
      </c>
      <c r="U33" s="145">
        <v>503</v>
      </c>
      <c r="V33" s="145">
        <v>477</v>
      </c>
      <c r="W33" s="145">
        <v>470</v>
      </c>
      <c r="X33" s="486">
        <v>486</v>
      </c>
      <c r="Y33" s="347">
        <v>587</v>
      </c>
      <c r="Z33" s="347">
        <v>540</v>
      </c>
      <c r="AA33" s="278">
        <v>516</v>
      </c>
      <c r="AB33" s="278">
        <v>684</v>
      </c>
      <c r="AC33" s="278">
        <v>623</v>
      </c>
      <c r="AD33" s="278">
        <v>596</v>
      </c>
      <c r="AE33" s="278">
        <v>539</v>
      </c>
      <c r="AF33" s="278">
        <v>501</v>
      </c>
      <c r="AG33" s="278">
        <v>506</v>
      </c>
      <c r="AH33" s="278">
        <v>499</v>
      </c>
      <c r="AI33" s="507">
        <v>520</v>
      </c>
      <c r="AJ33" s="557">
        <v>463</v>
      </c>
      <c r="AK33" s="507">
        <v>598</v>
      </c>
      <c r="AL33" s="507"/>
      <c r="AM33" s="507"/>
      <c r="AN33" s="507"/>
      <c r="AO33" s="507"/>
      <c r="AP33" s="507"/>
      <c r="AQ33" s="507"/>
      <c r="AR33" s="507"/>
      <c r="AS33" s="507"/>
      <c r="AT33" s="507"/>
      <c r="AU33" s="507"/>
      <c r="AV33" s="507"/>
      <c r="AW33" s="325">
        <f t="shared" si="7"/>
        <v>250</v>
      </c>
      <c r="AX33" s="142">
        <f t="shared" si="7"/>
        <v>700</v>
      </c>
      <c r="AY33" s="142">
        <f t="shared" si="7"/>
        <v>385</v>
      </c>
      <c r="AZ33" s="142">
        <f t="shared" si="7"/>
        <v>-37</v>
      </c>
      <c r="BA33" s="142">
        <f t="shared" si="7"/>
        <v>-67</v>
      </c>
      <c r="BB33" s="142">
        <f t="shared" si="7"/>
        <v>-160</v>
      </c>
      <c r="BC33" s="142">
        <f t="shared" si="7"/>
        <v>-69</v>
      </c>
      <c r="BD33" s="142">
        <f t="shared" si="7"/>
        <v>-32</v>
      </c>
      <c r="BE33" s="142">
        <f t="shared" si="7"/>
        <v>-15</v>
      </c>
      <c r="BF33" s="166">
        <f t="shared" si="7"/>
        <v>-71</v>
      </c>
    </row>
    <row r="34" spans="1:58" x14ac:dyDescent="0.25">
      <c r="A34" s="4"/>
      <c r="B34" s="132" t="s">
        <v>61</v>
      </c>
      <c r="C34" s="209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9"/>
      <c r="O34" s="367"/>
      <c r="P34" s="142"/>
      <c r="Q34" s="142"/>
      <c r="R34" s="142"/>
      <c r="S34" s="142"/>
      <c r="T34" s="278"/>
      <c r="U34" s="145"/>
      <c r="V34" s="145"/>
      <c r="W34" s="145"/>
      <c r="X34" s="486"/>
      <c r="Y34" s="347"/>
      <c r="Z34" s="347"/>
      <c r="AA34" s="278"/>
      <c r="AB34" s="278"/>
      <c r="AC34" s="278"/>
      <c r="AD34" s="278"/>
      <c r="AE34" s="278"/>
      <c r="AF34" s="278"/>
      <c r="AG34" s="278"/>
      <c r="AH34" s="278"/>
      <c r="AI34" s="507"/>
      <c r="AJ34" s="557"/>
      <c r="AK34" s="507"/>
      <c r="AL34" s="507"/>
      <c r="AM34" s="507"/>
      <c r="AN34" s="507"/>
      <c r="AO34" s="507"/>
      <c r="AP34" s="507"/>
      <c r="AQ34" s="507"/>
      <c r="AR34" s="507"/>
      <c r="AS34" s="507"/>
      <c r="AT34" s="507"/>
      <c r="AU34" s="507"/>
      <c r="AV34" s="507"/>
      <c r="AW34" s="325">
        <f t="shared" si="7"/>
        <v>0</v>
      </c>
      <c r="AX34" s="142">
        <f t="shared" si="7"/>
        <v>0</v>
      </c>
      <c r="AY34" s="142">
        <f t="shared" si="7"/>
        <v>0</v>
      </c>
      <c r="AZ34" s="142">
        <f t="shared" si="7"/>
        <v>0</v>
      </c>
      <c r="BA34" s="142">
        <f t="shared" si="7"/>
        <v>0</v>
      </c>
      <c r="BB34" s="142">
        <f t="shared" si="7"/>
        <v>0</v>
      </c>
      <c r="BC34" s="142">
        <f t="shared" si="7"/>
        <v>0</v>
      </c>
      <c r="BD34" s="142">
        <f t="shared" si="7"/>
        <v>0</v>
      </c>
      <c r="BE34" s="142">
        <f t="shared" si="7"/>
        <v>0</v>
      </c>
      <c r="BF34" s="166">
        <f t="shared" si="7"/>
        <v>0</v>
      </c>
    </row>
    <row r="35" spans="1:58" x14ac:dyDescent="0.25">
      <c r="A35" s="4"/>
      <c r="B35" s="132" t="s">
        <v>62</v>
      </c>
      <c r="C35" s="209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9"/>
      <c r="O35" s="367"/>
      <c r="P35" s="142"/>
      <c r="Q35" s="142"/>
      <c r="R35" s="142"/>
      <c r="S35" s="142"/>
      <c r="T35" s="278"/>
      <c r="U35" s="145"/>
      <c r="V35" s="145"/>
      <c r="W35" s="145"/>
      <c r="X35" s="486"/>
      <c r="Y35" s="347"/>
      <c r="Z35" s="347"/>
      <c r="AA35" s="278"/>
      <c r="AB35" s="278"/>
      <c r="AC35" s="278"/>
      <c r="AD35" s="278"/>
      <c r="AE35" s="278"/>
      <c r="AF35" s="278"/>
      <c r="AG35" s="278"/>
      <c r="AH35" s="278"/>
      <c r="AI35" s="507"/>
      <c r="AJ35" s="557"/>
      <c r="AK35" s="507"/>
      <c r="AL35" s="507"/>
      <c r="AM35" s="507"/>
      <c r="AN35" s="507"/>
      <c r="AO35" s="507"/>
      <c r="AP35" s="507"/>
      <c r="AQ35" s="507"/>
      <c r="AR35" s="507"/>
      <c r="AS35" s="507"/>
      <c r="AT35" s="507"/>
      <c r="AU35" s="507"/>
      <c r="AV35" s="507"/>
      <c r="AW35" s="325">
        <f t="shared" si="7"/>
        <v>0</v>
      </c>
      <c r="AX35" s="142">
        <f t="shared" si="7"/>
        <v>0</v>
      </c>
      <c r="AY35" s="142">
        <f t="shared" si="7"/>
        <v>0</v>
      </c>
      <c r="AZ35" s="142">
        <f t="shared" si="7"/>
        <v>0</v>
      </c>
      <c r="BA35" s="142">
        <f t="shared" si="7"/>
        <v>0</v>
      </c>
      <c r="BB35" s="142">
        <f t="shared" si="7"/>
        <v>0</v>
      </c>
      <c r="BC35" s="142">
        <f t="shared" si="7"/>
        <v>0</v>
      </c>
      <c r="BD35" s="142">
        <f t="shared" si="7"/>
        <v>0</v>
      </c>
      <c r="BE35" s="142">
        <f t="shared" si="7"/>
        <v>0</v>
      </c>
      <c r="BF35" s="166">
        <f t="shared" si="7"/>
        <v>0</v>
      </c>
    </row>
    <row r="36" spans="1:58" x14ac:dyDescent="0.25">
      <c r="A36" s="4"/>
      <c r="B36" s="132" t="s">
        <v>46</v>
      </c>
      <c r="C36" s="209">
        <v>11751</v>
      </c>
      <c r="D36" s="211">
        <v>12882</v>
      </c>
      <c r="E36" s="211">
        <v>13862</v>
      </c>
      <c r="F36" s="211">
        <v>11202</v>
      </c>
      <c r="G36" s="211">
        <v>10966</v>
      </c>
      <c r="H36" s="211">
        <v>7725</v>
      </c>
      <c r="I36" s="211">
        <v>7093</v>
      </c>
      <c r="J36" s="211">
        <v>6728</v>
      </c>
      <c r="K36" s="211">
        <v>6837</v>
      </c>
      <c r="L36" s="211">
        <v>7255</v>
      </c>
      <c r="M36" s="211">
        <v>7979</v>
      </c>
      <c r="N36" s="219">
        <v>10460</v>
      </c>
      <c r="O36" s="367">
        <v>12779</v>
      </c>
      <c r="P36" s="142">
        <v>13733</v>
      </c>
      <c r="Q36" s="142">
        <v>10623</v>
      </c>
      <c r="R36" s="142">
        <v>8482</v>
      </c>
      <c r="S36" s="142">
        <v>9248</v>
      </c>
      <c r="T36" s="278">
        <f>SUM(T31:T35)</f>
        <v>5641</v>
      </c>
      <c r="U36" s="145">
        <v>5508</v>
      </c>
      <c r="V36" s="145">
        <v>5293</v>
      </c>
      <c r="W36" s="145">
        <v>5681</v>
      </c>
      <c r="X36" s="486">
        <v>5623</v>
      </c>
      <c r="Y36" s="347">
        <v>5840</v>
      </c>
      <c r="Z36" s="347">
        <v>8087</v>
      </c>
      <c r="AA36" s="278">
        <f>SUM(AA31:AA35)</f>
        <v>9371</v>
      </c>
      <c r="AB36" s="278">
        <v>9859</v>
      </c>
      <c r="AC36" s="278">
        <v>9370</v>
      </c>
      <c r="AD36" s="278">
        <f>SUM(AD31:AD35)</f>
        <v>10145</v>
      </c>
      <c r="AE36" s="278">
        <v>8800</v>
      </c>
      <c r="AF36" s="278">
        <f>SUM(AF31:AF35)</f>
        <v>5739</v>
      </c>
      <c r="AG36" s="278">
        <v>5628</v>
      </c>
      <c r="AH36" s="278">
        <v>6058</v>
      </c>
      <c r="AI36" s="507">
        <f t="shared" ref="AI36" si="8">SUM(AI31:AI35)</f>
        <v>6057</v>
      </c>
      <c r="AJ36" s="557">
        <v>5945</v>
      </c>
      <c r="AK36" s="507">
        <v>6520</v>
      </c>
      <c r="AL36" s="507"/>
      <c r="AM36" s="507"/>
      <c r="AN36" s="507"/>
      <c r="AO36" s="507"/>
      <c r="AP36" s="507"/>
      <c r="AQ36" s="507"/>
      <c r="AR36" s="507"/>
      <c r="AS36" s="507"/>
      <c r="AT36" s="507"/>
      <c r="AU36" s="507"/>
      <c r="AV36" s="507"/>
      <c r="AW36" s="325">
        <f t="shared" si="7"/>
        <v>1028</v>
      </c>
      <c r="AX36" s="142">
        <f t="shared" si="7"/>
        <v>851</v>
      </c>
      <c r="AY36" s="142">
        <f t="shared" si="7"/>
        <v>-3239</v>
      </c>
      <c r="AZ36" s="142">
        <f t="shared" si="7"/>
        <v>-2720</v>
      </c>
      <c r="BA36" s="142">
        <f t="shared" si="7"/>
        <v>-1718</v>
      </c>
      <c r="BB36" s="142">
        <f t="shared" si="7"/>
        <v>-2084</v>
      </c>
      <c r="BC36" s="142">
        <f t="shared" si="7"/>
        <v>-1585</v>
      </c>
      <c r="BD36" s="142">
        <f t="shared" si="7"/>
        <v>-1435</v>
      </c>
      <c r="BE36" s="142">
        <f t="shared" si="7"/>
        <v>-1156</v>
      </c>
      <c r="BF36" s="166">
        <f t="shared" si="7"/>
        <v>-1632</v>
      </c>
    </row>
    <row r="37" spans="1:58" x14ac:dyDescent="0.25">
      <c r="A37" s="4">
        <v>5</v>
      </c>
      <c r="B37" s="178" t="s">
        <v>23</v>
      </c>
      <c r="C37" s="209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9"/>
      <c r="O37" s="367"/>
      <c r="P37" s="142"/>
      <c r="Q37" s="142"/>
      <c r="R37" s="142"/>
      <c r="S37" s="142"/>
      <c r="T37" s="278"/>
      <c r="U37" s="145"/>
      <c r="V37" s="145"/>
      <c r="W37" s="145"/>
      <c r="X37" s="486"/>
      <c r="Y37" s="347"/>
      <c r="Z37" s="347"/>
      <c r="AA37" s="278"/>
      <c r="AB37" s="278"/>
      <c r="AC37" s="278"/>
      <c r="AD37" s="278"/>
      <c r="AE37" s="278"/>
      <c r="AF37" s="278"/>
      <c r="AG37" s="278"/>
      <c r="AH37" s="278"/>
      <c r="AI37" s="507"/>
      <c r="AJ37" s="557"/>
      <c r="AK37" s="507"/>
      <c r="AL37" s="507"/>
      <c r="AM37" s="507"/>
      <c r="AN37" s="507"/>
      <c r="AO37" s="507"/>
      <c r="AP37" s="507"/>
      <c r="AQ37" s="507"/>
      <c r="AR37" s="507"/>
      <c r="AS37" s="507"/>
      <c r="AT37" s="507"/>
      <c r="AU37" s="507"/>
      <c r="AV37" s="507"/>
      <c r="AW37" s="325"/>
      <c r="AX37" s="142"/>
      <c r="AY37" s="142"/>
      <c r="AZ37" s="142"/>
      <c r="BA37" s="142"/>
      <c r="BB37" s="142"/>
      <c r="BC37" s="142"/>
      <c r="BD37" s="142"/>
      <c r="BE37" s="142"/>
      <c r="BF37" s="166"/>
    </row>
    <row r="38" spans="1:58" x14ac:dyDescent="0.25">
      <c r="A38" s="4"/>
      <c r="B38" s="132" t="s">
        <v>41</v>
      </c>
      <c r="C38" s="209">
        <v>18804</v>
      </c>
      <c r="D38" s="211">
        <v>20319</v>
      </c>
      <c r="E38" s="211">
        <v>23262</v>
      </c>
      <c r="F38" s="211">
        <v>27186</v>
      </c>
      <c r="G38" s="211">
        <v>27983</v>
      </c>
      <c r="H38" s="211">
        <v>28066</v>
      </c>
      <c r="I38" s="211">
        <v>27897</v>
      </c>
      <c r="J38" s="211">
        <v>25098</v>
      </c>
      <c r="K38" s="211">
        <v>23615</v>
      </c>
      <c r="L38" s="211">
        <v>23225</v>
      </c>
      <c r="M38" s="211">
        <v>20516</v>
      </c>
      <c r="N38" s="219">
        <v>19496</v>
      </c>
      <c r="O38" s="367">
        <v>21499</v>
      </c>
      <c r="P38" s="228">
        <v>24003</v>
      </c>
      <c r="Q38" s="142">
        <v>26347</v>
      </c>
      <c r="R38" s="142">
        <v>28409</v>
      </c>
      <c r="S38" s="142">
        <v>28938</v>
      </c>
      <c r="T38" s="278">
        <v>29774</v>
      </c>
      <c r="U38" s="145">
        <v>30147</v>
      </c>
      <c r="V38" s="145">
        <v>28059</v>
      </c>
      <c r="W38" s="145">
        <v>27381</v>
      </c>
      <c r="X38" s="486">
        <v>26571</v>
      </c>
      <c r="Y38" s="347">
        <v>24370</v>
      </c>
      <c r="Z38" s="347">
        <v>23718</v>
      </c>
      <c r="AA38" s="278">
        <v>23395</v>
      </c>
      <c r="AB38" s="278">
        <v>23859</v>
      </c>
      <c r="AC38" s="278">
        <v>24873</v>
      </c>
      <c r="AD38" s="278">
        <v>27423</v>
      </c>
      <c r="AE38" s="278">
        <v>28759</v>
      </c>
      <c r="AF38" s="278">
        <v>29398</v>
      </c>
      <c r="AG38" s="278">
        <v>28487</v>
      </c>
      <c r="AH38" s="278">
        <v>25527</v>
      </c>
      <c r="AI38" s="507">
        <v>24406</v>
      </c>
      <c r="AJ38" s="557">
        <v>23613</v>
      </c>
      <c r="AK38" s="507">
        <v>21833</v>
      </c>
      <c r="AL38" s="507"/>
      <c r="AM38" s="507"/>
      <c r="AN38" s="507"/>
      <c r="AO38" s="507"/>
      <c r="AP38" s="507"/>
      <c r="AQ38" s="507"/>
      <c r="AR38" s="507"/>
      <c r="AS38" s="507"/>
      <c r="AT38" s="507"/>
      <c r="AU38" s="507"/>
      <c r="AV38" s="507"/>
      <c r="AW38" s="325">
        <f t="shared" ref="AW38:BF43" si="9">O38-C38</f>
        <v>2695</v>
      </c>
      <c r="AX38" s="142">
        <f t="shared" si="9"/>
        <v>3684</v>
      </c>
      <c r="AY38" s="142">
        <f t="shared" si="9"/>
        <v>3085</v>
      </c>
      <c r="AZ38" s="142">
        <f t="shared" si="9"/>
        <v>1223</v>
      </c>
      <c r="BA38" s="142">
        <f t="shared" si="9"/>
        <v>955</v>
      </c>
      <c r="BB38" s="142">
        <f t="shared" si="9"/>
        <v>1708</v>
      </c>
      <c r="BC38" s="142">
        <f t="shared" si="9"/>
        <v>2250</v>
      </c>
      <c r="BD38" s="142">
        <f t="shared" si="9"/>
        <v>2961</v>
      </c>
      <c r="BE38" s="142">
        <f t="shared" si="9"/>
        <v>3766</v>
      </c>
      <c r="BF38" s="166">
        <f t="shared" si="9"/>
        <v>3346</v>
      </c>
    </row>
    <row r="39" spans="1:58" x14ac:dyDescent="0.25">
      <c r="A39" s="4"/>
      <c r="B39" s="132" t="s">
        <v>42</v>
      </c>
      <c r="C39" s="209">
        <v>9880</v>
      </c>
      <c r="D39" s="211">
        <v>9408</v>
      </c>
      <c r="E39" s="211">
        <v>9946</v>
      </c>
      <c r="F39" s="211">
        <v>10400</v>
      </c>
      <c r="G39" s="211">
        <v>11054</v>
      </c>
      <c r="H39" s="211">
        <v>13206</v>
      </c>
      <c r="I39" s="211">
        <v>12863</v>
      </c>
      <c r="J39" s="211">
        <v>12533</v>
      </c>
      <c r="K39" s="211">
        <v>12299</v>
      </c>
      <c r="L39" s="211">
        <v>11958</v>
      </c>
      <c r="M39" s="211">
        <v>10354</v>
      </c>
      <c r="N39" s="219">
        <v>9619</v>
      </c>
      <c r="O39" s="367">
        <v>10017</v>
      </c>
      <c r="P39" s="228">
        <v>9900</v>
      </c>
      <c r="Q39" s="142">
        <v>9761</v>
      </c>
      <c r="R39" s="142">
        <v>10179</v>
      </c>
      <c r="S39" s="142">
        <v>10841</v>
      </c>
      <c r="T39" s="278">
        <v>12767</v>
      </c>
      <c r="U39" s="145">
        <v>12716</v>
      </c>
      <c r="V39" s="145">
        <v>12691</v>
      </c>
      <c r="W39" s="145">
        <v>12324</v>
      </c>
      <c r="X39" s="486">
        <v>12047</v>
      </c>
      <c r="Y39" s="347">
        <v>11302</v>
      </c>
      <c r="Z39" s="347">
        <v>11207</v>
      </c>
      <c r="AA39" s="278">
        <v>11379</v>
      </c>
      <c r="AB39" s="278">
        <v>10396</v>
      </c>
      <c r="AC39" s="278">
        <v>10722</v>
      </c>
      <c r="AD39" s="278">
        <v>11595</v>
      </c>
      <c r="AE39" s="278">
        <v>11842</v>
      </c>
      <c r="AF39" s="278">
        <v>13227</v>
      </c>
      <c r="AG39" s="278">
        <v>12784</v>
      </c>
      <c r="AH39" s="278">
        <v>11936</v>
      </c>
      <c r="AI39" s="507">
        <v>9271</v>
      </c>
      <c r="AJ39" s="557">
        <v>9035</v>
      </c>
      <c r="AK39" s="507">
        <v>8597</v>
      </c>
      <c r="AL39" s="507"/>
      <c r="AM39" s="507"/>
      <c r="AN39" s="507"/>
      <c r="AO39" s="507"/>
      <c r="AP39" s="507"/>
      <c r="AQ39" s="507"/>
      <c r="AR39" s="507"/>
      <c r="AS39" s="507"/>
      <c r="AT39" s="507"/>
      <c r="AU39" s="507"/>
      <c r="AV39" s="507"/>
      <c r="AW39" s="325">
        <f t="shared" si="9"/>
        <v>137</v>
      </c>
      <c r="AX39" s="142">
        <f t="shared" si="9"/>
        <v>492</v>
      </c>
      <c r="AY39" s="142">
        <f t="shared" si="9"/>
        <v>-185</v>
      </c>
      <c r="AZ39" s="142">
        <f t="shared" si="9"/>
        <v>-221</v>
      </c>
      <c r="BA39" s="142">
        <f t="shared" si="9"/>
        <v>-213</v>
      </c>
      <c r="BB39" s="142">
        <f t="shared" si="9"/>
        <v>-439</v>
      </c>
      <c r="BC39" s="142">
        <f t="shared" si="9"/>
        <v>-147</v>
      </c>
      <c r="BD39" s="142">
        <f t="shared" si="9"/>
        <v>158</v>
      </c>
      <c r="BE39" s="142">
        <f t="shared" si="9"/>
        <v>25</v>
      </c>
      <c r="BF39" s="166">
        <f t="shared" si="9"/>
        <v>89</v>
      </c>
    </row>
    <row r="40" spans="1:58" x14ac:dyDescent="0.25">
      <c r="A40" s="4"/>
      <c r="B40" s="132" t="s">
        <v>57</v>
      </c>
      <c r="C40" s="209">
        <v>959</v>
      </c>
      <c r="D40" s="211">
        <v>1061</v>
      </c>
      <c r="E40" s="211">
        <v>1152</v>
      </c>
      <c r="F40" s="211">
        <v>1341</v>
      </c>
      <c r="G40" s="211">
        <v>1403</v>
      </c>
      <c r="H40" s="211">
        <v>1472</v>
      </c>
      <c r="I40" s="211">
        <v>1390</v>
      </c>
      <c r="J40" s="211">
        <v>1308</v>
      </c>
      <c r="K40" s="211">
        <v>1248</v>
      </c>
      <c r="L40" s="211">
        <v>1191</v>
      </c>
      <c r="M40" s="211">
        <v>1099</v>
      </c>
      <c r="N40" s="219">
        <v>935</v>
      </c>
      <c r="O40" s="367">
        <v>1088</v>
      </c>
      <c r="P40" s="228">
        <v>1581</v>
      </c>
      <c r="Q40" s="142">
        <v>2191</v>
      </c>
      <c r="R40" s="142">
        <v>2299</v>
      </c>
      <c r="S40" s="142">
        <v>2250</v>
      </c>
      <c r="T40" s="278">
        <v>2289</v>
      </c>
      <c r="U40" s="145">
        <v>2190</v>
      </c>
      <c r="V40" s="145">
        <v>1921</v>
      </c>
      <c r="W40" s="145">
        <v>1830</v>
      </c>
      <c r="X40" s="486">
        <v>1524</v>
      </c>
      <c r="Y40" s="347">
        <v>1340</v>
      </c>
      <c r="Z40" s="347">
        <v>1216</v>
      </c>
      <c r="AA40" s="278">
        <v>1134</v>
      </c>
      <c r="AB40" s="278">
        <v>1163</v>
      </c>
      <c r="AC40" s="278">
        <v>1213</v>
      </c>
      <c r="AD40" s="278">
        <v>1327</v>
      </c>
      <c r="AE40" s="278">
        <v>1309</v>
      </c>
      <c r="AF40" s="278">
        <v>1314</v>
      </c>
      <c r="AG40" s="278">
        <v>1314</v>
      </c>
      <c r="AH40" s="278">
        <v>1296</v>
      </c>
      <c r="AI40" s="507">
        <v>1228</v>
      </c>
      <c r="AJ40" s="557">
        <v>1134</v>
      </c>
      <c r="AK40" s="507">
        <v>1053</v>
      </c>
      <c r="AL40" s="507"/>
      <c r="AM40" s="507"/>
      <c r="AN40" s="507"/>
      <c r="AO40" s="507"/>
      <c r="AP40" s="507"/>
      <c r="AQ40" s="507"/>
      <c r="AR40" s="507"/>
      <c r="AS40" s="507"/>
      <c r="AT40" s="507"/>
      <c r="AU40" s="507"/>
      <c r="AV40" s="507"/>
      <c r="AW40" s="325">
        <f t="shared" si="9"/>
        <v>129</v>
      </c>
      <c r="AX40" s="142">
        <f t="shared" si="9"/>
        <v>520</v>
      </c>
      <c r="AY40" s="142">
        <f t="shared" si="9"/>
        <v>1039</v>
      </c>
      <c r="AZ40" s="142">
        <f t="shared" si="9"/>
        <v>958</v>
      </c>
      <c r="BA40" s="142">
        <f t="shared" si="9"/>
        <v>847</v>
      </c>
      <c r="BB40" s="142">
        <f t="shared" si="9"/>
        <v>817</v>
      </c>
      <c r="BC40" s="142">
        <f t="shared" si="9"/>
        <v>800</v>
      </c>
      <c r="BD40" s="142">
        <f t="shared" si="9"/>
        <v>613</v>
      </c>
      <c r="BE40" s="142">
        <f t="shared" si="9"/>
        <v>582</v>
      </c>
      <c r="BF40" s="166">
        <f t="shared" si="9"/>
        <v>333</v>
      </c>
    </row>
    <row r="41" spans="1:58" x14ac:dyDescent="0.25">
      <c r="A41" s="4"/>
      <c r="B41" s="132" t="s">
        <v>61</v>
      </c>
      <c r="C41" s="209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9"/>
      <c r="O41" s="367"/>
      <c r="P41" s="142"/>
      <c r="Q41" s="142"/>
      <c r="R41" s="142"/>
      <c r="S41" s="142"/>
      <c r="T41" s="278"/>
      <c r="U41" s="145"/>
      <c r="V41" s="145"/>
      <c r="W41" s="145"/>
      <c r="X41" s="486"/>
      <c r="Y41" s="347"/>
      <c r="Z41" s="347"/>
      <c r="AA41" s="278"/>
      <c r="AB41" s="278"/>
      <c r="AC41" s="278"/>
      <c r="AD41" s="278"/>
      <c r="AE41" s="278"/>
      <c r="AF41" s="278"/>
      <c r="AG41" s="278"/>
      <c r="AH41" s="278"/>
      <c r="AI41" s="507"/>
      <c r="AJ41" s="557"/>
      <c r="AK41" s="507"/>
      <c r="AL41" s="507"/>
      <c r="AM41" s="507"/>
      <c r="AN41" s="507"/>
      <c r="AO41" s="507"/>
      <c r="AP41" s="507"/>
      <c r="AQ41" s="507"/>
      <c r="AR41" s="507"/>
      <c r="AS41" s="507"/>
      <c r="AT41" s="507"/>
      <c r="AU41" s="507"/>
      <c r="AV41" s="507"/>
      <c r="AW41" s="325">
        <f t="shared" si="9"/>
        <v>0</v>
      </c>
      <c r="AX41" s="142">
        <f t="shared" si="9"/>
        <v>0</v>
      </c>
      <c r="AY41" s="142">
        <f t="shared" si="9"/>
        <v>0</v>
      </c>
      <c r="AZ41" s="142">
        <f t="shared" si="9"/>
        <v>0</v>
      </c>
      <c r="BA41" s="142">
        <f t="shared" si="9"/>
        <v>0</v>
      </c>
      <c r="BB41" s="142">
        <f t="shared" si="9"/>
        <v>0</v>
      </c>
      <c r="BC41" s="142">
        <f t="shared" si="9"/>
        <v>0</v>
      </c>
      <c r="BD41" s="142">
        <f t="shared" si="9"/>
        <v>0</v>
      </c>
      <c r="BE41" s="142">
        <f t="shared" si="9"/>
        <v>0</v>
      </c>
      <c r="BF41" s="166">
        <f t="shared" si="9"/>
        <v>0</v>
      </c>
    </row>
    <row r="42" spans="1:58" x14ac:dyDescent="0.25">
      <c r="A42" s="4"/>
      <c r="B42" s="132" t="s">
        <v>62</v>
      </c>
      <c r="C42" s="209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9"/>
      <c r="O42" s="367"/>
      <c r="P42" s="142"/>
      <c r="Q42" s="142"/>
      <c r="R42" s="142"/>
      <c r="S42" s="142"/>
      <c r="T42" s="278"/>
      <c r="U42" s="145"/>
      <c r="V42" s="145"/>
      <c r="W42" s="145"/>
      <c r="X42" s="486"/>
      <c r="Y42" s="347"/>
      <c r="Z42" s="347"/>
      <c r="AA42" s="278"/>
      <c r="AB42" s="278"/>
      <c r="AC42" s="278"/>
      <c r="AD42" s="278"/>
      <c r="AE42" s="278"/>
      <c r="AF42" s="278"/>
      <c r="AG42" s="278"/>
      <c r="AH42" s="278"/>
      <c r="AI42" s="507"/>
      <c r="AJ42" s="557"/>
      <c r="AK42" s="507"/>
      <c r="AL42" s="507"/>
      <c r="AM42" s="507"/>
      <c r="AN42" s="507"/>
      <c r="AO42" s="507"/>
      <c r="AP42" s="507"/>
      <c r="AQ42" s="507"/>
      <c r="AR42" s="507"/>
      <c r="AS42" s="507"/>
      <c r="AT42" s="507"/>
      <c r="AU42" s="507"/>
      <c r="AV42" s="507"/>
      <c r="AW42" s="325">
        <f t="shared" si="9"/>
        <v>0</v>
      </c>
      <c r="AX42" s="142">
        <f t="shared" si="9"/>
        <v>0</v>
      </c>
      <c r="AY42" s="142">
        <f t="shared" si="9"/>
        <v>0</v>
      </c>
      <c r="AZ42" s="142">
        <f t="shared" si="9"/>
        <v>0</v>
      </c>
      <c r="BA42" s="142">
        <f t="shared" si="9"/>
        <v>0</v>
      </c>
      <c r="BB42" s="142">
        <f t="shared" si="9"/>
        <v>0</v>
      </c>
      <c r="BC42" s="142">
        <f t="shared" si="9"/>
        <v>0</v>
      </c>
      <c r="BD42" s="142">
        <f t="shared" si="9"/>
        <v>0</v>
      </c>
      <c r="BE42" s="142">
        <f t="shared" si="9"/>
        <v>0</v>
      </c>
      <c r="BF42" s="166">
        <f t="shared" si="9"/>
        <v>0</v>
      </c>
    </row>
    <row r="43" spans="1:58" ht="15.75" thickBot="1" x14ac:dyDescent="0.3">
      <c r="A43" s="4"/>
      <c r="B43" s="179" t="s">
        <v>46</v>
      </c>
      <c r="C43" s="213">
        <v>29643</v>
      </c>
      <c r="D43" s="214">
        <v>30788</v>
      </c>
      <c r="E43" s="214">
        <v>34360</v>
      </c>
      <c r="F43" s="214">
        <v>38927</v>
      </c>
      <c r="G43" s="214">
        <v>40440</v>
      </c>
      <c r="H43" s="214">
        <v>42744</v>
      </c>
      <c r="I43" s="214">
        <v>42150</v>
      </c>
      <c r="J43" s="214">
        <v>38939</v>
      </c>
      <c r="K43" s="214">
        <v>37162</v>
      </c>
      <c r="L43" s="214">
        <v>36374</v>
      </c>
      <c r="M43" s="214">
        <v>31969</v>
      </c>
      <c r="N43" s="221">
        <v>30050</v>
      </c>
      <c r="O43" s="368">
        <v>32604</v>
      </c>
      <c r="P43" s="140">
        <v>35484</v>
      </c>
      <c r="Q43" s="140">
        <v>38299</v>
      </c>
      <c r="R43" s="140">
        <v>40887</v>
      </c>
      <c r="S43" s="140">
        <v>42029</v>
      </c>
      <c r="T43" s="277">
        <f>SUM(T38:T42)</f>
        <v>44830</v>
      </c>
      <c r="U43" s="139">
        <v>45053</v>
      </c>
      <c r="V43" s="139">
        <v>42671</v>
      </c>
      <c r="W43" s="139">
        <v>41535</v>
      </c>
      <c r="X43" s="104">
        <v>40142</v>
      </c>
      <c r="Y43" s="295">
        <v>37012</v>
      </c>
      <c r="Z43" s="295">
        <v>36141</v>
      </c>
      <c r="AA43" s="277">
        <f>SUM(AA38:AA42)</f>
        <v>35908</v>
      </c>
      <c r="AB43" s="277">
        <v>35418</v>
      </c>
      <c r="AC43" s="277">
        <v>36808</v>
      </c>
      <c r="AD43" s="277">
        <f>SUM(AD38:AD42)</f>
        <v>40345</v>
      </c>
      <c r="AE43" s="277">
        <v>41910</v>
      </c>
      <c r="AF43" s="277">
        <f>SUM(AF38:AF42)</f>
        <v>43939</v>
      </c>
      <c r="AG43" s="277">
        <v>42585</v>
      </c>
      <c r="AH43" s="277">
        <v>38759</v>
      </c>
      <c r="AI43" s="506">
        <f t="shared" ref="AI43" si="10">SUM(AI38:AI42)</f>
        <v>34905</v>
      </c>
      <c r="AJ43" s="556">
        <v>33782</v>
      </c>
      <c r="AK43" s="506">
        <v>31483</v>
      </c>
      <c r="AL43" s="506"/>
      <c r="AM43" s="506"/>
      <c r="AN43" s="506"/>
      <c r="AO43" s="506"/>
      <c r="AP43" s="506"/>
      <c r="AQ43" s="506"/>
      <c r="AR43" s="506"/>
      <c r="AS43" s="506"/>
      <c r="AT43" s="506"/>
      <c r="AU43" s="506"/>
      <c r="AV43" s="506"/>
      <c r="AW43" s="324">
        <f t="shared" si="9"/>
        <v>2961</v>
      </c>
      <c r="AX43" s="140">
        <f t="shared" si="9"/>
        <v>4696</v>
      </c>
      <c r="AY43" s="140">
        <f t="shared" si="9"/>
        <v>3939</v>
      </c>
      <c r="AZ43" s="140">
        <f t="shared" si="9"/>
        <v>1960</v>
      </c>
      <c r="BA43" s="140">
        <f t="shared" si="9"/>
        <v>1589</v>
      </c>
      <c r="BB43" s="140">
        <f t="shared" si="9"/>
        <v>2086</v>
      </c>
      <c r="BC43" s="140">
        <f t="shared" si="9"/>
        <v>2903</v>
      </c>
      <c r="BD43" s="140">
        <f t="shared" si="9"/>
        <v>3732</v>
      </c>
      <c r="BE43" s="140">
        <f t="shared" si="9"/>
        <v>4373</v>
      </c>
      <c r="BF43" s="167">
        <f t="shared" si="9"/>
        <v>3768</v>
      </c>
    </row>
    <row r="44" spans="1:58" x14ac:dyDescent="0.25">
      <c r="A44" s="4">
        <v>6</v>
      </c>
      <c r="B44" s="110" t="s">
        <v>33</v>
      </c>
      <c r="C44" s="146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8"/>
      <c r="O44" s="326"/>
      <c r="P44" s="149"/>
      <c r="Q44" s="149"/>
      <c r="R44" s="149"/>
      <c r="S44" s="149"/>
      <c r="T44" s="149"/>
      <c r="U44" s="148"/>
      <c r="V44" s="148"/>
      <c r="W44" s="148"/>
      <c r="X44" s="487"/>
      <c r="Y44" s="348"/>
      <c r="Z44" s="348"/>
      <c r="AA44" s="510"/>
      <c r="AB44" s="510"/>
      <c r="AC44" s="510"/>
      <c r="AD44" s="510"/>
      <c r="AE44" s="510"/>
      <c r="AF44" s="510"/>
      <c r="AG44" s="510"/>
      <c r="AH44" s="510"/>
      <c r="AI44" s="508"/>
      <c r="AJ44" s="558"/>
      <c r="AK44" s="508"/>
      <c r="AL44" s="508"/>
      <c r="AM44" s="508"/>
      <c r="AN44" s="508"/>
      <c r="AO44" s="508"/>
      <c r="AP44" s="508"/>
      <c r="AQ44" s="508"/>
      <c r="AR44" s="508"/>
      <c r="AS44" s="508"/>
      <c r="AT44" s="508"/>
      <c r="AU44" s="508"/>
      <c r="AV44" s="508"/>
      <c r="AW44" s="326"/>
      <c r="AX44" s="149"/>
      <c r="AY44" s="149"/>
      <c r="AZ44" s="149"/>
      <c r="BA44" s="149"/>
      <c r="BB44" s="149"/>
      <c r="BC44" s="149"/>
      <c r="BD44" s="149"/>
      <c r="BE44" s="149"/>
      <c r="BF44" s="168"/>
    </row>
    <row r="45" spans="1:58" x14ac:dyDescent="0.25">
      <c r="A45" s="4"/>
      <c r="B45" s="132" t="s">
        <v>41</v>
      </c>
      <c r="C45" s="151">
        <v>7124478.8300000001</v>
      </c>
      <c r="D45" s="150">
        <v>7167408.2700000005</v>
      </c>
      <c r="E45" s="150">
        <v>4646332.62</v>
      </c>
      <c r="F45" s="150">
        <v>2536524.89</v>
      </c>
      <c r="G45" s="150">
        <v>1466674.02</v>
      </c>
      <c r="H45" s="150">
        <v>998906.25</v>
      </c>
      <c r="I45" s="150">
        <v>792978.68</v>
      </c>
      <c r="J45" s="150">
        <v>830676.7300000001</v>
      </c>
      <c r="K45" s="150">
        <v>1012731.8200000001</v>
      </c>
      <c r="L45" s="150">
        <v>2691603.78</v>
      </c>
      <c r="M45" s="150">
        <v>5442332.2400000002</v>
      </c>
      <c r="N45" s="153">
        <v>6693518.0399999991</v>
      </c>
      <c r="O45" s="327">
        <v>7656441.7799999993</v>
      </c>
      <c r="P45" s="229">
        <v>6218282.9299999997</v>
      </c>
      <c r="Q45" s="150">
        <v>4900617.33</v>
      </c>
      <c r="R45" s="150">
        <v>3454360.8299999996</v>
      </c>
      <c r="S45" s="150">
        <v>1382670.6800000002</v>
      </c>
      <c r="T45" s="279">
        <v>933088.56</v>
      </c>
      <c r="U45" s="153">
        <v>806780.48000000021</v>
      </c>
      <c r="V45" s="153">
        <v>843508.49</v>
      </c>
      <c r="W45" s="153">
        <v>1040361.72</v>
      </c>
      <c r="X45" s="488">
        <v>2193285.88</v>
      </c>
      <c r="Y45" s="78">
        <v>5062989.6399999987</v>
      </c>
      <c r="Z45" s="78">
        <v>7621077.9999999981</v>
      </c>
      <c r="AA45" s="279">
        <v>8676725</v>
      </c>
      <c r="AB45" s="279">
        <v>7341518.9399999995</v>
      </c>
      <c r="AC45" s="279">
        <v>4894350.040000001</v>
      </c>
      <c r="AD45" s="279">
        <v>3125494.84</v>
      </c>
      <c r="AE45" s="279">
        <v>1547810.44</v>
      </c>
      <c r="AF45" s="279">
        <v>1154413.9999999998</v>
      </c>
      <c r="AG45" s="279">
        <v>1005649.8899999999</v>
      </c>
      <c r="AH45" s="279">
        <v>1054072.51</v>
      </c>
      <c r="AI45" s="280">
        <v>1144996.0299999998</v>
      </c>
      <c r="AJ45" s="559">
        <v>2875942.43</v>
      </c>
      <c r="AK45" s="280">
        <v>5719613.1499999994</v>
      </c>
      <c r="AL45" s="280"/>
      <c r="AM45" s="280"/>
      <c r="AN45" s="280"/>
      <c r="AO45" s="280"/>
      <c r="AP45" s="280"/>
      <c r="AQ45" s="280"/>
      <c r="AR45" s="280"/>
      <c r="AS45" s="280"/>
      <c r="AT45" s="280"/>
      <c r="AU45" s="280"/>
      <c r="AV45" s="280"/>
      <c r="AW45" s="327">
        <f t="shared" ref="AW45:BF50" si="11">O45-C45</f>
        <v>531962.94999999925</v>
      </c>
      <c r="AX45" s="150">
        <f t="shared" si="11"/>
        <v>-949125.34000000078</v>
      </c>
      <c r="AY45" s="150">
        <f t="shared" si="11"/>
        <v>254284.70999999996</v>
      </c>
      <c r="AZ45" s="150">
        <f t="shared" si="11"/>
        <v>917835.93999999948</v>
      </c>
      <c r="BA45" s="150">
        <f t="shared" si="11"/>
        <v>-84003.339999999851</v>
      </c>
      <c r="BB45" s="150">
        <f t="shared" si="11"/>
        <v>-65817.689999999944</v>
      </c>
      <c r="BC45" s="150">
        <f t="shared" si="11"/>
        <v>13801.800000000163</v>
      </c>
      <c r="BD45" s="150">
        <f t="shared" si="11"/>
        <v>12831.759999999893</v>
      </c>
      <c r="BE45" s="150">
        <f t="shared" si="11"/>
        <v>27629.899999999907</v>
      </c>
      <c r="BF45" s="169">
        <f t="shared" si="11"/>
        <v>-498317.89999999991</v>
      </c>
    </row>
    <row r="46" spans="1:58" x14ac:dyDescent="0.25">
      <c r="A46" s="4"/>
      <c r="B46" s="132" t="s">
        <v>42</v>
      </c>
      <c r="C46" s="151">
        <v>1759582.31</v>
      </c>
      <c r="D46" s="150">
        <v>1710985.0600000003</v>
      </c>
      <c r="E46" s="150">
        <v>1262931.19</v>
      </c>
      <c r="F46" s="150">
        <v>698102.12</v>
      </c>
      <c r="G46" s="150">
        <v>478651.67000000004</v>
      </c>
      <c r="H46" s="150">
        <v>319384.89</v>
      </c>
      <c r="I46" s="150">
        <v>247313.64</v>
      </c>
      <c r="J46" s="150">
        <v>277400.86999999994</v>
      </c>
      <c r="K46" s="150">
        <v>323600.80999999994</v>
      </c>
      <c r="L46" s="150">
        <v>816231.24</v>
      </c>
      <c r="M46" s="150">
        <v>1612028.56</v>
      </c>
      <c r="N46" s="153">
        <v>1693082.2899999998</v>
      </c>
      <c r="O46" s="327">
        <v>1865412.28</v>
      </c>
      <c r="P46" s="229">
        <v>1596766.5899999999</v>
      </c>
      <c r="Q46" s="150">
        <v>1241947.1499999999</v>
      </c>
      <c r="R46" s="150">
        <v>988312.91999999993</v>
      </c>
      <c r="S46" s="150">
        <v>439435.00000000006</v>
      </c>
      <c r="T46" s="279">
        <v>285592.75999999995</v>
      </c>
      <c r="U46" s="153">
        <v>254813.08000000002</v>
      </c>
      <c r="V46" s="153">
        <v>260955.15999999997</v>
      </c>
      <c r="W46" s="153">
        <v>340569.56</v>
      </c>
      <c r="X46" s="488">
        <v>704515.50000000012</v>
      </c>
      <c r="Y46" s="78">
        <v>1626103.25</v>
      </c>
      <c r="Z46" s="78">
        <v>2382817.46</v>
      </c>
      <c r="AA46" s="279">
        <v>2861119</v>
      </c>
      <c r="AB46" s="279">
        <v>2155152.38</v>
      </c>
      <c r="AC46" s="279">
        <v>1576244.2499999998</v>
      </c>
      <c r="AD46" s="279">
        <v>1083965.3499999999</v>
      </c>
      <c r="AE46" s="279">
        <v>520804.73000000004</v>
      </c>
      <c r="AF46" s="279">
        <v>379364.41</v>
      </c>
      <c r="AG46" s="279">
        <v>361570.07999999996</v>
      </c>
      <c r="AH46" s="279">
        <v>352378.80000000005</v>
      </c>
      <c r="AI46" s="280">
        <v>305769.02999999997</v>
      </c>
      <c r="AJ46" s="559">
        <v>713687.5</v>
      </c>
      <c r="AK46" s="280">
        <v>1522709.3499999999</v>
      </c>
      <c r="AL46" s="280"/>
      <c r="AM46" s="280"/>
      <c r="AN46" s="280"/>
      <c r="AO46" s="280"/>
      <c r="AP46" s="280"/>
      <c r="AQ46" s="280"/>
      <c r="AR46" s="280"/>
      <c r="AS46" s="280"/>
      <c r="AT46" s="280"/>
      <c r="AU46" s="280"/>
      <c r="AV46" s="280"/>
      <c r="AW46" s="327">
        <f t="shared" si="11"/>
        <v>105829.96999999997</v>
      </c>
      <c r="AX46" s="150">
        <f t="shared" si="11"/>
        <v>-114218.47000000044</v>
      </c>
      <c r="AY46" s="150">
        <f t="shared" si="11"/>
        <v>-20984.040000000037</v>
      </c>
      <c r="AZ46" s="150">
        <f t="shared" si="11"/>
        <v>290210.79999999993</v>
      </c>
      <c r="BA46" s="150">
        <f t="shared" si="11"/>
        <v>-39216.669999999984</v>
      </c>
      <c r="BB46" s="150">
        <f t="shared" si="11"/>
        <v>-33792.130000000063</v>
      </c>
      <c r="BC46" s="150">
        <f t="shared" si="11"/>
        <v>7499.4400000000023</v>
      </c>
      <c r="BD46" s="150">
        <f t="shared" si="11"/>
        <v>-16445.709999999963</v>
      </c>
      <c r="BE46" s="150">
        <f t="shared" si="11"/>
        <v>16968.750000000058</v>
      </c>
      <c r="BF46" s="169">
        <f t="shared" si="11"/>
        <v>-111715.73999999987</v>
      </c>
    </row>
    <row r="47" spans="1:58" x14ac:dyDescent="0.25">
      <c r="A47" s="4"/>
      <c r="B47" s="132" t="s">
        <v>57</v>
      </c>
      <c r="C47" s="151">
        <v>2670086.2599999998</v>
      </c>
      <c r="D47" s="150">
        <v>2655949.5699999998</v>
      </c>
      <c r="E47" s="150">
        <v>1662726.2900000003</v>
      </c>
      <c r="F47" s="150">
        <v>808267.33999999985</v>
      </c>
      <c r="G47" s="150">
        <v>610106.21000000008</v>
      </c>
      <c r="H47" s="150">
        <v>542384.57999999996</v>
      </c>
      <c r="I47" s="150">
        <v>337539.06999999995</v>
      </c>
      <c r="J47" s="150">
        <v>348599.6</v>
      </c>
      <c r="K47" s="150">
        <v>505697.95999999985</v>
      </c>
      <c r="L47" s="150">
        <v>1852030.5699999998</v>
      </c>
      <c r="M47" s="150">
        <v>2333021.2800000003</v>
      </c>
      <c r="N47" s="153">
        <v>2673753.4300000002</v>
      </c>
      <c r="O47" s="327">
        <v>3871366.1999999997</v>
      </c>
      <c r="P47" s="229">
        <v>3850459.5599999996</v>
      </c>
      <c r="Q47" s="150">
        <v>2569868.2399999998</v>
      </c>
      <c r="R47" s="150">
        <v>1264401.4899999998</v>
      </c>
      <c r="S47" s="150">
        <v>598273.27</v>
      </c>
      <c r="T47" s="279">
        <v>566064.24000000011</v>
      </c>
      <c r="U47" s="153">
        <v>470269.94999999995</v>
      </c>
      <c r="V47" s="153">
        <v>446144.74</v>
      </c>
      <c r="W47" s="153">
        <v>495843.42</v>
      </c>
      <c r="X47" s="488">
        <v>1547022.9200000002</v>
      </c>
      <c r="Y47" s="78">
        <v>3626972.2800000007</v>
      </c>
      <c r="Z47" s="78">
        <v>3934126.0399999991</v>
      </c>
      <c r="AA47" s="279">
        <v>3848379</v>
      </c>
      <c r="AB47" s="279">
        <v>2707184.1300000004</v>
      </c>
      <c r="AC47" s="279">
        <v>2081175.4399999995</v>
      </c>
      <c r="AD47" s="279">
        <v>963036.60999999987</v>
      </c>
      <c r="AE47" s="279">
        <v>467085.65999999992</v>
      </c>
      <c r="AF47" s="279">
        <v>458948.35</v>
      </c>
      <c r="AG47" s="279">
        <v>723594.26000000013</v>
      </c>
      <c r="AH47" s="279">
        <v>626766.01</v>
      </c>
      <c r="AI47" s="280">
        <v>1123896.7200000002</v>
      </c>
      <c r="AJ47" s="559">
        <v>2819789.8499999996</v>
      </c>
      <c r="AK47" s="280">
        <v>4697283.1999999993</v>
      </c>
      <c r="AL47" s="280"/>
      <c r="AM47" s="280"/>
      <c r="AN47" s="280"/>
      <c r="AO47" s="280"/>
      <c r="AP47" s="280"/>
      <c r="AQ47" s="280"/>
      <c r="AR47" s="280"/>
      <c r="AS47" s="280"/>
      <c r="AT47" s="280"/>
      <c r="AU47" s="280"/>
      <c r="AV47" s="280"/>
      <c r="AW47" s="327">
        <f t="shared" si="11"/>
        <v>1201279.94</v>
      </c>
      <c r="AX47" s="150">
        <f t="shared" si="11"/>
        <v>1194509.9899999998</v>
      </c>
      <c r="AY47" s="150">
        <f t="shared" si="11"/>
        <v>907141.94999999949</v>
      </c>
      <c r="AZ47" s="150">
        <f t="shared" si="11"/>
        <v>456134.14999999991</v>
      </c>
      <c r="BA47" s="150">
        <f t="shared" si="11"/>
        <v>-11832.940000000061</v>
      </c>
      <c r="BB47" s="150">
        <f t="shared" si="11"/>
        <v>23679.660000000149</v>
      </c>
      <c r="BC47" s="150">
        <f t="shared" si="11"/>
        <v>132730.88</v>
      </c>
      <c r="BD47" s="150">
        <f t="shared" si="11"/>
        <v>97545.140000000014</v>
      </c>
      <c r="BE47" s="150">
        <f t="shared" si="11"/>
        <v>-9854.5399999998626</v>
      </c>
      <c r="BF47" s="169">
        <f t="shared" si="11"/>
        <v>-305007.64999999967</v>
      </c>
    </row>
    <row r="48" spans="1:58" x14ac:dyDescent="0.25">
      <c r="A48" s="4"/>
      <c r="B48" s="132" t="s">
        <v>61</v>
      </c>
      <c r="C48" s="151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3"/>
      <c r="O48" s="327"/>
      <c r="P48" s="150"/>
      <c r="Q48" s="150"/>
      <c r="R48" s="150"/>
      <c r="S48" s="150"/>
      <c r="T48" s="279"/>
      <c r="U48" s="153"/>
      <c r="V48" s="153"/>
      <c r="W48" s="153"/>
      <c r="X48" s="488"/>
      <c r="Y48" s="78"/>
      <c r="Z48" s="78"/>
      <c r="AA48" s="279"/>
      <c r="AB48" s="279"/>
      <c r="AC48" s="279"/>
      <c r="AD48" s="279"/>
      <c r="AE48" s="279"/>
      <c r="AF48" s="279"/>
      <c r="AG48" s="279"/>
      <c r="AH48" s="279"/>
      <c r="AI48" s="280"/>
      <c r="AJ48" s="559"/>
      <c r="AK48" s="280"/>
      <c r="AL48" s="280"/>
      <c r="AM48" s="280"/>
      <c r="AN48" s="280"/>
      <c r="AO48" s="280"/>
      <c r="AP48" s="280"/>
      <c r="AQ48" s="280"/>
      <c r="AR48" s="280"/>
      <c r="AS48" s="280"/>
      <c r="AT48" s="280"/>
      <c r="AU48" s="280"/>
      <c r="AV48" s="280"/>
      <c r="AW48" s="327">
        <f t="shared" si="11"/>
        <v>0</v>
      </c>
      <c r="AX48" s="150">
        <f t="shared" si="11"/>
        <v>0</v>
      </c>
      <c r="AY48" s="150">
        <f t="shared" si="11"/>
        <v>0</v>
      </c>
      <c r="AZ48" s="150">
        <f t="shared" si="11"/>
        <v>0</v>
      </c>
      <c r="BA48" s="150">
        <f t="shared" si="11"/>
        <v>0</v>
      </c>
      <c r="BB48" s="150">
        <f t="shared" si="11"/>
        <v>0</v>
      </c>
      <c r="BC48" s="150">
        <f t="shared" si="11"/>
        <v>0</v>
      </c>
      <c r="BD48" s="150">
        <f t="shared" si="11"/>
        <v>0</v>
      </c>
      <c r="BE48" s="150">
        <f t="shared" si="11"/>
        <v>0</v>
      </c>
      <c r="BF48" s="169">
        <f t="shared" si="11"/>
        <v>0</v>
      </c>
    </row>
    <row r="49" spans="1:58" x14ac:dyDescent="0.25">
      <c r="A49" s="4"/>
      <c r="B49" s="132" t="s">
        <v>62</v>
      </c>
      <c r="C49" s="151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3"/>
      <c r="O49" s="327"/>
      <c r="P49" s="150"/>
      <c r="Q49" s="150"/>
      <c r="R49" s="150"/>
      <c r="S49" s="150"/>
      <c r="T49" s="279"/>
      <c r="U49" s="153"/>
      <c r="V49" s="153"/>
      <c r="W49" s="153"/>
      <c r="X49" s="488"/>
      <c r="Y49" s="78"/>
      <c r="Z49" s="78"/>
      <c r="AA49" s="279"/>
      <c r="AB49" s="279"/>
      <c r="AC49" s="279"/>
      <c r="AD49" s="279"/>
      <c r="AE49" s="279"/>
      <c r="AF49" s="279"/>
      <c r="AG49" s="279"/>
      <c r="AH49" s="279"/>
      <c r="AI49" s="280"/>
      <c r="AJ49" s="559"/>
      <c r="AK49" s="280"/>
      <c r="AL49" s="280"/>
      <c r="AM49" s="280"/>
      <c r="AN49" s="280"/>
      <c r="AO49" s="280"/>
      <c r="AP49" s="280"/>
      <c r="AQ49" s="280"/>
      <c r="AR49" s="280"/>
      <c r="AS49" s="280"/>
      <c r="AT49" s="280"/>
      <c r="AU49" s="280"/>
      <c r="AV49" s="280"/>
      <c r="AW49" s="327">
        <f t="shared" si="11"/>
        <v>0</v>
      </c>
      <c r="AX49" s="150">
        <f t="shared" si="11"/>
        <v>0</v>
      </c>
      <c r="AY49" s="150">
        <f t="shared" si="11"/>
        <v>0</v>
      </c>
      <c r="AZ49" s="150">
        <f t="shared" si="11"/>
        <v>0</v>
      </c>
      <c r="BA49" s="150">
        <f t="shared" si="11"/>
        <v>0</v>
      </c>
      <c r="BB49" s="150">
        <f t="shared" si="11"/>
        <v>0</v>
      </c>
      <c r="BC49" s="150">
        <f t="shared" si="11"/>
        <v>0</v>
      </c>
      <c r="BD49" s="150">
        <f t="shared" si="11"/>
        <v>0</v>
      </c>
      <c r="BE49" s="150">
        <f t="shared" si="11"/>
        <v>0</v>
      </c>
      <c r="BF49" s="169">
        <f t="shared" si="11"/>
        <v>0</v>
      </c>
    </row>
    <row r="50" spans="1:58" x14ac:dyDescent="0.25">
      <c r="A50" s="4"/>
      <c r="B50" s="132" t="s">
        <v>46</v>
      </c>
      <c r="C50" s="151">
        <v>11554147.4</v>
      </c>
      <c r="D50" s="150">
        <v>11534342.9</v>
      </c>
      <c r="E50" s="150">
        <v>7571990.1000000006</v>
      </c>
      <c r="F50" s="150">
        <v>4042894.35</v>
      </c>
      <c r="G50" s="150">
        <v>2555431.9</v>
      </c>
      <c r="H50" s="150">
        <v>1860675.7200000002</v>
      </c>
      <c r="I50" s="150">
        <v>1377831.3900000001</v>
      </c>
      <c r="J50" s="150">
        <v>1456677.2000000002</v>
      </c>
      <c r="K50" s="150">
        <v>1842030.5899999999</v>
      </c>
      <c r="L50" s="150">
        <v>5359865.59</v>
      </c>
      <c r="M50" s="150">
        <v>9387382.0800000019</v>
      </c>
      <c r="N50" s="153">
        <v>11060353.76</v>
      </c>
      <c r="O50" s="327">
        <v>13393220.259999998</v>
      </c>
      <c r="P50" s="150">
        <v>11665509.079999998</v>
      </c>
      <c r="Q50" s="150">
        <v>8712432.7200000007</v>
      </c>
      <c r="R50" s="150">
        <v>5707075.2400000002</v>
      </c>
      <c r="S50" s="150">
        <v>2420378.9500000002</v>
      </c>
      <c r="T50" s="279">
        <f>SUM(T45:T49)</f>
        <v>1784745.56</v>
      </c>
      <c r="U50" s="153">
        <v>1531863.5100000002</v>
      </c>
      <c r="V50" s="153">
        <v>1550608.39</v>
      </c>
      <c r="W50" s="153">
        <v>1876774.7</v>
      </c>
      <c r="X50" s="488">
        <v>4444824.3</v>
      </c>
      <c r="Y50" s="78">
        <v>10316065.17</v>
      </c>
      <c r="Z50" s="78">
        <v>13938021.499999996</v>
      </c>
      <c r="AA50" s="279">
        <f>SUM(AA45:AA49)</f>
        <v>15386223</v>
      </c>
      <c r="AB50" s="279">
        <v>12203855.450000001</v>
      </c>
      <c r="AC50" s="279">
        <v>8551769.7300000004</v>
      </c>
      <c r="AD50" s="279">
        <f>SUM(AD45:AD49)</f>
        <v>5172496.7999999989</v>
      </c>
      <c r="AE50" s="279">
        <v>2535700.83</v>
      </c>
      <c r="AF50" s="279">
        <f>SUM(AF45:AF49)</f>
        <v>1992726.7599999998</v>
      </c>
      <c r="AG50" s="279">
        <v>2090814.23</v>
      </c>
      <c r="AH50" s="279">
        <v>2033217.32</v>
      </c>
      <c r="AI50" s="280">
        <f t="shared" ref="AI50" si="12">SUM(AI45:AI49)</f>
        <v>2574661.7800000003</v>
      </c>
      <c r="AJ50" s="559">
        <v>6409419.7799999993</v>
      </c>
      <c r="AK50" s="280">
        <v>11939605.699999999</v>
      </c>
      <c r="AL50" s="280"/>
      <c r="AM50" s="280"/>
      <c r="AN50" s="280"/>
      <c r="AO50" s="280"/>
      <c r="AP50" s="280"/>
      <c r="AQ50" s="280"/>
      <c r="AR50" s="280"/>
      <c r="AS50" s="280"/>
      <c r="AT50" s="280"/>
      <c r="AU50" s="280"/>
      <c r="AV50" s="280"/>
      <c r="AW50" s="327">
        <f t="shared" si="11"/>
        <v>1839072.8599999975</v>
      </c>
      <c r="AX50" s="150">
        <f t="shared" si="11"/>
        <v>131166.17999999784</v>
      </c>
      <c r="AY50" s="150">
        <f t="shared" si="11"/>
        <v>1140442.6200000001</v>
      </c>
      <c r="AZ50" s="150">
        <f t="shared" si="11"/>
        <v>1664180.8900000001</v>
      </c>
      <c r="BA50" s="150">
        <f t="shared" si="11"/>
        <v>-135052.94999999972</v>
      </c>
      <c r="BB50" s="150">
        <f t="shared" si="11"/>
        <v>-75930.160000000149</v>
      </c>
      <c r="BC50" s="150">
        <f t="shared" si="11"/>
        <v>154032.12000000011</v>
      </c>
      <c r="BD50" s="150">
        <f t="shared" si="11"/>
        <v>93931.189999999711</v>
      </c>
      <c r="BE50" s="150">
        <f t="shared" si="11"/>
        <v>34744.110000000102</v>
      </c>
      <c r="BF50" s="169">
        <f t="shared" si="11"/>
        <v>-915041.29</v>
      </c>
    </row>
    <row r="51" spans="1:58" x14ac:dyDescent="0.25">
      <c r="A51" s="4">
        <v>7</v>
      </c>
      <c r="B51" s="178" t="s">
        <v>34</v>
      </c>
      <c r="C51" s="151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3"/>
      <c r="O51" s="327"/>
      <c r="P51" s="150"/>
      <c r="Q51" s="150"/>
      <c r="R51" s="150"/>
      <c r="S51" s="150"/>
      <c r="T51" s="279"/>
      <c r="U51" s="153"/>
      <c r="V51" s="153"/>
      <c r="W51" s="153"/>
      <c r="X51" s="488"/>
      <c r="Y51" s="78"/>
      <c r="Z51" s="78"/>
      <c r="AA51" s="279"/>
      <c r="AB51" s="279"/>
      <c r="AC51" s="279"/>
      <c r="AD51" s="279"/>
      <c r="AE51" s="279"/>
      <c r="AF51" s="279"/>
      <c r="AG51" s="279"/>
      <c r="AH51" s="279"/>
      <c r="AI51" s="280"/>
      <c r="AJ51" s="559"/>
      <c r="AK51" s="280"/>
      <c r="AL51" s="280"/>
      <c r="AM51" s="280"/>
      <c r="AN51" s="280"/>
      <c r="AO51" s="280"/>
      <c r="AP51" s="280"/>
      <c r="AQ51" s="280"/>
      <c r="AR51" s="280"/>
      <c r="AS51" s="280"/>
      <c r="AT51" s="280"/>
      <c r="AU51" s="280"/>
      <c r="AV51" s="280"/>
      <c r="AW51" s="327"/>
      <c r="AX51" s="150"/>
      <c r="AY51" s="150"/>
      <c r="AZ51" s="150"/>
      <c r="BA51" s="150"/>
      <c r="BB51" s="150"/>
      <c r="BC51" s="150"/>
      <c r="BD51" s="150"/>
      <c r="BE51" s="150"/>
      <c r="BF51" s="169"/>
    </row>
    <row r="52" spans="1:58" x14ac:dyDescent="0.25">
      <c r="A52" s="4"/>
      <c r="B52" s="132" t="s">
        <v>41</v>
      </c>
      <c r="C52" s="151">
        <v>3331882.05</v>
      </c>
      <c r="D52" s="150">
        <v>3928323.62</v>
      </c>
      <c r="E52" s="150">
        <v>4336742.25</v>
      </c>
      <c r="F52" s="150">
        <v>2944811.6</v>
      </c>
      <c r="G52" s="150">
        <v>1645014.91</v>
      </c>
      <c r="H52" s="150">
        <v>963044.94</v>
      </c>
      <c r="I52" s="150">
        <v>645953.71</v>
      </c>
      <c r="J52" s="150">
        <v>508779.55000000005</v>
      </c>
      <c r="K52" s="150">
        <v>487594.67000000004</v>
      </c>
      <c r="L52" s="150">
        <v>645939.22</v>
      </c>
      <c r="M52" s="150">
        <v>1403906.9800000002</v>
      </c>
      <c r="N52" s="153">
        <v>3000520.44</v>
      </c>
      <c r="O52" s="327">
        <v>4068483.0700000008</v>
      </c>
      <c r="P52" s="229">
        <v>4764287.580000001</v>
      </c>
      <c r="Q52" s="150">
        <v>4135036.1899999995</v>
      </c>
      <c r="R52" s="150">
        <v>3445996.3699999996</v>
      </c>
      <c r="S52" s="150">
        <v>2505406.94</v>
      </c>
      <c r="T52" s="279">
        <v>1007611.6799999999</v>
      </c>
      <c r="U52" s="153">
        <v>661189.94000000006</v>
      </c>
      <c r="V52" s="153">
        <v>574382.23</v>
      </c>
      <c r="W52" s="153">
        <v>583429.26</v>
      </c>
      <c r="X52" s="488">
        <v>710023.75000000012</v>
      </c>
      <c r="Y52" s="78">
        <v>1389852.1900000002</v>
      </c>
      <c r="Z52" s="78">
        <v>3456815.9899999998</v>
      </c>
      <c r="AA52" s="279">
        <v>4844166</v>
      </c>
      <c r="AB52" s="279">
        <v>5607442.9500000011</v>
      </c>
      <c r="AC52" s="279">
        <v>4926037.8900000006</v>
      </c>
      <c r="AD52" s="279">
        <v>3510523.6200000006</v>
      </c>
      <c r="AE52" s="279">
        <v>2236579.8400000003</v>
      </c>
      <c r="AF52" s="279">
        <v>1087986.67</v>
      </c>
      <c r="AG52" s="279">
        <v>755843.4</v>
      </c>
      <c r="AH52" s="279">
        <v>669189.55000000005</v>
      </c>
      <c r="AI52" s="280">
        <v>686406.83</v>
      </c>
      <c r="AJ52" s="559">
        <v>740930.73999999987</v>
      </c>
      <c r="AK52" s="280">
        <v>1674630.6700000002</v>
      </c>
      <c r="AL52" s="280"/>
      <c r="AM52" s="280"/>
      <c r="AN52" s="280"/>
      <c r="AO52" s="280"/>
      <c r="AP52" s="280"/>
      <c r="AQ52" s="280"/>
      <c r="AR52" s="280"/>
      <c r="AS52" s="280"/>
      <c r="AT52" s="280"/>
      <c r="AU52" s="280"/>
      <c r="AV52" s="280"/>
      <c r="AW52" s="327">
        <f t="shared" ref="AW52:BF57" si="13">O52-C52</f>
        <v>736601.02000000095</v>
      </c>
      <c r="AX52" s="150">
        <f t="shared" si="13"/>
        <v>835963.96000000089</v>
      </c>
      <c r="AY52" s="150">
        <f t="shared" si="13"/>
        <v>-201706.06000000052</v>
      </c>
      <c r="AZ52" s="150">
        <f t="shared" si="13"/>
        <v>501184.76999999955</v>
      </c>
      <c r="BA52" s="150">
        <f t="shared" si="13"/>
        <v>860392.03</v>
      </c>
      <c r="BB52" s="150">
        <f t="shared" si="13"/>
        <v>44566.739999999991</v>
      </c>
      <c r="BC52" s="150">
        <f t="shared" si="13"/>
        <v>15236.230000000098</v>
      </c>
      <c r="BD52" s="150">
        <f t="shared" si="13"/>
        <v>65602.679999999935</v>
      </c>
      <c r="BE52" s="150">
        <f t="shared" si="13"/>
        <v>95834.589999999967</v>
      </c>
      <c r="BF52" s="169">
        <f t="shared" si="13"/>
        <v>64084.530000000144</v>
      </c>
    </row>
    <row r="53" spans="1:58" x14ac:dyDescent="0.25">
      <c r="A53" s="4"/>
      <c r="B53" s="132" t="s">
        <v>42</v>
      </c>
      <c r="C53" s="151">
        <v>1344954.74</v>
      </c>
      <c r="D53" s="150">
        <v>1387153.41</v>
      </c>
      <c r="E53" s="150">
        <v>1450450.95</v>
      </c>
      <c r="F53" s="150">
        <v>974768.39999999991</v>
      </c>
      <c r="G53" s="150">
        <v>617053.75999999989</v>
      </c>
      <c r="H53" s="150">
        <v>420313.64</v>
      </c>
      <c r="I53" s="150">
        <v>280177.12999999995</v>
      </c>
      <c r="J53" s="150">
        <v>220937.54999999996</v>
      </c>
      <c r="K53" s="150">
        <v>244504.26999999996</v>
      </c>
      <c r="L53" s="150">
        <v>276835.46999999997</v>
      </c>
      <c r="M53" s="150">
        <v>603468.3600000001</v>
      </c>
      <c r="N53" s="153">
        <v>1227866.3299999998</v>
      </c>
      <c r="O53" s="327">
        <v>1419518.6199999999</v>
      </c>
      <c r="P53" s="229">
        <v>1524725.7800000003</v>
      </c>
      <c r="Q53" s="150">
        <v>1240322.31</v>
      </c>
      <c r="R53" s="150">
        <v>1071540.8</v>
      </c>
      <c r="S53" s="150">
        <v>915589.25999999989</v>
      </c>
      <c r="T53" s="279">
        <v>389888.62000000005</v>
      </c>
      <c r="U53" s="153">
        <v>256887.21999999997</v>
      </c>
      <c r="V53" s="153">
        <v>229956.25000000003</v>
      </c>
      <c r="W53" s="153">
        <v>227340.27999999997</v>
      </c>
      <c r="X53" s="488">
        <v>296414.86</v>
      </c>
      <c r="Y53" s="78">
        <v>577940.2300000001</v>
      </c>
      <c r="Z53" s="78">
        <v>1376206.7</v>
      </c>
      <c r="AA53" s="279">
        <v>2019680</v>
      </c>
      <c r="AB53" s="279">
        <v>2057207.3100000003</v>
      </c>
      <c r="AC53" s="279">
        <v>1870153.3699999999</v>
      </c>
      <c r="AD53" s="279">
        <v>1426396.09</v>
      </c>
      <c r="AE53" s="279">
        <v>932199.51999999979</v>
      </c>
      <c r="AF53" s="279">
        <v>465687.7300000001</v>
      </c>
      <c r="AG53" s="279">
        <v>338558.21</v>
      </c>
      <c r="AH53" s="279">
        <v>314063.03000000003</v>
      </c>
      <c r="AI53" s="280">
        <v>251059.83</v>
      </c>
      <c r="AJ53" s="559">
        <v>274967.26999999996</v>
      </c>
      <c r="AK53" s="280">
        <v>594710.76</v>
      </c>
      <c r="AL53" s="280"/>
      <c r="AM53" s="280"/>
      <c r="AN53" s="280"/>
      <c r="AO53" s="280"/>
      <c r="AP53" s="280"/>
      <c r="AQ53" s="280"/>
      <c r="AR53" s="280"/>
      <c r="AS53" s="280"/>
      <c r="AT53" s="280"/>
      <c r="AU53" s="280"/>
      <c r="AV53" s="280"/>
      <c r="AW53" s="327">
        <f t="shared" si="13"/>
        <v>74563.879999999888</v>
      </c>
      <c r="AX53" s="150">
        <f t="shared" si="13"/>
        <v>137572.37000000034</v>
      </c>
      <c r="AY53" s="150">
        <f t="shared" si="13"/>
        <v>-210128.6399999999</v>
      </c>
      <c r="AZ53" s="150">
        <f t="shared" si="13"/>
        <v>96772.40000000014</v>
      </c>
      <c r="BA53" s="150">
        <f t="shared" si="13"/>
        <v>298535.5</v>
      </c>
      <c r="BB53" s="150">
        <f t="shared" si="13"/>
        <v>-30425.01999999996</v>
      </c>
      <c r="BC53" s="150">
        <f t="shared" si="13"/>
        <v>-23289.909999999974</v>
      </c>
      <c r="BD53" s="150">
        <f t="shared" si="13"/>
        <v>9018.7000000000698</v>
      </c>
      <c r="BE53" s="150">
        <f t="shared" si="13"/>
        <v>-17163.989999999991</v>
      </c>
      <c r="BF53" s="169">
        <f t="shared" si="13"/>
        <v>19579.390000000014</v>
      </c>
    </row>
    <row r="54" spans="1:58" x14ac:dyDescent="0.25">
      <c r="A54" s="4"/>
      <c r="B54" s="132" t="s">
        <v>57</v>
      </c>
      <c r="C54" s="151">
        <v>550478.98</v>
      </c>
      <c r="D54" s="150">
        <v>671785.81</v>
      </c>
      <c r="E54" s="150">
        <v>676896.8899999999</v>
      </c>
      <c r="F54" s="150">
        <v>403135.98</v>
      </c>
      <c r="G54" s="150">
        <v>256626.58999999994</v>
      </c>
      <c r="H54" s="150">
        <v>179079.5</v>
      </c>
      <c r="I54" s="150">
        <v>209314.91</v>
      </c>
      <c r="J54" s="150">
        <v>150652.62000000002</v>
      </c>
      <c r="K54" s="150">
        <v>107180.97</v>
      </c>
      <c r="L54" s="150">
        <v>134186.85</v>
      </c>
      <c r="M54" s="150">
        <v>299478.22000000009</v>
      </c>
      <c r="N54" s="153">
        <v>593826.87000000011</v>
      </c>
      <c r="O54" s="327">
        <v>996079.72000000009</v>
      </c>
      <c r="P54" s="229">
        <v>1732951.4500000002</v>
      </c>
      <c r="Q54" s="150">
        <v>1755125.6300000006</v>
      </c>
      <c r="R54" s="150">
        <v>1345059.0399999998</v>
      </c>
      <c r="S54" s="150">
        <v>698625.91</v>
      </c>
      <c r="T54" s="279">
        <v>313686.91999999993</v>
      </c>
      <c r="U54" s="153">
        <v>296902.53999999998</v>
      </c>
      <c r="V54" s="153">
        <v>189379.89000000004</v>
      </c>
      <c r="W54" s="153">
        <v>139209.04999999999</v>
      </c>
      <c r="X54" s="488">
        <v>197437.8</v>
      </c>
      <c r="Y54" s="78">
        <v>440606.03</v>
      </c>
      <c r="Z54" s="78">
        <v>590954.4800000001</v>
      </c>
      <c r="AA54" s="279">
        <v>958854</v>
      </c>
      <c r="AB54" s="279">
        <v>1080223.3</v>
      </c>
      <c r="AC54" s="279">
        <v>999832.53</v>
      </c>
      <c r="AD54" s="279">
        <v>714576.62000000011</v>
      </c>
      <c r="AE54" s="279">
        <v>295635.32999999996</v>
      </c>
      <c r="AF54" s="279">
        <v>175759.36000000002</v>
      </c>
      <c r="AG54" s="279">
        <v>167881.62</v>
      </c>
      <c r="AH54" s="279">
        <v>162777.44999999995</v>
      </c>
      <c r="AI54" s="280">
        <v>207241.30000000005</v>
      </c>
      <c r="AJ54" s="559">
        <v>125078.23</v>
      </c>
      <c r="AK54" s="280">
        <v>574835.28</v>
      </c>
      <c r="AL54" s="280"/>
      <c r="AM54" s="280"/>
      <c r="AN54" s="280"/>
      <c r="AO54" s="280"/>
      <c r="AP54" s="280"/>
      <c r="AQ54" s="280"/>
      <c r="AR54" s="280"/>
      <c r="AS54" s="280"/>
      <c r="AT54" s="280"/>
      <c r="AU54" s="280"/>
      <c r="AV54" s="280"/>
      <c r="AW54" s="327">
        <f t="shared" si="13"/>
        <v>445600.74000000011</v>
      </c>
      <c r="AX54" s="150">
        <f t="shared" si="13"/>
        <v>1061165.6400000001</v>
      </c>
      <c r="AY54" s="150">
        <f t="shared" si="13"/>
        <v>1078228.7400000007</v>
      </c>
      <c r="AZ54" s="150">
        <f t="shared" si="13"/>
        <v>941923.05999999982</v>
      </c>
      <c r="BA54" s="150">
        <f t="shared" si="13"/>
        <v>441999.32000000007</v>
      </c>
      <c r="BB54" s="150">
        <f t="shared" si="13"/>
        <v>134607.41999999993</v>
      </c>
      <c r="BC54" s="150">
        <f t="shared" si="13"/>
        <v>87587.629999999976</v>
      </c>
      <c r="BD54" s="150">
        <f t="shared" si="13"/>
        <v>38727.270000000019</v>
      </c>
      <c r="BE54" s="150">
        <f t="shared" si="13"/>
        <v>32028.079999999987</v>
      </c>
      <c r="BF54" s="169">
        <f t="shared" si="13"/>
        <v>63250.949999999983</v>
      </c>
    </row>
    <row r="55" spans="1:58" x14ac:dyDescent="0.25">
      <c r="A55" s="4"/>
      <c r="B55" s="132" t="s">
        <v>61</v>
      </c>
      <c r="C55" s="151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3"/>
      <c r="O55" s="327"/>
      <c r="P55" s="150"/>
      <c r="Q55" s="150"/>
      <c r="R55" s="150"/>
      <c r="S55" s="150"/>
      <c r="T55" s="279"/>
      <c r="U55" s="153"/>
      <c r="V55" s="153"/>
      <c r="W55" s="153"/>
      <c r="X55" s="488"/>
      <c r="Y55" s="78"/>
      <c r="Z55" s="78"/>
      <c r="AA55" s="279"/>
      <c r="AB55" s="279"/>
      <c r="AC55" s="279"/>
      <c r="AD55" s="279"/>
      <c r="AE55" s="279"/>
      <c r="AF55" s="279"/>
      <c r="AG55" s="279"/>
      <c r="AH55" s="279"/>
      <c r="AI55" s="280"/>
      <c r="AJ55" s="559"/>
      <c r="AK55" s="280"/>
      <c r="AL55" s="280"/>
      <c r="AM55" s="280"/>
      <c r="AN55" s="280"/>
      <c r="AO55" s="280"/>
      <c r="AP55" s="280"/>
      <c r="AQ55" s="280"/>
      <c r="AR55" s="280"/>
      <c r="AS55" s="280"/>
      <c r="AT55" s="280"/>
      <c r="AU55" s="280"/>
      <c r="AV55" s="280"/>
      <c r="AW55" s="327">
        <f t="shared" si="13"/>
        <v>0</v>
      </c>
      <c r="AX55" s="150">
        <f t="shared" si="13"/>
        <v>0</v>
      </c>
      <c r="AY55" s="150">
        <f t="shared" si="13"/>
        <v>0</v>
      </c>
      <c r="AZ55" s="150">
        <f t="shared" si="13"/>
        <v>0</v>
      </c>
      <c r="BA55" s="150">
        <f t="shared" si="13"/>
        <v>0</v>
      </c>
      <c r="BB55" s="150">
        <f t="shared" si="13"/>
        <v>0</v>
      </c>
      <c r="BC55" s="150">
        <f t="shared" si="13"/>
        <v>0</v>
      </c>
      <c r="BD55" s="150">
        <f t="shared" si="13"/>
        <v>0</v>
      </c>
      <c r="BE55" s="150">
        <f t="shared" si="13"/>
        <v>0</v>
      </c>
      <c r="BF55" s="169">
        <f t="shared" si="13"/>
        <v>0</v>
      </c>
    </row>
    <row r="56" spans="1:58" x14ac:dyDescent="0.25">
      <c r="A56" s="4"/>
      <c r="B56" s="132" t="s">
        <v>62</v>
      </c>
      <c r="C56" s="151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3"/>
      <c r="O56" s="327"/>
      <c r="P56" s="150"/>
      <c r="Q56" s="150"/>
      <c r="R56" s="150"/>
      <c r="S56" s="150"/>
      <c r="T56" s="279"/>
      <c r="U56" s="153"/>
      <c r="V56" s="153"/>
      <c r="W56" s="153"/>
      <c r="X56" s="488"/>
      <c r="Y56" s="78"/>
      <c r="Z56" s="78"/>
      <c r="AA56" s="279"/>
      <c r="AB56" s="279"/>
      <c r="AC56" s="279"/>
      <c r="AD56" s="279"/>
      <c r="AE56" s="279"/>
      <c r="AF56" s="279"/>
      <c r="AG56" s="279"/>
      <c r="AH56" s="279"/>
      <c r="AI56" s="280"/>
      <c r="AJ56" s="559"/>
      <c r="AK56" s="280"/>
      <c r="AL56" s="280"/>
      <c r="AM56" s="280"/>
      <c r="AN56" s="280"/>
      <c r="AO56" s="280"/>
      <c r="AP56" s="280"/>
      <c r="AQ56" s="280"/>
      <c r="AR56" s="280"/>
      <c r="AS56" s="280"/>
      <c r="AT56" s="280"/>
      <c r="AU56" s="280"/>
      <c r="AV56" s="280"/>
      <c r="AW56" s="327">
        <f t="shared" si="13"/>
        <v>0</v>
      </c>
      <c r="AX56" s="150">
        <f t="shared" si="13"/>
        <v>0</v>
      </c>
      <c r="AY56" s="150">
        <f t="shared" si="13"/>
        <v>0</v>
      </c>
      <c r="AZ56" s="150">
        <f t="shared" si="13"/>
        <v>0</v>
      </c>
      <c r="BA56" s="150">
        <f t="shared" si="13"/>
        <v>0</v>
      </c>
      <c r="BB56" s="150">
        <f t="shared" si="13"/>
        <v>0</v>
      </c>
      <c r="BC56" s="150">
        <f t="shared" si="13"/>
        <v>0</v>
      </c>
      <c r="BD56" s="150">
        <f t="shared" si="13"/>
        <v>0</v>
      </c>
      <c r="BE56" s="150">
        <f t="shared" si="13"/>
        <v>0</v>
      </c>
      <c r="BF56" s="169">
        <f t="shared" si="13"/>
        <v>0</v>
      </c>
    </row>
    <row r="57" spans="1:58" x14ac:dyDescent="0.25">
      <c r="A57" s="4"/>
      <c r="B57" s="132" t="s">
        <v>46</v>
      </c>
      <c r="C57" s="151">
        <v>5227315.7699999996</v>
      </c>
      <c r="D57" s="150">
        <v>5987262.8399999999</v>
      </c>
      <c r="E57" s="150">
        <v>6464090.0899999999</v>
      </c>
      <c r="F57" s="150">
        <v>4322715.9800000004</v>
      </c>
      <c r="G57" s="150">
        <v>2518695.2599999998</v>
      </c>
      <c r="H57" s="150">
        <v>1562438.08</v>
      </c>
      <c r="I57" s="150">
        <v>1135445.7499999998</v>
      </c>
      <c r="J57" s="150">
        <v>880369.72</v>
      </c>
      <c r="K57" s="150">
        <v>839279.90999999992</v>
      </c>
      <c r="L57" s="150">
        <v>1056961.54</v>
      </c>
      <c r="M57" s="150">
        <v>2306853.5600000005</v>
      </c>
      <c r="N57" s="153">
        <v>4822213.6399999997</v>
      </c>
      <c r="O57" s="327">
        <v>6484081.4100000001</v>
      </c>
      <c r="P57" s="150">
        <v>8021964.8100000015</v>
      </c>
      <c r="Q57" s="150">
        <v>7130484.1300000008</v>
      </c>
      <c r="R57" s="150">
        <v>5862596.21</v>
      </c>
      <c r="S57" s="150">
        <v>4119622.11</v>
      </c>
      <c r="T57" s="279">
        <f>SUM(T52:T56)</f>
        <v>1711187.22</v>
      </c>
      <c r="U57" s="153">
        <v>1214979.7</v>
      </c>
      <c r="V57" s="153">
        <v>993718.37</v>
      </c>
      <c r="W57" s="153">
        <v>949978.59000000008</v>
      </c>
      <c r="X57" s="488">
        <v>1203876.4100000001</v>
      </c>
      <c r="Y57" s="78">
        <v>2408398.4500000002</v>
      </c>
      <c r="Z57" s="78">
        <v>5423977.1699999999</v>
      </c>
      <c r="AA57" s="279">
        <f>SUM(AA52:AA56)</f>
        <v>7822700</v>
      </c>
      <c r="AB57" s="279">
        <v>8744873.5600000024</v>
      </c>
      <c r="AC57" s="279">
        <v>7796023.790000001</v>
      </c>
      <c r="AD57" s="279">
        <f>SUM(AD52:AD56)</f>
        <v>5651496.330000001</v>
      </c>
      <c r="AE57" s="279">
        <v>3464414.6900000004</v>
      </c>
      <c r="AF57" s="279">
        <f>SUM(AF52:AF56)</f>
        <v>1729433.76</v>
      </c>
      <c r="AG57" s="279">
        <v>1262283.23</v>
      </c>
      <c r="AH57" s="279">
        <v>1146030.03</v>
      </c>
      <c r="AI57" s="280">
        <f t="shared" ref="AI57" si="14">SUM(AI52:AI56)</f>
        <v>1144707.96</v>
      </c>
      <c r="AJ57" s="559">
        <v>1140976.2399999998</v>
      </c>
      <c r="AK57" s="280">
        <v>2844176.71</v>
      </c>
      <c r="AL57" s="280"/>
      <c r="AM57" s="280"/>
      <c r="AN57" s="280"/>
      <c r="AO57" s="280"/>
      <c r="AP57" s="280"/>
      <c r="AQ57" s="280"/>
      <c r="AR57" s="280"/>
      <c r="AS57" s="280"/>
      <c r="AT57" s="280"/>
      <c r="AU57" s="280"/>
      <c r="AV57" s="280"/>
      <c r="AW57" s="327">
        <f t="shared" si="13"/>
        <v>1256765.6400000006</v>
      </c>
      <c r="AX57" s="150">
        <f t="shared" si="13"/>
        <v>2034701.9700000016</v>
      </c>
      <c r="AY57" s="150">
        <f t="shared" si="13"/>
        <v>666394.04000000097</v>
      </c>
      <c r="AZ57" s="150">
        <f t="shared" si="13"/>
        <v>1539880.2299999995</v>
      </c>
      <c r="BA57" s="150">
        <f t="shared" si="13"/>
        <v>1600926.85</v>
      </c>
      <c r="BB57" s="150">
        <f t="shared" si="13"/>
        <v>148749.1399999999</v>
      </c>
      <c r="BC57" s="150">
        <f t="shared" si="13"/>
        <v>79533.950000000186</v>
      </c>
      <c r="BD57" s="150">
        <f t="shared" si="13"/>
        <v>113348.65000000002</v>
      </c>
      <c r="BE57" s="150">
        <f t="shared" si="13"/>
        <v>110698.68000000017</v>
      </c>
      <c r="BF57" s="169">
        <f t="shared" si="13"/>
        <v>146914.87000000011</v>
      </c>
    </row>
    <row r="58" spans="1:58" x14ac:dyDescent="0.25">
      <c r="A58" s="4">
        <v>8</v>
      </c>
      <c r="B58" s="178" t="s">
        <v>35</v>
      </c>
      <c r="C58" s="151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3"/>
      <c r="O58" s="327"/>
      <c r="P58" s="150"/>
      <c r="Q58" s="150"/>
      <c r="R58" s="150"/>
      <c r="S58" s="150"/>
      <c r="T58" s="279"/>
      <c r="U58" s="153"/>
      <c r="V58" s="153"/>
      <c r="W58" s="153"/>
      <c r="X58" s="488"/>
      <c r="Y58" s="78"/>
      <c r="Z58" s="78"/>
      <c r="AA58" s="279"/>
      <c r="AB58" s="279"/>
      <c r="AC58" s="279"/>
      <c r="AD58" s="279"/>
      <c r="AE58" s="279"/>
      <c r="AF58" s="279"/>
      <c r="AG58" s="279"/>
      <c r="AH58" s="279"/>
      <c r="AI58" s="280"/>
      <c r="AJ58" s="559"/>
      <c r="AK58" s="280"/>
      <c r="AL58" s="280"/>
      <c r="AM58" s="280"/>
      <c r="AN58" s="280"/>
      <c r="AO58" s="280"/>
      <c r="AP58" s="280"/>
      <c r="AQ58" s="280"/>
      <c r="AR58" s="280"/>
      <c r="AS58" s="280"/>
      <c r="AT58" s="280"/>
      <c r="AU58" s="280"/>
      <c r="AV58" s="280"/>
      <c r="AW58" s="327"/>
      <c r="AX58" s="150"/>
      <c r="AY58" s="150"/>
      <c r="AZ58" s="150"/>
      <c r="BA58" s="150"/>
      <c r="BB58" s="150"/>
      <c r="BC58" s="150"/>
      <c r="BD58" s="150"/>
      <c r="BE58" s="150"/>
      <c r="BF58" s="169"/>
    </row>
    <row r="59" spans="1:58" x14ac:dyDescent="0.25">
      <c r="A59" s="4"/>
      <c r="B59" s="132" t="s">
        <v>41</v>
      </c>
      <c r="C59" s="151">
        <v>10102746.329999998</v>
      </c>
      <c r="D59" s="150">
        <v>11195712.359999998</v>
      </c>
      <c r="E59" s="150">
        <v>12820756.68</v>
      </c>
      <c r="F59" s="150">
        <v>14410679.109999999</v>
      </c>
      <c r="G59" s="150">
        <v>14348610.840000002</v>
      </c>
      <c r="H59" s="150">
        <v>13619958.829999998</v>
      </c>
      <c r="I59" s="150">
        <v>12363128.779999999</v>
      </c>
      <c r="J59" s="150">
        <v>10868661.489999998</v>
      </c>
      <c r="K59" s="150">
        <v>10149951.510000004</v>
      </c>
      <c r="L59" s="150">
        <v>9868449.1799999978</v>
      </c>
      <c r="M59" s="150">
        <v>9182141.8999999985</v>
      </c>
      <c r="N59" s="153">
        <v>9280406.629999999</v>
      </c>
      <c r="O59" s="327">
        <v>10816972.360000003</v>
      </c>
      <c r="P59" s="229">
        <v>12833527.649999999</v>
      </c>
      <c r="Q59" s="150">
        <v>15302941.610000001</v>
      </c>
      <c r="R59" s="150">
        <v>17024058.649999999</v>
      </c>
      <c r="S59" s="150">
        <v>18010289.870000001</v>
      </c>
      <c r="T59" s="279">
        <v>18690765.889999997</v>
      </c>
      <c r="U59" s="153">
        <v>18036862.149999999</v>
      </c>
      <c r="V59" s="153">
        <v>17251157.390000004</v>
      </c>
      <c r="W59" s="153">
        <v>16724137.439999999</v>
      </c>
      <c r="X59" s="488">
        <v>16364353.16</v>
      </c>
      <c r="Y59" s="78">
        <v>15958767.469999995</v>
      </c>
      <c r="Z59" s="78">
        <v>16426765.170000007</v>
      </c>
      <c r="AA59" s="279">
        <v>18025312</v>
      </c>
      <c r="AB59" s="279">
        <v>20188916.859999999</v>
      </c>
      <c r="AC59" s="279">
        <v>22722426.719999999</v>
      </c>
      <c r="AD59" s="279">
        <v>24499526.599999994</v>
      </c>
      <c r="AE59" s="279">
        <v>24520897.020000003</v>
      </c>
      <c r="AF59" s="279">
        <v>23774241.789999999</v>
      </c>
      <c r="AG59" s="279">
        <v>21640555.039999999</v>
      </c>
      <c r="AH59" s="279">
        <v>20051427.159999996</v>
      </c>
      <c r="AI59" s="280">
        <v>18298074.440000001</v>
      </c>
      <c r="AJ59" s="559">
        <v>17215040.129999999</v>
      </c>
      <c r="AK59" s="280">
        <v>16317605.199999996</v>
      </c>
      <c r="AL59" s="280"/>
      <c r="AM59" s="280"/>
      <c r="AN59" s="280"/>
      <c r="AO59" s="280"/>
      <c r="AP59" s="280"/>
      <c r="AQ59" s="280"/>
      <c r="AR59" s="280"/>
      <c r="AS59" s="280"/>
      <c r="AT59" s="280"/>
      <c r="AU59" s="280"/>
      <c r="AV59" s="280"/>
      <c r="AW59" s="327">
        <f t="shared" ref="AW59:BF64" si="15">O59-C59</f>
        <v>714226.03000000492</v>
      </c>
      <c r="AX59" s="150">
        <f t="shared" si="15"/>
        <v>1637815.290000001</v>
      </c>
      <c r="AY59" s="150">
        <f t="shared" si="15"/>
        <v>2482184.9300000016</v>
      </c>
      <c r="AZ59" s="150">
        <f t="shared" si="15"/>
        <v>2613379.5399999991</v>
      </c>
      <c r="BA59" s="150">
        <f t="shared" si="15"/>
        <v>3661679.0299999993</v>
      </c>
      <c r="BB59" s="150">
        <f t="shared" si="15"/>
        <v>5070807.0599999987</v>
      </c>
      <c r="BC59" s="150">
        <f t="shared" si="15"/>
        <v>5673733.3699999992</v>
      </c>
      <c r="BD59" s="150">
        <f t="shared" si="15"/>
        <v>6382495.900000006</v>
      </c>
      <c r="BE59" s="150">
        <f t="shared" si="15"/>
        <v>6574185.929999996</v>
      </c>
      <c r="BF59" s="169">
        <f t="shared" si="15"/>
        <v>6495903.9800000023</v>
      </c>
    </row>
    <row r="60" spans="1:58" x14ac:dyDescent="0.25">
      <c r="A60" s="4"/>
      <c r="B60" s="132" t="s">
        <v>42</v>
      </c>
      <c r="C60" s="151">
        <v>7569886.3200000003</v>
      </c>
      <c r="D60" s="150">
        <v>8031967.6000000006</v>
      </c>
      <c r="E60" s="150">
        <v>8638493.1300000008</v>
      </c>
      <c r="F60" s="150">
        <v>8966471.6999999993</v>
      </c>
      <c r="G60" s="150">
        <v>9132546.2699999996</v>
      </c>
      <c r="H60" s="150">
        <v>8857940.0900000017</v>
      </c>
      <c r="I60" s="150">
        <v>8472855.5300000012</v>
      </c>
      <c r="J60" s="150">
        <v>8132019.8300000001</v>
      </c>
      <c r="K60" s="150">
        <v>7842693.1499999985</v>
      </c>
      <c r="L60" s="150">
        <v>7415765.5300000003</v>
      </c>
      <c r="M60" s="150">
        <v>6987042.0500000007</v>
      </c>
      <c r="N60" s="153">
        <v>6927372.9100000001</v>
      </c>
      <c r="O60" s="327">
        <v>7667272.5099999998</v>
      </c>
      <c r="P60" s="229">
        <v>8403375.4000000004</v>
      </c>
      <c r="Q60" s="150">
        <v>8846834.6399999987</v>
      </c>
      <c r="R60" s="150">
        <v>9419452.2799999993</v>
      </c>
      <c r="S60" s="150">
        <v>10079794.34</v>
      </c>
      <c r="T60" s="279">
        <v>10148238.33</v>
      </c>
      <c r="U60" s="153">
        <v>10065196.58</v>
      </c>
      <c r="V60" s="153">
        <v>9903319.6600000001</v>
      </c>
      <c r="W60" s="153">
        <v>9542251.2700000014</v>
      </c>
      <c r="X60" s="488">
        <v>9362984.6599999964</v>
      </c>
      <c r="Y60" s="78">
        <v>9184137.1099999994</v>
      </c>
      <c r="Z60" s="78">
        <v>9368977.8000000007</v>
      </c>
      <c r="AA60" s="279">
        <v>10147423</v>
      </c>
      <c r="AB60" s="279">
        <v>10761916.800000001</v>
      </c>
      <c r="AC60" s="279">
        <v>11821010.340000002</v>
      </c>
      <c r="AD60" s="279">
        <v>12873826.309999997</v>
      </c>
      <c r="AE60" s="279">
        <v>13230707.490000002</v>
      </c>
      <c r="AF60" s="279">
        <v>12816557.32</v>
      </c>
      <c r="AG60" s="279">
        <v>12134026.469999999</v>
      </c>
      <c r="AH60" s="279">
        <v>11165511.930000002</v>
      </c>
      <c r="AI60" s="280">
        <v>9649530.2400000039</v>
      </c>
      <c r="AJ60" s="559">
        <v>9245056.7800000012</v>
      </c>
      <c r="AK60" s="280">
        <v>8785596.6399999987</v>
      </c>
      <c r="AL60" s="280"/>
      <c r="AM60" s="280"/>
      <c r="AN60" s="280"/>
      <c r="AO60" s="280"/>
      <c r="AP60" s="280"/>
      <c r="AQ60" s="280"/>
      <c r="AR60" s="280"/>
      <c r="AS60" s="280"/>
      <c r="AT60" s="280"/>
      <c r="AU60" s="280"/>
      <c r="AV60" s="280"/>
      <c r="AW60" s="327">
        <f t="shared" si="15"/>
        <v>97386.189999999478</v>
      </c>
      <c r="AX60" s="150">
        <f t="shared" si="15"/>
        <v>371407.79999999981</v>
      </c>
      <c r="AY60" s="150">
        <f t="shared" si="15"/>
        <v>208341.50999999791</v>
      </c>
      <c r="AZ60" s="150">
        <f t="shared" si="15"/>
        <v>452980.58000000007</v>
      </c>
      <c r="BA60" s="150">
        <f t="shared" si="15"/>
        <v>947248.0700000003</v>
      </c>
      <c r="BB60" s="150">
        <f t="shared" si="15"/>
        <v>1290298.2399999984</v>
      </c>
      <c r="BC60" s="150">
        <f t="shared" si="15"/>
        <v>1592341.0499999989</v>
      </c>
      <c r="BD60" s="150">
        <f t="shared" si="15"/>
        <v>1771299.83</v>
      </c>
      <c r="BE60" s="150">
        <f t="shared" si="15"/>
        <v>1699558.1200000029</v>
      </c>
      <c r="BF60" s="169">
        <f t="shared" si="15"/>
        <v>1947219.1299999962</v>
      </c>
    </row>
    <row r="61" spans="1:58" x14ac:dyDescent="0.25">
      <c r="A61" s="4"/>
      <c r="B61" s="132" t="s">
        <v>57</v>
      </c>
      <c r="C61" s="151">
        <v>770251.91000000143</v>
      </c>
      <c r="D61" s="150">
        <v>1022307.5800000007</v>
      </c>
      <c r="E61" s="150">
        <v>1079121.9299999992</v>
      </c>
      <c r="F61" s="150">
        <v>1126488.1799999995</v>
      </c>
      <c r="G61" s="150">
        <v>1132892.4600000002</v>
      </c>
      <c r="H61" s="150">
        <v>1097871.78</v>
      </c>
      <c r="I61" s="150">
        <v>930894.34999999986</v>
      </c>
      <c r="J61" s="150">
        <v>848176.32999999984</v>
      </c>
      <c r="K61" s="150">
        <v>805310.29999999993</v>
      </c>
      <c r="L61" s="150">
        <v>807044.64000000048</v>
      </c>
      <c r="M61" s="150">
        <v>829130.97999999777</v>
      </c>
      <c r="N61" s="153">
        <v>922961.26000000129</v>
      </c>
      <c r="O61" s="327">
        <v>1144670.3800000011</v>
      </c>
      <c r="P61" s="229">
        <v>1529024.8699999996</v>
      </c>
      <c r="Q61" s="150">
        <v>2441566.3299999991</v>
      </c>
      <c r="R61" s="150">
        <v>2975386.9000000004</v>
      </c>
      <c r="S61" s="150">
        <v>3315726.6100000003</v>
      </c>
      <c r="T61" s="279">
        <v>3373421.13</v>
      </c>
      <c r="U61" s="153">
        <v>2849182.6499999994</v>
      </c>
      <c r="V61" s="153">
        <v>2522474.0100000002</v>
      </c>
      <c r="W61" s="153">
        <v>2314546.42</v>
      </c>
      <c r="X61" s="488">
        <v>1723160.8899999994</v>
      </c>
      <c r="Y61" s="78">
        <v>1712728.53</v>
      </c>
      <c r="Z61" s="78">
        <v>2158231.9800000014</v>
      </c>
      <c r="AA61" s="279">
        <v>2240997</v>
      </c>
      <c r="AB61" s="279">
        <v>2468222.4500000011</v>
      </c>
      <c r="AC61" s="279">
        <v>2750090.53</v>
      </c>
      <c r="AD61" s="279">
        <v>2608887.4099999997</v>
      </c>
      <c r="AE61" s="279">
        <v>2551262.1799999997</v>
      </c>
      <c r="AF61" s="279">
        <v>2396584.8099999996</v>
      </c>
      <c r="AG61" s="279">
        <v>2285014.7099999995</v>
      </c>
      <c r="AH61" s="279">
        <v>2048814.77</v>
      </c>
      <c r="AI61" s="280">
        <v>1963983.7299999986</v>
      </c>
      <c r="AJ61" s="559">
        <v>1799029.1100000006</v>
      </c>
      <c r="AK61" s="280">
        <v>1951763.51</v>
      </c>
      <c r="AL61" s="280"/>
      <c r="AM61" s="280"/>
      <c r="AN61" s="280"/>
      <c r="AO61" s="280"/>
      <c r="AP61" s="280"/>
      <c r="AQ61" s="280"/>
      <c r="AR61" s="280"/>
      <c r="AS61" s="280"/>
      <c r="AT61" s="280"/>
      <c r="AU61" s="280"/>
      <c r="AV61" s="280"/>
      <c r="AW61" s="327">
        <f t="shared" si="15"/>
        <v>374418.46999999962</v>
      </c>
      <c r="AX61" s="150">
        <f t="shared" si="15"/>
        <v>506717.28999999899</v>
      </c>
      <c r="AY61" s="150">
        <f t="shared" si="15"/>
        <v>1362444.4</v>
      </c>
      <c r="AZ61" s="150">
        <f t="shared" si="15"/>
        <v>1848898.7200000009</v>
      </c>
      <c r="BA61" s="150">
        <f t="shared" si="15"/>
        <v>2182834.1500000004</v>
      </c>
      <c r="BB61" s="150">
        <f t="shared" si="15"/>
        <v>2275549.3499999996</v>
      </c>
      <c r="BC61" s="150">
        <f t="shared" si="15"/>
        <v>1918288.2999999996</v>
      </c>
      <c r="BD61" s="150">
        <f t="shared" si="15"/>
        <v>1674297.6800000004</v>
      </c>
      <c r="BE61" s="150">
        <f t="shared" si="15"/>
        <v>1509236.12</v>
      </c>
      <c r="BF61" s="169">
        <f t="shared" si="15"/>
        <v>916116.24999999895</v>
      </c>
    </row>
    <row r="62" spans="1:58" x14ac:dyDescent="0.25">
      <c r="A62" s="4"/>
      <c r="B62" s="132" t="s">
        <v>61</v>
      </c>
      <c r="C62" s="151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3"/>
      <c r="O62" s="327"/>
      <c r="P62" s="150"/>
      <c r="Q62" s="150"/>
      <c r="R62" s="150"/>
      <c r="S62" s="150"/>
      <c r="T62" s="279"/>
      <c r="U62" s="153"/>
      <c r="V62" s="153"/>
      <c r="W62" s="153"/>
      <c r="X62" s="488"/>
      <c r="Y62" s="78"/>
      <c r="Z62" s="78"/>
      <c r="AA62" s="279"/>
      <c r="AB62" s="279"/>
      <c r="AC62" s="279"/>
      <c r="AD62" s="279"/>
      <c r="AE62" s="279"/>
      <c r="AF62" s="279"/>
      <c r="AG62" s="279"/>
      <c r="AH62" s="279"/>
      <c r="AI62" s="280"/>
      <c r="AJ62" s="559"/>
      <c r="AK62" s="280"/>
      <c r="AL62" s="280"/>
      <c r="AM62" s="280"/>
      <c r="AN62" s="280"/>
      <c r="AO62" s="280"/>
      <c r="AP62" s="280"/>
      <c r="AQ62" s="280"/>
      <c r="AR62" s="280"/>
      <c r="AS62" s="280"/>
      <c r="AT62" s="280"/>
      <c r="AU62" s="280"/>
      <c r="AV62" s="280"/>
      <c r="AW62" s="327">
        <f t="shared" si="15"/>
        <v>0</v>
      </c>
      <c r="AX62" s="150">
        <f t="shared" si="15"/>
        <v>0</v>
      </c>
      <c r="AY62" s="150">
        <f t="shared" si="15"/>
        <v>0</v>
      </c>
      <c r="AZ62" s="150">
        <f t="shared" si="15"/>
        <v>0</v>
      </c>
      <c r="BA62" s="150">
        <f t="shared" si="15"/>
        <v>0</v>
      </c>
      <c r="BB62" s="150">
        <f t="shared" si="15"/>
        <v>0</v>
      </c>
      <c r="BC62" s="150">
        <f t="shared" si="15"/>
        <v>0</v>
      </c>
      <c r="BD62" s="150">
        <f t="shared" si="15"/>
        <v>0</v>
      </c>
      <c r="BE62" s="150">
        <f t="shared" si="15"/>
        <v>0</v>
      </c>
      <c r="BF62" s="169">
        <f t="shared" si="15"/>
        <v>0</v>
      </c>
    </row>
    <row r="63" spans="1:58" x14ac:dyDescent="0.25">
      <c r="A63" s="4"/>
      <c r="B63" s="132" t="s">
        <v>62</v>
      </c>
      <c r="C63" s="151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3"/>
      <c r="O63" s="327"/>
      <c r="P63" s="150"/>
      <c r="Q63" s="150"/>
      <c r="R63" s="150"/>
      <c r="S63" s="150"/>
      <c r="T63" s="279"/>
      <c r="U63" s="153"/>
      <c r="V63" s="153"/>
      <c r="W63" s="153"/>
      <c r="X63" s="488"/>
      <c r="Y63" s="78"/>
      <c r="Z63" s="78"/>
      <c r="AA63" s="279"/>
      <c r="AB63" s="279"/>
      <c r="AC63" s="279"/>
      <c r="AD63" s="279"/>
      <c r="AE63" s="279"/>
      <c r="AF63" s="279"/>
      <c r="AG63" s="279"/>
      <c r="AH63" s="279"/>
      <c r="AI63" s="280"/>
      <c r="AJ63" s="559"/>
      <c r="AK63" s="280"/>
      <c r="AL63" s="280"/>
      <c r="AM63" s="280"/>
      <c r="AN63" s="280"/>
      <c r="AO63" s="280"/>
      <c r="AP63" s="280"/>
      <c r="AQ63" s="280"/>
      <c r="AR63" s="280"/>
      <c r="AS63" s="280"/>
      <c r="AT63" s="280"/>
      <c r="AU63" s="280"/>
      <c r="AV63" s="280"/>
      <c r="AW63" s="327">
        <f t="shared" si="15"/>
        <v>0</v>
      </c>
      <c r="AX63" s="150">
        <f t="shared" si="15"/>
        <v>0</v>
      </c>
      <c r="AY63" s="150">
        <f t="shared" si="15"/>
        <v>0</v>
      </c>
      <c r="AZ63" s="150">
        <f t="shared" si="15"/>
        <v>0</v>
      </c>
      <c r="BA63" s="150">
        <f t="shared" si="15"/>
        <v>0</v>
      </c>
      <c r="BB63" s="150">
        <f t="shared" si="15"/>
        <v>0</v>
      </c>
      <c r="BC63" s="150">
        <f t="shared" si="15"/>
        <v>0</v>
      </c>
      <c r="BD63" s="150">
        <f t="shared" si="15"/>
        <v>0</v>
      </c>
      <c r="BE63" s="150">
        <f t="shared" si="15"/>
        <v>0</v>
      </c>
      <c r="BF63" s="169">
        <f t="shared" si="15"/>
        <v>0</v>
      </c>
    </row>
    <row r="64" spans="1:58" x14ac:dyDescent="0.25">
      <c r="A64" s="4"/>
      <c r="B64" s="132" t="s">
        <v>46</v>
      </c>
      <c r="C64" s="151">
        <v>18442884.559999999</v>
      </c>
      <c r="D64" s="150">
        <v>20249987.539999999</v>
      </c>
      <c r="E64" s="150">
        <v>22538371.740000002</v>
      </c>
      <c r="F64" s="150">
        <v>24503638.989999998</v>
      </c>
      <c r="G64" s="150">
        <v>24614049.57</v>
      </c>
      <c r="H64" s="150">
        <v>23575770.700000003</v>
      </c>
      <c r="I64" s="150">
        <v>21766878.660000004</v>
      </c>
      <c r="J64" s="150">
        <v>19848857.649999999</v>
      </c>
      <c r="K64" s="150">
        <v>18797954.960000005</v>
      </c>
      <c r="L64" s="150">
        <v>18091259.349999998</v>
      </c>
      <c r="M64" s="150">
        <v>16998314.929999996</v>
      </c>
      <c r="N64" s="153">
        <v>17130740.800000001</v>
      </c>
      <c r="O64" s="327">
        <v>19628915.250000007</v>
      </c>
      <c r="P64" s="150">
        <v>22765927.919999998</v>
      </c>
      <c r="Q64" s="150">
        <v>26591342.579999998</v>
      </c>
      <c r="R64" s="150">
        <v>29418897.829999998</v>
      </c>
      <c r="S64" s="150">
        <v>31405810.82</v>
      </c>
      <c r="T64" s="279">
        <f>SUM(T59:T63)</f>
        <v>32212425.349999998</v>
      </c>
      <c r="U64" s="153">
        <v>30951241.379999995</v>
      </c>
      <c r="V64" s="153">
        <v>29676951.060000006</v>
      </c>
      <c r="W64" s="153">
        <v>28580935.130000003</v>
      </c>
      <c r="X64" s="488">
        <v>27450498.709999997</v>
      </c>
      <c r="Y64" s="78">
        <v>26855633.109999996</v>
      </c>
      <c r="Z64" s="78">
        <v>27953974.950000007</v>
      </c>
      <c r="AA64" s="279">
        <f>SUM(AA59:AA63)</f>
        <v>30413732</v>
      </c>
      <c r="AB64" s="279">
        <v>33419056.109999999</v>
      </c>
      <c r="AC64" s="279">
        <v>37293527.590000004</v>
      </c>
      <c r="AD64" s="279">
        <f>SUM(AD59:AD63)</f>
        <v>39982240.319999985</v>
      </c>
      <c r="AE64" s="279">
        <v>40302866.690000005</v>
      </c>
      <c r="AF64" s="279">
        <f>SUM(AF59:AF63)</f>
        <v>38987383.920000002</v>
      </c>
      <c r="AG64" s="279">
        <v>36059596.219999999</v>
      </c>
      <c r="AH64" s="279">
        <v>33265753.859999996</v>
      </c>
      <c r="AI64" s="280">
        <f t="shared" ref="AI64" si="16">SUM(AI59:AI63)</f>
        <v>29911588.410000004</v>
      </c>
      <c r="AJ64" s="559">
        <v>28259126.02</v>
      </c>
      <c r="AK64" s="280">
        <v>27054965.349999998</v>
      </c>
      <c r="AL64" s="280"/>
      <c r="AM64" s="280"/>
      <c r="AN64" s="280"/>
      <c r="AO64" s="280"/>
      <c r="AP64" s="280"/>
      <c r="AQ64" s="280"/>
      <c r="AR64" s="280"/>
      <c r="AS64" s="280"/>
      <c r="AT64" s="280"/>
      <c r="AU64" s="280"/>
      <c r="AV64" s="280"/>
      <c r="AW64" s="327">
        <f t="shared" si="15"/>
        <v>1186030.6900000088</v>
      </c>
      <c r="AX64" s="150">
        <f t="shared" si="15"/>
        <v>2515940.379999999</v>
      </c>
      <c r="AY64" s="150">
        <f t="shared" si="15"/>
        <v>4052970.8399999961</v>
      </c>
      <c r="AZ64" s="150">
        <f t="shared" si="15"/>
        <v>4915258.84</v>
      </c>
      <c r="BA64" s="150">
        <f t="shared" si="15"/>
        <v>6791761.25</v>
      </c>
      <c r="BB64" s="150">
        <f t="shared" si="15"/>
        <v>8636654.6499999948</v>
      </c>
      <c r="BC64" s="150">
        <f t="shared" si="15"/>
        <v>9184362.7199999914</v>
      </c>
      <c r="BD64" s="150">
        <f t="shared" si="15"/>
        <v>9828093.4100000076</v>
      </c>
      <c r="BE64" s="150">
        <f t="shared" si="15"/>
        <v>9782980.1699999981</v>
      </c>
      <c r="BF64" s="169">
        <f t="shared" si="15"/>
        <v>9359239.3599999994</v>
      </c>
    </row>
    <row r="65" spans="1:58" x14ac:dyDescent="0.25">
      <c r="A65" s="4">
        <v>9</v>
      </c>
      <c r="B65" s="178" t="s">
        <v>47</v>
      </c>
      <c r="C65" s="151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3"/>
      <c r="O65" s="327"/>
      <c r="P65" s="150"/>
      <c r="Q65" s="150"/>
      <c r="R65" s="150"/>
      <c r="S65" s="150"/>
      <c r="T65" s="279"/>
      <c r="U65" s="153"/>
      <c r="V65" s="153"/>
      <c r="W65" s="153"/>
      <c r="X65" s="488"/>
      <c r="Y65" s="78"/>
      <c r="Z65" s="78"/>
      <c r="AA65" s="279"/>
      <c r="AB65" s="279"/>
      <c r="AC65" s="279"/>
      <c r="AD65" s="279"/>
      <c r="AE65" s="279"/>
      <c r="AF65" s="279"/>
      <c r="AG65" s="279"/>
      <c r="AH65" s="279"/>
      <c r="AI65" s="280"/>
      <c r="AJ65" s="559"/>
      <c r="AK65" s="280"/>
      <c r="AL65" s="280"/>
      <c r="AM65" s="280"/>
      <c r="AN65" s="280"/>
      <c r="AO65" s="280"/>
      <c r="AP65" s="280"/>
      <c r="AQ65" s="280"/>
      <c r="AR65" s="280"/>
      <c r="AS65" s="280"/>
      <c r="AT65" s="280"/>
      <c r="AU65" s="280"/>
      <c r="AV65" s="280"/>
      <c r="AW65" s="327"/>
      <c r="AX65" s="150"/>
      <c r="AY65" s="150"/>
      <c r="AZ65" s="150"/>
      <c r="BA65" s="150"/>
      <c r="BB65" s="150"/>
      <c r="BC65" s="150"/>
      <c r="BD65" s="150"/>
      <c r="BE65" s="150"/>
      <c r="BF65" s="169"/>
    </row>
    <row r="66" spans="1:58" x14ac:dyDescent="0.25">
      <c r="A66" s="4"/>
      <c r="B66" s="132" t="s">
        <v>41</v>
      </c>
      <c r="C66" s="170">
        <v>20559107.209999997</v>
      </c>
      <c r="D66" s="153">
        <v>22291444.25</v>
      </c>
      <c r="E66" s="153">
        <v>21803831.550000001</v>
      </c>
      <c r="F66" s="153">
        <v>19892015.600000001</v>
      </c>
      <c r="G66" s="153">
        <v>17460299.770000003</v>
      </c>
      <c r="H66" s="153">
        <v>15581910.019999998</v>
      </c>
      <c r="I66" s="153">
        <v>13802061.17</v>
      </c>
      <c r="J66" s="153">
        <v>12208117.77</v>
      </c>
      <c r="K66" s="153">
        <v>11650278.000000004</v>
      </c>
      <c r="L66" s="153">
        <v>13205992.179999998</v>
      </c>
      <c r="M66" s="153">
        <v>16028381.119999999</v>
      </c>
      <c r="N66" s="153">
        <v>18974445.109999999</v>
      </c>
      <c r="O66" s="369">
        <v>22541897.210000001</v>
      </c>
      <c r="P66" s="153">
        <v>23816098.16</v>
      </c>
      <c r="Q66" s="153">
        <v>24338595.130000003</v>
      </c>
      <c r="R66" s="153">
        <v>23924415.849999998</v>
      </c>
      <c r="S66" s="153">
        <v>21898367.490000002</v>
      </c>
      <c r="T66" s="280">
        <f>+T45+T52+T59</f>
        <v>20631466.129999995</v>
      </c>
      <c r="U66" s="153">
        <v>19504832.57</v>
      </c>
      <c r="V66" s="153">
        <v>18669048.110000003</v>
      </c>
      <c r="W66" s="153">
        <v>18347928.419999998</v>
      </c>
      <c r="X66" s="488">
        <v>19267662.789999999</v>
      </c>
      <c r="Y66" s="78">
        <v>22411609.299999993</v>
      </c>
      <c r="Z66" s="78">
        <v>27504659.160000004</v>
      </c>
      <c r="AA66" s="280">
        <f>+AA45+AA52+AA59</f>
        <v>31546203</v>
      </c>
      <c r="AB66" s="280">
        <v>33137878.75</v>
      </c>
      <c r="AC66" s="280">
        <v>32542814.649999999</v>
      </c>
      <c r="AD66" s="280">
        <f>+AD45+AD52+AD59</f>
        <v>31135545.059999995</v>
      </c>
      <c r="AE66" s="280">
        <v>28305287.300000004</v>
      </c>
      <c r="AF66" s="280">
        <f>+AF45+AF52+AF59</f>
        <v>26016642.460000001</v>
      </c>
      <c r="AG66" s="280">
        <v>23402048.329999998</v>
      </c>
      <c r="AH66" s="280">
        <v>21774689.219999995</v>
      </c>
      <c r="AI66" s="280">
        <f t="shared" ref="AI66:AI70" si="17">+AI45+AI52+AI59</f>
        <v>20129477.300000001</v>
      </c>
      <c r="AJ66" s="559">
        <v>20831913.299999997</v>
      </c>
      <c r="AK66" s="280">
        <v>23711849.019999996</v>
      </c>
      <c r="AL66" s="280"/>
      <c r="AM66" s="280"/>
      <c r="AN66" s="280"/>
      <c r="AO66" s="280"/>
      <c r="AP66" s="280"/>
      <c r="AQ66" s="280"/>
      <c r="AR66" s="280"/>
      <c r="AS66" s="280"/>
      <c r="AT66" s="280"/>
      <c r="AU66" s="280"/>
      <c r="AV66" s="280"/>
      <c r="AW66" s="327">
        <f t="shared" ref="AW66:BF71" si="18">O66-C66</f>
        <v>1982790.0000000037</v>
      </c>
      <c r="AX66" s="150">
        <f t="shared" si="18"/>
        <v>1524653.9100000001</v>
      </c>
      <c r="AY66" s="150">
        <f t="shared" si="18"/>
        <v>2534763.5800000019</v>
      </c>
      <c r="AZ66" s="150">
        <f t="shared" si="18"/>
        <v>4032400.2499999963</v>
      </c>
      <c r="BA66" s="150">
        <f t="shared" si="18"/>
        <v>4438067.7199999988</v>
      </c>
      <c r="BB66" s="150">
        <f t="shared" si="18"/>
        <v>5049556.1099999975</v>
      </c>
      <c r="BC66" s="150">
        <f t="shared" si="18"/>
        <v>5702771.4000000004</v>
      </c>
      <c r="BD66" s="150">
        <f t="shared" si="18"/>
        <v>6460930.3400000036</v>
      </c>
      <c r="BE66" s="150">
        <f t="shared" si="18"/>
        <v>6697650.4199999943</v>
      </c>
      <c r="BF66" s="169">
        <f t="shared" si="18"/>
        <v>6061670.6100000013</v>
      </c>
    </row>
    <row r="67" spans="1:58" x14ac:dyDescent="0.25">
      <c r="A67" s="4"/>
      <c r="B67" s="132" t="s">
        <v>42</v>
      </c>
      <c r="C67" s="170">
        <v>10674423.370000001</v>
      </c>
      <c r="D67" s="153">
        <v>11130106.07</v>
      </c>
      <c r="E67" s="153">
        <v>11351875.27</v>
      </c>
      <c r="F67" s="153">
        <v>10639342.219999999</v>
      </c>
      <c r="G67" s="153">
        <v>10228251.699999999</v>
      </c>
      <c r="H67" s="153">
        <v>9597638.620000001</v>
      </c>
      <c r="I67" s="153">
        <v>9000346.3000000007</v>
      </c>
      <c r="J67" s="153">
        <v>8630358.25</v>
      </c>
      <c r="K67" s="153">
        <v>8410798.2299999986</v>
      </c>
      <c r="L67" s="153">
        <v>8508832.2400000002</v>
      </c>
      <c r="M67" s="153">
        <v>9202538.9700000007</v>
      </c>
      <c r="N67" s="153">
        <v>9848321.5299999993</v>
      </c>
      <c r="O67" s="369">
        <v>10952203.41</v>
      </c>
      <c r="P67" s="153">
        <v>11524867.77</v>
      </c>
      <c r="Q67" s="153">
        <v>11329104.099999998</v>
      </c>
      <c r="R67" s="153">
        <v>11479306</v>
      </c>
      <c r="S67" s="153">
        <v>11434818.6</v>
      </c>
      <c r="T67" s="280">
        <f>+T46+T53+T60</f>
        <v>10823719.710000001</v>
      </c>
      <c r="U67" s="153">
        <v>10576896.880000001</v>
      </c>
      <c r="V67" s="153">
        <v>10394231.07</v>
      </c>
      <c r="W67" s="153">
        <v>10110161.110000001</v>
      </c>
      <c r="X67" s="488">
        <v>10363915.019999996</v>
      </c>
      <c r="Y67" s="78">
        <v>11388180.59</v>
      </c>
      <c r="Z67" s="78">
        <v>13128001.960000001</v>
      </c>
      <c r="AA67" s="280">
        <f>+AA46+AA53+AA60</f>
        <v>15028222</v>
      </c>
      <c r="AB67" s="280">
        <v>14974276.490000002</v>
      </c>
      <c r="AC67" s="280">
        <v>15267407.960000001</v>
      </c>
      <c r="AD67" s="280">
        <f>+AD46+AD53+AD60</f>
        <v>15384187.749999996</v>
      </c>
      <c r="AE67" s="280">
        <v>14683711.740000002</v>
      </c>
      <c r="AF67" s="280">
        <f>+AF46+AF53+AF60</f>
        <v>13661609.460000001</v>
      </c>
      <c r="AG67" s="280">
        <v>12834154.759999998</v>
      </c>
      <c r="AH67" s="280">
        <v>11831953.760000002</v>
      </c>
      <c r="AI67" s="280">
        <f t="shared" si="17"/>
        <v>10206359.100000003</v>
      </c>
      <c r="AJ67" s="559">
        <v>10233711.550000001</v>
      </c>
      <c r="AK67" s="280">
        <v>10903016.749999998</v>
      </c>
      <c r="AL67" s="280"/>
      <c r="AM67" s="280"/>
      <c r="AN67" s="280"/>
      <c r="AO67" s="280"/>
      <c r="AP67" s="280"/>
      <c r="AQ67" s="280"/>
      <c r="AR67" s="280"/>
      <c r="AS67" s="280"/>
      <c r="AT67" s="280"/>
      <c r="AU67" s="280"/>
      <c r="AV67" s="280"/>
      <c r="AW67" s="327">
        <f t="shared" si="18"/>
        <v>277780.03999999911</v>
      </c>
      <c r="AX67" s="150">
        <f t="shared" si="18"/>
        <v>394761.69999999925</v>
      </c>
      <c r="AY67" s="150">
        <f t="shared" si="18"/>
        <v>-22771.170000001788</v>
      </c>
      <c r="AZ67" s="150">
        <f t="shared" si="18"/>
        <v>839963.78000000119</v>
      </c>
      <c r="BA67" s="150">
        <f t="shared" si="18"/>
        <v>1206566.9000000004</v>
      </c>
      <c r="BB67" s="150">
        <f t="shared" si="18"/>
        <v>1226081.0899999999</v>
      </c>
      <c r="BC67" s="150">
        <f t="shared" si="18"/>
        <v>1576550.58</v>
      </c>
      <c r="BD67" s="150">
        <f t="shared" si="18"/>
        <v>1763872.8200000003</v>
      </c>
      <c r="BE67" s="150">
        <f t="shared" si="18"/>
        <v>1699362.8800000027</v>
      </c>
      <c r="BF67" s="169">
        <f t="shared" si="18"/>
        <v>1855082.7799999956</v>
      </c>
    </row>
    <row r="68" spans="1:58" x14ac:dyDescent="0.25">
      <c r="A68" s="4"/>
      <c r="B68" s="132" t="s">
        <v>57</v>
      </c>
      <c r="C68" s="170">
        <v>3990817.1500000013</v>
      </c>
      <c r="D68" s="153">
        <v>4350042.9600000009</v>
      </c>
      <c r="E68" s="153">
        <v>3418745.1099999994</v>
      </c>
      <c r="F68" s="153">
        <v>2337891.4999999991</v>
      </c>
      <c r="G68" s="153">
        <v>1999625.2600000002</v>
      </c>
      <c r="H68" s="153">
        <v>1819335.8599999999</v>
      </c>
      <c r="I68" s="153">
        <v>1477748.3299999998</v>
      </c>
      <c r="J68" s="153">
        <v>1347428.5499999998</v>
      </c>
      <c r="K68" s="153">
        <v>1418189.2299999997</v>
      </c>
      <c r="L68" s="153">
        <v>2793262.0600000005</v>
      </c>
      <c r="M68" s="153">
        <v>3461630.4799999981</v>
      </c>
      <c r="N68" s="153">
        <v>4190541.5600000015</v>
      </c>
      <c r="O68" s="369">
        <v>6012116.3000000007</v>
      </c>
      <c r="P68" s="153">
        <v>7112435.879999999</v>
      </c>
      <c r="Q68" s="153">
        <v>6766560.1999999993</v>
      </c>
      <c r="R68" s="153">
        <v>5584847.4299999997</v>
      </c>
      <c r="S68" s="153">
        <v>4612625.790000001</v>
      </c>
      <c r="T68" s="280">
        <f>+T47+T54+T61</f>
        <v>4253172.29</v>
      </c>
      <c r="U68" s="153">
        <v>3616355.1399999997</v>
      </c>
      <c r="V68" s="153">
        <v>3157998.64</v>
      </c>
      <c r="W68" s="153">
        <v>2949598.8899999997</v>
      </c>
      <c r="X68" s="488">
        <v>3467621.6099999994</v>
      </c>
      <c r="Y68" s="78">
        <v>5780306.8400000008</v>
      </c>
      <c r="Z68" s="78">
        <v>6683312.5000000009</v>
      </c>
      <c r="AA68" s="280">
        <f>+AA47+AA54+AA61</f>
        <v>7048230</v>
      </c>
      <c r="AB68" s="280">
        <v>6255629.8800000018</v>
      </c>
      <c r="AC68" s="280">
        <v>5831098.5</v>
      </c>
      <c r="AD68" s="280">
        <f>+AD47+AD54+AD61</f>
        <v>4286500.6399999997</v>
      </c>
      <c r="AE68" s="280">
        <v>3313983.1699999995</v>
      </c>
      <c r="AF68" s="280">
        <f>+AF47+AF54+AF61</f>
        <v>3031292.5199999996</v>
      </c>
      <c r="AG68" s="280">
        <v>3176490.59</v>
      </c>
      <c r="AH68" s="280">
        <v>2838358.23</v>
      </c>
      <c r="AI68" s="280">
        <f t="shared" si="17"/>
        <v>3295121.7499999991</v>
      </c>
      <c r="AJ68" s="559">
        <v>4743897.1900000004</v>
      </c>
      <c r="AK68" s="280">
        <v>7223881.9899999993</v>
      </c>
      <c r="AL68" s="280"/>
      <c r="AM68" s="280"/>
      <c r="AN68" s="280"/>
      <c r="AO68" s="280"/>
      <c r="AP68" s="280"/>
      <c r="AQ68" s="280"/>
      <c r="AR68" s="280"/>
      <c r="AS68" s="280"/>
      <c r="AT68" s="280"/>
      <c r="AU68" s="280"/>
      <c r="AV68" s="280"/>
      <c r="AW68" s="327">
        <f t="shared" si="18"/>
        <v>2021299.1499999994</v>
      </c>
      <c r="AX68" s="150">
        <f t="shared" si="18"/>
        <v>2762392.9199999981</v>
      </c>
      <c r="AY68" s="150">
        <f t="shared" si="18"/>
        <v>3347815.09</v>
      </c>
      <c r="AZ68" s="150">
        <f t="shared" si="18"/>
        <v>3246955.9300000006</v>
      </c>
      <c r="BA68" s="150">
        <f t="shared" si="18"/>
        <v>2613000.5300000007</v>
      </c>
      <c r="BB68" s="150">
        <f t="shared" si="18"/>
        <v>2433836.4300000002</v>
      </c>
      <c r="BC68" s="150">
        <f t="shared" si="18"/>
        <v>2138606.8099999996</v>
      </c>
      <c r="BD68" s="150">
        <f t="shared" si="18"/>
        <v>1810570.0900000003</v>
      </c>
      <c r="BE68" s="150">
        <f t="shared" si="18"/>
        <v>1531409.66</v>
      </c>
      <c r="BF68" s="169">
        <f t="shared" si="18"/>
        <v>674359.54999999888</v>
      </c>
    </row>
    <row r="69" spans="1:58" x14ac:dyDescent="0.25">
      <c r="A69" s="4"/>
      <c r="B69" s="132" t="s">
        <v>61</v>
      </c>
      <c r="C69" s="170">
        <v>0</v>
      </c>
      <c r="D69" s="153">
        <v>0</v>
      </c>
      <c r="E69" s="153">
        <v>0</v>
      </c>
      <c r="F69" s="153">
        <v>0</v>
      </c>
      <c r="G69" s="153">
        <v>0</v>
      </c>
      <c r="H69" s="153">
        <v>0</v>
      </c>
      <c r="I69" s="153">
        <v>0</v>
      </c>
      <c r="J69" s="153">
        <v>0</v>
      </c>
      <c r="K69" s="153">
        <v>0</v>
      </c>
      <c r="L69" s="153">
        <v>0</v>
      </c>
      <c r="M69" s="153">
        <v>0</v>
      </c>
      <c r="N69" s="153">
        <v>0</v>
      </c>
      <c r="O69" s="369">
        <v>0</v>
      </c>
      <c r="P69" s="153">
        <v>0</v>
      </c>
      <c r="Q69" s="153">
        <v>0</v>
      </c>
      <c r="R69" s="153">
        <v>0</v>
      </c>
      <c r="S69" s="153">
        <v>0</v>
      </c>
      <c r="T69" s="280">
        <f>+T48+T55+T62</f>
        <v>0</v>
      </c>
      <c r="U69" s="153">
        <v>0</v>
      </c>
      <c r="V69" s="153">
        <v>0</v>
      </c>
      <c r="W69" s="153">
        <v>0</v>
      </c>
      <c r="X69" s="488">
        <v>0</v>
      </c>
      <c r="Y69" s="78">
        <v>0</v>
      </c>
      <c r="Z69" s="78">
        <v>0</v>
      </c>
      <c r="AA69" s="280">
        <f>+AA48+AA55+AA62</f>
        <v>0</v>
      </c>
      <c r="AB69" s="280">
        <v>0</v>
      </c>
      <c r="AC69" s="280">
        <v>0</v>
      </c>
      <c r="AD69" s="280">
        <f>+AD48+AD55+AD62</f>
        <v>0</v>
      </c>
      <c r="AE69" s="280">
        <v>0</v>
      </c>
      <c r="AF69" s="280">
        <f>+AF48+AF55+AF62</f>
        <v>0</v>
      </c>
      <c r="AG69" s="280">
        <v>0</v>
      </c>
      <c r="AH69" s="280">
        <v>0</v>
      </c>
      <c r="AI69" s="280">
        <f t="shared" si="17"/>
        <v>0</v>
      </c>
      <c r="AJ69" s="559">
        <v>0</v>
      </c>
      <c r="AK69" s="280">
        <v>0</v>
      </c>
      <c r="AL69" s="280"/>
      <c r="AM69" s="280"/>
      <c r="AN69" s="280"/>
      <c r="AO69" s="280"/>
      <c r="AP69" s="280"/>
      <c r="AQ69" s="280"/>
      <c r="AR69" s="280"/>
      <c r="AS69" s="280"/>
      <c r="AT69" s="280"/>
      <c r="AU69" s="280"/>
      <c r="AV69" s="280"/>
      <c r="AW69" s="327">
        <f t="shared" si="18"/>
        <v>0</v>
      </c>
      <c r="AX69" s="150">
        <f t="shared" si="18"/>
        <v>0</v>
      </c>
      <c r="AY69" s="150">
        <f t="shared" si="18"/>
        <v>0</v>
      </c>
      <c r="AZ69" s="150">
        <f t="shared" si="18"/>
        <v>0</v>
      </c>
      <c r="BA69" s="150">
        <f t="shared" si="18"/>
        <v>0</v>
      </c>
      <c r="BB69" s="150">
        <f t="shared" si="18"/>
        <v>0</v>
      </c>
      <c r="BC69" s="150">
        <f t="shared" si="18"/>
        <v>0</v>
      </c>
      <c r="BD69" s="150">
        <f t="shared" si="18"/>
        <v>0</v>
      </c>
      <c r="BE69" s="150">
        <f t="shared" si="18"/>
        <v>0</v>
      </c>
      <c r="BF69" s="169">
        <f t="shared" si="18"/>
        <v>0</v>
      </c>
    </row>
    <row r="70" spans="1:58" x14ac:dyDescent="0.25">
      <c r="A70" s="4"/>
      <c r="B70" s="132" t="s">
        <v>62</v>
      </c>
      <c r="C70" s="170">
        <v>0</v>
      </c>
      <c r="D70" s="153">
        <v>0</v>
      </c>
      <c r="E70" s="153">
        <v>0</v>
      </c>
      <c r="F70" s="153">
        <v>0</v>
      </c>
      <c r="G70" s="153">
        <v>0</v>
      </c>
      <c r="H70" s="153">
        <v>0</v>
      </c>
      <c r="I70" s="153">
        <v>0</v>
      </c>
      <c r="J70" s="153">
        <v>0</v>
      </c>
      <c r="K70" s="153">
        <v>0</v>
      </c>
      <c r="L70" s="153">
        <v>0</v>
      </c>
      <c r="M70" s="153">
        <v>0</v>
      </c>
      <c r="N70" s="153">
        <v>0</v>
      </c>
      <c r="O70" s="369">
        <v>0</v>
      </c>
      <c r="P70" s="153">
        <v>0</v>
      </c>
      <c r="Q70" s="153">
        <v>0</v>
      </c>
      <c r="R70" s="153">
        <v>0</v>
      </c>
      <c r="S70" s="153">
        <v>0</v>
      </c>
      <c r="T70" s="280">
        <f>+T49+T56+T63</f>
        <v>0</v>
      </c>
      <c r="U70" s="153">
        <v>0</v>
      </c>
      <c r="V70" s="153">
        <v>0</v>
      </c>
      <c r="W70" s="153">
        <v>0</v>
      </c>
      <c r="X70" s="488">
        <v>0</v>
      </c>
      <c r="Y70" s="78">
        <v>0</v>
      </c>
      <c r="Z70" s="78">
        <v>0</v>
      </c>
      <c r="AA70" s="280">
        <f>+AA49+AA56+AA63</f>
        <v>0</v>
      </c>
      <c r="AB70" s="280">
        <v>0</v>
      </c>
      <c r="AC70" s="280">
        <v>0</v>
      </c>
      <c r="AD70" s="280">
        <f>+AD49+AD56+AD63</f>
        <v>0</v>
      </c>
      <c r="AE70" s="280">
        <v>0</v>
      </c>
      <c r="AF70" s="280">
        <f>+AF49+AF56+AF63</f>
        <v>0</v>
      </c>
      <c r="AG70" s="280">
        <v>0</v>
      </c>
      <c r="AH70" s="280">
        <v>0</v>
      </c>
      <c r="AI70" s="280">
        <f t="shared" si="17"/>
        <v>0</v>
      </c>
      <c r="AJ70" s="559">
        <v>0</v>
      </c>
      <c r="AK70" s="280">
        <v>0</v>
      </c>
      <c r="AL70" s="280"/>
      <c r="AM70" s="280"/>
      <c r="AN70" s="280"/>
      <c r="AO70" s="280"/>
      <c r="AP70" s="280"/>
      <c r="AQ70" s="280"/>
      <c r="AR70" s="280"/>
      <c r="AS70" s="280"/>
      <c r="AT70" s="280"/>
      <c r="AU70" s="280"/>
      <c r="AV70" s="280"/>
      <c r="AW70" s="327">
        <f t="shared" si="18"/>
        <v>0</v>
      </c>
      <c r="AX70" s="150">
        <f t="shared" si="18"/>
        <v>0</v>
      </c>
      <c r="AY70" s="150">
        <f t="shared" si="18"/>
        <v>0</v>
      </c>
      <c r="AZ70" s="150">
        <f t="shared" si="18"/>
        <v>0</v>
      </c>
      <c r="BA70" s="150">
        <f t="shared" si="18"/>
        <v>0</v>
      </c>
      <c r="BB70" s="150">
        <f t="shared" si="18"/>
        <v>0</v>
      </c>
      <c r="BC70" s="150">
        <f t="shared" si="18"/>
        <v>0</v>
      </c>
      <c r="BD70" s="150">
        <f t="shared" si="18"/>
        <v>0</v>
      </c>
      <c r="BE70" s="150">
        <f t="shared" si="18"/>
        <v>0</v>
      </c>
      <c r="BF70" s="169">
        <f t="shared" si="18"/>
        <v>0</v>
      </c>
    </row>
    <row r="71" spans="1:58" ht="15.75" thickBot="1" x14ac:dyDescent="0.3">
      <c r="A71" s="4"/>
      <c r="B71" s="179" t="s">
        <v>46</v>
      </c>
      <c r="C71" s="155">
        <v>35224347.729999997</v>
      </c>
      <c r="D71" s="158">
        <v>37771593.280000001</v>
      </c>
      <c r="E71" s="158">
        <v>36574451.93</v>
      </c>
      <c r="F71" s="158">
        <v>32869249.32</v>
      </c>
      <c r="G71" s="158">
        <v>29688176.730000004</v>
      </c>
      <c r="H71" s="158">
        <v>26998884.5</v>
      </c>
      <c r="I71" s="158">
        <v>24280155.799999997</v>
      </c>
      <c r="J71" s="158">
        <v>22185904.57</v>
      </c>
      <c r="K71" s="158">
        <v>21479265.460000005</v>
      </c>
      <c r="L71" s="158">
        <v>24508086.479999997</v>
      </c>
      <c r="M71" s="158">
        <v>28692550.569999997</v>
      </c>
      <c r="N71" s="157">
        <v>33013308.200000003</v>
      </c>
      <c r="O71" s="328">
        <v>39506216.920000002</v>
      </c>
      <c r="P71" s="158">
        <v>42453401.810000002</v>
      </c>
      <c r="Q71" s="158">
        <v>42434259.430000007</v>
      </c>
      <c r="R71" s="158">
        <v>40988569.279999994</v>
      </c>
      <c r="S71" s="158">
        <v>37945811.880000003</v>
      </c>
      <c r="T71" s="281">
        <f>SUM(T66:T70)</f>
        <v>35708358.129999995</v>
      </c>
      <c r="U71" s="157">
        <v>33698084.590000004</v>
      </c>
      <c r="V71" s="157">
        <v>32221277.820000004</v>
      </c>
      <c r="W71" s="157">
        <v>31407688.420000002</v>
      </c>
      <c r="X71" s="105">
        <v>33099199.419999994</v>
      </c>
      <c r="Y71" s="102">
        <v>39580096.729999997</v>
      </c>
      <c r="Z71" s="102">
        <v>47315973.620000005</v>
      </c>
      <c r="AA71" s="281">
        <f>SUM(AA66:AA70)</f>
        <v>53622655</v>
      </c>
      <c r="AB71" s="281">
        <v>54367785.120000005</v>
      </c>
      <c r="AC71" s="281">
        <v>53641321.109999999</v>
      </c>
      <c r="AD71" s="281">
        <f>SUM(AD66:AD70)</f>
        <v>50806233.449999988</v>
      </c>
      <c r="AE71" s="281">
        <v>46302982.210000008</v>
      </c>
      <c r="AF71" s="281">
        <f>SUM(AF66:AF70)</f>
        <v>42709544.439999998</v>
      </c>
      <c r="AG71" s="281">
        <v>39412693.679999992</v>
      </c>
      <c r="AH71" s="281">
        <v>36445001.209999993</v>
      </c>
      <c r="AI71" s="398">
        <f t="shared" ref="AI71" si="19">SUM(AI66:AI70)</f>
        <v>33630958.150000006</v>
      </c>
      <c r="AJ71" s="560">
        <v>35809522.039999999</v>
      </c>
      <c r="AK71" s="398">
        <v>41838747.759999998</v>
      </c>
      <c r="AL71" s="398"/>
      <c r="AM71" s="398"/>
      <c r="AN71" s="398"/>
      <c r="AO71" s="398"/>
      <c r="AP71" s="398"/>
      <c r="AQ71" s="398"/>
      <c r="AR71" s="398"/>
      <c r="AS71" s="398"/>
      <c r="AT71" s="398"/>
      <c r="AU71" s="398"/>
      <c r="AV71" s="398"/>
      <c r="AW71" s="328">
        <f t="shared" si="18"/>
        <v>4281869.1900000051</v>
      </c>
      <c r="AX71" s="158">
        <f t="shared" si="18"/>
        <v>4681808.5300000012</v>
      </c>
      <c r="AY71" s="158">
        <f t="shared" si="18"/>
        <v>5859807.5000000075</v>
      </c>
      <c r="AZ71" s="158">
        <f t="shared" si="18"/>
        <v>8119319.9599999934</v>
      </c>
      <c r="BA71" s="158">
        <f t="shared" si="18"/>
        <v>8257635.1499999985</v>
      </c>
      <c r="BB71" s="158">
        <f t="shared" si="18"/>
        <v>8709473.6299999952</v>
      </c>
      <c r="BC71" s="158">
        <f t="shared" si="18"/>
        <v>9417928.7900000066</v>
      </c>
      <c r="BD71" s="158">
        <f t="shared" si="18"/>
        <v>10035373.250000004</v>
      </c>
      <c r="BE71" s="158">
        <f t="shared" si="18"/>
        <v>9928422.9599999972</v>
      </c>
      <c r="BF71" s="171">
        <f t="shared" si="18"/>
        <v>8591112.9399999976</v>
      </c>
    </row>
    <row r="72" spans="1:58" x14ac:dyDescent="0.25">
      <c r="A72" s="4">
        <v>10</v>
      </c>
      <c r="B72" s="110" t="s">
        <v>38</v>
      </c>
      <c r="C72" s="133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5"/>
      <c r="O72" s="395"/>
      <c r="P72" s="396"/>
      <c r="Q72" s="396"/>
      <c r="R72" s="396"/>
      <c r="S72" s="396"/>
      <c r="T72" s="396"/>
      <c r="U72" s="397"/>
      <c r="V72" s="397"/>
      <c r="W72" s="397"/>
      <c r="X72" s="455"/>
      <c r="Y72" s="349"/>
      <c r="Z72" s="349"/>
      <c r="AA72" s="509"/>
      <c r="AB72" s="509"/>
      <c r="AC72" s="509"/>
      <c r="AD72" s="509"/>
      <c r="AE72" s="509"/>
      <c r="AF72" s="509"/>
      <c r="AG72" s="509"/>
      <c r="AH72" s="509"/>
      <c r="AI72" s="505"/>
      <c r="AJ72" s="555"/>
      <c r="AK72" s="505"/>
      <c r="AL72" s="505"/>
      <c r="AM72" s="505"/>
      <c r="AN72" s="505"/>
      <c r="AO72" s="505"/>
      <c r="AP72" s="505"/>
      <c r="AQ72" s="505"/>
      <c r="AR72" s="505"/>
      <c r="AS72" s="505"/>
      <c r="AT72" s="505"/>
      <c r="AU72" s="505"/>
      <c r="AV72" s="505"/>
      <c r="AW72" s="323"/>
      <c r="AX72" s="136"/>
      <c r="AY72" s="136"/>
      <c r="AZ72" s="136"/>
      <c r="BA72" s="136"/>
      <c r="BB72" s="136"/>
      <c r="BC72" s="136"/>
      <c r="BD72" s="136"/>
      <c r="BE72" s="136"/>
      <c r="BF72" s="172"/>
    </row>
    <row r="73" spans="1:58" x14ac:dyDescent="0.25">
      <c r="A73" s="4"/>
      <c r="B73" s="132" t="s">
        <v>41</v>
      </c>
      <c r="C73" s="143">
        <v>33789405</v>
      </c>
      <c r="D73" s="142">
        <v>20647198</v>
      </c>
      <c r="E73" s="142">
        <v>11809870</v>
      </c>
      <c r="F73" s="142">
        <v>6579667</v>
      </c>
      <c r="G73" s="142">
        <v>4010148</v>
      </c>
      <c r="H73" s="142">
        <v>3326335</v>
      </c>
      <c r="I73" s="142">
        <v>3697307</v>
      </c>
      <c r="J73" s="142">
        <v>6283068</v>
      </c>
      <c r="K73" s="142">
        <v>15874606</v>
      </c>
      <c r="L73" s="142">
        <v>29257761</v>
      </c>
      <c r="M73" s="142">
        <v>32815911</v>
      </c>
      <c r="N73" s="145">
        <v>32070384</v>
      </c>
      <c r="O73" s="325">
        <v>25956350</v>
      </c>
      <c r="P73" s="228">
        <v>20597779</v>
      </c>
      <c r="Q73" s="142">
        <v>15886484</v>
      </c>
      <c r="R73" s="142">
        <v>6764364</v>
      </c>
      <c r="S73" s="142">
        <v>3924721</v>
      </c>
      <c r="T73" s="278">
        <v>3527502</v>
      </c>
      <c r="U73" s="145">
        <v>3848425</v>
      </c>
      <c r="V73" s="145">
        <v>6015358</v>
      </c>
      <c r="W73" s="145">
        <v>13332169</v>
      </c>
      <c r="X73" s="489">
        <v>24522469</v>
      </c>
      <c r="Y73" s="350">
        <v>32716893</v>
      </c>
      <c r="Z73" s="350">
        <v>36207110</v>
      </c>
      <c r="AA73" s="278">
        <v>29530712</v>
      </c>
      <c r="AB73" s="278">
        <v>18692104</v>
      </c>
      <c r="AC73" s="278">
        <v>11893187</v>
      </c>
      <c r="AD73" s="278">
        <v>6015158</v>
      </c>
      <c r="AE73" s="278">
        <v>3909206</v>
      </c>
      <c r="AF73" s="278">
        <v>3462412</v>
      </c>
      <c r="AG73" s="278">
        <v>3625159</v>
      </c>
      <c r="AH73" s="278">
        <v>4426594</v>
      </c>
      <c r="AI73" s="507">
        <v>12778175</v>
      </c>
      <c r="AJ73" s="557">
        <v>24136216</v>
      </c>
      <c r="AK73" s="507">
        <v>31366548</v>
      </c>
      <c r="AL73" s="507"/>
      <c r="AM73" s="507"/>
      <c r="AN73" s="507"/>
      <c r="AO73" s="507"/>
      <c r="AP73" s="507"/>
      <c r="AQ73" s="507"/>
      <c r="AR73" s="507"/>
      <c r="AS73" s="507"/>
      <c r="AT73" s="507"/>
      <c r="AU73" s="507"/>
      <c r="AV73" s="507"/>
      <c r="AW73" s="325">
        <f t="shared" ref="AW73:BF78" si="20">O73-C73</f>
        <v>-7833055</v>
      </c>
      <c r="AX73" s="142">
        <f t="shared" si="20"/>
        <v>-49419</v>
      </c>
      <c r="AY73" s="142">
        <f t="shared" si="20"/>
        <v>4076614</v>
      </c>
      <c r="AZ73" s="142">
        <f t="shared" si="20"/>
        <v>184697</v>
      </c>
      <c r="BA73" s="142">
        <f t="shared" si="20"/>
        <v>-85427</v>
      </c>
      <c r="BB73" s="142">
        <f t="shared" si="20"/>
        <v>201167</v>
      </c>
      <c r="BC73" s="142">
        <f t="shared" si="20"/>
        <v>151118</v>
      </c>
      <c r="BD73" s="142">
        <f t="shared" si="20"/>
        <v>-267710</v>
      </c>
      <c r="BE73" s="142">
        <f t="shared" si="20"/>
        <v>-2542437</v>
      </c>
      <c r="BF73" s="166">
        <f t="shared" si="20"/>
        <v>-4735292</v>
      </c>
    </row>
    <row r="74" spans="1:58" x14ac:dyDescent="0.25">
      <c r="A74" s="4"/>
      <c r="B74" s="132" t="s">
        <v>42</v>
      </c>
      <c r="C74" s="143">
        <v>4352854</v>
      </c>
      <c r="D74" s="142">
        <v>2731019</v>
      </c>
      <c r="E74" s="142">
        <v>1580903</v>
      </c>
      <c r="F74" s="142">
        <v>905510</v>
      </c>
      <c r="G74" s="142">
        <v>565650</v>
      </c>
      <c r="H74" s="142">
        <v>443108</v>
      </c>
      <c r="I74" s="142">
        <v>498375</v>
      </c>
      <c r="J74" s="142">
        <v>790860</v>
      </c>
      <c r="K74" s="142">
        <v>1884260</v>
      </c>
      <c r="L74" s="142">
        <v>3412157</v>
      </c>
      <c r="M74" s="142">
        <v>3722017</v>
      </c>
      <c r="N74" s="145">
        <v>3866742</v>
      </c>
      <c r="O74" s="325">
        <v>3188654</v>
      </c>
      <c r="P74" s="228">
        <v>2624042</v>
      </c>
      <c r="Q74" s="142">
        <v>2120464</v>
      </c>
      <c r="R74" s="142">
        <v>916211</v>
      </c>
      <c r="S74" s="142">
        <v>524225</v>
      </c>
      <c r="T74" s="278">
        <v>476750</v>
      </c>
      <c r="U74" s="145">
        <v>502006</v>
      </c>
      <c r="V74" s="145">
        <v>805746</v>
      </c>
      <c r="W74" s="145">
        <v>1562471</v>
      </c>
      <c r="X74" s="489">
        <v>2915071</v>
      </c>
      <c r="Y74" s="350">
        <v>3955266</v>
      </c>
      <c r="Z74" s="350">
        <v>4399031</v>
      </c>
      <c r="AA74" s="278">
        <v>3778937</v>
      </c>
      <c r="AB74" s="278">
        <v>2462041</v>
      </c>
      <c r="AC74" s="278">
        <v>1659507</v>
      </c>
      <c r="AD74" s="278">
        <v>813072</v>
      </c>
      <c r="AE74" s="278">
        <v>559449</v>
      </c>
      <c r="AF74" s="278">
        <v>501331</v>
      </c>
      <c r="AG74" s="278">
        <v>517496</v>
      </c>
      <c r="AH74" s="278">
        <v>590028</v>
      </c>
      <c r="AI74" s="507">
        <v>1576397</v>
      </c>
      <c r="AJ74" s="557">
        <v>3043037</v>
      </c>
      <c r="AK74" s="507">
        <v>3820905</v>
      </c>
      <c r="AL74" s="507"/>
      <c r="AM74" s="507"/>
      <c r="AN74" s="507"/>
      <c r="AO74" s="507"/>
      <c r="AP74" s="507"/>
      <c r="AQ74" s="507"/>
      <c r="AR74" s="507"/>
      <c r="AS74" s="507"/>
      <c r="AT74" s="507"/>
      <c r="AU74" s="507"/>
      <c r="AV74" s="507"/>
      <c r="AW74" s="325">
        <f t="shared" si="20"/>
        <v>-1164200</v>
      </c>
      <c r="AX74" s="142">
        <f t="shared" si="20"/>
        <v>-106977</v>
      </c>
      <c r="AY74" s="142">
        <f t="shared" si="20"/>
        <v>539561</v>
      </c>
      <c r="AZ74" s="142">
        <f t="shared" si="20"/>
        <v>10701</v>
      </c>
      <c r="BA74" s="142">
        <f t="shared" si="20"/>
        <v>-41425</v>
      </c>
      <c r="BB74" s="142">
        <f t="shared" si="20"/>
        <v>33642</v>
      </c>
      <c r="BC74" s="142">
        <f t="shared" si="20"/>
        <v>3631</v>
      </c>
      <c r="BD74" s="142">
        <f t="shared" si="20"/>
        <v>14886</v>
      </c>
      <c r="BE74" s="142">
        <f t="shared" si="20"/>
        <v>-321789</v>
      </c>
      <c r="BF74" s="166">
        <f t="shared" si="20"/>
        <v>-497086</v>
      </c>
    </row>
    <row r="75" spans="1:58" x14ac:dyDescent="0.25">
      <c r="A75" s="4"/>
      <c r="B75" s="132" t="s">
        <v>43</v>
      </c>
      <c r="C75" s="143">
        <v>10067182</v>
      </c>
      <c r="D75" s="142">
        <v>5871452</v>
      </c>
      <c r="E75" s="142">
        <v>3284000</v>
      </c>
      <c r="F75" s="142">
        <v>1929554</v>
      </c>
      <c r="G75" s="142">
        <v>1327683</v>
      </c>
      <c r="H75" s="142">
        <v>1103525</v>
      </c>
      <c r="I75" s="142">
        <v>1276854</v>
      </c>
      <c r="J75" s="142">
        <v>1880731</v>
      </c>
      <c r="K75" s="142">
        <v>4336380</v>
      </c>
      <c r="L75" s="142">
        <v>8209992</v>
      </c>
      <c r="M75" s="142">
        <v>9468342</v>
      </c>
      <c r="N75" s="145">
        <v>9298684</v>
      </c>
      <c r="O75" s="325">
        <v>7376018</v>
      </c>
      <c r="P75" s="228">
        <v>5250736</v>
      </c>
      <c r="Q75" s="142">
        <v>3776032</v>
      </c>
      <c r="R75" s="142">
        <v>1596240</v>
      </c>
      <c r="S75" s="142">
        <v>1030024</v>
      </c>
      <c r="T75" s="278">
        <v>1014360</v>
      </c>
      <c r="U75" s="145">
        <v>1126093</v>
      </c>
      <c r="V75" s="145">
        <v>1634781</v>
      </c>
      <c r="W75" s="145">
        <v>3480907</v>
      </c>
      <c r="X75" s="489">
        <v>6659935</v>
      </c>
      <c r="Y75" s="350">
        <v>9196103</v>
      </c>
      <c r="Z75" s="350">
        <v>10451940</v>
      </c>
      <c r="AA75" s="278">
        <v>8484589</v>
      </c>
      <c r="AB75" s="278">
        <v>5196618</v>
      </c>
      <c r="AC75" s="278">
        <v>3223801</v>
      </c>
      <c r="AD75" s="278">
        <v>1662239</v>
      </c>
      <c r="AE75" s="278">
        <v>1198024</v>
      </c>
      <c r="AF75" s="278">
        <v>1112024</v>
      </c>
      <c r="AG75" s="278">
        <v>1188766</v>
      </c>
      <c r="AH75" s="278">
        <v>1448007</v>
      </c>
      <c r="AI75" s="507">
        <v>3509555</v>
      </c>
      <c r="AJ75" s="557">
        <v>6667910</v>
      </c>
      <c r="AK75" s="507">
        <v>9185189</v>
      </c>
      <c r="AL75" s="507"/>
      <c r="AM75" s="507"/>
      <c r="AN75" s="507"/>
      <c r="AO75" s="507"/>
      <c r="AP75" s="507"/>
      <c r="AQ75" s="507"/>
      <c r="AR75" s="507"/>
      <c r="AS75" s="507"/>
      <c r="AT75" s="507"/>
      <c r="AU75" s="507"/>
      <c r="AV75" s="507"/>
      <c r="AW75" s="325">
        <f t="shared" si="20"/>
        <v>-2691164</v>
      </c>
      <c r="AX75" s="142">
        <f t="shared" si="20"/>
        <v>-620716</v>
      </c>
      <c r="AY75" s="142">
        <f t="shared" si="20"/>
        <v>492032</v>
      </c>
      <c r="AZ75" s="142">
        <f t="shared" si="20"/>
        <v>-333314</v>
      </c>
      <c r="BA75" s="142">
        <f t="shared" si="20"/>
        <v>-297659</v>
      </c>
      <c r="BB75" s="142">
        <f t="shared" si="20"/>
        <v>-89165</v>
      </c>
      <c r="BC75" s="142">
        <f t="shared" si="20"/>
        <v>-150761</v>
      </c>
      <c r="BD75" s="142">
        <f t="shared" si="20"/>
        <v>-245950</v>
      </c>
      <c r="BE75" s="142">
        <f t="shared" si="20"/>
        <v>-855473</v>
      </c>
      <c r="BF75" s="166">
        <f t="shared" si="20"/>
        <v>-1550057</v>
      </c>
    </row>
    <row r="76" spans="1:58" x14ac:dyDescent="0.25">
      <c r="A76" s="4"/>
      <c r="B76" s="132" t="s">
        <v>44</v>
      </c>
      <c r="C76" s="143">
        <v>15976332</v>
      </c>
      <c r="D76" s="142">
        <v>10555527</v>
      </c>
      <c r="E76" s="142">
        <v>7131426</v>
      </c>
      <c r="F76" s="142">
        <v>4591568</v>
      </c>
      <c r="G76" s="142">
        <v>3046457</v>
      </c>
      <c r="H76" s="142">
        <v>2770387</v>
      </c>
      <c r="I76" s="142">
        <v>3032949</v>
      </c>
      <c r="J76" s="142">
        <v>4548790</v>
      </c>
      <c r="K76" s="142">
        <v>9252920</v>
      </c>
      <c r="L76" s="142">
        <v>13845998</v>
      </c>
      <c r="M76" s="142">
        <v>15739808</v>
      </c>
      <c r="N76" s="145">
        <v>15162473</v>
      </c>
      <c r="O76" s="325">
        <v>12345265</v>
      </c>
      <c r="P76" s="228">
        <v>9656409</v>
      </c>
      <c r="Q76" s="142">
        <v>7089861</v>
      </c>
      <c r="R76" s="142">
        <v>3622414</v>
      </c>
      <c r="S76" s="142">
        <v>2677844</v>
      </c>
      <c r="T76" s="278">
        <v>2605408</v>
      </c>
      <c r="U76" s="145">
        <v>2806336</v>
      </c>
      <c r="V76" s="145">
        <v>4253143</v>
      </c>
      <c r="W76" s="145">
        <v>7727287</v>
      </c>
      <c r="X76" s="489">
        <v>12310764</v>
      </c>
      <c r="Y76" s="350">
        <v>15221962</v>
      </c>
      <c r="Z76" s="350">
        <v>16357869</v>
      </c>
      <c r="AA76" s="278">
        <v>14244850</v>
      </c>
      <c r="AB76" s="278">
        <v>9071913</v>
      </c>
      <c r="AC76" s="278">
        <v>6522586</v>
      </c>
      <c r="AD76" s="278">
        <v>3670225</v>
      </c>
      <c r="AE76" s="278">
        <v>3032023</v>
      </c>
      <c r="AF76" s="278">
        <v>2809213</v>
      </c>
      <c r="AG76" s="278">
        <v>3002072</v>
      </c>
      <c r="AH76" s="278">
        <v>3808996</v>
      </c>
      <c r="AI76" s="507">
        <v>7622866</v>
      </c>
      <c r="AJ76" s="557">
        <v>12325461</v>
      </c>
      <c r="AK76" s="507">
        <v>15500864</v>
      </c>
      <c r="AL76" s="507"/>
      <c r="AM76" s="507"/>
      <c r="AN76" s="507"/>
      <c r="AO76" s="507"/>
      <c r="AP76" s="507"/>
      <c r="AQ76" s="507"/>
      <c r="AR76" s="507"/>
      <c r="AS76" s="507"/>
      <c r="AT76" s="507"/>
      <c r="AU76" s="507"/>
      <c r="AV76" s="507"/>
      <c r="AW76" s="325">
        <f t="shared" si="20"/>
        <v>-3631067</v>
      </c>
      <c r="AX76" s="142">
        <f t="shared" si="20"/>
        <v>-899118</v>
      </c>
      <c r="AY76" s="142">
        <f t="shared" si="20"/>
        <v>-41565</v>
      </c>
      <c r="AZ76" s="142">
        <f t="shared" si="20"/>
        <v>-969154</v>
      </c>
      <c r="BA76" s="142">
        <f t="shared" si="20"/>
        <v>-368613</v>
      </c>
      <c r="BB76" s="142">
        <f t="shared" si="20"/>
        <v>-164979</v>
      </c>
      <c r="BC76" s="142">
        <f t="shared" si="20"/>
        <v>-226613</v>
      </c>
      <c r="BD76" s="142">
        <f t="shared" si="20"/>
        <v>-295647</v>
      </c>
      <c r="BE76" s="142">
        <f t="shared" si="20"/>
        <v>-1525633</v>
      </c>
      <c r="BF76" s="166">
        <f t="shared" si="20"/>
        <v>-1535234</v>
      </c>
    </row>
    <row r="77" spans="1:58" x14ac:dyDescent="0.25">
      <c r="A77" s="4"/>
      <c r="B77" s="132" t="s">
        <v>45</v>
      </c>
      <c r="C77" s="143">
        <v>6914771</v>
      </c>
      <c r="D77" s="142">
        <v>14429107</v>
      </c>
      <c r="E77" s="142">
        <v>17306148</v>
      </c>
      <c r="F77" s="142">
        <v>9781064</v>
      </c>
      <c r="G77" s="142">
        <v>3286532</v>
      </c>
      <c r="H77" s="142">
        <v>8884303</v>
      </c>
      <c r="I77" s="142">
        <v>8176948</v>
      </c>
      <c r="J77" s="142">
        <v>8856298</v>
      </c>
      <c r="K77" s="142">
        <v>19043533</v>
      </c>
      <c r="L77" s="142">
        <v>5268088</v>
      </c>
      <c r="M77" s="142">
        <v>22865062</v>
      </c>
      <c r="N77" s="145">
        <v>18374697</v>
      </c>
      <c r="O77" s="325">
        <v>6342668</v>
      </c>
      <c r="P77" s="228">
        <v>14132130</v>
      </c>
      <c r="Q77" s="142">
        <v>15967389</v>
      </c>
      <c r="R77" s="142">
        <v>4259247</v>
      </c>
      <c r="S77" s="142">
        <v>6273037</v>
      </c>
      <c r="T77" s="278">
        <v>6560206</v>
      </c>
      <c r="U77" s="145">
        <v>6813524</v>
      </c>
      <c r="V77" s="145">
        <v>8806580</v>
      </c>
      <c r="W77" s="145">
        <v>9681684</v>
      </c>
      <c r="X77" s="489">
        <v>12808819</v>
      </c>
      <c r="Y77" s="350">
        <v>12660268</v>
      </c>
      <c r="Z77" s="350">
        <v>28377079</v>
      </c>
      <c r="AA77" s="278">
        <v>5642458</v>
      </c>
      <c r="AB77" s="278">
        <v>13834932</v>
      </c>
      <c r="AC77" s="278">
        <v>11098754</v>
      </c>
      <c r="AD77" s="278">
        <v>9309378</v>
      </c>
      <c r="AE77" s="278">
        <v>8094759</v>
      </c>
      <c r="AF77" s="278">
        <v>8843300</v>
      </c>
      <c r="AG77" s="278">
        <v>9427582</v>
      </c>
      <c r="AH77" s="278">
        <v>8853945</v>
      </c>
      <c r="AI77" s="507">
        <v>9199502</v>
      </c>
      <c r="AJ77" s="557">
        <v>14382443</v>
      </c>
      <c r="AK77" s="507">
        <v>14930029</v>
      </c>
      <c r="AL77" s="507"/>
      <c r="AM77" s="507"/>
      <c r="AN77" s="507"/>
      <c r="AO77" s="507"/>
      <c r="AP77" s="507"/>
      <c r="AQ77" s="507"/>
      <c r="AR77" s="507"/>
      <c r="AS77" s="507"/>
      <c r="AT77" s="507"/>
      <c r="AU77" s="507"/>
      <c r="AV77" s="507"/>
      <c r="AW77" s="325">
        <f t="shared" si="20"/>
        <v>-572103</v>
      </c>
      <c r="AX77" s="142">
        <f t="shared" si="20"/>
        <v>-296977</v>
      </c>
      <c r="AY77" s="142">
        <f t="shared" si="20"/>
        <v>-1338759</v>
      </c>
      <c r="AZ77" s="142">
        <f t="shared" si="20"/>
        <v>-5521817</v>
      </c>
      <c r="BA77" s="142">
        <f t="shared" si="20"/>
        <v>2986505</v>
      </c>
      <c r="BB77" s="142">
        <f t="shared" si="20"/>
        <v>-2324097</v>
      </c>
      <c r="BC77" s="142">
        <f t="shared" si="20"/>
        <v>-1363424</v>
      </c>
      <c r="BD77" s="142">
        <f t="shared" si="20"/>
        <v>-49718</v>
      </c>
      <c r="BE77" s="142">
        <f t="shared" si="20"/>
        <v>-9361849</v>
      </c>
      <c r="BF77" s="166">
        <f t="shared" si="20"/>
        <v>7540731</v>
      </c>
    </row>
    <row r="78" spans="1:58" x14ac:dyDescent="0.25">
      <c r="A78" s="4"/>
      <c r="B78" s="132" t="s">
        <v>46</v>
      </c>
      <c r="C78" s="143">
        <v>71100544</v>
      </c>
      <c r="D78" s="142">
        <v>54234303</v>
      </c>
      <c r="E78" s="142">
        <v>41112347</v>
      </c>
      <c r="F78" s="142">
        <v>23787363</v>
      </c>
      <c r="G78" s="142">
        <v>12236470</v>
      </c>
      <c r="H78" s="142">
        <v>16527658</v>
      </c>
      <c r="I78" s="142">
        <v>16682433</v>
      </c>
      <c r="J78" s="142">
        <v>22359747</v>
      </c>
      <c r="K78" s="142">
        <v>50391699</v>
      </c>
      <c r="L78" s="142">
        <v>59993996</v>
      </c>
      <c r="M78" s="142">
        <v>84611140</v>
      </c>
      <c r="N78" s="145">
        <v>78772980</v>
      </c>
      <c r="O78" s="325">
        <v>55208955</v>
      </c>
      <c r="P78" s="142">
        <v>52261096</v>
      </c>
      <c r="Q78" s="142">
        <v>44840230</v>
      </c>
      <c r="R78" s="142">
        <v>17158476</v>
      </c>
      <c r="S78" s="142">
        <v>14429851</v>
      </c>
      <c r="T78" s="278">
        <f>SUM(T73:T77)</f>
        <v>14184226</v>
      </c>
      <c r="U78" s="145">
        <v>15096384</v>
      </c>
      <c r="V78" s="145">
        <v>21515608</v>
      </c>
      <c r="W78" s="145">
        <v>35784518</v>
      </c>
      <c r="X78" s="489">
        <v>59217058</v>
      </c>
      <c r="Y78" s="350">
        <v>73750492</v>
      </c>
      <c r="Z78" s="350">
        <v>95793029</v>
      </c>
      <c r="AA78" s="278">
        <f>SUM(AA73:AA77)</f>
        <v>61681546</v>
      </c>
      <c r="AB78" s="278">
        <v>49257608</v>
      </c>
      <c r="AC78" s="278">
        <v>34397835</v>
      </c>
      <c r="AD78" s="278">
        <f>SUM(AD73:AD77)</f>
        <v>21470072</v>
      </c>
      <c r="AE78" s="278">
        <v>16793461</v>
      </c>
      <c r="AF78" s="278">
        <f>SUM(AF73:AF77)</f>
        <v>16728280</v>
      </c>
      <c r="AG78" s="278">
        <v>17761075</v>
      </c>
      <c r="AH78" s="278">
        <v>19127570</v>
      </c>
      <c r="AI78" s="507">
        <f t="shared" ref="AI78" si="21">SUM(AI73:AI77)</f>
        <v>34686495</v>
      </c>
      <c r="AJ78" s="557">
        <v>60555067</v>
      </c>
      <c r="AK78" s="507">
        <v>74803535</v>
      </c>
      <c r="AL78" s="507"/>
      <c r="AM78" s="507"/>
      <c r="AN78" s="507"/>
      <c r="AO78" s="507"/>
      <c r="AP78" s="507"/>
      <c r="AQ78" s="507"/>
      <c r="AR78" s="507"/>
      <c r="AS78" s="507"/>
      <c r="AT78" s="507"/>
      <c r="AU78" s="507"/>
      <c r="AV78" s="507"/>
      <c r="AW78" s="325">
        <f t="shared" si="20"/>
        <v>-15891589</v>
      </c>
      <c r="AX78" s="142">
        <f t="shared" si="20"/>
        <v>-1973207</v>
      </c>
      <c r="AY78" s="142">
        <f t="shared" si="20"/>
        <v>3727883</v>
      </c>
      <c r="AZ78" s="142">
        <f t="shared" si="20"/>
        <v>-6628887</v>
      </c>
      <c r="BA78" s="142">
        <f t="shared" si="20"/>
        <v>2193381</v>
      </c>
      <c r="BB78" s="142">
        <f t="shared" si="20"/>
        <v>-2343432</v>
      </c>
      <c r="BC78" s="142">
        <f t="shared" si="20"/>
        <v>-1586049</v>
      </c>
      <c r="BD78" s="142">
        <f t="shared" si="20"/>
        <v>-844139</v>
      </c>
      <c r="BE78" s="142">
        <f t="shared" si="20"/>
        <v>-14607181</v>
      </c>
      <c r="BF78" s="166">
        <f t="shared" si="20"/>
        <v>-776938</v>
      </c>
    </row>
    <row r="79" spans="1:58" x14ac:dyDescent="0.25">
      <c r="A79" s="4">
        <v>11</v>
      </c>
      <c r="B79" s="178" t="s">
        <v>39</v>
      </c>
      <c r="C79" s="151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3"/>
      <c r="O79" s="327"/>
      <c r="P79" s="150"/>
      <c r="Q79" s="150"/>
      <c r="R79" s="150"/>
      <c r="S79" s="150"/>
      <c r="T79" s="279"/>
      <c r="U79" s="153"/>
      <c r="V79" s="153"/>
      <c r="W79" s="153"/>
      <c r="X79" s="490"/>
      <c r="Y79" s="351"/>
      <c r="Z79" s="351"/>
      <c r="AA79" s="279"/>
      <c r="AB79" s="279"/>
      <c r="AC79" s="279"/>
      <c r="AD79" s="279"/>
      <c r="AE79" s="279"/>
      <c r="AF79" s="279"/>
      <c r="AG79" s="279"/>
      <c r="AH79" s="279"/>
      <c r="AI79" s="280"/>
      <c r="AJ79" s="559"/>
      <c r="AK79" s="280"/>
      <c r="AL79" s="280"/>
      <c r="AM79" s="280"/>
      <c r="AN79" s="280"/>
      <c r="AO79" s="280"/>
      <c r="AP79" s="280"/>
      <c r="AQ79" s="280"/>
      <c r="AR79" s="280"/>
      <c r="AS79" s="280"/>
      <c r="AT79" s="280"/>
      <c r="AU79" s="280"/>
      <c r="AV79" s="280"/>
      <c r="AW79" s="327"/>
      <c r="AX79" s="150"/>
      <c r="AY79" s="150"/>
      <c r="AZ79" s="150"/>
      <c r="BA79" s="150"/>
      <c r="BB79" s="150"/>
      <c r="BC79" s="150"/>
      <c r="BD79" s="150"/>
      <c r="BE79" s="150"/>
      <c r="BF79" s="169"/>
    </row>
    <row r="80" spans="1:58" x14ac:dyDescent="0.25">
      <c r="A80" s="4"/>
      <c r="B80" s="132" t="s">
        <v>41</v>
      </c>
      <c r="C80" s="160">
        <v>42057127.630000003</v>
      </c>
      <c r="D80" s="159">
        <v>26490047.430000003</v>
      </c>
      <c r="E80" s="159">
        <v>14784232.41</v>
      </c>
      <c r="F80" s="159">
        <v>8275976.3400000008</v>
      </c>
      <c r="G80" s="159">
        <v>5654804.3800000008</v>
      </c>
      <c r="H80" s="159">
        <v>4856531.0999999996</v>
      </c>
      <c r="I80" s="159">
        <v>5058030.59</v>
      </c>
      <c r="J80" s="159">
        <v>6967848.5700000003</v>
      </c>
      <c r="K80" s="159">
        <v>19159865.07</v>
      </c>
      <c r="L80" s="159">
        <v>41407350.190000005</v>
      </c>
      <c r="M80" s="159">
        <v>46071517.890000001</v>
      </c>
      <c r="N80" s="162">
        <v>44878643.140000001</v>
      </c>
      <c r="O80" s="329">
        <v>36728880.849999994</v>
      </c>
      <c r="P80" s="230">
        <v>29587919.299999997</v>
      </c>
      <c r="Q80" s="159">
        <v>20836344.73</v>
      </c>
      <c r="R80" s="159">
        <v>8455763.4900000002</v>
      </c>
      <c r="S80" s="159">
        <v>5713335.0800000001</v>
      </c>
      <c r="T80" s="282">
        <v>5209529.3000000007</v>
      </c>
      <c r="U80" s="162">
        <v>5426170.7199999997</v>
      </c>
      <c r="V80" s="162">
        <v>6930977.29</v>
      </c>
      <c r="W80" s="162">
        <v>16171937.549999999</v>
      </c>
      <c r="X80" s="106">
        <v>38652924.469999999</v>
      </c>
      <c r="Y80" s="71">
        <v>52829364.07</v>
      </c>
      <c r="Z80" s="71">
        <v>58285020.519999996</v>
      </c>
      <c r="AA80" s="282">
        <v>47983396</v>
      </c>
      <c r="AB80" s="282">
        <v>31268755.5</v>
      </c>
      <c r="AC80" s="282">
        <v>18955490.210000001</v>
      </c>
      <c r="AD80" s="282">
        <v>9377964.4800000004</v>
      </c>
      <c r="AE80" s="282">
        <v>6938217.6200000001</v>
      </c>
      <c r="AF80" s="282">
        <v>6479548.0099999988</v>
      </c>
      <c r="AG80" s="282">
        <v>6816766.7699999996</v>
      </c>
      <c r="AH80" s="282">
        <v>7966330.1600000001</v>
      </c>
      <c r="AI80" s="283">
        <v>21714508.009999998</v>
      </c>
      <c r="AJ80" s="561">
        <v>43890121.200000003</v>
      </c>
      <c r="AK80" s="283">
        <v>56306074.18999999</v>
      </c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327">
        <f t="shared" ref="AW80:BF85" si="22">O80-C80</f>
        <v>-5328246.7800000086</v>
      </c>
      <c r="AX80" s="150">
        <f t="shared" si="22"/>
        <v>3097871.8699999936</v>
      </c>
      <c r="AY80" s="150">
        <f t="shared" si="22"/>
        <v>6052112.3200000003</v>
      </c>
      <c r="AZ80" s="150">
        <f t="shared" si="22"/>
        <v>179787.14999999944</v>
      </c>
      <c r="BA80" s="150">
        <f t="shared" si="22"/>
        <v>58530.699999999255</v>
      </c>
      <c r="BB80" s="150">
        <f t="shared" si="22"/>
        <v>352998.20000000112</v>
      </c>
      <c r="BC80" s="150">
        <f t="shared" si="22"/>
        <v>368140.12999999989</v>
      </c>
      <c r="BD80" s="150">
        <f t="shared" si="22"/>
        <v>-36871.280000000261</v>
      </c>
      <c r="BE80" s="150">
        <f t="shared" si="22"/>
        <v>-2987927.5200000014</v>
      </c>
      <c r="BF80" s="169">
        <f t="shared" si="22"/>
        <v>-2754425.7200000063</v>
      </c>
    </row>
    <row r="81" spans="1:58" x14ac:dyDescent="0.25">
      <c r="A81" s="4"/>
      <c r="B81" s="132" t="s">
        <v>42</v>
      </c>
      <c r="C81" s="160">
        <v>3835849.71</v>
      </c>
      <c r="D81" s="159">
        <v>2481419.1800000002</v>
      </c>
      <c r="E81" s="159">
        <v>1406956.42</v>
      </c>
      <c r="F81" s="159">
        <v>796904.79</v>
      </c>
      <c r="G81" s="159">
        <v>552414.59</v>
      </c>
      <c r="H81" s="159">
        <v>457802.96</v>
      </c>
      <c r="I81" s="159">
        <v>481662.41</v>
      </c>
      <c r="J81" s="159">
        <v>634996.85000000009</v>
      </c>
      <c r="K81" s="159">
        <v>1596974.62</v>
      </c>
      <c r="L81" s="159">
        <v>3469394.0900000003</v>
      </c>
      <c r="M81" s="159">
        <v>3757380.66</v>
      </c>
      <c r="N81" s="162">
        <v>3882371.0100000002</v>
      </c>
      <c r="O81" s="329">
        <v>3256459.9899999998</v>
      </c>
      <c r="P81" s="230">
        <v>2718052.9899999998</v>
      </c>
      <c r="Q81" s="159">
        <v>2005101.99</v>
      </c>
      <c r="R81" s="159">
        <v>817863.76</v>
      </c>
      <c r="S81" s="159">
        <v>543878.47</v>
      </c>
      <c r="T81" s="282">
        <v>507358.35</v>
      </c>
      <c r="U81" s="162">
        <v>514881.67000000004</v>
      </c>
      <c r="V81" s="162">
        <v>679127.25</v>
      </c>
      <c r="W81" s="162">
        <v>1371103.8399999999</v>
      </c>
      <c r="X81" s="106">
        <v>3395548.8400000003</v>
      </c>
      <c r="Y81" s="71">
        <v>4727667.8499999996</v>
      </c>
      <c r="Z81" s="71">
        <v>5240194.99</v>
      </c>
      <c r="AA81" s="282">
        <v>4537764</v>
      </c>
      <c r="AB81" s="282">
        <v>3043243.33</v>
      </c>
      <c r="AC81" s="282">
        <v>1941427.59</v>
      </c>
      <c r="AD81" s="282">
        <v>931645.93</v>
      </c>
      <c r="AE81" s="282">
        <v>718775.22</v>
      </c>
      <c r="AF81" s="282">
        <v>679604.6399999999</v>
      </c>
      <c r="AG81" s="282">
        <v>708139.05</v>
      </c>
      <c r="AH81" s="282">
        <v>781986.11</v>
      </c>
      <c r="AI81" s="283">
        <v>1974854.92</v>
      </c>
      <c r="AJ81" s="561">
        <v>4116047.06</v>
      </c>
      <c r="AK81" s="283">
        <v>5114213.7799999993</v>
      </c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327">
        <f t="shared" si="22"/>
        <v>-579389.7200000002</v>
      </c>
      <c r="AX81" s="150">
        <f t="shared" si="22"/>
        <v>236633.80999999959</v>
      </c>
      <c r="AY81" s="150">
        <f t="shared" si="22"/>
        <v>598145.57000000007</v>
      </c>
      <c r="AZ81" s="150">
        <f t="shared" si="22"/>
        <v>20958.969999999972</v>
      </c>
      <c r="BA81" s="150">
        <f t="shared" si="22"/>
        <v>-8536.1199999999953</v>
      </c>
      <c r="BB81" s="150">
        <f t="shared" si="22"/>
        <v>49555.389999999956</v>
      </c>
      <c r="BC81" s="150">
        <f t="shared" si="22"/>
        <v>33219.260000000068</v>
      </c>
      <c r="BD81" s="150">
        <f t="shared" si="22"/>
        <v>44130.399999999907</v>
      </c>
      <c r="BE81" s="150">
        <f t="shared" si="22"/>
        <v>-225870.78000000026</v>
      </c>
      <c r="BF81" s="169">
        <f t="shared" si="22"/>
        <v>-73845.25</v>
      </c>
    </row>
    <row r="82" spans="1:58" x14ac:dyDescent="0.25">
      <c r="A82" s="4"/>
      <c r="B82" s="132" t="s">
        <v>43</v>
      </c>
      <c r="C82" s="160">
        <v>9281881</v>
      </c>
      <c r="D82" s="159">
        <v>5577296.8399999999</v>
      </c>
      <c r="E82" s="159">
        <v>2922160.28</v>
      </c>
      <c r="F82" s="159">
        <v>1656537.34</v>
      </c>
      <c r="G82" s="159">
        <v>1233788.3799999999</v>
      </c>
      <c r="H82" s="159">
        <v>1049088.1399999999</v>
      </c>
      <c r="I82" s="159">
        <v>1107305.49</v>
      </c>
      <c r="J82" s="159">
        <v>1378819.51</v>
      </c>
      <c r="K82" s="159">
        <v>3845053.34</v>
      </c>
      <c r="L82" s="159">
        <v>8752192.7699999996</v>
      </c>
      <c r="M82" s="159">
        <v>10020730.359999999</v>
      </c>
      <c r="N82" s="162">
        <v>9789860.0199999996</v>
      </c>
      <c r="O82" s="329">
        <v>7839775.2200000007</v>
      </c>
      <c r="P82" s="230">
        <v>5660240.2400000002</v>
      </c>
      <c r="Q82" s="159">
        <v>3614199.85</v>
      </c>
      <c r="R82" s="159">
        <v>1430719.8699999999</v>
      </c>
      <c r="S82" s="159">
        <v>1060813.9500000002</v>
      </c>
      <c r="T82" s="282">
        <v>1022884.5</v>
      </c>
      <c r="U82" s="162">
        <v>1075630.02</v>
      </c>
      <c r="V82" s="162">
        <v>1272693.22</v>
      </c>
      <c r="W82" s="162">
        <v>2965066.78</v>
      </c>
      <c r="X82" s="106">
        <v>7372485.2699999996</v>
      </c>
      <c r="Y82" s="71">
        <v>10312382.319999998</v>
      </c>
      <c r="Z82" s="71">
        <v>11652350.029999999</v>
      </c>
      <c r="AA82" s="282">
        <v>9535294</v>
      </c>
      <c r="AB82" s="282">
        <v>5966232.7000000002</v>
      </c>
      <c r="AC82" s="282">
        <v>3408282.4</v>
      </c>
      <c r="AD82" s="282">
        <v>1641613.21</v>
      </c>
      <c r="AE82" s="282">
        <v>1310710.9000000001</v>
      </c>
      <c r="AF82" s="282">
        <v>1276789.07</v>
      </c>
      <c r="AG82" s="282">
        <v>1362218.85</v>
      </c>
      <c r="AH82" s="282">
        <v>1609908.8499999999</v>
      </c>
      <c r="AI82" s="283">
        <v>4044798.2</v>
      </c>
      <c r="AJ82" s="561">
        <v>8438442.9700000007</v>
      </c>
      <c r="AK82" s="283">
        <v>11512196.689999999</v>
      </c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327">
        <f t="shared" si="22"/>
        <v>-1442105.7799999993</v>
      </c>
      <c r="AX82" s="150">
        <f t="shared" si="22"/>
        <v>82943.400000000373</v>
      </c>
      <c r="AY82" s="150">
        <f t="shared" si="22"/>
        <v>692039.5700000003</v>
      </c>
      <c r="AZ82" s="150">
        <f t="shared" si="22"/>
        <v>-225817.4700000002</v>
      </c>
      <c r="BA82" s="150">
        <f t="shared" si="22"/>
        <v>-172974.4299999997</v>
      </c>
      <c r="BB82" s="150">
        <f t="shared" si="22"/>
        <v>-26203.639999999898</v>
      </c>
      <c r="BC82" s="150">
        <f t="shared" si="22"/>
        <v>-31675.469999999972</v>
      </c>
      <c r="BD82" s="150">
        <f t="shared" si="22"/>
        <v>-106126.29000000004</v>
      </c>
      <c r="BE82" s="150">
        <f t="shared" si="22"/>
        <v>-879986.56</v>
      </c>
      <c r="BF82" s="169">
        <f t="shared" si="22"/>
        <v>-1379707.5</v>
      </c>
    </row>
    <row r="83" spans="1:58" x14ac:dyDescent="0.25">
      <c r="A83" s="4"/>
      <c r="B83" s="132" t="s">
        <v>44</v>
      </c>
      <c r="C83" s="160">
        <v>9474982.2100000009</v>
      </c>
      <c r="D83" s="159">
        <v>6250502.7200000007</v>
      </c>
      <c r="E83" s="159">
        <v>3469151.12</v>
      </c>
      <c r="F83" s="159">
        <v>1987923.04</v>
      </c>
      <c r="G83" s="159">
        <v>1219155.0899999999</v>
      </c>
      <c r="H83" s="159">
        <v>1062656.3700000001</v>
      </c>
      <c r="I83" s="159">
        <v>1101201.5899999999</v>
      </c>
      <c r="J83" s="159">
        <v>1472994.73</v>
      </c>
      <c r="K83" s="159">
        <v>4861085.41</v>
      </c>
      <c r="L83" s="159">
        <v>9520207.1799999997</v>
      </c>
      <c r="M83" s="159">
        <v>10690539.780000001</v>
      </c>
      <c r="N83" s="162">
        <v>10179849.51</v>
      </c>
      <c r="O83" s="329">
        <v>8350610.5600000005</v>
      </c>
      <c r="P83" s="230">
        <v>6571026.5</v>
      </c>
      <c r="Q83" s="159">
        <v>3816220.45</v>
      </c>
      <c r="R83" s="159">
        <v>1530804.79</v>
      </c>
      <c r="S83" s="159">
        <v>1127531.74</v>
      </c>
      <c r="T83" s="282">
        <v>1043290.0800000001</v>
      </c>
      <c r="U83" s="162">
        <v>1092680.25</v>
      </c>
      <c r="V83" s="162">
        <v>1488845.0899999999</v>
      </c>
      <c r="W83" s="162">
        <v>3881885.98</v>
      </c>
      <c r="X83" s="106">
        <v>8840450.1099999994</v>
      </c>
      <c r="Y83" s="71">
        <v>11871695.379999999</v>
      </c>
      <c r="Z83" s="71">
        <v>12948824.319999998</v>
      </c>
      <c r="AA83" s="282">
        <v>11263367</v>
      </c>
      <c r="AB83" s="282">
        <v>6797667.0200000014</v>
      </c>
      <c r="AC83" s="282">
        <v>4208333.6900000004</v>
      </c>
      <c r="AD83" s="282">
        <v>1806339.9699999997</v>
      </c>
      <c r="AE83" s="282">
        <v>1560608.85</v>
      </c>
      <c r="AF83" s="282">
        <v>1509772.91</v>
      </c>
      <c r="AG83" s="282">
        <v>1600529.31</v>
      </c>
      <c r="AH83" s="282">
        <v>2118356.86</v>
      </c>
      <c r="AI83" s="283">
        <v>5646312.1100000003</v>
      </c>
      <c r="AJ83" s="561">
        <v>10546772.840000002</v>
      </c>
      <c r="AK83" s="283">
        <v>13537454.25</v>
      </c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327">
        <f t="shared" si="22"/>
        <v>-1124371.6500000004</v>
      </c>
      <c r="AX83" s="150">
        <f t="shared" si="22"/>
        <v>320523.77999999933</v>
      </c>
      <c r="AY83" s="150">
        <f t="shared" si="22"/>
        <v>347069.33000000007</v>
      </c>
      <c r="AZ83" s="150">
        <f t="shared" si="22"/>
        <v>-457118.25</v>
      </c>
      <c r="BA83" s="150">
        <f t="shared" si="22"/>
        <v>-91623.34999999986</v>
      </c>
      <c r="BB83" s="150">
        <f t="shared" si="22"/>
        <v>-19366.290000000037</v>
      </c>
      <c r="BC83" s="150">
        <f t="shared" si="22"/>
        <v>-8521.339999999851</v>
      </c>
      <c r="BD83" s="150">
        <f t="shared" si="22"/>
        <v>15850.35999999987</v>
      </c>
      <c r="BE83" s="150">
        <f t="shared" si="22"/>
        <v>-979199.43000000017</v>
      </c>
      <c r="BF83" s="169">
        <f t="shared" si="22"/>
        <v>-679757.0700000003</v>
      </c>
    </row>
    <row r="84" spans="1:58" x14ac:dyDescent="0.25">
      <c r="A84" s="4"/>
      <c r="B84" s="132" t="s">
        <v>45</v>
      </c>
      <c r="C84" s="160">
        <v>4820660.8600000003</v>
      </c>
      <c r="D84" s="159">
        <v>5804687.5399999991</v>
      </c>
      <c r="E84" s="159">
        <v>4800871.0999999996</v>
      </c>
      <c r="F84" s="159">
        <v>2493334.1</v>
      </c>
      <c r="G84" s="159">
        <v>1346263.1600000001</v>
      </c>
      <c r="H84" s="159">
        <v>2055374.9899999998</v>
      </c>
      <c r="I84" s="159">
        <v>1718945.24</v>
      </c>
      <c r="J84" s="159">
        <v>1893009.61</v>
      </c>
      <c r="K84" s="159">
        <v>5750201.2700000005</v>
      </c>
      <c r="L84" s="159">
        <v>4430811.42</v>
      </c>
      <c r="M84" s="159">
        <v>10075968.57</v>
      </c>
      <c r="N84" s="162">
        <v>8421946.9800000004</v>
      </c>
      <c r="O84" s="329">
        <v>4795369.8</v>
      </c>
      <c r="P84" s="230">
        <v>6639903.1700000009</v>
      </c>
      <c r="Q84" s="159">
        <v>5294733.4700000007</v>
      </c>
      <c r="R84" s="159">
        <v>1384909.6700000002</v>
      </c>
      <c r="S84" s="159">
        <v>1663024.5699999998</v>
      </c>
      <c r="T84" s="282">
        <v>2275428.62</v>
      </c>
      <c r="U84" s="162">
        <v>2220529.1500000004</v>
      </c>
      <c r="V84" s="162">
        <v>2205324.42</v>
      </c>
      <c r="W84" s="162">
        <v>2956862.6399999997</v>
      </c>
      <c r="X84" s="106">
        <v>6545726.6600000001</v>
      </c>
      <c r="Y84" s="71">
        <v>6720870.46</v>
      </c>
      <c r="Z84" s="71">
        <v>13071587.629999999</v>
      </c>
      <c r="AA84" s="282">
        <v>4622843</v>
      </c>
      <c r="AB84" s="282">
        <v>6978983.1400000006</v>
      </c>
      <c r="AC84" s="282">
        <v>5279710.08</v>
      </c>
      <c r="AD84" s="282">
        <v>2942169.38</v>
      </c>
      <c r="AE84" s="282">
        <v>2673860.4100000006</v>
      </c>
      <c r="AF84" s="282">
        <v>2845293.5199999996</v>
      </c>
      <c r="AG84" s="282">
        <v>3131927.08</v>
      </c>
      <c r="AH84" s="282">
        <v>3133550.95</v>
      </c>
      <c r="AI84" s="283">
        <v>4467216.8900000006</v>
      </c>
      <c r="AJ84" s="561">
        <v>7939244.7299999995</v>
      </c>
      <c r="AK84" s="283">
        <v>9503921.3300000001</v>
      </c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327">
        <f t="shared" si="22"/>
        <v>-25291.060000000522</v>
      </c>
      <c r="AX84" s="150">
        <f t="shared" si="22"/>
        <v>835215.63000000175</v>
      </c>
      <c r="AY84" s="150">
        <f t="shared" si="22"/>
        <v>493862.37000000104</v>
      </c>
      <c r="AZ84" s="150">
        <f t="shared" si="22"/>
        <v>-1108424.43</v>
      </c>
      <c r="BA84" s="150">
        <f t="shared" si="22"/>
        <v>316761.40999999968</v>
      </c>
      <c r="BB84" s="150">
        <f t="shared" si="22"/>
        <v>220053.63000000035</v>
      </c>
      <c r="BC84" s="150">
        <f t="shared" si="22"/>
        <v>501583.91000000038</v>
      </c>
      <c r="BD84" s="150">
        <f t="shared" si="22"/>
        <v>312314.80999999982</v>
      </c>
      <c r="BE84" s="150">
        <f t="shared" si="22"/>
        <v>-2793338.6300000008</v>
      </c>
      <c r="BF84" s="169">
        <f t="shared" si="22"/>
        <v>2114915.2400000002</v>
      </c>
    </row>
    <row r="85" spans="1:58" x14ac:dyDescent="0.25">
      <c r="A85" s="4"/>
      <c r="B85" s="132" t="s">
        <v>46</v>
      </c>
      <c r="C85" s="160">
        <v>69470501.410000011</v>
      </c>
      <c r="D85" s="159">
        <v>46603953.710000001</v>
      </c>
      <c r="E85" s="159">
        <v>27383371.329999998</v>
      </c>
      <c r="F85" s="159">
        <v>15210675.610000001</v>
      </c>
      <c r="G85" s="159">
        <v>10006425.600000001</v>
      </c>
      <c r="H85" s="159">
        <v>9481453.5599999987</v>
      </c>
      <c r="I85" s="159">
        <v>9467145.3200000003</v>
      </c>
      <c r="J85" s="159">
        <v>12347669.27</v>
      </c>
      <c r="K85" s="159">
        <v>35213179.710000001</v>
      </c>
      <c r="L85" s="159">
        <v>67579955.650000006</v>
      </c>
      <c r="M85" s="159">
        <v>80616137.25999999</v>
      </c>
      <c r="N85" s="162">
        <v>77152670.660000011</v>
      </c>
      <c r="O85" s="329">
        <v>60971096.419999994</v>
      </c>
      <c r="P85" s="159">
        <v>51177142.199999996</v>
      </c>
      <c r="Q85" s="159">
        <v>35566600.490000002</v>
      </c>
      <c r="R85" s="159">
        <v>13620061.58</v>
      </c>
      <c r="S85" s="159">
        <v>10108583.810000001</v>
      </c>
      <c r="T85" s="282">
        <f>SUM(T80:T84)</f>
        <v>10058490.850000001</v>
      </c>
      <c r="U85" s="162">
        <v>10329891.810000001</v>
      </c>
      <c r="V85" s="162">
        <v>12576967.27</v>
      </c>
      <c r="W85" s="162">
        <v>27346856.790000003</v>
      </c>
      <c r="X85" s="106">
        <v>64807135.349999994</v>
      </c>
      <c r="Y85" s="71">
        <v>86461980.079999983</v>
      </c>
      <c r="Z85" s="71">
        <v>101197977.48999998</v>
      </c>
      <c r="AA85" s="282">
        <f>SUM(AA80:AA84)</f>
        <v>77942664</v>
      </c>
      <c r="AB85" s="282">
        <v>54054881.690000005</v>
      </c>
      <c r="AC85" s="282">
        <v>33793243.969999999</v>
      </c>
      <c r="AD85" s="282">
        <f>SUM(AD80:AD84)</f>
        <v>16699732.969999999</v>
      </c>
      <c r="AE85" s="282">
        <v>13202173</v>
      </c>
      <c r="AF85" s="282">
        <f>SUM(AF80:AF84)</f>
        <v>12791008.149999999</v>
      </c>
      <c r="AG85" s="282">
        <v>13619581.060000001</v>
      </c>
      <c r="AH85" s="282">
        <v>15610132.93</v>
      </c>
      <c r="AI85" s="283">
        <f t="shared" ref="AI85" si="23">SUM(AI80:AI84)</f>
        <v>37847690.129999995</v>
      </c>
      <c r="AJ85" s="561">
        <v>74930628.800000012</v>
      </c>
      <c r="AK85" s="283">
        <v>95973860.239999995</v>
      </c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329">
        <f t="shared" si="22"/>
        <v>-8499404.990000017</v>
      </c>
      <c r="AX85" s="159">
        <f t="shared" si="22"/>
        <v>4573188.4899999946</v>
      </c>
      <c r="AY85" s="159">
        <f t="shared" si="22"/>
        <v>8183229.1600000039</v>
      </c>
      <c r="AZ85" s="159">
        <f t="shared" si="22"/>
        <v>-1590614.0300000012</v>
      </c>
      <c r="BA85" s="159">
        <f t="shared" si="22"/>
        <v>102158.20999999903</v>
      </c>
      <c r="BB85" s="159">
        <f t="shared" si="22"/>
        <v>577037.29000000283</v>
      </c>
      <c r="BC85" s="159">
        <f t="shared" si="22"/>
        <v>862746.49000000022</v>
      </c>
      <c r="BD85" s="159">
        <f t="shared" si="22"/>
        <v>229298</v>
      </c>
      <c r="BE85" s="159">
        <f t="shared" si="22"/>
        <v>-7866322.9199999981</v>
      </c>
      <c r="BF85" s="173">
        <f t="shared" si="22"/>
        <v>-2772820.3000000119</v>
      </c>
    </row>
    <row r="86" spans="1:58" x14ac:dyDescent="0.25">
      <c r="A86" s="4">
        <v>12</v>
      </c>
      <c r="B86" s="178" t="s">
        <v>37</v>
      </c>
      <c r="C86" s="174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315"/>
      <c r="O86" s="370"/>
      <c r="P86" s="175"/>
      <c r="Q86" s="175"/>
      <c r="R86" s="175"/>
      <c r="S86" s="175"/>
      <c r="T86" s="175"/>
      <c r="U86" s="315"/>
      <c r="V86" s="315"/>
      <c r="W86" s="315"/>
      <c r="X86" s="381"/>
      <c r="Y86" s="315"/>
      <c r="Z86" s="315"/>
      <c r="AA86" s="511"/>
      <c r="AB86" s="511"/>
      <c r="AC86" s="511"/>
      <c r="AD86" s="511"/>
      <c r="AE86" s="511"/>
      <c r="AF86" s="511"/>
      <c r="AG86" s="511"/>
      <c r="AH86" s="511"/>
      <c r="AI86" s="543"/>
      <c r="AJ86" s="562"/>
      <c r="AK86" s="543"/>
      <c r="AL86" s="543"/>
      <c r="AM86" s="543"/>
      <c r="AN86" s="543"/>
      <c r="AO86" s="543"/>
      <c r="AP86" s="543"/>
      <c r="AQ86" s="543"/>
      <c r="AR86" s="543"/>
      <c r="AS86" s="543"/>
      <c r="AT86" s="543"/>
      <c r="AU86" s="543"/>
      <c r="AV86" s="543"/>
      <c r="AW86" s="370"/>
      <c r="AX86" s="175"/>
      <c r="AY86" s="175"/>
      <c r="AZ86" s="175"/>
      <c r="BA86" s="175"/>
      <c r="BB86" s="175"/>
      <c r="BC86" s="175"/>
      <c r="BD86" s="175"/>
      <c r="BE86" s="175"/>
      <c r="BF86" s="381"/>
    </row>
    <row r="87" spans="1:58" x14ac:dyDescent="0.25">
      <c r="A87" s="4"/>
      <c r="B87" s="132" t="s">
        <v>41</v>
      </c>
      <c r="C87" s="174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315"/>
      <c r="O87" s="370"/>
      <c r="P87" s="175"/>
      <c r="Q87" s="175"/>
      <c r="R87" s="175"/>
      <c r="S87" s="175"/>
      <c r="T87" s="175"/>
      <c r="U87" s="315"/>
      <c r="V87" s="315"/>
      <c r="W87" s="315"/>
      <c r="X87" s="381"/>
      <c r="Y87" s="315"/>
      <c r="Z87" s="315"/>
      <c r="AA87" s="511"/>
      <c r="AB87" s="511"/>
      <c r="AC87" s="511"/>
      <c r="AD87" s="511"/>
      <c r="AE87" s="511"/>
      <c r="AF87" s="511"/>
      <c r="AG87" s="511"/>
      <c r="AH87" s="511"/>
      <c r="AI87" s="543"/>
      <c r="AJ87" s="562"/>
      <c r="AK87" s="543"/>
      <c r="AL87" s="543"/>
      <c r="AM87" s="543"/>
      <c r="AN87" s="543"/>
      <c r="AO87" s="543"/>
      <c r="AP87" s="543"/>
      <c r="AQ87" s="543"/>
      <c r="AR87" s="543"/>
      <c r="AS87" s="543"/>
      <c r="AT87" s="543"/>
      <c r="AU87" s="543"/>
      <c r="AV87" s="543"/>
      <c r="AW87" s="382">
        <f t="shared" ref="AW87:BF92" si="24">O87-C87</f>
        <v>0</v>
      </c>
      <c r="AX87" s="383">
        <f t="shared" si="24"/>
        <v>0</v>
      </c>
      <c r="AY87" s="383">
        <f t="shared" si="24"/>
        <v>0</v>
      </c>
      <c r="AZ87" s="383">
        <f t="shared" si="24"/>
        <v>0</v>
      </c>
      <c r="BA87" s="383">
        <f t="shared" si="24"/>
        <v>0</v>
      </c>
      <c r="BB87" s="383">
        <f t="shared" si="24"/>
        <v>0</v>
      </c>
      <c r="BC87" s="383">
        <f t="shared" si="24"/>
        <v>0</v>
      </c>
      <c r="BD87" s="383">
        <f t="shared" si="24"/>
        <v>0</v>
      </c>
      <c r="BE87" s="383">
        <f t="shared" si="24"/>
        <v>0</v>
      </c>
      <c r="BF87" s="384">
        <f t="shared" si="24"/>
        <v>0</v>
      </c>
    </row>
    <row r="88" spans="1:58" x14ac:dyDescent="0.25">
      <c r="A88" s="4"/>
      <c r="B88" s="132" t="s">
        <v>42</v>
      </c>
      <c r="C88" s="174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315"/>
      <c r="O88" s="370"/>
      <c r="P88" s="175"/>
      <c r="Q88" s="175"/>
      <c r="R88" s="175"/>
      <c r="S88" s="175"/>
      <c r="T88" s="175"/>
      <c r="U88" s="315"/>
      <c r="V88" s="315"/>
      <c r="W88" s="315"/>
      <c r="X88" s="381"/>
      <c r="Y88" s="315"/>
      <c r="Z88" s="315"/>
      <c r="AA88" s="511"/>
      <c r="AB88" s="511"/>
      <c r="AC88" s="511"/>
      <c r="AD88" s="511"/>
      <c r="AE88" s="511"/>
      <c r="AF88" s="511"/>
      <c r="AG88" s="511"/>
      <c r="AH88" s="511"/>
      <c r="AI88" s="543"/>
      <c r="AJ88" s="562"/>
      <c r="AK88" s="543"/>
      <c r="AL88" s="543"/>
      <c r="AM88" s="543"/>
      <c r="AN88" s="543"/>
      <c r="AO88" s="543"/>
      <c r="AP88" s="543"/>
      <c r="AQ88" s="543"/>
      <c r="AR88" s="543"/>
      <c r="AS88" s="543"/>
      <c r="AT88" s="543"/>
      <c r="AU88" s="543"/>
      <c r="AV88" s="543"/>
      <c r="AW88" s="382">
        <f t="shared" si="24"/>
        <v>0</v>
      </c>
      <c r="AX88" s="383">
        <f t="shared" si="24"/>
        <v>0</v>
      </c>
      <c r="AY88" s="383">
        <f t="shared" si="24"/>
        <v>0</v>
      </c>
      <c r="AZ88" s="383">
        <f t="shared" si="24"/>
        <v>0</v>
      </c>
      <c r="BA88" s="383">
        <f t="shared" si="24"/>
        <v>0</v>
      </c>
      <c r="BB88" s="383">
        <f t="shared" si="24"/>
        <v>0</v>
      </c>
      <c r="BC88" s="383">
        <f t="shared" si="24"/>
        <v>0</v>
      </c>
      <c r="BD88" s="383">
        <f t="shared" si="24"/>
        <v>0</v>
      </c>
      <c r="BE88" s="383">
        <f t="shared" si="24"/>
        <v>0</v>
      </c>
      <c r="BF88" s="384">
        <f t="shared" si="24"/>
        <v>0</v>
      </c>
    </row>
    <row r="89" spans="1:58" x14ac:dyDescent="0.25">
      <c r="A89" s="4"/>
      <c r="B89" s="132" t="s">
        <v>43</v>
      </c>
      <c r="C89" s="174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315"/>
      <c r="O89" s="370"/>
      <c r="P89" s="175"/>
      <c r="Q89" s="175"/>
      <c r="R89" s="175"/>
      <c r="S89" s="175"/>
      <c r="T89" s="175"/>
      <c r="U89" s="315"/>
      <c r="V89" s="315"/>
      <c r="W89" s="315"/>
      <c r="X89" s="381"/>
      <c r="Y89" s="315"/>
      <c r="Z89" s="315"/>
      <c r="AA89" s="511"/>
      <c r="AB89" s="511"/>
      <c r="AC89" s="511"/>
      <c r="AD89" s="511"/>
      <c r="AE89" s="511"/>
      <c r="AF89" s="511"/>
      <c r="AG89" s="511"/>
      <c r="AH89" s="511"/>
      <c r="AI89" s="543"/>
      <c r="AJ89" s="562"/>
      <c r="AK89" s="543"/>
      <c r="AL89" s="543"/>
      <c r="AM89" s="543"/>
      <c r="AN89" s="543"/>
      <c r="AO89" s="543"/>
      <c r="AP89" s="543"/>
      <c r="AQ89" s="543"/>
      <c r="AR89" s="543"/>
      <c r="AS89" s="543"/>
      <c r="AT89" s="543"/>
      <c r="AU89" s="543"/>
      <c r="AV89" s="543"/>
      <c r="AW89" s="382">
        <f t="shared" si="24"/>
        <v>0</v>
      </c>
      <c r="AX89" s="383">
        <f t="shared" si="24"/>
        <v>0</v>
      </c>
      <c r="AY89" s="383">
        <f t="shared" si="24"/>
        <v>0</v>
      </c>
      <c r="AZ89" s="383">
        <f t="shared" si="24"/>
        <v>0</v>
      </c>
      <c r="BA89" s="383">
        <f t="shared" si="24"/>
        <v>0</v>
      </c>
      <c r="BB89" s="383">
        <f t="shared" si="24"/>
        <v>0</v>
      </c>
      <c r="BC89" s="383">
        <f t="shared" si="24"/>
        <v>0</v>
      </c>
      <c r="BD89" s="383">
        <f t="shared" si="24"/>
        <v>0</v>
      </c>
      <c r="BE89" s="383">
        <f t="shared" si="24"/>
        <v>0</v>
      </c>
      <c r="BF89" s="384">
        <f t="shared" si="24"/>
        <v>0</v>
      </c>
    </row>
    <row r="90" spans="1:58" x14ac:dyDescent="0.25">
      <c r="A90" s="4"/>
      <c r="B90" s="132" t="s">
        <v>44</v>
      </c>
      <c r="C90" s="174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315"/>
      <c r="O90" s="370"/>
      <c r="P90" s="175"/>
      <c r="Q90" s="175"/>
      <c r="R90" s="175"/>
      <c r="S90" s="175"/>
      <c r="T90" s="175"/>
      <c r="U90" s="315"/>
      <c r="V90" s="315"/>
      <c r="W90" s="315"/>
      <c r="X90" s="381"/>
      <c r="Y90" s="315"/>
      <c r="Z90" s="315"/>
      <c r="AA90" s="511"/>
      <c r="AB90" s="511"/>
      <c r="AC90" s="511"/>
      <c r="AD90" s="511"/>
      <c r="AE90" s="511"/>
      <c r="AF90" s="511"/>
      <c r="AG90" s="511"/>
      <c r="AH90" s="511"/>
      <c r="AI90" s="543"/>
      <c r="AJ90" s="562"/>
      <c r="AK90" s="543"/>
      <c r="AL90" s="543"/>
      <c r="AM90" s="543"/>
      <c r="AN90" s="543"/>
      <c r="AO90" s="543"/>
      <c r="AP90" s="543"/>
      <c r="AQ90" s="543"/>
      <c r="AR90" s="543"/>
      <c r="AS90" s="543"/>
      <c r="AT90" s="543"/>
      <c r="AU90" s="543"/>
      <c r="AV90" s="543"/>
      <c r="AW90" s="382">
        <f t="shared" si="24"/>
        <v>0</v>
      </c>
      <c r="AX90" s="383">
        <f t="shared" si="24"/>
        <v>0</v>
      </c>
      <c r="AY90" s="383">
        <f t="shared" si="24"/>
        <v>0</v>
      </c>
      <c r="AZ90" s="383">
        <f t="shared" si="24"/>
        <v>0</v>
      </c>
      <c r="BA90" s="383">
        <f t="shared" si="24"/>
        <v>0</v>
      </c>
      <c r="BB90" s="383">
        <f t="shared" si="24"/>
        <v>0</v>
      </c>
      <c r="BC90" s="383">
        <f t="shared" si="24"/>
        <v>0</v>
      </c>
      <c r="BD90" s="383">
        <f t="shared" si="24"/>
        <v>0</v>
      </c>
      <c r="BE90" s="383">
        <f t="shared" si="24"/>
        <v>0</v>
      </c>
      <c r="BF90" s="384">
        <f t="shared" si="24"/>
        <v>0</v>
      </c>
    </row>
    <row r="91" spans="1:58" x14ac:dyDescent="0.25">
      <c r="A91" s="4"/>
      <c r="B91" s="132" t="s">
        <v>45</v>
      </c>
      <c r="C91" s="174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315"/>
      <c r="O91" s="370"/>
      <c r="P91" s="175"/>
      <c r="Q91" s="175"/>
      <c r="R91" s="175"/>
      <c r="S91" s="175"/>
      <c r="T91" s="175"/>
      <c r="U91" s="315"/>
      <c r="V91" s="315"/>
      <c r="W91" s="315"/>
      <c r="X91" s="381"/>
      <c r="Y91" s="315"/>
      <c r="Z91" s="315"/>
      <c r="AA91" s="511"/>
      <c r="AB91" s="511"/>
      <c r="AC91" s="511"/>
      <c r="AD91" s="511"/>
      <c r="AE91" s="511"/>
      <c r="AF91" s="511"/>
      <c r="AG91" s="511"/>
      <c r="AH91" s="511"/>
      <c r="AI91" s="543"/>
      <c r="AJ91" s="562"/>
      <c r="AK91" s="543"/>
      <c r="AL91" s="543"/>
      <c r="AM91" s="543"/>
      <c r="AN91" s="543"/>
      <c r="AO91" s="543"/>
      <c r="AP91" s="543"/>
      <c r="AQ91" s="543"/>
      <c r="AR91" s="543"/>
      <c r="AS91" s="543"/>
      <c r="AT91" s="543"/>
      <c r="AU91" s="543"/>
      <c r="AV91" s="543"/>
      <c r="AW91" s="382">
        <f t="shared" si="24"/>
        <v>0</v>
      </c>
      <c r="AX91" s="383">
        <f t="shared" si="24"/>
        <v>0</v>
      </c>
      <c r="AY91" s="383">
        <f t="shared" si="24"/>
        <v>0</v>
      </c>
      <c r="AZ91" s="383">
        <f t="shared" si="24"/>
        <v>0</v>
      </c>
      <c r="BA91" s="383">
        <f t="shared" si="24"/>
        <v>0</v>
      </c>
      <c r="BB91" s="383">
        <f t="shared" si="24"/>
        <v>0</v>
      </c>
      <c r="BC91" s="383">
        <f t="shared" si="24"/>
        <v>0</v>
      </c>
      <c r="BD91" s="383">
        <f t="shared" si="24"/>
        <v>0</v>
      </c>
      <c r="BE91" s="383">
        <f t="shared" si="24"/>
        <v>0</v>
      </c>
      <c r="BF91" s="384">
        <f t="shared" si="24"/>
        <v>0</v>
      </c>
    </row>
    <row r="92" spans="1:58" x14ac:dyDescent="0.25">
      <c r="A92" s="4"/>
      <c r="B92" s="132" t="s">
        <v>46</v>
      </c>
      <c r="C92" s="176">
        <v>0</v>
      </c>
      <c r="D92" s="175">
        <v>0</v>
      </c>
      <c r="E92" s="175">
        <v>0</v>
      </c>
      <c r="F92" s="175">
        <v>0</v>
      </c>
      <c r="G92" s="175">
        <v>0</v>
      </c>
      <c r="H92" s="175">
        <v>0</v>
      </c>
      <c r="I92" s="175">
        <v>0</v>
      </c>
      <c r="J92" s="175">
        <v>0</v>
      </c>
      <c r="K92" s="175">
        <v>0</v>
      </c>
      <c r="L92" s="175">
        <v>0</v>
      </c>
      <c r="M92" s="175">
        <v>0</v>
      </c>
      <c r="N92" s="315">
        <v>0</v>
      </c>
      <c r="O92" s="370">
        <v>0</v>
      </c>
      <c r="P92" s="175">
        <v>0</v>
      </c>
      <c r="Q92" s="175">
        <v>0</v>
      </c>
      <c r="R92" s="175">
        <v>0</v>
      </c>
      <c r="S92" s="175">
        <v>0</v>
      </c>
      <c r="T92" s="175">
        <v>0</v>
      </c>
      <c r="U92" s="315">
        <v>0</v>
      </c>
      <c r="V92" s="315">
        <v>0</v>
      </c>
      <c r="W92" s="315">
        <v>0</v>
      </c>
      <c r="X92" s="381">
        <v>0</v>
      </c>
      <c r="Y92" s="315">
        <v>0</v>
      </c>
      <c r="Z92" s="315">
        <v>0</v>
      </c>
      <c r="AA92" s="511">
        <f>SUM(AA87:AA91)</f>
        <v>0</v>
      </c>
      <c r="AB92" s="511">
        <v>0</v>
      </c>
      <c r="AC92" s="511">
        <v>0</v>
      </c>
      <c r="AD92" s="511">
        <f>SUM(AD87:AD91)</f>
        <v>0</v>
      </c>
      <c r="AE92" s="511">
        <v>0</v>
      </c>
      <c r="AF92" s="511">
        <f>SUM(AF87:AF91)</f>
        <v>0</v>
      </c>
      <c r="AG92" s="511">
        <v>0</v>
      </c>
      <c r="AH92" s="511">
        <v>0</v>
      </c>
      <c r="AI92" s="543">
        <f t="shared" ref="AI92" si="25">SUM(AI87:AI91)</f>
        <v>0</v>
      </c>
      <c r="AJ92" s="562">
        <v>0</v>
      </c>
      <c r="AK92" s="543">
        <v>0</v>
      </c>
      <c r="AL92" s="543"/>
      <c r="AM92" s="543"/>
      <c r="AN92" s="543"/>
      <c r="AO92" s="543"/>
      <c r="AP92" s="543"/>
      <c r="AQ92" s="543"/>
      <c r="AR92" s="543"/>
      <c r="AS92" s="543"/>
      <c r="AT92" s="543"/>
      <c r="AU92" s="543"/>
      <c r="AV92" s="543"/>
      <c r="AW92" s="370">
        <f t="shared" si="24"/>
        <v>0</v>
      </c>
      <c r="AX92" s="175">
        <f t="shared" si="24"/>
        <v>0</v>
      </c>
      <c r="AY92" s="175">
        <f t="shared" si="24"/>
        <v>0</v>
      </c>
      <c r="AZ92" s="175">
        <f t="shared" si="24"/>
        <v>0</v>
      </c>
      <c r="BA92" s="175">
        <f t="shared" si="24"/>
        <v>0</v>
      </c>
      <c r="BB92" s="175">
        <f t="shared" si="24"/>
        <v>0</v>
      </c>
      <c r="BC92" s="175">
        <f t="shared" si="24"/>
        <v>0</v>
      </c>
      <c r="BD92" s="175">
        <f t="shared" si="24"/>
        <v>0</v>
      </c>
      <c r="BE92" s="175">
        <f t="shared" si="24"/>
        <v>0</v>
      </c>
      <c r="BF92" s="381">
        <f t="shared" si="24"/>
        <v>0</v>
      </c>
    </row>
    <row r="93" spans="1:58" x14ac:dyDescent="0.25">
      <c r="A93" s="4">
        <v>13</v>
      </c>
      <c r="B93" s="180" t="s">
        <v>48</v>
      </c>
      <c r="C93" s="177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1"/>
      <c r="O93" s="329"/>
      <c r="P93" s="163"/>
      <c r="Q93" s="163"/>
      <c r="R93" s="163"/>
      <c r="S93" s="163"/>
      <c r="T93" s="163"/>
      <c r="U93" s="161"/>
      <c r="V93" s="162"/>
      <c r="W93" s="162"/>
      <c r="X93" s="491"/>
      <c r="Y93" s="352"/>
      <c r="Z93" s="352"/>
      <c r="AA93" s="282"/>
      <c r="AB93" s="282"/>
      <c r="AC93" s="282"/>
      <c r="AD93" s="275"/>
      <c r="AE93" s="282"/>
      <c r="AF93" s="275"/>
      <c r="AG93" s="282"/>
      <c r="AH93" s="282"/>
      <c r="AI93" s="274"/>
      <c r="AJ93" s="561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327"/>
      <c r="AX93" s="150"/>
      <c r="AY93" s="150"/>
      <c r="AZ93" s="150"/>
      <c r="BA93" s="150"/>
      <c r="BB93" s="150"/>
      <c r="BC93" s="150"/>
      <c r="BD93" s="150"/>
      <c r="BE93" s="150"/>
      <c r="BF93" s="169"/>
    </row>
    <row r="94" spans="1:58" x14ac:dyDescent="0.25">
      <c r="A94" s="4"/>
      <c r="B94" s="132" t="s">
        <v>41</v>
      </c>
      <c r="C94" s="160">
        <v>42057127.630000003</v>
      </c>
      <c r="D94" s="162">
        <v>26490047.430000003</v>
      </c>
      <c r="E94" s="162">
        <v>14784232.41</v>
      </c>
      <c r="F94" s="162">
        <v>8275976.3400000008</v>
      </c>
      <c r="G94" s="162">
        <v>5654804.3800000008</v>
      </c>
      <c r="H94" s="162">
        <v>4856531.0999999996</v>
      </c>
      <c r="I94" s="162">
        <v>5058030.59</v>
      </c>
      <c r="J94" s="162">
        <v>6967848.5700000003</v>
      </c>
      <c r="K94" s="162">
        <v>19159865.07</v>
      </c>
      <c r="L94" s="162">
        <v>41407350.190000005</v>
      </c>
      <c r="M94" s="162">
        <v>46071517.890000001</v>
      </c>
      <c r="N94" s="162">
        <v>44878643.140000001</v>
      </c>
      <c r="O94" s="371">
        <v>36728880.849999994</v>
      </c>
      <c r="P94" s="162">
        <v>29587919.299999997</v>
      </c>
      <c r="Q94" s="162">
        <v>20836344.73</v>
      </c>
      <c r="R94" s="162">
        <v>8455763.4900000002</v>
      </c>
      <c r="S94" s="162">
        <v>5713335.0800000001</v>
      </c>
      <c r="T94" s="283">
        <f>T80+T87</f>
        <v>5209529.3000000007</v>
      </c>
      <c r="U94" s="162">
        <v>5426170.7199999997</v>
      </c>
      <c r="V94" s="162">
        <v>6930977.29</v>
      </c>
      <c r="W94" s="162">
        <v>16171937.549999999</v>
      </c>
      <c r="X94" s="106">
        <v>38652924.469999999</v>
      </c>
      <c r="Y94" s="71">
        <v>52829364.07</v>
      </c>
      <c r="Z94" s="71">
        <v>58285020.519999996</v>
      </c>
      <c r="AA94" s="283">
        <f>AA80+AA87</f>
        <v>47983396</v>
      </c>
      <c r="AB94" s="283">
        <v>31268755.5</v>
      </c>
      <c r="AC94" s="283">
        <v>18955490.210000001</v>
      </c>
      <c r="AD94" s="283">
        <f>AD80+AD87</f>
        <v>9377964.4800000004</v>
      </c>
      <c r="AE94" s="283">
        <v>6938217.6200000001</v>
      </c>
      <c r="AF94" s="283">
        <f t="shared" ref="AF94:AF98" si="26">AF80+AF87</f>
        <v>6479548.0099999988</v>
      </c>
      <c r="AG94" s="283">
        <v>6816766.7699999996</v>
      </c>
      <c r="AH94" s="283">
        <v>7966330.1600000001</v>
      </c>
      <c r="AI94" s="283">
        <f t="shared" ref="AI94:AI98" si="27">AI80+AI87</f>
        <v>21714508.009999998</v>
      </c>
      <c r="AJ94" s="561">
        <v>43890121.200000003</v>
      </c>
      <c r="AK94" s="283">
        <v>56306074.18999999</v>
      </c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329">
        <f t="shared" ref="AW94:BF99" si="28">O94-C94</f>
        <v>-5328246.7800000086</v>
      </c>
      <c r="AX94" s="159">
        <f t="shared" si="28"/>
        <v>3097871.8699999936</v>
      </c>
      <c r="AY94" s="159">
        <f t="shared" si="28"/>
        <v>6052112.3200000003</v>
      </c>
      <c r="AZ94" s="159">
        <f t="shared" si="28"/>
        <v>179787.14999999944</v>
      </c>
      <c r="BA94" s="159">
        <f t="shared" si="28"/>
        <v>58530.699999999255</v>
      </c>
      <c r="BB94" s="159">
        <f t="shared" si="28"/>
        <v>352998.20000000112</v>
      </c>
      <c r="BC94" s="159">
        <f t="shared" si="28"/>
        <v>368140.12999999989</v>
      </c>
      <c r="BD94" s="159">
        <f t="shared" si="28"/>
        <v>-36871.280000000261</v>
      </c>
      <c r="BE94" s="159">
        <f t="shared" si="28"/>
        <v>-2987927.5200000014</v>
      </c>
      <c r="BF94" s="173">
        <f t="shared" si="28"/>
        <v>-2754425.7200000063</v>
      </c>
    </row>
    <row r="95" spans="1:58" x14ac:dyDescent="0.25">
      <c r="A95" s="4"/>
      <c r="B95" s="132" t="s">
        <v>42</v>
      </c>
      <c r="C95" s="160">
        <v>3835849.71</v>
      </c>
      <c r="D95" s="162">
        <v>2481419.1800000002</v>
      </c>
      <c r="E95" s="162">
        <v>1406956.42</v>
      </c>
      <c r="F95" s="162">
        <v>796904.79</v>
      </c>
      <c r="G95" s="162">
        <v>552414.59</v>
      </c>
      <c r="H95" s="162">
        <v>457802.96</v>
      </c>
      <c r="I95" s="162">
        <v>481662.41</v>
      </c>
      <c r="J95" s="162">
        <v>634996.85000000009</v>
      </c>
      <c r="K95" s="162">
        <v>1596974.62</v>
      </c>
      <c r="L95" s="162">
        <v>3469394.0900000003</v>
      </c>
      <c r="M95" s="162">
        <v>3757380.66</v>
      </c>
      <c r="N95" s="162">
        <v>3882371.0100000002</v>
      </c>
      <c r="O95" s="371">
        <v>3256459.9899999998</v>
      </c>
      <c r="P95" s="162">
        <v>2718052.9899999998</v>
      </c>
      <c r="Q95" s="162">
        <v>2005101.99</v>
      </c>
      <c r="R95" s="162">
        <v>817863.76</v>
      </c>
      <c r="S95" s="162">
        <v>543878.47</v>
      </c>
      <c r="T95" s="283">
        <f>T81+T88</f>
        <v>507358.35</v>
      </c>
      <c r="U95" s="162">
        <v>514881.67000000004</v>
      </c>
      <c r="V95" s="162">
        <v>679127.25</v>
      </c>
      <c r="W95" s="162">
        <v>1371103.8399999999</v>
      </c>
      <c r="X95" s="106">
        <v>3395548.8400000003</v>
      </c>
      <c r="Y95" s="71">
        <v>4727667.8499999996</v>
      </c>
      <c r="Z95" s="71">
        <v>5240194.99</v>
      </c>
      <c r="AA95" s="283">
        <f>AA81+AA88</f>
        <v>4537764</v>
      </c>
      <c r="AB95" s="283">
        <v>3043243.33</v>
      </c>
      <c r="AC95" s="283">
        <v>1941427.59</v>
      </c>
      <c r="AD95" s="283">
        <f>AD81+AD88</f>
        <v>931645.93</v>
      </c>
      <c r="AE95" s="283">
        <v>718775.22</v>
      </c>
      <c r="AF95" s="283">
        <f t="shared" si="26"/>
        <v>679604.6399999999</v>
      </c>
      <c r="AG95" s="283">
        <v>708139.05</v>
      </c>
      <c r="AH95" s="283">
        <v>781986.11</v>
      </c>
      <c r="AI95" s="283">
        <f t="shared" si="27"/>
        <v>1974854.92</v>
      </c>
      <c r="AJ95" s="561">
        <v>4116047.06</v>
      </c>
      <c r="AK95" s="283">
        <v>5114213.7799999993</v>
      </c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329">
        <f t="shared" si="28"/>
        <v>-579389.7200000002</v>
      </c>
      <c r="AX95" s="159">
        <f t="shared" si="28"/>
        <v>236633.80999999959</v>
      </c>
      <c r="AY95" s="159">
        <f t="shared" si="28"/>
        <v>598145.57000000007</v>
      </c>
      <c r="AZ95" s="159">
        <f t="shared" si="28"/>
        <v>20958.969999999972</v>
      </c>
      <c r="BA95" s="159">
        <f t="shared" si="28"/>
        <v>-8536.1199999999953</v>
      </c>
      <c r="BB95" s="159">
        <f t="shared" si="28"/>
        <v>49555.389999999956</v>
      </c>
      <c r="BC95" s="159">
        <f t="shared" si="28"/>
        <v>33219.260000000068</v>
      </c>
      <c r="BD95" s="159">
        <f t="shared" si="28"/>
        <v>44130.399999999907</v>
      </c>
      <c r="BE95" s="159">
        <f t="shared" si="28"/>
        <v>-225870.78000000026</v>
      </c>
      <c r="BF95" s="173">
        <f t="shared" si="28"/>
        <v>-73845.25</v>
      </c>
    </row>
    <row r="96" spans="1:58" x14ac:dyDescent="0.25">
      <c r="A96" s="4"/>
      <c r="B96" s="132" t="s">
        <v>43</v>
      </c>
      <c r="C96" s="160">
        <v>9281881</v>
      </c>
      <c r="D96" s="162">
        <v>5577296.8399999999</v>
      </c>
      <c r="E96" s="162">
        <v>2922160.28</v>
      </c>
      <c r="F96" s="162">
        <v>1656537.34</v>
      </c>
      <c r="G96" s="162">
        <v>1233788.3799999999</v>
      </c>
      <c r="H96" s="162">
        <v>1049088.1399999999</v>
      </c>
      <c r="I96" s="162">
        <v>1107305.49</v>
      </c>
      <c r="J96" s="162">
        <v>1378819.51</v>
      </c>
      <c r="K96" s="162">
        <v>3845053.34</v>
      </c>
      <c r="L96" s="162">
        <v>8752192.7699999996</v>
      </c>
      <c r="M96" s="162">
        <v>10020730.359999999</v>
      </c>
      <c r="N96" s="162">
        <v>9789860.0199999996</v>
      </c>
      <c r="O96" s="371">
        <v>7839775.2200000007</v>
      </c>
      <c r="P96" s="162">
        <v>5660240.2400000002</v>
      </c>
      <c r="Q96" s="162">
        <v>3614199.85</v>
      </c>
      <c r="R96" s="162">
        <v>1430719.8699999999</v>
      </c>
      <c r="S96" s="162">
        <v>1060813.9500000002</v>
      </c>
      <c r="T96" s="283">
        <f>T82+T89</f>
        <v>1022884.5</v>
      </c>
      <c r="U96" s="162">
        <v>1075630.02</v>
      </c>
      <c r="V96" s="162">
        <v>1272693.22</v>
      </c>
      <c r="W96" s="162">
        <v>2965066.78</v>
      </c>
      <c r="X96" s="106">
        <v>7372485.2699999996</v>
      </c>
      <c r="Y96" s="71">
        <v>10312382.319999998</v>
      </c>
      <c r="Z96" s="71">
        <v>11652350.029999999</v>
      </c>
      <c r="AA96" s="283">
        <f>AA82+AA89</f>
        <v>9535294</v>
      </c>
      <c r="AB96" s="283">
        <v>5966232.7000000002</v>
      </c>
      <c r="AC96" s="283">
        <v>3408282.4</v>
      </c>
      <c r="AD96" s="283">
        <f>AD82+AD89</f>
        <v>1641613.21</v>
      </c>
      <c r="AE96" s="283">
        <v>1310710.9000000001</v>
      </c>
      <c r="AF96" s="283">
        <f t="shared" si="26"/>
        <v>1276789.07</v>
      </c>
      <c r="AG96" s="283">
        <v>1362218.85</v>
      </c>
      <c r="AH96" s="283">
        <v>1609908.8499999999</v>
      </c>
      <c r="AI96" s="283">
        <f t="shared" si="27"/>
        <v>4044798.2</v>
      </c>
      <c r="AJ96" s="561">
        <v>8438442.9700000007</v>
      </c>
      <c r="AK96" s="283">
        <v>11512196.689999999</v>
      </c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329">
        <f t="shared" si="28"/>
        <v>-1442105.7799999993</v>
      </c>
      <c r="AX96" s="159">
        <f t="shared" si="28"/>
        <v>82943.400000000373</v>
      </c>
      <c r="AY96" s="159">
        <f t="shared" si="28"/>
        <v>692039.5700000003</v>
      </c>
      <c r="AZ96" s="159">
        <f t="shared" si="28"/>
        <v>-225817.4700000002</v>
      </c>
      <c r="BA96" s="159">
        <f t="shared" si="28"/>
        <v>-172974.4299999997</v>
      </c>
      <c r="BB96" s="159">
        <f t="shared" si="28"/>
        <v>-26203.639999999898</v>
      </c>
      <c r="BC96" s="159">
        <f t="shared" si="28"/>
        <v>-31675.469999999972</v>
      </c>
      <c r="BD96" s="159">
        <f t="shared" si="28"/>
        <v>-106126.29000000004</v>
      </c>
      <c r="BE96" s="159">
        <f t="shared" si="28"/>
        <v>-879986.56</v>
      </c>
      <c r="BF96" s="173">
        <f t="shared" si="28"/>
        <v>-1379707.5</v>
      </c>
    </row>
    <row r="97" spans="1:58" x14ac:dyDescent="0.25">
      <c r="A97" s="4"/>
      <c r="B97" s="132" t="s">
        <v>44</v>
      </c>
      <c r="C97" s="160">
        <v>9474982.2100000009</v>
      </c>
      <c r="D97" s="162">
        <v>6250502.7200000007</v>
      </c>
      <c r="E97" s="162">
        <v>3469151.12</v>
      </c>
      <c r="F97" s="162">
        <v>1987923.04</v>
      </c>
      <c r="G97" s="162">
        <v>1219155.0899999999</v>
      </c>
      <c r="H97" s="162">
        <v>1062656.3700000001</v>
      </c>
      <c r="I97" s="162">
        <v>1101201.5899999999</v>
      </c>
      <c r="J97" s="162">
        <v>1472994.73</v>
      </c>
      <c r="K97" s="162">
        <v>4861085.41</v>
      </c>
      <c r="L97" s="162">
        <v>9520207.1799999997</v>
      </c>
      <c r="M97" s="162">
        <v>10690539.780000001</v>
      </c>
      <c r="N97" s="162">
        <v>10179849.51</v>
      </c>
      <c r="O97" s="371">
        <v>8350610.5600000005</v>
      </c>
      <c r="P97" s="162">
        <v>6571026.5</v>
      </c>
      <c r="Q97" s="162">
        <v>3816220.45</v>
      </c>
      <c r="R97" s="162">
        <v>1530804.79</v>
      </c>
      <c r="S97" s="162">
        <v>1127531.74</v>
      </c>
      <c r="T97" s="283">
        <f>T83+T90</f>
        <v>1043290.0800000001</v>
      </c>
      <c r="U97" s="162">
        <v>1092680.25</v>
      </c>
      <c r="V97" s="162">
        <v>1488845.0899999999</v>
      </c>
      <c r="W97" s="162">
        <v>3881885.98</v>
      </c>
      <c r="X97" s="106">
        <v>8840450.1099999994</v>
      </c>
      <c r="Y97" s="71">
        <v>11871695.379999999</v>
      </c>
      <c r="Z97" s="71">
        <v>12948824.319999998</v>
      </c>
      <c r="AA97" s="283">
        <f>AA83+AA90</f>
        <v>11263367</v>
      </c>
      <c r="AB97" s="283">
        <v>6797667.0200000014</v>
      </c>
      <c r="AC97" s="283">
        <v>4208333.6900000004</v>
      </c>
      <c r="AD97" s="283">
        <f>AD83+AD90</f>
        <v>1806339.9699999997</v>
      </c>
      <c r="AE97" s="283">
        <v>1560608.85</v>
      </c>
      <c r="AF97" s="283">
        <f t="shared" si="26"/>
        <v>1509772.91</v>
      </c>
      <c r="AG97" s="283">
        <v>1600529.31</v>
      </c>
      <c r="AH97" s="283">
        <v>2118356.86</v>
      </c>
      <c r="AI97" s="283">
        <f t="shared" si="27"/>
        <v>5646312.1100000003</v>
      </c>
      <c r="AJ97" s="561">
        <v>10546772.840000002</v>
      </c>
      <c r="AK97" s="283">
        <v>13537454.25</v>
      </c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329">
        <f t="shared" si="28"/>
        <v>-1124371.6500000004</v>
      </c>
      <c r="AX97" s="159">
        <f t="shared" si="28"/>
        <v>320523.77999999933</v>
      </c>
      <c r="AY97" s="159">
        <f t="shared" si="28"/>
        <v>347069.33000000007</v>
      </c>
      <c r="AZ97" s="159">
        <f t="shared" si="28"/>
        <v>-457118.25</v>
      </c>
      <c r="BA97" s="159">
        <f t="shared" si="28"/>
        <v>-91623.34999999986</v>
      </c>
      <c r="BB97" s="159">
        <f t="shared" si="28"/>
        <v>-19366.290000000037</v>
      </c>
      <c r="BC97" s="159">
        <f t="shared" si="28"/>
        <v>-8521.339999999851</v>
      </c>
      <c r="BD97" s="159">
        <f t="shared" si="28"/>
        <v>15850.35999999987</v>
      </c>
      <c r="BE97" s="159">
        <f t="shared" si="28"/>
        <v>-979199.43000000017</v>
      </c>
      <c r="BF97" s="173">
        <f t="shared" si="28"/>
        <v>-679757.0700000003</v>
      </c>
    </row>
    <row r="98" spans="1:58" x14ac:dyDescent="0.25">
      <c r="A98" s="4"/>
      <c r="B98" s="132" t="s">
        <v>45</v>
      </c>
      <c r="C98" s="160">
        <v>4820660.8600000003</v>
      </c>
      <c r="D98" s="162">
        <v>5804687.5399999991</v>
      </c>
      <c r="E98" s="162">
        <v>4800871.0999999996</v>
      </c>
      <c r="F98" s="162">
        <v>2493334.1</v>
      </c>
      <c r="G98" s="162">
        <v>1346263.1600000001</v>
      </c>
      <c r="H98" s="162">
        <v>2055374.9899999998</v>
      </c>
      <c r="I98" s="162">
        <v>1718945.24</v>
      </c>
      <c r="J98" s="162">
        <v>1893009.61</v>
      </c>
      <c r="K98" s="162">
        <v>5750201.2700000005</v>
      </c>
      <c r="L98" s="162">
        <v>4430811.42</v>
      </c>
      <c r="M98" s="162">
        <v>10075968.57</v>
      </c>
      <c r="N98" s="162">
        <v>8421946.9800000004</v>
      </c>
      <c r="O98" s="371">
        <v>4795369.8</v>
      </c>
      <c r="P98" s="162">
        <v>6639903.1700000009</v>
      </c>
      <c r="Q98" s="162">
        <v>5294733.4700000007</v>
      </c>
      <c r="R98" s="162">
        <v>1384909.6700000002</v>
      </c>
      <c r="S98" s="162">
        <v>1663024.5699999998</v>
      </c>
      <c r="T98" s="283">
        <f>T84+T91</f>
        <v>2275428.62</v>
      </c>
      <c r="U98" s="162">
        <v>2220529.1500000004</v>
      </c>
      <c r="V98" s="162">
        <v>2205324.42</v>
      </c>
      <c r="W98" s="162">
        <v>2956862.6399999997</v>
      </c>
      <c r="X98" s="106">
        <v>6545726.6600000001</v>
      </c>
      <c r="Y98" s="71">
        <v>6720870.46</v>
      </c>
      <c r="Z98" s="71">
        <v>13071587.629999999</v>
      </c>
      <c r="AA98" s="283">
        <f>AA84+AA91</f>
        <v>4622843</v>
      </c>
      <c r="AB98" s="283">
        <v>6978983.1400000006</v>
      </c>
      <c r="AC98" s="283">
        <v>5279710.08</v>
      </c>
      <c r="AD98" s="283">
        <f>AD84+AD91</f>
        <v>2942169.38</v>
      </c>
      <c r="AE98" s="283">
        <v>2673860.4100000006</v>
      </c>
      <c r="AF98" s="283">
        <f t="shared" si="26"/>
        <v>2845293.5199999996</v>
      </c>
      <c r="AG98" s="283">
        <v>3131927.08</v>
      </c>
      <c r="AH98" s="283">
        <v>3133550.95</v>
      </c>
      <c r="AI98" s="283">
        <f t="shared" si="27"/>
        <v>4467216.8900000006</v>
      </c>
      <c r="AJ98" s="561">
        <v>7939244.7299999995</v>
      </c>
      <c r="AK98" s="283">
        <v>9503921.3300000001</v>
      </c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329">
        <f t="shared" si="28"/>
        <v>-25291.060000000522</v>
      </c>
      <c r="AX98" s="159">
        <f t="shared" si="28"/>
        <v>835215.63000000175</v>
      </c>
      <c r="AY98" s="159">
        <f t="shared" si="28"/>
        <v>493862.37000000104</v>
      </c>
      <c r="AZ98" s="159">
        <f t="shared" si="28"/>
        <v>-1108424.43</v>
      </c>
      <c r="BA98" s="159">
        <f t="shared" si="28"/>
        <v>316761.40999999968</v>
      </c>
      <c r="BB98" s="159">
        <f t="shared" si="28"/>
        <v>220053.63000000035</v>
      </c>
      <c r="BC98" s="159">
        <f t="shared" si="28"/>
        <v>501583.91000000038</v>
      </c>
      <c r="BD98" s="159">
        <f t="shared" si="28"/>
        <v>312314.80999999982</v>
      </c>
      <c r="BE98" s="159">
        <f t="shared" si="28"/>
        <v>-2793338.6300000008</v>
      </c>
      <c r="BF98" s="173">
        <f t="shared" si="28"/>
        <v>2114915.2400000002</v>
      </c>
    </row>
    <row r="99" spans="1:58" ht="15.75" thickBot="1" x14ac:dyDescent="0.3">
      <c r="A99" s="4"/>
      <c r="B99" s="179" t="s">
        <v>46</v>
      </c>
      <c r="C99" s="155">
        <v>69470501.410000011</v>
      </c>
      <c r="D99" s="157">
        <v>46603953.710000001</v>
      </c>
      <c r="E99" s="157">
        <v>27383371.329999998</v>
      </c>
      <c r="F99" s="157">
        <v>15210675.610000001</v>
      </c>
      <c r="G99" s="157">
        <v>10006425.600000001</v>
      </c>
      <c r="H99" s="157">
        <v>9481453.5599999987</v>
      </c>
      <c r="I99" s="157">
        <v>9467145.3200000003</v>
      </c>
      <c r="J99" s="157">
        <v>12347669.27</v>
      </c>
      <c r="K99" s="157">
        <v>35213179.710000001</v>
      </c>
      <c r="L99" s="157">
        <v>67579955.650000006</v>
      </c>
      <c r="M99" s="157">
        <v>80616137.25999999</v>
      </c>
      <c r="N99" s="157">
        <v>77152670.660000011</v>
      </c>
      <c r="O99" s="372">
        <v>60971096.419999994</v>
      </c>
      <c r="P99" s="157">
        <v>51177142.199999996</v>
      </c>
      <c r="Q99" s="157">
        <v>35566600.490000002</v>
      </c>
      <c r="R99" s="157">
        <v>13620061.58</v>
      </c>
      <c r="S99" s="157">
        <v>10108583.810000001</v>
      </c>
      <c r="T99" s="398">
        <f>SUM(T94:T98)</f>
        <v>10058490.850000001</v>
      </c>
      <c r="U99" s="157">
        <v>10329891.810000001</v>
      </c>
      <c r="V99" s="157">
        <v>12576967.27</v>
      </c>
      <c r="W99" s="157">
        <v>27346856.790000003</v>
      </c>
      <c r="X99" s="106">
        <v>64807135.349999994</v>
      </c>
      <c r="Y99" s="71">
        <v>86461980.079999983</v>
      </c>
      <c r="Z99" s="71">
        <v>101197977.48999998</v>
      </c>
      <c r="AA99" s="398">
        <f>SUM(AA94:AA98)</f>
        <v>77942664</v>
      </c>
      <c r="AB99" s="398">
        <v>54054881.690000005</v>
      </c>
      <c r="AC99" s="398">
        <v>33793243.969999999</v>
      </c>
      <c r="AD99" s="398">
        <f>SUM(AD94:AD98)</f>
        <v>16699732.969999999</v>
      </c>
      <c r="AE99" s="398">
        <v>13202173</v>
      </c>
      <c r="AF99" s="398">
        <f>SUM(AF94:AF98)</f>
        <v>12791008.149999999</v>
      </c>
      <c r="AG99" s="398">
        <v>13619581.060000001</v>
      </c>
      <c r="AH99" s="398">
        <v>15610132.93</v>
      </c>
      <c r="AI99" s="544">
        <f t="shared" ref="AI99" si="29">SUM(AI94:AI98)</f>
        <v>37847690.129999995</v>
      </c>
      <c r="AJ99" s="561">
        <v>74930628.800000012</v>
      </c>
      <c r="AK99" s="283">
        <v>95973860.239999995</v>
      </c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328">
        <f t="shared" si="28"/>
        <v>-8499404.990000017</v>
      </c>
      <c r="AX99" s="158">
        <f t="shared" si="28"/>
        <v>4573188.4899999946</v>
      </c>
      <c r="AY99" s="158">
        <f t="shared" si="28"/>
        <v>8183229.1600000039</v>
      </c>
      <c r="AZ99" s="158">
        <f t="shared" si="28"/>
        <v>-1590614.0300000012</v>
      </c>
      <c r="BA99" s="158">
        <f t="shared" si="28"/>
        <v>102158.20999999903</v>
      </c>
      <c r="BB99" s="158">
        <f t="shared" si="28"/>
        <v>577037.29000000283</v>
      </c>
      <c r="BC99" s="158">
        <f t="shared" si="28"/>
        <v>862746.49000000022</v>
      </c>
      <c r="BD99" s="158">
        <f t="shared" si="28"/>
        <v>229298</v>
      </c>
      <c r="BE99" s="158">
        <f t="shared" si="28"/>
        <v>-7866322.9199999981</v>
      </c>
      <c r="BF99" s="171">
        <f t="shared" si="28"/>
        <v>-2772820.3000000119</v>
      </c>
    </row>
    <row r="100" spans="1:58" x14ac:dyDescent="0.25">
      <c r="A100" s="4">
        <v>14</v>
      </c>
      <c r="B100" s="181" t="s">
        <v>40</v>
      </c>
      <c r="C100" s="73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292"/>
      <c r="O100" s="373"/>
      <c r="P100" s="74"/>
      <c r="Q100" s="74"/>
      <c r="R100" s="74"/>
      <c r="S100" s="74"/>
      <c r="T100" s="74"/>
      <c r="U100" s="292"/>
      <c r="V100" s="359"/>
      <c r="W100" s="359"/>
      <c r="X100" s="449"/>
      <c r="Y100" s="377"/>
      <c r="Z100" s="377"/>
      <c r="AA100" s="377"/>
      <c r="AB100" s="377"/>
      <c r="AC100" s="377"/>
      <c r="AD100" s="377"/>
      <c r="AE100" s="377"/>
      <c r="AF100" s="377"/>
      <c r="AG100" s="377"/>
      <c r="AH100" s="377"/>
      <c r="AI100" s="377"/>
      <c r="AJ100" s="449"/>
      <c r="AK100" s="377"/>
      <c r="AL100" s="377"/>
      <c r="AM100" s="377"/>
      <c r="AN100" s="377"/>
      <c r="AO100" s="377"/>
      <c r="AP100" s="377"/>
      <c r="AQ100" s="377"/>
      <c r="AR100" s="377"/>
      <c r="AS100" s="377"/>
      <c r="AT100" s="377"/>
      <c r="AU100" s="377"/>
      <c r="AV100" s="377"/>
      <c r="AW100" s="296"/>
      <c r="AX100" s="75"/>
      <c r="AY100" s="76"/>
      <c r="AZ100" s="76"/>
      <c r="BA100" s="76"/>
      <c r="BB100" s="76"/>
      <c r="BC100" s="76"/>
      <c r="BD100" s="76"/>
      <c r="BE100" s="76"/>
      <c r="BF100" s="330"/>
    </row>
    <row r="101" spans="1:58" x14ac:dyDescent="0.25">
      <c r="A101" s="4"/>
      <c r="B101" s="132" t="s">
        <v>41</v>
      </c>
      <c r="C101" s="64">
        <v>44484868.280000001</v>
      </c>
      <c r="D101" s="65">
        <v>40425380.269999988</v>
      </c>
      <c r="E101" s="65">
        <v>28802140.610000007</v>
      </c>
      <c r="F101" s="66">
        <v>17555559.18</v>
      </c>
      <c r="G101" s="65">
        <v>14761448.029999997</v>
      </c>
      <c r="H101" s="65">
        <v>10495130.710000003</v>
      </c>
      <c r="I101" s="65">
        <v>8906080.7599999979</v>
      </c>
      <c r="J101" s="65">
        <v>10591244.240000002</v>
      </c>
      <c r="K101" s="65">
        <v>12495341.380000003</v>
      </c>
      <c r="L101" s="65">
        <v>29524618.040000003</v>
      </c>
      <c r="M101" s="65">
        <v>42207047.250000015</v>
      </c>
      <c r="N101" s="257">
        <v>41700462.549999997</v>
      </c>
      <c r="O101" s="261">
        <v>43319244.849999994</v>
      </c>
      <c r="P101" s="65">
        <v>36103242</v>
      </c>
      <c r="Q101" s="65">
        <v>30082879</v>
      </c>
      <c r="R101" s="65">
        <v>20818521</v>
      </c>
      <c r="S101" s="65">
        <v>12940797</v>
      </c>
      <c r="T101" s="65">
        <v>9715151.3300000001</v>
      </c>
      <c r="U101" s="257">
        <v>8714160</v>
      </c>
      <c r="V101" s="71">
        <v>9606843</v>
      </c>
      <c r="W101" s="71">
        <v>10937883</v>
      </c>
      <c r="X101" s="106">
        <v>25129379</v>
      </c>
      <c r="Y101" s="71">
        <v>41857260</v>
      </c>
      <c r="Z101" s="71">
        <v>46708070</v>
      </c>
      <c r="AA101" s="71">
        <v>59589717</v>
      </c>
      <c r="AB101" s="71">
        <v>44337055</v>
      </c>
      <c r="AC101" s="71">
        <v>29476482</v>
      </c>
      <c r="AD101" s="71">
        <v>21310138</v>
      </c>
      <c r="AE101" s="71">
        <v>15798981.67</v>
      </c>
      <c r="AF101" s="71">
        <v>13661348.689999999</v>
      </c>
      <c r="AG101" s="71">
        <v>12518009.380000001</v>
      </c>
      <c r="AH101" s="71">
        <v>12429609.359999999</v>
      </c>
      <c r="AI101" s="71">
        <v>20649262.640000001</v>
      </c>
      <c r="AJ101" s="106">
        <v>33578047.5</v>
      </c>
      <c r="AK101" s="71">
        <v>48033936.629999995</v>
      </c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  <c r="AV101" s="71"/>
      <c r="AW101" s="261">
        <f t="shared" ref="AW101:BF106" si="30">O101-C101</f>
        <v>-1165623.4300000072</v>
      </c>
      <c r="AX101" s="66">
        <f t="shared" si="30"/>
        <v>-4322138.2699999884</v>
      </c>
      <c r="AY101" s="66">
        <f t="shared" si="30"/>
        <v>1280738.3899999931</v>
      </c>
      <c r="AZ101" s="66">
        <f t="shared" si="30"/>
        <v>3262961.8200000003</v>
      </c>
      <c r="BA101" s="66">
        <f t="shared" si="30"/>
        <v>-1820651.0299999975</v>
      </c>
      <c r="BB101" s="66">
        <f t="shared" si="30"/>
        <v>-779979.38000000268</v>
      </c>
      <c r="BC101" s="66">
        <f t="shared" si="30"/>
        <v>-191920.75999999791</v>
      </c>
      <c r="BD101" s="66">
        <f t="shared" si="30"/>
        <v>-984401.24000000209</v>
      </c>
      <c r="BE101" s="66">
        <f t="shared" si="30"/>
        <v>-1557458.3800000027</v>
      </c>
      <c r="BF101" s="106">
        <f t="shared" si="30"/>
        <v>-4395239.0400000028</v>
      </c>
    </row>
    <row r="102" spans="1:58" x14ac:dyDescent="0.25">
      <c r="A102" s="4"/>
      <c r="B102" s="132" t="s">
        <v>63</v>
      </c>
      <c r="C102" s="64"/>
      <c r="D102" s="65"/>
      <c r="E102" s="65"/>
      <c r="F102" s="66"/>
      <c r="G102" s="65"/>
      <c r="H102" s="65"/>
      <c r="I102" s="65"/>
      <c r="J102" s="65"/>
      <c r="K102" s="65"/>
      <c r="L102" s="65"/>
      <c r="M102" s="65"/>
      <c r="N102" s="257"/>
      <c r="O102" s="261"/>
      <c r="P102" s="65"/>
      <c r="Q102" s="65"/>
      <c r="R102" s="65"/>
      <c r="S102" s="65"/>
      <c r="T102" s="65"/>
      <c r="U102" s="257"/>
      <c r="V102" s="71"/>
      <c r="W102" s="71"/>
      <c r="X102" s="106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106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261">
        <f t="shared" si="30"/>
        <v>0</v>
      </c>
      <c r="AX102" s="66">
        <f t="shared" si="30"/>
        <v>0</v>
      </c>
      <c r="AY102" s="66">
        <f t="shared" si="30"/>
        <v>0</v>
      </c>
      <c r="AZ102" s="66">
        <f t="shared" si="30"/>
        <v>0</v>
      </c>
      <c r="BA102" s="66">
        <f t="shared" si="30"/>
        <v>0</v>
      </c>
      <c r="BB102" s="66">
        <f t="shared" si="30"/>
        <v>0</v>
      </c>
      <c r="BC102" s="66">
        <f t="shared" si="30"/>
        <v>0</v>
      </c>
      <c r="BD102" s="66">
        <f t="shared" si="30"/>
        <v>0</v>
      </c>
      <c r="BE102" s="66">
        <f t="shared" si="30"/>
        <v>0</v>
      </c>
      <c r="BF102" s="106">
        <f t="shared" si="30"/>
        <v>0</v>
      </c>
    </row>
    <row r="103" spans="1:58" x14ac:dyDescent="0.25">
      <c r="A103" s="4"/>
      <c r="B103" s="132" t="s">
        <v>57</v>
      </c>
      <c r="C103" s="64">
        <v>26929588.809999995</v>
      </c>
      <c r="D103" s="65">
        <v>23807490.729999997</v>
      </c>
      <c r="E103" s="65">
        <v>16679453.560000001</v>
      </c>
      <c r="F103" s="66">
        <v>8728870.5500000007</v>
      </c>
      <c r="G103" s="65">
        <v>5968819.7500000009</v>
      </c>
      <c r="H103" s="65">
        <v>4649119.2299999995</v>
      </c>
      <c r="I103" s="65">
        <v>4065366.669999999</v>
      </c>
      <c r="J103" s="65">
        <v>4289534.5900000008</v>
      </c>
      <c r="K103" s="65">
        <v>4979951.1000000006</v>
      </c>
      <c r="L103" s="65">
        <v>15060351.700000003</v>
      </c>
      <c r="M103" s="65">
        <v>25263921.080000002</v>
      </c>
      <c r="N103" s="257">
        <v>25579129.630000003</v>
      </c>
      <c r="O103" s="261">
        <v>23992370.200000003</v>
      </c>
      <c r="P103" s="65">
        <v>20497065</v>
      </c>
      <c r="Q103" s="65">
        <v>16360467</v>
      </c>
      <c r="R103" s="65">
        <v>11469027</v>
      </c>
      <c r="S103" s="65">
        <v>6379135</v>
      </c>
      <c r="T103" s="65">
        <v>4468786.79</v>
      </c>
      <c r="U103" s="257">
        <v>4675209</v>
      </c>
      <c r="V103" s="71">
        <v>4680612</v>
      </c>
      <c r="W103" s="71">
        <v>5289963</v>
      </c>
      <c r="X103" s="106">
        <v>12096456</v>
      </c>
      <c r="Y103" s="71">
        <v>20898187</v>
      </c>
      <c r="Z103" s="71">
        <v>27326004</v>
      </c>
      <c r="AA103" s="71">
        <v>34819074</v>
      </c>
      <c r="AB103" s="71">
        <v>26455967</v>
      </c>
      <c r="AC103" s="71">
        <v>23014859</v>
      </c>
      <c r="AD103" s="71">
        <v>14191381</v>
      </c>
      <c r="AE103" s="71">
        <v>6693014</v>
      </c>
      <c r="AF103" s="71">
        <v>5787382.2600000007</v>
      </c>
      <c r="AG103" s="71">
        <v>4955484.2</v>
      </c>
      <c r="AH103" s="71">
        <v>6080775.3100000005</v>
      </c>
      <c r="AI103" s="71">
        <v>6640234.6200000001</v>
      </c>
      <c r="AJ103" s="106">
        <v>17032370.860000003</v>
      </c>
      <c r="AK103" s="71">
        <v>20192217.27</v>
      </c>
      <c r="AL103" s="71"/>
      <c r="AM103" s="71"/>
      <c r="AN103" s="71"/>
      <c r="AO103" s="71"/>
      <c r="AP103" s="71"/>
      <c r="AQ103" s="71"/>
      <c r="AR103" s="71"/>
      <c r="AS103" s="71"/>
      <c r="AT103" s="71"/>
      <c r="AU103" s="71"/>
      <c r="AV103" s="71"/>
      <c r="AW103" s="261">
        <f t="shared" si="30"/>
        <v>-2937218.609999992</v>
      </c>
      <c r="AX103" s="66">
        <f t="shared" si="30"/>
        <v>-3310425.7299999967</v>
      </c>
      <c r="AY103" s="66">
        <f t="shared" si="30"/>
        <v>-318986.56000000052</v>
      </c>
      <c r="AZ103" s="66">
        <f t="shared" si="30"/>
        <v>2740156.4499999993</v>
      </c>
      <c r="BA103" s="66">
        <f t="shared" si="30"/>
        <v>410315.24999999907</v>
      </c>
      <c r="BB103" s="66">
        <f t="shared" si="30"/>
        <v>-180332.43999999948</v>
      </c>
      <c r="BC103" s="66">
        <f t="shared" si="30"/>
        <v>609842.33000000101</v>
      </c>
      <c r="BD103" s="66">
        <f t="shared" si="30"/>
        <v>391077.40999999922</v>
      </c>
      <c r="BE103" s="66">
        <f t="shared" si="30"/>
        <v>310011.89999999944</v>
      </c>
      <c r="BF103" s="106">
        <f t="shared" si="30"/>
        <v>-2963895.700000003</v>
      </c>
    </row>
    <row r="104" spans="1:58" x14ac:dyDescent="0.25">
      <c r="A104" s="4"/>
      <c r="B104" s="132" t="s">
        <v>61</v>
      </c>
      <c r="C104" s="64"/>
      <c r="D104" s="65"/>
      <c r="E104" s="65"/>
      <c r="F104" s="66"/>
      <c r="G104" s="65"/>
      <c r="H104" s="65"/>
      <c r="I104" s="65"/>
      <c r="J104" s="65"/>
      <c r="K104" s="65"/>
      <c r="L104" s="65"/>
      <c r="M104" s="65"/>
      <c r="N104" s="257"/>
      <c r="O104" s="261"/>
      <c r="P104" s="65"/>
      <c r="Q104" s="65"/>
      <c r="R104" s="65"/>
      <c r="S104" s="65"/>
      <c r="T104" s="65"/>
      <c r="U104" s="257"/>
      <c r="V104" s="71"/>
      <c r="W104" s="71"/>
      <c r="X104" s="106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106"/>
      <c r="AK104" s="71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261">
        <f t="shared" si="30"/>
        <v>0</v>
      </c>
      <c r="AX104" s="66">
        <f t="shared" si="30"/>
        <v>0</v>
      </c>
      <c r="AY104" s="66">
        <f t="shared" si="30"/>
        <v>0</v>
      </c>
      <c r="AZ104" s="66">
        <f t="shared" si="30"/>
        <v>0</v>
      </c>
      <c r="BA104" s="66">
        <f t="shared" si="30"/>
        <v>0</v>
      </c>
      <c r="BB104" s="66">
        <f t="shared" si="30"/>
        <v>0</v>
      </c>
      <c r="BC104" s="66">
        <f t="shared" si="30"/>
        <v>0</v>
      </c>
      <c r="BD104" s="66">
        <f t="shared" si="30"/>
        <v>0</v>
      </c>
      <c r="BE104" s="66">
        <f t="shared" si="30"/>
        <v>0</v>
      </c>
      <c r="BF104" s="106">
        <f t="shared" si="30"/>
        <v>0</v>
      </c>
    </row>
    <row r="105" spans="1:58" x14ac:dyDescent="0.25">
      <c r="A105" s="4"/>
      <c r="B105" s="132" t="s">
        <v>62</v>
      </c>
      <c r="C105" s="64"/>
      <c r="D105" s="65"/>
      <c r="E105" s="65"/>
      <c r="F105" s="66"/>
      <c r="G105" s="65"/>
      <c r="H105" s="65"/>
      <c r="I105" s="65"/>
      <c r="J105" s="65"/>
      <c r="K105" s="65"/>
      <c r="L105" s="65"/>
      <c r="M105" s="65"/>
      <c r="N105" s="257"/>
      <c r="O105" s="261"/>
      <c r="P105" s="65"/>
      <c r="Q105" s="65"/>
      <c r="R105" s="65"/>
      <c r="S105" s="65"/>
      <c r="T105" s="65"/>
      <c r="U105" s="257"/>
      <c r="V105" s="71"/>
      <c r="W105" s="71"/>
      <c r="X105" s="106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106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261">
        <f t="shared" si="30"/>
        <v>0</v>
      </c>
      <c r="AX105" s="66">
        <f t="shared" si="30"/>
        <v>0</v>
      </c>
      <c r="AY105" s="66">
        <f t="shared" si="30"/>
        <v>0</v>
      </c>
      <c r="AZ105" s="66">
        <f t="shared" si="30"/>
        <v>0</v>
      </c>
      <c r="BA105" s="66">
        <f t="shared" si="30"/>
        <v>0</v>
      </c>
      <c r="BB105" s="66">
        <f t="shared" si="30"/>
        <v>0</v>
      </c>
      <c r="BC105" s="66">
        <f t="shared" si="30"/>
        <v>0</v>
      </c>
      <c r="BD105" s="66">
        <f t="shared" si="30"/>
        <v>0</v>
      </c>
      <c r="BE105" s="66">
        <f t="shared" si="30"/>
        <v>0</v>
      </c>
      <c r="BF105" s="106">
        <f t="shared" si="30"/>
        <v>0</v>
      </c>
    </row>
    <row r="106" spans="1:58" x14ac:dyDescent="0.25">
      <c r="A106" s="4"/>
      <c r="B106" s="132" t="s">
        <v>46</v>
      </c>
      <c r="C106" s="77">
        <v>71414457.090000004</v>
      </c>
      <c r="D106" s="60">
        <v>64232870.999999985</v>
      </c>
      <c r="E106" s="78">
        <v>45481594.170000009</v>
      </c>
      <c r="F106" s="78">
        <v>26284429.73</v>
      </c>
      <c r="G106" s="60">
        <v>20730267.779999997</v>
      </c>
      <c r="H106" s="78">
        <v>15144249.940000001</v>
      </c>
      <c r="I106" s="78">
        <v>12971447.429999996</v>
      </c>
      <c r="J106" s="78">
        <v>14880778.830000002</v>
      </c>
      <c r="K106" s="78">
        <v>17475292.480000004</v>
      </c>
      <c r="L106" s="60">
        <v>44584969.74000001</v>
      </c>
      <c r="M106" s="60">
        <v>67470968.330000013</v>
      </c>
      <c r="N106" s="71">
        <v>67279592.180000007</v>
      </c>
      <c r="O106" s="298">
        <v>67311615.049999997</v>
      </c>
      <c r="P106" s="71">
        <v>56600307</v>
      </c>
      <c r="Q106" s="78">
        <f>Q101+Q103</f>
        <v>46443346</v>
      </c>
      <c r="R106" s="78">
        <f>R101+R103</f>
        <v>32287548</v>
      </c>
      <c r="S106" s="78">
        <f>S101+S103</f>
        <v>19319932</v>
      </c>
      <c r="T106" s="78">
        <f>T101+T103</f>
        <v>14183938.120000001</v>
      </c>
      <c r="U106" s="71">
        <f t="shared" ref="U106:AK106" si="31">SUM(U101:U105)</f>
        <v>13389369</v>
      </c>
      <c r="V106" s="71">
        <f t="shared" si="31"/>
        <v>14287455</v>
      </c>
      <c r="W106" s="71">
        <f t="shared" si="31"/>
        <v>16227846</v>
      </c>
      <c r="X106" s="106">
        <f t="shared" si="31"/>
        <v>37225835</v>
      </c>
      <c r="Y106" s="298">
        <f t="shared" si="31"/>
        <v>62755447</v>
      </c>
      <c r="Z106" s="78">
        <f t="shared" si="31"/>
        <v>74034074</v>
      </c>
      <c r="AA106" s="78">
        <f t="shared" si="31"/>
        <v>94408791</v>
      </c>
      <c r="AB106" s="78">
        <f t="shared" si="31"/>
        <v>70793022</v>
      </c>
      <c r="AC106" s="78">
        <f t="shared" si="31"/>
        <v>52491341</v>
      </c>
      <c r="AD106" s="78">
        <f t="shared" si="31"/>
        <v>35501519</v>
      </c>
      <c r="AE106" s="78">
        <f t="shared" si="31"/>
        <v>22491995.670000002</v>
      </c>
      <c r="AF106" s="78">
        <f t="shared" si="31"/>
        <v>19448730.949999999</v>
      </c>
      <c r="AG106" s="78">
        <f t="shared" si="31"/>
        <v>17473493.580000002</v>
      </c>
      <c r="AH106" s="78">
        <f t="shared" si="31"/>
        <v>18510384.670000002</v>
      </c>
      <c r="AI106" s="78">
        <f t="shared" si="31"/>
        <v>27289497.260000002</v>
      </c>
      <c r="AJ106" s="488">
        <f t="shared" si="31"/>
        <v>50610418.359999999</v>
      </c>
      <c r="AK106" s="78">
        <f t="shared" si="31"/>
        <v>68226153.899999991</v>
      </c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298">
        <f t="shared" si="30"/>
        <v>-4102842.0400000066</v>
      </c>
      <c r="AX106" s="60">
        <f t="shared" si="30"/>
        <v>-7632563.9999999851</v>
      </c>
      <c r="AY106" s="59">
        <f t="shared" si="30"/>
        <v>961751.82999999076</v>
      </c>
      <c r="AZ106" s="59">
        <f t="shared" si="30"/>
        <v>6003118.2699999996</v>
      </c>
      <c r="BA106" s="59">
        <f t="shared" si="30"/>
        <v>-1410335.7799999975</v>
      </c>
      <c r="BB106" s="59">
        <f t="shared" si="30"/>
        <v>-960311.8200000003</v>
      </c>
      <c r="BC106" s="59">
        <f t="shared" si="30"/>
        <v>417921.57000000402</v>
      </c>
      <c r="BD106" s="59">
        <f t="shared" si="30"/>
        <v>-593323.83000000194</v>
      </c>
      <c r="BE106" s="59">
        <f t="shared" si="30"/>
        <v>-1247446.4800000042</v>
      </c>
      <c r="BF106" s="107">
        <f t="shared" si="30"/>
        <v>-7359134.7400000095</v>
      </c>
    </row>
    <row r="107" spans="1:58" x14ac:dyDescent="0.25">
      <c r="A107" s="4">
        <v>15</v>
      </c>
      <c r="B107" s="180" t="s">
        <v>36</v>
      </c>
      <c r="C107" s="79"/>
      <c r="D107" s="80"/>
      <c r="E107" s="80"/>
      <c r="F107" s="81"/>
      <c r="G107" s="80"/>
      <c r="H107" s="80"/>
      <c r="I107" s="80"/>
      <c r="J107" s="80"/>
      <c r="K107" s="80"/>
      <c r="L107" s="80"/>
      <c r="M107" s="80"/>
      <c r="N107" s="293"/>
      <c r="O107" s="299"/>
      <c r="P107" s="80"/>
      <c r="Q107" s="80"/>
      <c r="R107" s="80"/>
      <c r="S107" s="80"/>
      <c r="T107" s="80"/>
      <c r="U107" s="293"/>
      <c r="V107" s="360"/>
      <c r="W107" s="360"/>
      <c r="X107" s="451"/>
      <c r="Y107" s="360"/>
      <c r="Z107" s="360"/>
      <c r="AA107" s="360"/>
      <c r="AB107" s="360"/>
      <c r="AC107" s="360"/>
      <c r="AD107" s="360"/>
      <c r="AE107" s="360"/>
      <c r="AF107" s="360"/>
      <c r="AG107" s="360"/>
      <c r="AH107" s="360"/>
      <c r="AI107" s="360"/>
      <c r="AJ107" s="451"/>
      <c r="AK107" s="360"/>
      <c r="AL107" s="360"/>
      <c r="AM107" s="360"/>
      <c r="AN107" s="360"/>
      <c r="AO107" s="360"/>
      <c r="AP107" s="360"/>
      <c r="AQ107" s="360"/>
      <c r="AR107" s="360"/>
      <c r="AS107" s="360"/>
      <c r="AT107" s="360"/>
      <c r="AU107" s="360"/>
      <c r="AV107" s="360"/>
      <c r="AW107" s="299"/>
      <c r="AX107" s="82"/>
      <c r="AY107" s="83"/>
      <c r="AZ107" s="83"/>
      <c r="BA107" s="83"/>
      <c r="BB107" s="83"/>
      <c r="BC107" s="83"/>
      <c r="BD107" s="83"/>
      <c r="BE107" s="83"/>
      <c r="BF107" s="331"/>
    </row>
    <row r="108" spans="1:58" x14ac:dyDescent="0.25">
      <c r="A108" s="4"/>
      <c r="B108" s="132" t="s">
        <v>41</v>
      </c>
      <c r="C108" s="84">
        <v>215065</v>
      </c>
      <c r="D108" s="85">
        <v>218532</v>
      </c>
      <c r="E108" s="85">
        <v>217988</v>
      </c>
      <c r="F108" s="86">
        <v>202722</v>
      </c>
      <c r="G108" s="85">
        <v>209583</v>
      </c>
      <c r="H108" s="85">
        <v>199542</v>
      </c>
      <c r="I108" s="85">
        <v>193778</v>
      </c>
      <c r="J108" s="85">
        <v>206906</v>
      </c>
      <c r="K108" s="85">
        <v>193580</v>
      </c>
      <c r="L108" s="85">
        <v>209634</v>
      </c>
      <c r="M108" s="85">
        <v>216927</v>
      </c>
      <c r="N108" s="294">
        <v>207717</v>
      </c>
      <c r="O108" s="300">
        <v>214755</v>
      </c>
      <c r="P108" s="85">
        <v>217969</v>
      </c>
      <c r="Q108" s="85">
        <v>213839</v>
      </c>
      <c r="R108" s="85">
        <v>219118</v>
      </c>
      <c r="S108" s="85">
        <v>210133</v>
      </c>
      <c r="T108" s="85">
        <v>201247</v>
      </c>
      <c r="U108" s="294">
        <v>202460</v>
      </c>
      <c r="V108" s="361">
        <v>204659</v>
      </c>
      <c r="W108" s="361">
        <v>186365</v>
      </c>
      <c r="X108" s="332">
        <v>208451</v>
      </c>
      <c r="Y108" s="361">
        <v>212834</v>
      </c>
      <c r="Z108" s="361">
        <v>208229</v>
      </c>
      <c r="AA108" s="361">
        <v>228776</v>
      </c>
      <c r="AB108" s="361">
        <v>219296</v>
      </c>
      <c r="AC108" s="361">
        <v>208133</v>
      </c>
      <c r="AD108" s="361">
        <v>218025</v>
      </c>
      <c r="AE108" s="361">
        <v>216008</v>
      </c>
      <c r="AF108" s="361">
        <v>212544</v>
      </c>
      <c r="AG108" s="361">
        <v>209321</v>
      </c>
      <c r="AH108" s="361">
        <v>208837</v>
      </c>
      <c r="AI108" s="361">
        <v>216404</v>
      </c>
      <c r="AJ108" s="332">
        <v>216637</v>
      </c>
      <c r="AK108" s="361">
        <v>217392</v>
      </c>
      <c r="AL108" s="361"/>
      <c r="AM108" s="361"/>
      <c r="AN108" s="361"/>
      <c r="AO108" s="361"/>
      <c r="AP108" s="361"/>
      <c r="AQ108" s="361"/>
      <c r="AR108" s="361"/>
      <c r="AS108" s="361"/>
      <c r="AT108" s="361"/>
      <c r="AU108" s="361"/>
      <c r="AV108" s="361"/>
      <c r="AW108" s="300">
        <f t="shared" ref="AW108:BF113" si="32">O108-C108</f>
        <v>-310</v>
      </c>
      <c r="AX108" s="86">
        <f t="shared" si="32"/>
        <v>-563</v>
      </c>
      <c r="AY108" s="86">
        <f t="shared" si="32"/>
        <v>-4149</v>
      </c>
      <c r="AZ108" s="86">
        <f t="shared" si="32"/>
        <v>16396</v>
      </c>
      <c r="BA108" s="86">
        <f t="shared" si="32"/>
        <v>550</v>
      </c>
      <c r="BB108" s="86">
        <f t="shared" si="32"/>
        <v>1705</v>
      </c>
      <c r="BC108" s="86">
        <f t="shared" si="32"/>
        <v>8682</v>
      </c>
      <c r="BD108" s="86">
        <f t="shared" si="32"/>
        <v>-2247</v>
      </c>
      <c r="BE108" s="86">
        <f t="shared" si="32"/>
        <v>-7215</v>
      </c>
      <c r="BF108" s="332">
        <f t="shared" si="32"/>
        <v>-1183</v>
      </c>
    </row>
    <row r="109" spans="1:58" x14ac:dyDescent="0.25">
      <c r="A109" s="4"/>
      <c r="B109" s="132" t="s">
        <v>63</v>
      </c>
      <c r="C109" s="84"/>
      <c r="D109" s="85"/>
      <c r="E109" s="85"/>
      <c r="F109" s="86"/>
      <c r="G109" s="85"/>
      <c r="H109" s="85"/>
      <c r="I109" s="85"/>
      <c r="J109" s="85"/>
      <c r="K109" s="85"/>
      <c r="L109" s="85"/>
      <c r="M109" s="85"/>
      <c r="N109" s="294"/>
      <c r="O109" s="300"/>
      <c r="P109" s="85"/>
      <c r="Q109" s="85"/>
      <c r="R109" s="85"/>
      <c r="S109" s="85"/>
      <c r="T109" s="85"/>
      <c r="U109" s="294"/>
      <c r="V109" s="361"/>
      <c r="W109" s="361"/>
      <c r="X109" s="332"/>
      <c r="Y109" s="361"/>
      <c r="Z109" s="361"/>
      <c r="AA109" s="361"/>
      <c r="AB109" s="361"/>
      <c r="AC109" s="361"/>
      <c r="AD109" s="361"/>
      <c r="AE109" s="361"/>
      <c r="AF109" s="361"/>
      <c r="AG109" s="361"/>
      <c r="AH109" s="361"/>
      <c r="AI109" s="361"/>
      <c r="AJ109" s="332"/>
      <c r="AK109" s="361"/>
      <c r="AL109" s="361"/>
      <c r="AM109" s="361"/>
      <c r="AN109" s="361"/>
      <c r="AO109" s="361"/>
      <c r="AP109" s="361"/>
      <c r="AQ109" s="361"/>
      <c r="AR109" s="361"/>
      <c r="AS109" s="361"/>
      <c r="AT109" s="361"/>
      <c r="AU109" s="361"/>
      <c r="AV109" s="361"/>
      <c r="AW109" s="300">
        <f t="shared" si="32"/>
        <v>0</v>
      </c>
      <c r="AX109" s="86">
        <f t="shared" si="32"/>
        <v>0</v>
      </c>
      <c r="AY109" s="86">
        <f t="shared" si="32"/>
        <v>0</v>
      </c>
      <c r="AZ109" s="86">
        <f t="shared" si="32"/>
        <v>0</v>
      </c>
      <c r="BA109" s="86">
        <f t="shared" si="32"/>
        <v>0</v>
      </c>
      <c r="BB109" s="86">
        <f t="shared" si="32"/>
        <v>0</v>
      </c>
      <c r="BC109" s="86">
        <f t="shared" si="32"/>
        <v>0</v>
      </c>
      <c r="BD109" s="86">
        <f t="shared" si="32"/>
        <v>0</v>
      </c>
      <c r="BE109" s="86">
        <f t="shared" si="32"/>
        <v>0</v>
      </c>
      <c r="BF109" s="332">
        <f t="shared" si="32"/>
        <v>0</v>
      </c>
    </row>
    <row r="110" spans="1:58" x14ac:dyDescent="0.25">
      <c r="A110" s="4"/>
      <c r="B110" s="132" t="s">
        <v>57</v>
      </c>
      <c r="C110" s="84">
        <v>26339</v>
      </c>
      <c r="D110" s="85">
        <v>26362</v>
      </c>
      <c r="E110" s="85">
        <v>26194</v>
      </c>
      <c r="F110" s="86">
        <v>25413</v>
      </c>
      <c r="G110" s="85">
        <v>25237</v>
      </c>
      <c r="H110" s="85">
        <v>24833</v>
      </c>
      <c r="I110" s="85">
        <v>24332</v>
      </c>
      <c r="J110" s="85">
        <v>25409</v>
      </c>
      <c r="K110" s="85">
        <v>25232</v>
      </c>
      <c r="L110" s="85">
        <v>25866</v>
      </c>
      <c r="M110" s="85">
        <v>26373</v>
      </c>
      <c r="N110" s="294">
        <v>25905</v>
      </c>
      <c r="O110" s="300">
        <v>25582</v>
      </c>
      <c r="P110" s="85">
        <v>25235</v>
      </c>
      <c r="Q110" s="85">
        <v>24817</v>
      </c>
      <c r="R110" s="85">
        <v>24724</v>
      </c>
      <c r="S110" s="85">
        <v>23477</v>
      </c>
      <c r="T110" s="85">
        <v>22753</v>
      </c>
      <c r="U110" s="294">
        <v>23352</v>
      </c>
      <c r="V110" s="361">
        <v>23940</v>
      </c>
      <c r="W110" s="361">
        <v>24380</v>
      </c>
      <c r="X110" s="332">
        <v>25086</v>
      </c>
      <c r="Y110" s="361">
        <v>25532</v>
      </c>
      <c r="Z110" s="361">
        <v>25060</v>
      </c>
      <c r="AA110" s="361">
        <v>26263</v>
      </c>
      <c r="AB110" s="361">
        <v>25684</v>
      </c>
      <c r="AC110" s="361">
        <v>25063</v>
      </c>
      <c r="AD110" s="361">
        <v>24997</v>
      </c>
      <c r="AE110" s="361">
        <v>24021</v>
      </c>
      <c r="AF110" s="361">
        <v>23801</v>
      </c>
      <c r="AG110" s="361">
        <v>23094</v>
      </c>
      <c r="AH110" s="361">
        <v>23731</v>
      </c>
      <c r="AI110" s="361">
        <v>24303</v>
      </c>
      <c r="AJ110" s="332">
        <v>26123</v>
      </c>
      <c r="AK110" s="361">
        <v>25422</v>
      </c>
      <c r="AL110" s="361"/>
      <c r="AM110" s="361"/>
      <c r="AN110" s="361"/>
      <c r="AO110" s="361"/>
      <c r="AP110" s="361"/>
      <c r="AQ110" s="361"/>
      <c r="AR110" s="361"/>
      <c r="AS110" s="361"/>
      <c r="AT110" s="361"/>
      <c r="AU110" s="361"/>
      <c r="AV110" s="361"/>
      <c r="AW110" s="300">
        <f t="shared" si="32"/>
        <v>-757</v>
      </c>
      <c r="AX110" s="86">
        <f t="shared" si="32"/>
        <v>-1127</v>
      </c>
      <c r="AY110" s="86">
        <f t="shared" si="32"/>
        <v>-1377</v>
      </c>
      <c r="AZ110" s="86">
        <f t="shared" si="32"/>
        <v>-689</v>
      </c>
      <c r="BA110" s="86">
        <f t="shared" si="32"/>
        <v>-1760</v>
      </c>
      <c r="BB110" s="86">
        <f t="shared" si="32"/>
        <v>-2080</v>
      </c>
      <c r="BC110" s="86">
        <f t="shared" si="32"/>
        <v>-980</v>
      </c>
      <c r="BD110" s="86">
        <f t="shared" si="32"/>
        <v>-1469</v>
      </c>
      <c r="BE110" s="86">
        <f t="shared" si="32"/>
        <v>-852</v>
      </c>
      <c r="BF110" s="332">
        <f t="shared" si="32"/>
        <v>-780</v>
      </c>
    </row>
    <row r="111" spans="1:58" x14ac:dyDescent="0.25">
      <c r="A111" s="4"/>
      <c r="B111" s="132" t="s">
        <v>61</v>
      </c>
      <c r="C111" s="84"/>
      <c r="D111" s="85"/>
      <c r="E111" s="85"/>
      <c r="F111" s="86"/>
      <c r="G111" s="85"/>
      <c r="H111" s="85"/>
      <c r="I111" s="85"/>
      <c r="J111" s="85"/>
      <c r="K111" s="85"/>
      <c r="L111" s="85"/>
      <c r="M111" s="85"/>
      <c r="N111" s="294"/>
      <c r="O111" s="300"/>
      <c r="P111" s="85"/>
      <c r="Q111" s="85"/>
      <c r="R111" s="85"/>
      <c r="S111" s="85"/>
      <c r="T111" s="85"/>
      <c r="U111" s="294"/>
      <c r="V111" s="361"/>
      <c r="W111" s="361"/>
      <c r="X111" s="332"/>
      <c r="Y111" s="361"/>
      <c r="Z111" s="361"/>
      <c r="AA111" s="361"/>
      <c r="AB111" s="361"/>
      <c r="AC111" s="361"/>
      <c r="AD111" s="361"/>
      <c r="AE111" s="361"/>
      <c r="AF111" s="361"/>
      <c r="AG111" s="361"/>
      <c r="AH111" s="361"/>
      <c r="AI111" s="361"/>
      <c r="AJ111" s="332"/>
      <c r="AK111" s="361"/>
      <c r="AL111" s="361"/>
      <c r="AM111" s="361"/>
      <c r="AN111" s="361"/>
      <c r="AO111" s="361"/>
      <c r="AP111" s="361"/>
      <c r="AQ111" s="361"/>
      <c r="AR111" s="361"/>
      <c r="AS111" s="361"/>
      <c r="AT111" s="361"/>
      <c r="AU111" s="361"/>
      <c r="AV111" s="361"/>
      <c r="AW111" s="300">
        <f t="shared" si="32"/>
        <v>0</v>
      </c>
      <c r="AX111" s="86">
        <f t="shared" si="32"/>
        <v>0</v>
      </c>
      <c r="AY111" s="86">
        <f t="shared" si="32"/>
        <v>0</v>
      </c>
      <c r="AZ111" s="86">
        <f t="shared" si="32"/>
        <v>0</v>
      </c>
      <c r="BA111" s="86">
        <f t="shared" si="32"/>
        <v>0</v>
      </c>
      <c r="BB111" s="86">
        <f t="shared" si="32"/>
        <v>0</v>
      </c>
      <c r="BC111" s="86">
        <f t="shared" si="32"/>
        <v>0</v>
      </c>
      <c r="BD111" s="86">
        <f t="shared" si="32"/>
        <v>0</v>
      </c>
      <c r="BE111" s="86">
        <f t="shared" si="32"/>
        <v>0</v>
      </c>
      <c r="BF111" s="332">
        <f t="shared" si="32"/>
        <v>0</v>
      </c>
    </row>
    <row r="112" spans="1:58" x14ac:dyDescent="0.25">
      <c r="A112" s="4"/>
      <c r="B112" s="132" t="s">
        <v>62</v>
      </c>
      <c r="C112" s="84"/>
      <c r="D112" s="85"/>
      <c r="E112" s="85"/>
      <c r="F112" s="86"/>
      <c r="G112" s="85"/>
      <c r="H112" s="85"/>
      <c r="I112" s="85"/>
      <c r="J112" s="85"/>
      <c r="K112" s="85"/>
      <c r="L112" s="85"/>
      <c r="M112" s="85"/>
      <c r="N112" s="294"/>
      <c r="O112" s="300"/>
      <c r="P112" s="85"/>
      <c r="Q112" s="85"/>
      <c r="R112" s="85"/>
      <c r="S112" s="85"/>
      <c r="T112" s="85"/>
      <c r="U112" s="294"/>
      <c r="V112" s="361"/>
      <c r="W112" s="361"/>
      <c r="X112" s="332"/>
      <c r="Y112" s="361"/>
      <c r="Z112" s="361"/>
      <c r="AA112" s="361"/>
      <c r="AB112" s="361"/>
      <c r="AC112" s="361"/>
      <c r="AD112" s="361"/>
      <c r="AE112" s="361"/>
      <c r="AF112" s="361"/>
      <c r="AG112" s="361"/>
      <c r="AH112" s="361"/>
      <c r="AI112" s="361"/>
      <c r="AJ112" s="332"/>
      <c r="AK112" s="361"/>
      <c r="AL112" s="361"/>
      <c r="AM112" s="361"/>
      <c r="AN112" s="361"/>
      <c r="AO112" s="361"/>
      <c r="AP112" s="361"/>
      <c r="AQ112" s="361"/>
      <c r="AR112" s="361"/>
      <c r="AS112" s="361"/>
      <c r="AT112" s="361"/>
      <c r="AU112" s="361"/>
      <c r="AV112" s="361"/>
      <c r="AW112" s="300">
        <f t="shared" si="32"/>
        <v>0</v>
      </c>
      <c r="AX112" s="86">
        <f t="shared" si="32"/>
        <v>0</v>
      </c>
      <c r="AY112" s="86">
        <f t="shared" si="32"/>
        <v>0</v>
      </c>
      <c r="AZ112" s="86">
        <f t="shared" si="32"/>
        <v>0</v>
      </c>
      <c r="BA112" s="86">
        <f t="shared" si="32"/>
        <v>0</v>
      </c>
      <c r="BB112" s="86">
        <f t="shared" si="32"/>
        <v>0</v>
      </c>
      <c r="BC112" s="86">
        <f t="shared" si="32"/>
        <v>0</v>
      </c>
      <c r="BD112" s="86">
        <f t="shared" si="32"/>
        <v>0</v>
      </c>
      <c r="BE112" s="86">
        <f t="shared" si="32"/>
        <v>0</v>
      </c>
      <c r="BF112" s="332">
        <f t="shared" si="32"/>
        <v>0</v>
      </c>
    </row>
    <row r="113" spans="1:58" ht="15.75" thickBot="1" x14ac:dyDescent="0.3">
      <c r="A113" s="4"/>
      <c r="B113" s="179" t="s">
        <v>46</v>
      </c>
      <c r="C113" s="87">
        <v>241404</v>
      </c>
      <c r="D113" s="49">
        <v>244894</v>
      </c>
      <c r="E113" s="49">
        <v>244182</v>
      </c>
      <c r="F113" s="49">
        <v>228135</v>
      </c>
      <c r="G113" s="49">
        <v>234820</v>
      </c>
      <c r="H113" s="49">
        <v>224375</v>
      </c>
      <c r="I113" s="49">
        <v>218110</v>
      </c>
      <c r="J113" s="49">
        <v>232315</v>
      </c>
      <c r="K113" s="49">
        <v>218812</v>
      </c>
      <c r="L113" s="49">
        <v>235500</v>
      </c>
      <c r="M113" s="49">
        <v>243300</v>
      </c>
      <c r="N113" s="295">
        <v>233622</v>
      </c>
      <c r="O113" s="301">
        <v>240337</v>
      </c>
      <c r="P113" s="49">
        <v>243204</v>
      </c>
      <c r="Q113" s="49">
        <f>Q108+Q110</f>
        <v>238656</v>
      </c>
      <c r="R113" s="49">
        <f>R108+R110</f>
        <v>243842</v>
      </c>
      <c r="S113" s="49">
        <f>S108+S110</f>
        <v>233610</v>
      </c>
      <c r="T113" s="49">
        <f>T108+T110</f>
        <v>224000</v>
      </c>
      <c r="U113" s="316">
        <f t="shared" ref="U112:AK113" si="33">SUM(U108:U110)</f>
        <v>225812</v>
      </c>
      <c r="V113" s="316">
        <f t="shared" si="33"/>
        <v>228599</v>
      </c>
      <c r="W113" s="316">
        <f t="shared" si="33"/>
        <v>210745</v>
      </c>
      <c r="X113" s="492">
        <f t="shared" si="33"/>
        <v>233537</v>
      </c>
      <c r="Y113" s="481">
        <f t="shared" si="33"/>
        <v>238366</v>
      </c>
      <c r="Z113" s="295">
        <f t="shared" si="33"/>
        <v>233289</v>
      </c>
      <c r="AA113" s="295">
        <f t="shared" si="33"/>
        <v>255039</v>
      </c>
      <c r="AB113" s="295">
        <f t="shared" si="33"/>
        <v>244980</v>
      </c>
      <c r="AC113" s="316">
        <f t="shared" si="33"/>
        <v>233196</v>
      </c>
      <c r="AD113" s="316">
        <f t="shared" si="33"/>
        <v>243022</v>
      </c>
      <c r="AE113" s="316">
        <f t="shared" si="33"/>
        <v>240029</v>
      </c>
      <c r="AF113" s="316">
        <f t="shared" si="33"/>
        <v>236345</v>
      </c>
      <c r="AG113" s="316">
        <f t="shared" si="33"/>
        <v>232415</v>
      </c>
      <c r="AH113" s="316">
        <f t="shared" si="33"/>
        <v>232568</v>
      </c>
      <c r="AI113" s="316">
        <f t="shared" si="33"/>
        <v>240707</v>
      </c>
      <c r="AJ113" s="492">
        <f t="shared" si="33"/>
        <v>242760</v>
      </c>
      <c r="AK113" s="481">
        <f t="shared" si="33"/>
        <v>242814</v>
      </c>
      <c r="AL113" s="295"/>
      <c r="AM113" s="295"/>
      <c r="AN113" s="295"/>
      <c r="AO113" s="295"/>
      <c r="AP113" s="295"/>
      <c r="AQ113" s="295"/>
      <c r="AR113" s="295"/>
      <c r="AS113" s="295"/>
      <c r="AT113" s="295"/>
      <c r="AU113" s="295"/>
      <c r="AV113" s="295"/>
      <c r="AW113" s="301">
        <f t="shared" si="32"/>
        <v>-1067</v>
      </c>
      <c r="AX113" s="49">
        <f t="shared" si="32"/>
        <v>-1690</v>
      </c>
      <c r="AY113" s="49">
        <f t="shared" si="32"/>
        <v>-5526</v>
      </c>
      <c r="AZ113" s="49">
        <f t="shared" si="32"/>
        <v>15707</v>
      </c>
      <c r="BA113" s="49">
        <f t="shared" si="32"/>
        <v>-1210</v>
      </c>
      <c r="BB113" s="49">
        <f t="shared" si="32"/>
        <v>-375</v>
      </c>
      <c r="BC113" s="49">
        <f t="shared" si="32"/>
        <v>7702</v>
      </c>
      <c r="BD113" s="49">
        <f t="shared" si="32"/>
        <v>-3716</v>
      </c>
      <c r="BE113" s="49">
        <f t="shared" si="32"/>
        <v>-8067</v>
      </c>
      <c r="BF113" s="104">
        <f t="shared" si="32"/>
        <v>-1963</v>
      </c>
    </row>
    <row r="114" spans="1:58" x14ac:dyDescent="0.25">
      <c r="A114" s="4">
        <v>16</v>
      </c>
      <c r="B114" s="182" t="s">
        <v>49</v>
      </c>
      <c r="C114" s="88"/>
      <c r="D114" s="89"/>
      <c r="E114" s="89"/>
      <c r="F114" s="90"/>
      <c r="G114" s="89"/>
      <c r="H114" s="89"/>
      <c r="I114" s="89"/>
      <c r="J114" s="89"/>
      <c r="K114" s="89"/>
      <c r="L114" s="89"/>
      <c r="M114" s="89"/>
      <c r="N114" s="256"/>
      <c r="O114" s="259"/>
      <c r="P114" s="260"/>
      <c r="Q114" s="260"/>
      <c r="R114" s="260"/>
      <c r="S114" s="260"/>
      <c r="T114" s="260"/>
      <c r="U114" s="317"/>
      <c r="V114" s="362"/>
      <c r="W114" s="362"/>
      <c r="X114" s="452"/>
      <c r="Y114" s="504"/>
      <c r="Z114" s="349"/>
      <c r="AA114" s="349"/>
      <c r="AB114" s="260"/>
      <c r="AC114" s="317"/>
      <c r="AD114" s="362"/>
      <c r="AE114" s="362"/>
      <c r="AF114" s="362"/>
      <c r="AG114" s="362"/>
      <c r="AH114" s="362"/>
      <c r="AI114" s="362"/>
      <c r="AJ114" s="452"/>
      <c r="AK114" s="362"/>
      <c r="AL114" s="362"/>
      <c r="AM114" s="362"/>
      <c r="AN114" s="362"/>
      <c r="AO114" s="362"/>
      <c r="AP114" s="362"/>
      <c r="AQ114" s="362"/>
      <c r="AR114" s="362"/>
      <c r="AS114" s="362"/>
      <c r="AT114" s="362"/>
      <c r="AU114" s="362"/>
      <c r="AV114" s="362"/>
      <c r="AW114" s="333"/>
      <c r="AX114" s="91"/>
      <c r="AY114" s="92"/>
      <c r="AZ114" s="92"/>
      <c r="BA114" s="92"/>
      <c r="BB114" s="92"/>
      <c r="BC114" s="92"/>
      <c r="BD114" s="92"/>
      <c r="BE114" s="92"/>
      <c r="BF114" s="334"/>
    </row>
    <row r="115" spans="1:58" x14ac:dyDescent="0.25">
      <c r="A115" s="4"/>
      <c r="B115" s="132" t="s">
        <v>41</v>
      </c>
      <c r="C115" s="70">
        <v>-2427740.6499999985</v>
      </c>
      <c r="D115" s="66">
        <v>-13935332.839999985</v>
      </c>
      <c r="E115" s="66">
        <v>-14017908.200000007</v>
      </c>
      <c r="F115" s="66">
        <v>-9279582.8399999999</v>
      </c>
      <c r="G115" s="66">
        <v>-9106643.6499999966</v>
      </c>
      <c r="H115" s="66">
        <v>-5638599.6100000031</v>
      </c>
      <c r="I115" s="66">
        <v>-3848050.1699999981</v>
      </c>
      <c r="J115" s="66">
        <v>-3623395.6700000018</v>
      </c>
      <c r="K115" s="66">
        <v>6664523.6899999976</v>
      </c>
      <c r="L115" s="66">
        <v>11882732.150000002</v>
      </c>
      <c r="M115" s="66">
        <v>3864470.6399999857</v>
      </c>
      <c r="N115" s="257">
        <v>3178180.5900000036</v>
      </c>
      <c r="O115" s="261">
        <v>-6590364</v>
      </c>
      <c r="P115" s="66">
        <v>-6515322.7000000002</v>
      </c>
      <c r="Q115" s="66">
        <f t="shared" ref="Q115:V115" si="34">Q94-Q101</f>
        <v>-9246534.2699999996</v>
      </c>
      <c r="R115" s="66">
        <f t="shared" si="34"/>
        <v>-12362757.51</v>
      </c>
      <c r="S115" s="66">
        <f t="shared" si="34"/>
        <v>-7227461.9199999999</v>
      </c>
      <c r="T115" s="66">
        <f t="shared" si="34"/>
        <v>-4505622.0299999993</v>
      </c>
      <c r="U115" s="71">
        <f t="shared" si="34"/>
        <v>-3287989.2800000003</v>
      </c>
      <c r="V115" s="71">
        <f t="shared" si="34"/>
        <v>-2675865.71</v>
      </c>
      <c r="W115" s="71">
        <f t="shared" ref="W115:AE115" si="35">W94-W101</f>
        <v>5234054.5499999989</v>
      </c>
      <c r="X115" s="106">
        <f t="shared" si="35"/>
        <v>13523545.469999999</v>
      </c>
      <c r="Y115" s="448">
        <f t="shared" si="35"/>
        <v>10972104.07</v>
      </c>
      <c r="Z115" s="71">
        <f t="shared" si="35"/>
        <v>11576950.519999996</v>
      </c>
      <c r="AA115" s="71">
        <f t="shared" si="35"/>
        <v>-11606321</v>
      </c>
      <c r="AB115" s="71">
        <f t="shared" si="35"/>
        <v>-13068299.5</v>
      </c>
      <c r="AC115" s="71">
        <f t="shared" si="35"/>
        <v>-10520991.789999999</v>
      </c>
      <c r="AD115" s="71">
        <f t="shared" si="35"/>
        <v>-11932173.52</v>
      </c>
      <c r="AE115" s="71">
        <f t="shared" si="35"/>
        <v>-8860764.0500000007</v>
      </c>
      <c r="AF115" s="71">
        <f t="shared" ref="AF115:AG115" si="36">AF94-AF101</f>
        <v>-7181800.6800000006</v>
      </c>
      <c r="AG115" s="71">
        <f t="shared" si="36"/>
        <v>-5701242.6100000013</v>
      </c>
      <c r="AH115" s="71">
        <f t="shared" ref="AH115:AI115" si="37">AH94-AH101</f>
        <v>-4463279.1999999993</v>
      </c>
      <c r="AI115" s="71">
        <f t="shared" si="37"/>
        <v>1065245.3699999973</v>
      </c>
      <c r="AJ115" s="106">
        <f t="shared" ref="AJ115:AK115" si="38">AJ94-AJ101</f>
        <v>10312073.700000003</v>
      </c>
      <c r="AK115" s="71">
        <f t="shared" si="38"/>
        <v>8272137.5599999949</v>
      </c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  <c r="AV115" s="71"/>
      <c r="AW115" s="261">
        <f t="shared" ref="AW115:BF120" si="39">O115-C115</f>
        <v>-4162623.3500000015</v>
      </c>
      <c r="AX115" s="66">
        <f t="shared" si="39"/>
        <v>7420010.1399999848</v>
      </c>
      <c r="AY115" s="66">
        <f t="shared" si="39"/>
        <v>4771373.9300000072</v>
      </c>
      <c r="AZ115" s="66">
        <f t="shared" si="39"/>
        <v>-3083174.67</v>
      </c>
      <c r="BA115" s="66">
        <f t="shared" si="39"/>
        <v>1879181.7299999967</v>
      </c>
      <c r="BB115" s="66">
        <f t="shared" si="39"/>
        <v>1132977.5800000038</v>
      </c>
      <c r="BC115" s="66">
        <f t="shared" si="39"/>
        <v>560060.8899999978</v>
      </c>
      <c r="BD115" s="66">
        <f t="shared" si="39"/>
        <v>947529.96000000183</v>
      </c>
      <c r="BE115" s="66">
        <f t="shared" si="39"/>
        <v>-1430469.1399999987</v>
      </c>
      <c r="BF115" s="106">
        <f t="shared" si="39"/>
        <v>1640813.3199999966</v>
      </c>
    </row>
    <row r="116" spans="1:58" x14ac:dyDescent="0.25">
      <c r="A116" s="4"/>
      <c r="B116" s="132" t="s">
        <v>42</v>
      </c>
      <c r="C116" s="70">
        <v>3835849.71</v>
      </c>
      <c r="D116" s="66">
        <v>2481419.1800000002</v>
      </c>
      <c r="E116" s="66">
        <v>1406956.42</v>
      </c>
      <c r="F116" s="66">
        <v>796904.79</v>
      </c>
      <c r="G116" s="66">
        <v>552414.59</v>
      </c>
      <c r="H116" s="66">
        <v>457802.96</v>
      </c>
      <c r="I116" s="66">
        <v>481662.41</v>
      </c>
      <c r="J116" s="66">
        <v>634996.85000000009</v>
      </c>
      <c r="K116" s="66">
        <v>1596974.62</v>
      </c>
      <c r="L116" s="66">
        <v>3469394.0900000003</v>
      </c>
      <c r="M116" s="66">
        <v>3757380.66</v>
      </c>
      <c r="N116" s="257">
        <v>3882371.0100000002</v>
      </c>
      <c r="O116" s="261">
        <v>3256459.9899999998</v>
      </c>
      <c r="P116" s="66">
        <v>2718052.9899999998</v>
      </c>
      <c r="Q116" s="66">
        <f t="shared" ref="Q116:R120" si="40">Q95-Q102</f>
        <v>2005101.99</v>
      </c>
      <c r="R116" s="66">
        <f t="shared" si="40"/>
        <v>817863.76</v>
      </c>
      <c r="S116" s="66">
        <f t="shared" ref="S116:V120" si="41">S95-S102</f>
        <v>543878.47</v>
      </c>
      <c r="T116" s="66">
        <f t="shared" si="41"/>
        <v>507358.35</v>
      </c>
      <c r="U116" s="71">
        <f t="shared" si="41"/>
        <v>514881.67000000004</v>
      </c>
      <c r="V116" s="399">
        <f t="shared" si="41"/>
        <v>679127.25</v>
      </c>
      <c r="W116" s="399">
        <f t="shared" ref="W116:AE116" si="42">W95-W102</f>
        <v>1371103.8399999999</v>
      </c>
      <c r="X116" s="493">
        <f t="shared" si="42"/>
        <v>3395548.8400000003</v>
      </c>
      <c r="Y116" s="448">
        <f t="shared" si="42"/>
        <v>4727667.8499999996</v>
      </c>
      <c r="Z116" s="71">
        <f t="shared" si="42"/>
        <v>5240194.99</v>
      </c>
      <c r="AA116" s="71">
        <f t="shared" si="42"/>
        <v>4537764</v>
      </c>
      <c r="AB116" s="71">
        <f t="shared" si="42"/>
        <v>3043243.33</v>
      </c>
      <c r="AC116" s="71">
        <f t="shared" si="42"/>
        <v>1941427.59</v>
      </c>
      <c r="AD116" s="71">
        <f t="shared" si="42"/>
        <v>931645.93</v>
      </c>
      <c r="AE116" s="71">
        <f t="shared" si="42"/>
        <v>718775.22</v>
      </c>
      <c r="AF116" s="71">
        <f t="shared" ref="AF116:AG116" si="43">AF95-AF102</f>
        <v>679604.6399999999</v>
      </c>
      <c r="AG116" s="71">
        <f t="shared" si="43"/>
        <v>708139.05</v>
      </c>
      <c r="AH116" s="71">
        <f t="shared" ref="AH116:AI116" si="44">AH95-AH102</f>
        <v>781986.11</v>
      </c>
      <c r="AI116" s="71">
        <f t="shared" si="44"/>
        <v>1974854.92</v>
      </c>
      <c r="AJ116" s="106">
        <f t="shared" ref="AJ116:AK116" si="45">AJ95-AJ102</f>
        <v>4116047.06</v>
      </c>
      <c r="AK116" s="71">
        <f t="shared" si="45"/>
        <v>5114213.7799999993</v>
      </c>
      <c r="AL116" s="71"/>
      <c r="AM116" s="71"/>
      <c r="AN116" s="71"/>
      <c r="AO116" s="71"/>
      <c r="AP116" s="71"/>
      <c r="AQ116" s="71"/>
      <c r="AR116" s="71"/>
      <c r="AS116" s="71"/>
      <c r="AT116" s="71"/>
      <c r="AU116" s="71"/>
      <c r="AV116" s="71"/>
      <c r="AW116" s="261">
        <f t="shared" si="39"/>
        <v>-579389.7200000002</v>
      </c>
      <c r="AX116" s="66">
        <f t="shared" si="39"/>
        <v>236633.80999999959</v>
      </c>
      <c r="AY116" s="66">
        <f t="shared" si="39"/>
        <v>598145.57000000007</v>
      </c>
      <c r="AZ116" s="66">
        <f t="shared" si="39"/>
        <v>20958.969999999972</v>
      </c>
      <c r="BA116" s="66">
        <f t="shared" si="39"/>
        <v>-8536.1199999999953</v>
      </c>
      <c r="BB116" s="66">
        <f t="shared" si="39"/>
        <v>49555.389999999956</v>
      </c>
      <c r="BC116" s="66">
        <f t="shared" si="39"/>
        <v>33219.260000000068</v>
      </c>
      <c r="BD116" s="66">
        <f t="shared" si="39"/>
        <v>44130.399999999907</v>
      </c>
      <c r="BE116" s="66">
        <f t="shared" si="39"/>
        <v>-225870.78000000026</v>
      </c>
      <c r="BF116" s="106">
        <f t="shared" si="39"/>
        <v>-73845.25</v>
      </c>
    </row>
    <row r="117" spans="1:58" x14ac:dyDescent="0.25">
      <c r="A117" s="4"/>
      <c r="B117" s="132" t="s">
        <v>43</v>
      </c>
      <c r="C117" s="70">
        <v>-17647707.809999995</v>
      </c>
      <c r="D117" s="66">
        <v>-18230193.889999997</v>
      </c>
      <c r="E117" s="66">
        <v>-13757293.280000001</v>
      </c>
      <c r="F117" s="66">
        <v>-7072333.2100000009</v>
      </c>
      <c r="G117" s="66">
        <v>-4735031.370000001</v>
      </c>
      <c r="H117" s="66">
        <v>-3600031.09</v>
      </c>
      <c r="I117" s="66">
        <v>-2958061.1799999988</v>
      </c>
      <c r="J117" s="66">
        <v>-2910715.080000001</v>
      </c>
      <c r="K117" s="66">
        <v>-1134897.7600000007</v>
      </c>
      <c r="L117" s="66">
        <v>-6308158.9300000034</v>
      </c>
      <c r="M117" s="66">
        <v>-15243190.720000003</v>
      </c>
      <c r="N117" s="257">
        <v>-15789269.610000003</v>
      </c>
      <c r="O117" s="261">
        <v>-16152594.980000002</v>
      </c>
      <c r="P117" s="66">
        <v>-14836824.76</v>
      </c>
      <c r="Q117" s="66">
        <f t="shared" si="40"/>
        <v>-12746267.15</v>
      </c>
      <c r="R117" s="66">
        <f t="shared" si="40"/>
        <v>-10038307.130000001</v>
      </c>
      <c r="S117" s="66">
        <f t="shared" si="41"/>
        <v>-5318321.05</v>
      </c>
      <c r="T117" s="66">
        <f t="shared" si="41"/>
        <v>-3445902.29</v>
      </c>
      <c r="U117" s="71">
        <f t="shared" si="41"/>
        <v>-3599578.98</v>
      </c>
      <c r="V117" s="71">
        <f t="shared" si="41"/>
        <v>-3407918.7800000003</v>
      </c>
      <c r="W117" s="71">
        <f t="shared" ref="W117:AE117" si="46">W96-W103</f>
        <v>-2324896.2200000002</v>
      </c>
      <c r="X117" s="106">
        <f t="shared" si="46"/>
        <v>-4723970.7300000004</v>
      </c>
      <c r="Y117" s="448">
        <f t="shared" si="46"/>
        <v>-10585804.680000002</v>
      </c>
      <c r="Z117" s="71">
        <f t="shared" si="46"/>
        <v>-15673653.970000001</v>
      </c>
      <c r="AA117" s="71">
        <f t="shared" si="46"/>
        <v>-25283780</v>
      </c>
      <c r="AB117" s="71">
        <f t="shared" si="46"/>
        <v>-20489734.300000001</v>
      </c>
      <c r="AC117" s="71">
        <f t="shared" si="46"/>
        <v>-19606576.600000001</v>
      </c>
      <c r="AD117" s="71">
        <f t="shared" si="46"/>
        <v>-12549767.789999999</v>
      </c>
      <c r="AE117" s="71">
        <f t="shared" si="46"/>
        <v>-5382303.0999999996</v>
      </c>
      <c r="AF117" s="71">
        <f t="shared" ref="AF117:AG117" si="47">AF96-AF103</f>
        <v>-4510593.1900000004</v>
      </c>
      <c r="AG117" s="71">
        <f t="shared" si="47"/>
        <v>-3593265.35</v>
      </c>
      <c r="AH117" s="71">
        <f t="shared" ref="AH117:AI117" si="48">AH96-AH103</f>
        <v>-4470866.4600000009</v>
      </c>
      <c r="AI117" s="71">
        <f t="shared" si="48"/>
        <v>-2595436.42</v>
      </c>
      <c r="AJ117" s="106">
        <f t="shared" ref="AJ117:AK117" si="49">AJ96-AJ103</f>
        <v>-8593927.8900000025</v>
      </c>
      <c r="AK117" s="71">
        <f t="shared" si="49"/>
        <v>-8680020.5800000001</v>
      </c>
      <c r="AL117" s="71"/>
      <c r="AM117" s="71"/>
      <c r="AN117" s="71"/>
      <c r="AO117" s="71"/>
      <c r="AP117" s="71"/>
      <c r="AQ117" s="71"/>
      <c r="AR117" s="71"/>
      <c r="AS117" s="71"/>
      <c r="AT117" s="71"/>
      <c r="AU117" s="71"/>
      <c r="AV117" s="71"/>
      <c r="AW117" s="261">
        <f t="shared" si="39"/>
        <v>1495112.8299999926</v>
      </c>
      <c r="AX117" s="66">
        <f t="shared" si="39"/>
        <v>3393369.1299999971</v>
      </c>
      <c r="AY117" s="66">
        <f t="shared" si="39"/>
        <v>1011026.1300000008</v>
      </c>
      <c r="AZ117" s="66">
        <f t="shared" si="39"/>
        <v>-2965973.92</v>
      </c>
      <c r="BA117" s="66">
        <f t="shared" si="39"/>
        <v>-583289.67999999877</v>
      </c>
      <c r="BB117" s="66">
        <f t="shared" si="39"/>
        <v>154128.79999999981</v>
      </c>
      <c r="BC117" s="66">
        <f t="shared" si="39"/>
        <v>-641517.80000000121</v>
      </c>
      <c r="BD117" s="66">
        <f t="shared" si="39"/>
        <v>-497203.69999999925</v>
      </c>
      <c r="BE117" s="66">
        <f t="shared" si="39"/>
        <v>-1189998.4599999995</v>
      </c>
      <c r="BF117" s="106">
        <f t="shared" si="39"/>
        <v>1584188.200000003</v>
      </c>
    </row>
    <row r="118" spans="1:58" x14ac:dyDescent="0.25">
      <c r="A118" s="4"/>
      <c r="B118" s="132" t="s">
        <v>44</v>
      </c>
      <c r="C118" s="70">
        <v>9474982.2100000009</v>
      </c>
      <c r="D118" s="66">
        <v>6250502.7200000007</v>
      </c>
      <c r="E118" s="66">
        <v>3469151.12</v>
      </c>
      <c r="F118" s="66">
        <v>1987923.04</v>
      </c>
      <c r="G118" s="66">
        <v>1219155.0899999999</v>
      </c>
      <c r="H118" s="66">
        <v>1062656.3700000001</v>
      </c>
      <c r="I118" s="66">
        <v>1101201.5899999999</v>
      </c>
      <c r="J118" s="66">
        <v>1472994.73</v>
      </c>
      <c r="K118" s="66">
        <v>4861085.41</v>
      </c>
      <c r="L118" s="66">
        <v>9520207.1799999997</v>
      </c>
      <c r="M118" s="66">
        <v>10690539.780000001</v>
      </c>
      <c r="N118" s="257">
        <v>10179849.51</v>
      </c>
      <c r="O118" s="261">
        <v>8350610.5600000005</v>
      </c>
      <c r="P118" s="66">
        <v>6571026.5</v>
      </c>
      <c r="Q118" s="66">
        <f t="shared" si="40"/>
        <v>3816220.45</v>
      </c>
      <c r="R118" s="66">
        <f t="shared" si="40"/>
        <v>1530804.79</v>
      </c>
      <c r="S118" s="66">
        <f t="shared" si="41"/>
        <v>1127531.74</v>
      </c>
      <c r="T118" s="66">
        <f t="shared" si="41"/>
        <v>1043290.0800000001</v>
      </c>
      <c r="U118" s="71">
        <f t="shared" si="41"/>
        <v>1092680.25</v>
      </c>
      <c r="V118" s="71">
        <f t="shared" si="41"/>
        <v>1488845.0899999999</v>
      </c>
      <c r="W118" s="71">
        <f t="shared" ref="W118:AE118" si="50">W97-W104</f>
        <v>3881885.98</v>
      </c>
      <c r="X118" s="106">
        <f t="shared" si="50"/>
        <v>8840450.1099999994</v>
      </c>
      <c r="Y118" s="448">
        <f t="shared" si="50"/>
        <v>11871695.379999999</v>
      </c>
      <c r="Z118" s="71">
        <f t="shared" si="50"/>
        <v>12948824.319999998</v>
      </c>
      <c r="AA118" s="71">
        <f t="shared" si="50"/>
        <v>11263367</v>
      </c>
      <c r="AB118" s="71">
        <f t="shared" si="50"/>
        <v>6797667.0200000014</v>
      </c>
      <c r="AC118" s="71">
        <f t="shared" si="50"/>
        <v>4208333.6900000004</v>
      </c>
      <c r="AD118" s="71">
        <f t="shared" si="50"/>
        <v>1806339.9699999997</v>
      </c>
      <c r="AE118" s="71">
        <f t="shared" si="50"/>
        <v>1560608.85</v>
      </c>
      <c r="AF118" s="71">
        <f t="shared" ref="AF118:AG118" si="51">AF97-AF104</f>
        <v>1509772.91</v>
      </c>
      <c r="AG118" s="71">
        <f t="shared" si="51"/>
        <v>1600529.31</v>
      </c>
      <c r="AH118" s="71">
        <f t="shared" ref="AH118:AI118" si="52">AH97-AH104</f>
        <v>2118356.86</v>
      </c>
      <c r="AI118" s="71">
        <f t="shared" si="52"/>
        <v>5646312.1100000003</v>
      </c>
      <c r="AJ118" s="106">
        <f t="shared" ref="AJ118:AK118" si="53">AJ97-AJ104</f>
        <v>10546772.840000002</v>
      </c>
      <c r="AK118" s="71">
        <f t="shared" si="53"/>
        <v>13537454.25</v>
      </c>
      <c r="AL118" s="71"/>
      <c r="AM118" s="71"/>
      <c r="AN118" s="71"/>
      <c r="AO118" s="71"/>
      <c r="AP118" s="71"/>
      <c r="AQ118" s="71"/>
      <c r="AR118" s="71"/>
      <c r="AS118" s="71"/>
      <c r="AT118" s="71"/>
      <c r="AU118" s="71"/>
      <c r="AV118" s="71"/>
      <c r="AW118" s="261">
        <f t="shared" si="39"/>
        <v>-1124371.6500000004</v>
      </c>
      <c r="AX118" s="66">
        <f t="shared" si="39"/>
        <v>320523.77999999933</v>
      </c>
      <c r="AY118" s="66">
        <f t="shared" si="39"/>
        <v>347069.33000000007</v>
      </c>
      <c r="AZ118" s="66">
        <f t="shared" si="39"/>
        <v>-457118.25</v>
      </c>
      <c r="BA118" s="66">
        <f t="shared" si="39"/>
        <v>-91623.34999999986</v>
      </c>
      <c r="BB118" s="66">
        <f t="shared" si="39"/>
        <v>-19366.290000000037</v>
      </c>
      <c r="BC118" s="66">
        <f t="shared" si="39"/>
        <v>-8521.339999999851</v>
      </c>
      <c r="BD118" s="66">
        <f t="shared" si="39"/>
        <v>15850.35999999987</v>
      </c>
      <c r="BE118" s="66">
        <f t="shared" si="39"/>
        <v>-979199.43000000017</v>
      </c>
      <c r="BF118" s="106">
        <f t="shared" si="39"/>
        <v>-679757.0700000003</v>
      </c>
    </row>
    <row r="119" spans="1:58" x14ac:dyDescent="0.25">
      <c r="A119" s="4"/>
      <c r="B119" s="132" t="s">
        <v>45</v>
      </c>
      <c r="C119" s="70">
        <v>4820660.8600000003</v>
      </c>
      <c r="D119" s="66">
        <v>5804687.5399999991</v>
      </c>
      <c r="E119" s="66">
        <v>4800871.0999999996</v>
      </c>
      <c r="F119" s="66">
        <v>2493334.1</v>
      </c>
      <c r="G119" s="66">
        <v>1346263.1600000001</v>
      </c>
      <c r="H119" s="66">
        <v>2055374.9899999998</v>
      </c>
      <c r="I119" s="66">
        <v>1718945.24</v>
      </c>
      <c r="J119" s="66">
        <v>1893009.61</v>
      </c>
      <c r="K119" s="66">
        <v>5750201.2700000005</v>
      </c>
      <c r="L119" s="66">
        <v>4430811.42</v>
      </c>
      <c r="M119" s="66">
        <v>10075968.57</v>
      </c>
      <c r="N119" s="257">
        <v>8421946.9800000004</v>
      </c>
      <c r="O119" s="261">
        <v>4795369.8</v>
      </c>
      <c r="P119" s="66">
        <v>6639903.1700000009</v>
      </c>
      <c r="Q119" s="66">
        <f t="shared" si="40"/>
        <v>5294733.4700000007</v>
      </c>
      <c r="R119" s="66">
        <f t="shared" si="40"/>
        <v>1384909.6700000002</v>
      </c>
      <c r="S119" s="66">
        <f t="shared" si="41"/>
        <v>1663024.5699999998</v>
      </c>
      <c r="T119" s="66">
        <f t="shared" si="41"/>
        <v>2275428.62</v>
      </c>
      <c r="U119" s="71">
        <f t="shared" si="41"/>
        <v>2220529.1500000004</v>
      </c>
      <c r="V119" s="71">
        <f t="shared" si="41"/>
        <v>2205324.42</v>
      </c>
      <c r="W119" s="71">
        <f t="shared" ref="W119:AE119" si="54">W98-W105</f>
        <v>2956862.6399999997</v>
      </c>
      <c r="X119" s="106">
        <f t="shared" si="54"/>
        <v>6545726.6600000001</v>
      </c>
      <c r="Y119" s="448">
        <f t="shared" si="54"/>
        <v>6720870.46</v>
      </c>
      <c r="Z119" s="71">
        <f t="shared" si="54"/>
        <v>13071587.629999999</v>
      </c>
      <c r="AA119" s="71">
        <f t="shared" si="54"/>
        <v>4622843</v>
      </c>
      <c r="AB119" s="71">
        <f t="shared" si="54"/>
        <v>6978983.1400000006</v>
      </c>
      <c r="AC119" s="71">
        <f t="shared" si="54"/>
        <v>5279710.08</v>
      </c>
      <c r="AD119" s="71">
        <f t="shared" si="54"/>
        <v>2942169.38</v>
      </c>
      <c r="AE119" s="71">
        <f t="shared" si="54"/>
        <v>2673860.4100000006</v>
      </c>
      <c r="AF119" s="71">
        <f t="shared" ref="AF119:AG119" si="55">AF98-AF105</f>
        <v>2845293.5199999996</v>
      </c>
      <c r="AG119" s="71">
        <f t="shared" si="55"/>
        <v>3131927.08</v>
      </c>
      <c r="AH119" s="71">
        <f t="shared" ref="AH119:AI119" si="56">AH98-AH105</f>
        <v>3133550.95</v>
      </c>
      <c r="AI119" s="71">
        <f t="shared" si="56"/>
        <v>4467216.8900000006</v>
      </c>
      <c r="AJ119" s="106">
        <f t="shared" ref="AJ119:AK119" si="57">AJ98-AJ105</f>
        <v>7939244.7299999995</v>
      </c>
      <c r="AK119" s="71">
        <f t="shared" si="57"/>
        <v>9503921.3300000001</v>
      </c>
      <c r="AL119" s="71"/>
      <c r="AM119" s="71"/>
      <c r="AN119" s="71"/>
      <c r="AO119" s="71"/>
      <c r="AP119" s="71"/>
      <c r="AQ119" s="71"/>
      <c r="AR119" s="71"/>
      <c r="AS119" s="71"/>
      <c r="AT119" s="71"/>
      <c r="AU119" s="71"/>
      <c r="AV119" s="71"/>
      <c r="AW119" s="261">
        <f t="shared" si="39"/>
        <v>-25291.060000000522</v>
      </c>
      <c r="AX119" s="66">
        <f t="shared" si="39"/>
        <v>835215.63000000175</v>
      </c>
      <c r="AY119" s="66">
        <f t="shared" si="39"/>
        <v>493862.37000000104</v>
      </c>
      <c r="AZ119" s="66">
        <f t="shared" si="39"/>
        <v>-1108424.43</v>
      </c>
      <c r="BA119" s="66">
        <f t="shared" si="39"/>
        <v>316761.40999999968</v>
      </c>
      <c r="BB119" s="66">
        <f t="shared" si="39"/>
        <v>220053.63000000035</v>
      </c>
      <c r="BC119" s="66">
        <f t="shared" si="39"/>
        <v>501583.91000000038</v>
      </c>
      <c r="BD119" s="66">
        <f t="shared" si="39"/>
        <v>312314.80999999982</v>
      </c>
      <c r="BE119" s="66">
        <f t="shared" si="39"/>
        <v>-2793338.6300000008</v>
      </c>
      <c r="BF119" s="106">
        <f t="shared" si="39"/>
        <v>2114915.2400000002</v>
      </c>
    </row>
    <row r="120" spans="1:58" ht="15.75" thickBot="1" x14ac:dyDescent="0.3">
      <c r="A120" s="4"/>
      <c r="B120" s="179" t="s">
        <v>46</v>
      </c>
      <c r="C120" s="72">
        <v>-1943955.6799999913</v>
      </c>
      <c r="D120" s="61">
        <v>-17628917.289999984</v>
      </c>
      <c r="E120" s="61">
        <v>-18098222.840000011</v>
      </c>
      <c r="F120" s="61">
        <v>-11073754.120000003</v>
      </c>
      <c r="G120" s="61">
        <v>-10723842.179999998</v>
      </c>
      <c r="H120" s="61">
        <v>-5662796.3800000027</v>
      </c>
      <c r="I120" s="61">
        <v>-3504302.1099999966</v>
      </c>
      <c r="J120" s="61">
        <v>-2533109.5600000015</v>
      </c>
      <c r="K120" s="61">
        <v>17737887.229999997</v>
      </c>
      <c r="L120" s="61">
        <v>22994985.909999996</v>
      </c>
      <c r="M120" s="61">
        <v>13145168.929999985</v>
      </c>
      <c r="N120" s="258">
        <v>9873078.4800000004</v>
      </c>
      <c r="O120" s="262">
        <v>-6340518.6300000018</v>
      </c>
      <c r="P120" s="61">
        <v>-5423164.8000000017</v>
      </c>
      <c r="Q120" s="61">
        <f t="shared" si="40"/>
        <v>-10876745.509999998</v>
      </c>
      <c r="R120" s="61">
        <f t="shared" si="40"/>
        <v>-18667486.420000002</v>
      </c>
      <c r="S120" s="61">
        <f t="shared" si="41"/>
        <v>-9211348.1899999995</v>
      </c>
      <c r="T120" s="61">
        <f t="shared" si="41"/>
        <v>-4125447.2699999996</v>
      </c>
      <c r="U120" s="102">
        <f t="shared" si="41"/>
        <v>-3059477.1899999995</v>
      </c>
      <c r="V120" s="102">
        <f t="shared" si="41"/>
        <v>-1710487.7300000004</v>
      </c>
      <c r="W120" s="102">
        <f t="shared" ref="W120:AE120" si="58">W99-W106</f>
        <v>11119010.790000003</v>
      </c>
      <c r="X120" s="105">
        <f t="shared" si="58"/>
        <v>27581300.349999994</v>
      </c>
      <c r="Y120" s="483">
        <f t="shared" si="58"/>
        <v>23706533.079999983</v>
      </c>
      <c r="Z120" s="102">
        <f t="shared" si="58"/>
        <v>27163903.48999998</v>
      </c>
      <c r="AA120" s="102">
        <f t="shared" si="58"/>
        <v>-16466127</v>
      </c>
      <c r="AB120" s="102">
        <f t="shared" si="58"/>
        <v>-16738140.309999995</v>
      </c>
      <c r="AC120" s="102">
        <f t="shared" si="58"/>
        <v>-18698097.030000001</v>
      </c>
      <c r="AD120" s="102">
        <f t="shared" si="58"/>
        <v>-18801786.030000001</v>
      </c>
      <c r="AE120" s="102">
        <f t="shared" si="58"/>
        <v>-9289822.6700000018</v>
      </c>
      <c r="AF120" s="102">
        <f t="shared" ref="AF120:AG120" si="59">AF99-AF106</f>
        <v>-6657722.8000000007</v>
      </c>
      <c r="AG120" s="102">
        <f t="shared" si="59"/>
        <v>-3853912.5200000014</v>
      </c>
      <c r="AH120" s="102">
        <f t="shared" ref="AH120:AI120" si="60">AH99-AH106</f>
        <v>-2900251.7400000021</v>
      </c>
      <c r="AI120" s="102">
        <f t="shared" si="60"/>
        <v>10558192.869999994</v>
      </c>
      <c r="AJ120" s="105">
        <f t="shared" ref="AJ120:AK120" si="61">AJ99-AJ106</f>
        <v>24320210.440000013</v>
      </c>
      <c r="AK120" s="102">
        <f t="shared" si="61"/>
        <v>27747706.340000004</v>
      </c>
      <c r="AL120" s="102"/>
      <c r="AM120" s="102"/>
      <c r="AN120" s="102"/>
      <c r="AO120" s="102"/>
      <c r="AP120" s="102"/>
      <c r="AQ120" s="102"/>
      <c r="AR120" s="102"/>
      <c r="AS120" s="102"/>
      <c r="AT120" s="102"/>
      <c r="AU120" s="102"/>
      <c r="AV120" s="102"/>
      <c r="AW120" s="262">
        <f t="shared" si="39"/>
        <v>-4396562.9500000104</v>
      </c>
      <c r="AX120" s="61">
        <f t="shared" si="39"/>
        <v>12205752.489999983</v>
      </c>
      <c r="AY120" s="61">
        <f t="shared" si="39"/>
        <v>7221477.3300000131</v>
      </c>
      <c r="AZ120" s="61">
        <f t="shared" si="39"/>
        <v>-7593732.2999999989</v>
      </c>
      <c r="BA120" s="61">
        <f t="shared" si="39"/>
        <v>1512493.9899999984</v>
      </c>
      <c r="BB120" s="61">
        <f t="shared" si="39"/>
        <v>1537349.1100000031</v>
      </c>
      <c r="BC120" s="61">
        <f t="shared" si="39"/>
        <v>444824.91999999713</v>
      </c>
      <c r="BD120" s="61">
        <f t="shared" si="39"/>
        <v>822621.83000000101</v>
      </c>
      <c r="BE120" s="61">
        <f t="shared" si="39"/>
        <v>-6618876.4399999939</v>
      </c>
      <c r="BF120" s="105">
        <f t="shared" si="39"/>
        <v>4586314.4399999976</v>
      </c>
    </row>
    <row r="121" spans="1:58" x14ac:dyDescent="0.25">
      <c r="A121" s="4">
        <v>17</v>
      </c>
      <c r="B121" s="110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345"/>
      <c r="O121" s="112"/>
      <c r="P121" s="113"/>
      <c r="Q121" s="113"/>
      <c r="R121" s="113"/>
      <c r="S121" s="113"/>
      <c r="T121" s="113"/>
      <c r="U121" s="345"/>
      <c r="V121" s="497"/>
      <c r="W121" s="497"/>
      <c r="X121" s="498"/>
      <c r="Y121" s="349"/>
      <c r="Z121" s="349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455"/>
      <c r="AK121" s="349"/>
      <c r="AL121" s="349"/>
      <c r="AM121" s="349"/>
      <c r="AN121" s="349"/>
      <c r="AO121" s="349"/>
      <c r="AP121" s="349"/>
      <c r="AQ121" s="349"/>
      <c r="AR121" s="349"/>
      <c r="AS121" s="349"/>
      <c r="AT121" s="349"/>
      <c r="AU121" s="349"/>
      <c r="AV121" s="349"/>
      <c r="AW121" s="335"/>
      <c r="AX121" s="53"/>
      <c r="AY121" s="54"/>
      <c r="AZ121" s="54"/>
      <c r="BA121" s="54"/>
      <c r="BB121" s="54"/>
      <c r="BC121" s="54"/>
      <c r="BD121" s="54"/>
      <c r="BE121" s="54"/>
      <c r="BF121" s="336"/>
    </row>
    <row r="122" spans="1:58" x14ac:dyDescent="0.25">
      <c r="A122" s="4"/>
      <c r="B122" s="132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319">
        <v>0</v>
      </c>
      <c r="O122" s="115">
        <v>0</v>
      </c>
      <c r="P122" s="48">
        <v>0</v>
      </c>
      <c r="Q122" s="241">
        <v>0</v>
      </c>
      <c r="R122" s="48">
        <v>0</v>
      </c>
      <c r="S122" s="47">
        <v>0</v>
      </c>
      <c r="T122" s="48">
        <v>0</v>
      </c>
      <c r="U122" s="319">
        <v>0</v>
      </c>
      <c r="V122" s="319">
        <v>0</v>
      </c>
      <c r="W122" s="319">
        <v>0</v>
      </c>
      <c r="X122" s="116">
        <v>0</v>
      </c>
      <c r="Y122" s="319">
        <v>0</v>
      </c>
      <c r="Z122" s="319">
        <v>0</v>
      </c>
      <c r="AA122" s="319">
        <v>0</v>
      </c>
      <c r="AB122" s="319">
        <v>0</v>
      </c>
      <c r="AC122" s="319">
        <v>0</v>
      </c>
      <c r="AD122" s="319">
        <v>0</v>
      </c>
      <c r="AE122" s="319">
        <v>0</v>
      </c>
      <c r="AF122" s="319">
        <v>0</v>
      </c>
      <c r="AG122" s="319">
        <v>0</v>
      </c>
      <c r="AH122" s="319">
        <v>0</v>
      </c>
      <c r="AI122" s="319">
        <v>0</v>
      </c>
      <c r="AJ122" s="116">
        <v>0</v>
      </c>
      <c r="AK122" s="319">
        <v>0</v>
      </c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115">
        <f>O122-C122</f>
        <v>0</v>
      </c>
      <c r="AX122" s="48">
        <f>P122-D122</f>
        <v>0</v>
      </c>
      <c r="AY122" s="48">
        <f>Q122-E122</f>
        <v>0</v>
      </c>
      <c r="AZ122" s="48">
        <f>R122-F122</f>
        <v>0</v>
      </c>
      <c r="BA122" s="48">
        <f>S122-G122</f>
        <v>0</v>
      </c>
      <c r="BB122" s="48">
        <f t="shared" ref="BB122:BB127" si="62">T122-H122</f>
        <v>0</v>
      </c>
      <c r="BC122" s="48">
        <f t="shared" ref="BC122:BC127" si="63">U122-I122</f>
        <v>0</v>
      </c>
      <c r="BD122" s="48">
        <f t="shared" ref="BD122:BF127" si="64">V122-J122</f>
        <v>0</v>
      </c>
      <c r="BE122" s="48">
        <f t="shared" si="64"/>
        <v>0</v>
      </c>
      <c r="BF122" s="116">
        <f t="shared" si="64"/>
        <v>0</v>
      </c>
    </row>
    <row r="123" spans="1:58" x14ac:dyDescent="0.25">
      <c r="A123" s="4"/>
      <c r="B123" s="132" t="s">
        <v>42</v>
      </c>
      <c r="C123" s="239">
        <v>885</v>
      </c>
      <c r="D123" s="131">
        <v>903</v>
      </c>
      <c r="E123" s="131">
        <v>1195</v>
      </c>
      <c r="F123" s="131">
        <v>1698</v>
      </c>
      <c r="G123" s="131">
        <v>1847</v>
      </c>
      <c r="H123" s="131">
        <v>1819</v>
      </c>
      <c r="I123" s="131">
        <v>1803</v>
      </c>
      <c r="J123" s="131">
        <v>1787</v>
      </c>
      <c r="K123" s="131">
        <v>1791</v>
      </c>
      <c r="L123" s="131">
        <v>1547</v>
      </c>
      <c r="M123" s="131">
        <v>1114</v>
      </c>
      <c r="N123" s="355">
        <v>848</v>
      </c>
      <c r="O123" s="239">
        <v>741</v>
      </c>
      <c r="P123" s="131">
        <v>724</v>
      </c>
      <c r="Q123" s="241">
        <v>854</v>
      </c>
      <c r="R123" s="48">
        <v>928</v>
      </c>
      <c r="S123" s="47">
        <v>951</v>
      </c>
      <c r="T123" s="48">
        <v>1048</v>
      </c>
      <c r="U123" s="319">
        <v>1071</v>
      </c>
      <c r="V123" s="319">
        <v>1065</v>
      </c>
      <c r="W123" s="319">
        <v>1065</v>
      </c>
      <c r="X123" s="116">
        <v>946</v>
      </c>
      <c r="Y123" s="319">
        <v>831</v>
      </c>
      <c r="Z123" s="319">
        <v>855</v>
      </c>
      <c r="AA123" s="319">
        <v>972</v>
      </c>
      <c r="AB123" s="319">
        <v>1437</v>
      </c>
      <c r="AC123" s="319">
        <v>2042</v>
      </c>
      <c r="AD123" s="319">
        <v>2681</v>
      </c>
      <c r="AE123" s="319">
        <v>2636</v>
      </c>
      <c r="AF123" s="319">
        <v>2903</v>
      </c>
      <c r="AG123" s="319">
        <v>3157</v>
      </c>
      <c r="AH123" s="319">
        <v>2981</v>
      </c>
      <c r="AI123" s="319">
        <v>2544</v>
      </c>
      <c r="AJ123" s="116">
        <v>2001</v>
      </c>
      <c r="AK123" s="319">
        <v>4510</v>
      </c>
      <c r="AL123" s="319"/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115">
        <f>O123-C123</f>
        <v>-144</v>
      </c>
      <c r="AX123" s="48">
        <f t="shared" ref="AX123:BA127" si="65">P123-D123</f>
        <v>-179</v>
      </c>
      <c r="AY123" s="48">
        <f t="shared" si="65"/>
        <v>-341</v>
      </c>
      <c r="AZ123" s="48">
        <f t="shared" si="65"/>
        <v>-770</v>
      </c>
      <c r="BA123" s="48">
        <f t="shared" si="65"/>
        <v>-896</v>
      </c>
      <c r="BB123" s="48">
        <f t="shared" si="62"/>
        <v>-771</v>
      </c>
      <c r="BC123" s="48">
        <f t="shared" si="63"/>
        <v>-732</v>
      </c>
      <c r="BD123" s="48">
        <f t="shared" si="64"/>
        <v>-722</v>
      </c>
      <c r="BE123" s="48">
        <f t="shared" si="64"/>
        <v>-726</v>
      </c>
      <c r="BF123" s="116">
        <f t="shared" si="64"/>
        <v>-601</v>
      </c>
    </row>
    <row r="124" spans="1:58" x14ac:dyDescent="0.25">
      <c r="A124" s="4"/>
      <c r="B124" s="132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319">
        <v>0</v>
      </c>
      <c r="O124" s="115">
        <v>0</v>
      </c>
      <c r="P124" s="131">
        <v>0</v>
      </c>
      <c r="Q124" s="241">
        <v>0</v>
      </c>
      <c r="R124" s="48">
        <v>0</v>
      </c>
      <c r="S124" s="47">
        <v>0</v>
      </c>
      <c r="T124" s="48">
        <v>0</v>
      </c>
      <c r="U124" s="319">
        <v>0</v>
      </c>
      <c r="V124" s="319">
        <v>0</v>
      </c>
      <c r="W124" s="319">
        <v>0</v>
      </c>
      <c r="X124" s="116">
        <v>0</v>
      </c>
      <c r="Y124" s="319">
        <v>0</v>
      </c>
      <c r="Z124" s="319">
        <v>0</v>
      </c>
      <c r="AA124" s="319">
        <v>0</v>
      </c>
      <c r="AB124" s="319">
        <v>0</v>
      </c>
      <c r="AC124" s="319">
        <v>0</v>
      </c>
      <c r="AD124" s="319">
        <v>0</v>
      </c>
      <c r="AE124" s="319">
        <v>0</v>
      </c>
      <c r="AF124" s="319">
        <v>0</v>
      </c>
      <c r="AG124" s="319">
        <v>0</v>
      </c>
      <c r="AH124" s="319">
        <v>0</v>
      </c>
      <c r="AI124" s="319">
        <v>0</v>
      </c>
      <c r="AJ124" s="116">
        <v>0</v>
      </c>
      <c r="AK124" s="319">
        <v>0</v>
      </c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115">
        <f>O124-C124</f>
        <v>0</v>
      </c>
      <c r="AX124" s="48">
        <f t="shared" si="65"/>
        <v>0</v>
      </c>
      <c r="AY124" s="48">
        <f t="shared" si="65"/>
        <v>0</v>
      </c>
      <c r="AZ124" s="48">
        <f t="shared" si="65"/>
        <v>0</v>
      </c>
      <c r="BA124" s="48">
        <f t="shared" si="65"/>
        <v>0</v>
      </c>
      <c r="BB124" s="48">
        <f t="shared" si="62"/>
        <v>0</v>
      </c>
      <c r="BC124" s="48">
        <f t="shared" si="63"/>
        <v>0</v>
      </c>
      <c r="BD124" s="48">
        <f t="shared" si="64"/>
        <v>0</v>
      </c>
      <c r="BE124" s="48">
        <f t="shared" si="64"/>
        <v>0</v>
      </c>
      <c r="BF124" s="116">
        <f t="shared" si="64"/>
        <v>0</v>
      </c>
    </row>
    <row r="125" spans="1:58" x14ac:dyDescent="0.25">
      <c r="A125" s="4"/>
      <c r="B125" s="132" t="s">
        <v>44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319">
        <v>0</v>
      </c>
      <c r="O125" s="115">
        <v>0</v>
      </c>
      <c r="P125" s="131">
        <v>0</v>
      </c>
      <c r="Q125" s="241">
        <v>0</v>
      </c>
      <c r="R125" s="48">
        <v>0</v>
      </c>
      <c r="S125" s="47">
        <v>0</v>
      </c>
      <c r="T125" s="48">
        <v>0</v>
      </c>
      <c r="U125" s="319">
        <v>0</v>
      </c>
      <c r="V125" s="319">
        <v>0</v>
      </c>
      <c r="W125" s="319">
        <v>0</v>
      </c>
      <c r="X125" s="116">
        <v>0</v>
      </c>
      <c r="Y125" s="319">
        <v>0</v>
      </c>
      <c r="Z125" s="319">
        <v>0</v>
      </c>
      <c r="AA125" s="319">
        <v>0</v>
      </c>
      <c r="AB125" s="319">
        <v>0</v>
      </c>
      <c r="AC125" s="319">
        <v>0</v>
      </c>
      <c r="AD125" s="319">
        <v>0</v>
      </c>
      <c r="AE125" s="319">
        <v>0</v>
      </c>
      <c r="AF125" s="319">
        <v>0</v>
      </c>
      <c r="AG125" s="319">
        <v>0</v>
      </c>
      <c r="AH125" s="319">
        <v>0</v>
      </c>
      <c r="AI125" s="319">
        <v>0</v>
      </c>
      <c r="AJ125" s="116">
        <v>0</v>
      </c>
      <c r="AK125" s="319">
        <v>0</v>
      </c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115">
        <f>O125-C125</f>
        <v>0</v>
      </c>
      <c r="AX125" s="48">
        <f t="shared" si="65"/>
        <v>0</v>
      </c>
      <c r="AY125" s="48">
        <f t="shared" si="65"/>
        <v>0</v>
      </c>
      <c r="AZ125" s="48">
        <f t="shared" si="65"/>
        <v>0</v>
      </c>
      <c r="BA125" s="48">
        <f t="shared" si="65"/>
        <v>0</v>
      </c>
      <c r="BB125" s="48">
        <f t="shared" si="62"/>
        <v>0</v>
      </c>
      <c r="BC125" s="48">
        <f t="shared" si="63"/>
        <v>0</v>
      </c>
      <c r="BD125" s="48">
        <f t="shared" si="64"/>
        <v>0</v>
      </c>
      <c r="BE125" s="48">
        <f t="shared" si="64"/>
        <v>0</v>
      </c>
      <c r="BF125" s="116">
        <f t="shared" si="64"/>
        <v>0</v>
      </c>
    </row>
    <row r="126" spans="1:58" x14ac:dyDescent="0.25">
      <c r="A126" s="4"/>
      <c r="B126" s="132" t="s">
        <v>45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319">
        <v>0</v>
      </c>
      <c r="O126" s="115">
        <v>0</v>
      </c>
      <c r="P126" s="131">
        <v>0</v>
      </c>
      <c r="Q126" s="241">
        <v>0</v>
      </c>
      <c r="R126" s="48">
        <v>0</v>
      </c>
      <c r="S126" s="47">
        <v>0</v>
      </c>
      <c r="T126" s="48">
        <v>0</v>
      </c>
      <c r="U126" s="319">
        <v>0</v>
      </c>
      <c r="V126" s="319">
        <v>0</v>
      </c>
      <c r="W126" s="319">
        <v>0</v>
      </c>
      <c r="X126" s="116">
        <v>0</v>
      </c>
      <c r="Y126" s="319">
        <v>0</v>
      </c>
      <c r="Z126" s="319">
        <v>0</v>
      </c>
      <c r="AA126" s="319">
        <v>0</v>
      </c>
      <c r="AB126" s="319">
        <v>0</v>
      </c>
      <c r="AC126" s="319">
        <v>0</v>
      </c>
      <c r="AD126" s="319">
        <v>0</v>
      </c>
      <c r="AE126" s="319">
        <v>0</v>
      </c>
      <c r="AF126" s="319">
        <v>0</v>
      </c>
      <c r="AG126" s="319">
        <v>0</v>
      </c>
      <c r="AH126" s="319">
        <v>0</v>
      </c>
      <c r="AI126" s="319">
        <v>0</v>
      </c>
      <c r="AJ126" s="116">
        <v>0</v>
      </c>
      <c r="AK126" s="319">
        <v>0</v>
      </c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115">
        <f>O126-C126</f>
        <v>0</v>
      </c>
      <c r="AX126" s="48">
        <f t="shared" si="65"/>
        <v>0</v>
      </c>
      <c r="AY126" s="48">
        <f t="shared" si="65"/>
        <v>0</v>
      </c>
      <c r="AZ126" s="48">
        <f t="shared" si="65"/>
        <v>0</v>
      </c>
      <c r="BA126" s="48">
        <f t="shared" si="65"/>
        <v>0</v>
      </c>
      <c r="BB126" s="48">
        <f t="shared" si="62"/>
        <v>0</v>
      </c>
      <c r="BC126" s="48">
        <f t="shared" si="63"/>
        <v>0</v>
      </c>
      <c r="BD126" s="48">
        <f t="shared" si="64"/>
        <v>0</v>
      </c>
      <c r="BE126" s="48">
        <f t="shared" si="64"/>
        <v>0</v>
      </c>
      <c r="BF126" s="116">
        <f t="shared" si="64"/>
        <v>0</v>
      </c>
    </row>
    <row r="127" spans="1:58" x14ac:dyDescent="0.25">
      <c r="A127" s="4"/>
      <c r="B127" s="132" t="s">
        <v>46</v>
      </c>
      <c r="C127" s="115">
        <v>885</v>
      </c>
      <c r="D127" s="48">
        <v>903</v>
      </c>
      <c r="E127" s="48">
        <v>1195</v>
      </c>
      <c r="F127" s="48">
        <v>1698</v>
      </c>
      <c r="G127" s="48">
        <v>1847</v>
      </c>
      <c r="H127" s="48">
        <v>1819</v>
      </c>
      <c r="I127" s="48">
        <v>1803</v>
      </c>
      <c r="J127" s="48">
        <v>1787</v>
      </c>
      <c r="K127" s="48">
        <v>1791</v>
      </c>
      <c r="L127" s="48">
        <v>1547</v>
      </c>
      <c r="M127" s="48">
        <v>1114</v>
      </c>
      <c r="N127" s="319">
        <v>848</v>
      </c>
      <c r="O127" s="115">
        <v>741</v>
      </c>
      <c r="P127" s="131">
        <v>724</v>
      </c>
      <c r="Q127" s="241">
        <f t="shared" ref="Q127:AH127" si="66">SUM(Q122:Q126)</f>
        <v>854</v>
      </c>
      <c r="R127" s="241">
        <f t="shared" si="66"/>
        <v>928</v>
      </c>
      <c r="S127" s="241">
        <f t="shared" si="66"/>
        <v>951</v>
      </c>
      <c r="T127" s="241">
        <f t="shared" si="66"/>
        <v>1048</v>
      </c>
      <c r="U127" s="319">
        <f t="shared" si="66"/>
        <v>1071</v>
      </c>
      <c r="V127" s="319">
        <f t="shared" si="66"/>
        <v>1065</v>
      </c>
      <c r="W127" s="319">
        <f t="shared" si="66"/>
        <v>1065</v>
      </c>
      <c r="X127" s="319">
        <f t="shared" si="66"/>
        <v>946</v>
      </c>
      <c r="Y127" s="529">
        <f t="shared" si="66"/>
        <v>831</v>
      </c>
      <c r="Z127" s="319">
        <f t="shared" si="66"/>
        <v>855</v>
      </c>
      <c r="AA127" s="319">
        <f t="shared" si="66"/>
        <v>972</v>
      </c>
      <c r="AB127" s="319">
        <f t="shared" si="66"/>
        <v>1437</v>
      </c>
      <c r="AC127" s="319">
        <f t="shared" si="66"/>
        <v>2042</v>
      </c>
      <c r="AD127" s="319">
        <f t="shared" si="66"/>
        <v>2681</v>
      </c>
      <c r="AE127" s="319">
        <f t="shared" si="66"/>
        <v>2636</v>
      </c>
      <c r="AF127" s="319">
        <f t="shared" si="66"/>
        <v>2903</v>
      </c>
      <c r="AG127" s="319">
        <f t="shared" si="66"/>
        <v>3157</v>
      </c>
      <c r="AH127" s="319">
        <f t="shared" si="66"/>
        <v>2981</v>
      </c>
      <c r="AI127" s="319">
        <v>2544</v>
      </c>
      <c r="AJ127" s="116">
        <v>2001</v>
      </c>
      <c r="AK127" s="319">
        <v>4510</v>
      </c>
      <c r="AL127" s="319"/>
      <c r="AM127" s="319"/>
      <c r="AN127" s="319"/>
      <c r="AO127" s="319"/>
      <c r="AP127" s="319"/>
      <c r="AQ127" s="319"/>
      <c r="AR127" s="319"/>
      <c r="AS127" s="319"/>
      <c r="AT127" s="319"/>
      <c r="AU127" s="319"/>
      <c r="AV127" s="319"/>
      <c r="AW127" s="115">
        <f>O127-C127</f>
        <v>-144</v>
      </c>
      <c r="AX127" s="48">
        <f t="shared" si="65"/>
        <v>-179</v>
      </c>
      <c r="AY127" s="48">
        <f t="shared" si="65"/>
        <v>-341</v>
      </c>
      <c r="AZ127" s="48">
        <f t="shared" si="65"/>
        <v>-770</v>
      </c>
      <c r="BA127" s="48">
        <f t="shared" si="65"/>
        <v>-896</v>
      </c>
      <c r="BB127" s="48">
        <f t="shared" si="62"/>
        <v>-771</v>
      </c>
      <c r="BC127" s="48">
        <f t="shared" si="63"/>
        <v>-732</v>
      </c>
      <c r="BD127" s="48">
        <f t="shared" si="64"/>
        <v>-722</v>
      </c>
      <c r="BE127" s="48">
        <f t="shared" si="64"/>
        <v>-726</v>
      </c>
      <c r="BF127" s="116">
        <f t="shared" si="64"/>
        <v>-601</v>
      </c>
    </row>
    <row r="128" spans="1:58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319"/>
      <c r="O128" s="115"/>
      <c r="P128" s="48"/>
      <c r="Q128" s="241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116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115"/>
      <c r="AX128" s="48"/>
      <c r="AY128" s="48"/>
      <c r="AZ128" s="48"/>
      <c r="BA128" s="48"/>
      <c r="BB128" s="48"/>
      <c r="BC128" s="48"/>
      <c r="BD128" s="48"/>
      <c r="BE128" s="48"/>
      <c r="BF128" s="116"/>
    </row>
    <row r="129" spans="1:58" x14ac:dyDescent="0.25">
      <c r="A129" s="4"/>
      <c r="B129" s="132" t="s">
        <v>41</v>
      </c>
      <c r="C129" s="115">
        <v>214</v>
      </c>
      <c r="D129" s="48">
        <v>393</v>
      </c>
      <c r="E129" s="48">
        <v>298</v>
      </c>
      <c r="F129" s="48">
        <v>145</v>
      </c>
      <c r="G129" s="48">
        <v>219</v>
      </c>
      <c r="H129" s="48">
        <v>241</v>
      </c>
      <c r="I129" s="48">
        <v>299</v>
      </c>
      <c r="J129" s="48">
        <v>238</v>
      </c>
      <c r="K129" s="48">
        <v>32</v>
      </c>
      <c r="L129" s="48">
        <v>0</v>
      </c>
      <c r="M129" s="48">
        <v>0</v>
      </c>
      <c r="N129" s="319">
        <v>0</v>
      </c>
      <c r="O129" s="115">
        <v>0</v>
      </c>
      <c r="P129" s="48">
        <v>0</v>
      </c>
      <c r="Q129" s="241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260</v>
      </c>
      <c r="AF129" s="319">
        <v>318</v>
      </c>
      <c r="AG129" s="319">
        <v>279</v>
      </c>
      <c r="AH129" s="319">
        <v>132</v>
      </c>
      <c r="AI129" s="319">
        <v>46</v>
      </c>
      <c r="AJ129" s="116">
        <v>0</v>
      </c>
      <c r="AK129" s="319">
        <v>0</v>
      </c>
      <c r="AL129" s="319"/>
      <c r="AM129" s="319"/>
      <c r="AN129" s="319"/>
      <c r="AO129" s="319"/>
      <c r="AP129" s="319"/>
      <c r="AQ129" s="319"/>
      <c r="AR129" s="319"/>
      <c r="AS129" s="319"/>
      <c r="AT129" s="319"/>
      <c r="AU129" s="319"/>
      <c r="AV129" s="319"/>
      <c r="AW129" s="115">
        <f>O129-C129</f>
        <v>-214</v>
      </c>
      <c r="AX129" s="48">
        <f>P129-D129</f>
        <v>-393</v>
      </c>
      <c r="AY129" s="48">
        <f>Q129-E129</f>
        <v>-298</v>
      </c>
      <c r="AZ129" s="48">
        <f>R129-F129</f>
        <v>-145</v>
      </c>
      <c r="BA129" s="48">
        <f>S129-G129</f>
        <v>-219</v>
      </c>
      <c r="BB129" s="48">
        <f t="shared" ref="BB129:BB134" si="67">T129-H129</f>
        <v>-241</v>
      </c>
      <c r="BC129" s="48">
        <f t="shared" ref="BC129:BC134" si="68">U129-I129</f>
        <v>-299</v>
      </c>
      <c r="BD129" s="48">
        <f t="shared" ref="BD129:BF134" si="69">V129-J129</f>
        <v>-238</v>
      </c>
      <c r="BE129" s="48">
        <f t="shared" si="69"/>
        <v>-32</v>
      </c>
      <c r="BF129" s="116">
        <f t="shared" si="69"/>
        <v>0</v>
      </c>
    </row>
    <row r="130" spans="1:58" x14ac:dyDescent="0.25">
      <c r="A130" s="4"/>
      <c r="B130" s="132" t="s">
        <v>42</v>
      </c>
      <c r="C130" s="115">
        <v>1</v>
      </c>
      <c r="D130" s="48">
        <v>81</v>
      </c>
      <c r="E130" s="48">
        <v>39</v>
      </c>
      <c r="F130" s="48">
        <v>263</v>
      </c>
      <c r="G130" s="48">
        <v>187</v>
      </c>
      <c r="H130" s="48">
        <v>237</v>
      </c>
      <c r="I130" s="48">
        <v>235</v>
      </c>
      <c r="J130" s="48">
        <v>259</v>
      </c>
      <c r="K130" s="48">
        <v>86</v>
      </c>
      <c r="L130" s="48">
        <v>0</v>
      </c>
      <c r="M130" s="48">
        <v>0</v>
      </c>
      <c r="N130" s="319">
        <v>0</v>
      </c>
      <c r="O130" s="115">
        <v>0</v>
      </c>
      <c r="P130" s="48">
        <v>0</v>
      </c>
      <c r="Q130" s="241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116">
        <v>0</v>
      </c>
      <c r="AK130" s="319">
        <v>0</v>
      </c>
      <c r="AL130" s="319"/>
      <c r="AM130" s="319"/>
      <c r="AN130" s="319"/>
      <c r="AO130" s="319"/>
      <c r="AP130" s="319"/>
      <c r="AQ130" s="319"/>
      <c r="AR130" s="319"/>
      <c r="AS130" s="319"/>
      <c r="AT130" s="319"/>
      <c r="AU130" s="319"/>
      <c r="AV130" s="319"/>
      <c r="AW130" s="115">
        <f>O130-C130</f>
        <v>-1</v>
      </c>
      <c r="AX130" s="48">
        <f t="shared" ref="AX130:BA134" si="70">P130-D130</f>
        <v>-81</v>
      </c>
      <c r="AY130" s="48">
        <f t="shared" si="70"/>
        <v>-39</v>
      </c>
      <c r="AZ130" s="48">
        <f t="shared" si="70"/>
        <v>-263</v>
      </c>
      <c r="BA130" s="48">
        <f t="shared" si="70"/>
        <v>-187</v>
      </c>
      <c r="BB130" s="48">
        <f t="shared" si="67"/>
        <v>-237</v>
      </c>
      <c r="BC130" s="48">
        <f t="shared" si="68"/>
        <v>-235</v>
      </c>
      <c r="BD130" s="48">
        <f t="shared" si="69"/>
        <v>-259</v>
      </c>
      <c r="BE130" s="48">
        <f t="shared" si="69"/>
        <v>-86</v>
      </c>
      <c r="BF130" s="116">
        <f t="shared" si="69"/>
        <v>0</v>
      </c>
    </row>
    <row r="131" spans="1:58" x14ac:dyDescent="0.25">
      <c r="A131" s="4"/>
      <c r="B131" s="132" t="s">
        <v>57</v>
      </c>
      <c r="C131" s="115">
        <v>85</v>
      </c>
      <c r="D131" s="48">
        <v>136</v>
      </c>
      <c r="E131" s="48">
        <v>100</v>
      </c>
      <c r="F131" s="48">
        <v>88</v>
      </c>
      <c r="G131" s="48">
        <v>38</v>
      </c>
      <c r="H131" s="48">
        <v>43</v>
      </c>
      <c r="I131" s="48">
        <v>26</v>
      </c>
      <c r="J131" s="48">
        <v>20</v>
      </c>
      <c r="K131" s="48">
        <v>20</v>
      </c>
      <c r="L131" s="48">
        <v>11</v>
      </c>
      <c r="M131" s="48">
        <v>29</v>
      </c>
      <c r="N131" s="319">
        <v>86</v>
      </c>
      <c r="O131" s="115">
        <v>38</v>
      </c>
      <c r="P131" s="48">
        <v>0</v>
      </c>
      <c r="Q131" s="241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3</v>
      </c>
      <c r="X131" s="116">
        <v>49</v>
      </c>
      <c r="Y131" s="319">
        <v>50</v>
      </c>
      <c r="Z131" s="319">
        <v>40</v>
      </c>
      <c r="AA131" s="319">
        <v>75</v>
      </c>
      <c r="AB131" s="319">
        <v>93</v>
      </c>
      <c r="AC131" s="319">
        <v>71</v>
      </c>
      <c r="AD131" s="319">
        <v>80</v>
      </c>
      <c r="AE131" s="319">
        <v>60</v>
      </c>
      <c r="AF131" s="319">
        <v>35</v>
      </c>
      <c r="AG131" s="319">
        <v>8</v>
      </c>
      <c r="AH131" s="319">
        <v>6</v>
      </c>
      <c r="AI131" s="319">
        <v>3</v>
      </c>
      <c r="AJ131" s="116">
        <v>9</v>
      </c>
      <c r="AK131" s="319">
        <v>22</v>
      </c>
      <c r="AL131" s="319"/>
      <c r="AM131" s="319"/>
      <c r="AN131" s="319"/>
      <c r="AO131" s="319"/>
      <c r="AP131" s="319"/>
      <c r="AQ131" s="319"/>
      <c r="AR131" s="319"/>
      <c r="AS131" s="319"/>
      <c r="AT131" s="319"/>
      <c r="AU131" s="319"/>
      <c r="AV131" s="319"/>
      <c r="AW131" s="115">
        <f>O131-C131</f>
        <v>-47</v>
      </c>
      <c r="AX131" s="48">
        <f t="shared" si="70"/>
        <v>-136</v>
      </c>
      <c r="AY131" s="48">
        <f t="shared" si="70"/>
        <v>-100</v>
      </c>
      <c r="AZ131" s="48">
        <f t="shared" si="70"/>
        <v>-88</v>
      </c>
      <c r="BA131" s="48">
        <f t="shared" si="70"/>
        <v>-38</v>
      </c>
      <c r="BB131" s="48">
        <f t="shared" si="67"/>
        <v>-43</v>
      </c>
      <c r="BC131" s="48">
        <f t="shared" si="68"/>
        <v>-26</v>
      </c>
      <c r="BD131" s="48">
        <f t="shared" si="69"/>
        <v>-20</v>
      </c>
      <c r="BE131" s="48">
        <f t="shared" si="69"/>
        <v>-17</v>
      </c>
      <c r="BF131" s="116">
        <f t="shared" si="69"/>
        <v>38</v>
      </c>
    </row>
    <row r="132" spans="1:58" x14ac:dyDescent="0.25">
      <c r="A132" s="4"/>
      <c r="B132" s="132" t="s">
        <v>61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319"/>
      <c r="O132" s="115"/>
      <c r="P132" s="48"/>
      <c r="Q132" s="241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116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115">
        <f>O132-C132</f>
        <v>0</v>
      </c>
      <c r="AX132" s="48">
        <f t="shared" si="70"/>
        <v>0</v>
      </c>
      <c r="AY132" s="48">
        <f t="shared" si="70"/>
        <v>0</v>
      </c>
      <c r="AZ132" s="48">
        <f t="shared" si="70"/>
        <v>0</v>
      </c>
      <c r="BA132" s="48">
        <f t="shared" si="70"/>
        <v>0</v>
      </c>
      <c r="BB132" s="48">
        <f t="shared" si="67"/>
        <v>0</v>
      </c>
      <c r="BC132" s="48">
        <f t="shared" si="68"/>
        <v>0</v>
      </c>
      <c r="BD132" s="48">
        <f t="shared" si="69"/>
        <v>0</v>
      </c>
      <c r="BE132" s="48">
        <f t="shared" si="69"/>
        <v>0</v>
      </c>
      <c r="BF132" s="116">
        <f t="shared" si="69"/>
        <v>0</v>
      </c>
    </row>
    <row r="133" spans="1:58" x14ac:dyDescent="0.25">
      <c r="A133" s="4"/>
      <c r="B133" s="132" t="s">
        <v>62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319"/>
      <c r="O133" s="115"/>
      <c r="P133" s="48"/>
      <c r="Q133" s="241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116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115">
        <f>O133-C133</f>
        <v>0</v>
      </c>
      <c r="AX133" s="48">
        <f t="shared" si="70"/>
        <v>0</v>
      </c>
      <c r="AY133" s="48">
        <f t="shared" si="70"/>
        <v>0</v>
      </c>
      <c r="AZ133" s="48">
        <f t="shared" si="70"/>
        <v>0</v>
      </c>
      <c r="BA133" s="48">
        <f t="shared" si="70"/>
        <v>0</v>
      </c>
      <c r="BB133" s="48">
        <f t="shared" si="67"/>
        <v>0</v>
      </c>
      <c r="BC133" s="48">
        <f t="shared" si="68"/>
        <v>0</v>
      </c>
      <c r="BD133" s="48">
        <f t="shared" si="69"/>
        <v>0</v>
      </c>
      <c r="BE133" s="48">
        <f t="shared" si="69"/>
        <v>0</v>
      </c>
      <c r="BF133" s="116">
        <f t="shared" si="69"/>
        <v>0</v>
      </c>
    </row>
    <row r="134" spans="1:58" x14ac:dyDescent="0.25">
      <c r="A134" s="4"/>
      <c r="B134" s="132" t="s">
        <v>46</v>
      </c>
      <c r="C134" s="115">
        <v>300</v>
      </c>
      <c r="D134" s="48">
        <v>610</v>
      </c>
      <c r="E134" s="48">
        <v>437</v>
      </c>
      <c r="F134" s="48">
        <v>496</v>
      </c>
      <c r="G134" s="48">
        <v>444</v>
      </c>
      <c r="H134" s="48">
        <v>521</v>
      </c>
      <c r="I134" s="48">
        <v>560</v>
      </c>
      <c r="J134" s="48">
        <v>517</v>
      </c>
      <c r="K134" s="48">
        <v>138</v>
      </c>
      <c r="L134" s="48">
        <v>11</v>
      </c>
      <c r="M134" s="48">
        <v>29</v>
      </c>
      <c r="N134" s="319">
        <v>86</v>
      </c>
      <c r="O134" s="115">
        <v>38</v>
      </c>
      <c r="P134" s="48">
        <v>0</v>
      </c>
      <c r="Q134" s="241"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3</v>
      </c>
      <c r="X134" s="116">
        <f>SUM(X129:X131)</f>
        <v>49</v>
      </c>
      <c r="Y134" s="319">
        <f t="shared" ref="Y134:AJ134" si="71">SUM(Y129:Y131)</f>
        <v>50</v>
      </c>
      <c r="Z134" s="319">
        <f t="shared" si="71"/>
        <v>40</v>
      </c>
      <c r="AA134" s="319">
        <f t="shared" si="71"/>
        <v>75</v>
      </c>
      <c r="AB134" s="319">
        <f t="shared" si="71"/>
        <v>93</v>
      </c>
      <c r="AC134" s="319">
        <f t="shared" si="71"/>
        <v>71</v>
      </c>
      <c r="AD134" s="319">
        <f t="shared" si="71"/>
        <v>80</v>
      </c>
      <c r="AE134" s="319">
        <f t="shared" si="71"/>
        <v>320</v>
      </c>
      <c r="AF134" s="319">
        <f t="shared" si="71"/>
        <v>353</v>
      </c>
      <c r="AG134" s="319">
        <f t="shared" si="71"/>
        <v>287</v>
      </c>
      <c r="AH134" s="319">
        <f t="shared" si="71"/>
        <v>138</v>
      </c>
      <c r="AI134" s="319">
        <f t="shared" si="71"/>
        <v>49</v>
      </c>
      <c r="AJ134" s="116">
        <f t="shared" si="71"/>
        <v>9</v>
      </c>
      <c r="AK134" s="319">
        <v>22</v>
      </c>
      <c r="AL134" s="319"/>
      <c r="AM134" s="319"/>
      <c r="AN134" s="319"/>
      <c r="AO134" s="319"/>
      <c r="AP134" s="319"/>
      <c r="AQ134" s="319"/>
      <c r="AR134" s="319"/>
      <c r="AS134" s="319"/>
      <c r="AT134" s="319"/>
      <c r="AU134" s="319"/>
      <c r="AV134" s="319"/>
      <c r="AW134" s="115">
        <f>O134-C134</f>
        <v>-262</v>
      </c>
      <c r="AX134" s="48">
        <f t="shared" si="70"/>
        <v>-610</v>
      </c>
      <c r="AY134" s="48">
        <f t="shared" si="70"/>
        <v>-437</v>
      </c>
      <c r="AZ134" s="48">
        <f t="shared" si="70"/>
        <v>-496</v>
      </c>
      <c r="BA134" s="48">
        <f t="shared" si="70"/>
        <v>-444</v>
      </c>
      <c r="BB134" s="48">
        <f t="shared" si="67"/>
        <v>-521</v>
      </c>
      <c r="BC134" s="48">
        <f t="shared" si="68"/>
        <v>-560</v>
      </c>
      <c r="BD134" s="48">
        <f t="shared" si="69"/>
        <v>-517</v>
      </c>
      <c r="BE134" s="48">
        <f t="shared" si="69"/>
        <v>-135</v>
      </c>
      <c r="BF134" s="116">
        <f t="shared" si="69"/>
        <v>38</v>
      </c>
    </row>
    <row r="135" spans="1:58" x14ac:dyDescent="0.25">
      <c r="A135" s="4">
        <v>19</v>
      </c>
      <c r="B135" s="111" t="s">
        <v>24</v>
      </c>
      <c r="C135" s="115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319"/>
      <c r="O135" s="115"/>
      <c r="P135" s="131"/>
      <c r="Q135" s="241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116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115"/>
      <c r="AX135" s="48"/>
      <c r="AY135" s="48"/>
      <c r="AZ135" s="48"/>
      <c r="BA135" s="48"/>
      <c r="BB135" s="48"/>
      <c r="BC135" s="48"/>
      <c r="BD135" s="48"/>
      <c r="BE135" s="48"/>
      <c r="BF135" s="116"/>
    </row>
    <row r="136" spans="1:58" x14ac:dyDescent="0.25">
      <c r="A136" s="4"/>
      <c r="B136" s="132" t="s">
        <v>41</v>
      </c>
      <c r="C136" s="239">
        <v>1591</v>
      </c>
      <c r="D136" s="131">
        <v>2343</v>
      </c>
      <c r="E136" s="131">
        <v>2780</v>
      </c>
      <c r="F136" s="131">
        <v>2613</v>
      </c>
      <c r="G136" s="131">
        <v>2792</v>
      </c>
      <c r="H136" s="131">
        <v>2525</v>
      </c>
      <c r="I136" s="131">
        <v>2081</v>
      </c>
      <c r="J136" s="131">
        <v>1784</v>
      </c>
      <c r="K136" s="131">
        <v>1761</v>
      </c>
      <c r="L136" s="131">
        <v>1339</v>
      </c>
      <c r="M136" s="131">
        <v>972</v>
      </c>
      <c r="N136" s="355">
        <v>1152</v>
      </c>
      <c r="O136" s="239">
        <v>1496</v>
      </c>
      <c r="P136" s="131">
        <v>1924</v>
      </c>
      <c r="Q136" s="241">
        <v>1368</v>
      </c>
      <c r="R136" s="48">
        <v>1232</v>
      </c>
      <c r="S136" s="47">
        <v>1065</v>
      </c>
      <c r="T136" s="48">
        <v>1096</v>
      </c>
      <c r="U136" s="319">
        <v>1192</v>
      </c>
      <c r="V136" s="319">
        <v>1167</v>
      </c>
      <c r="W136" s="319">
        <v>1448</v>
      </c>
      <c r="X136" s="116">
        <v>1188</v>
      </c>
      <c r="Y136" s="319">
        <v>1103</v>
      </c>
      <c r="Z136" s="319">
        <v>1180</v>
      </c>
      <c r="AA136" s="319">
        <v>1382</v>
      </c>
      <c r="AB136" s="319">
        <v>2098</v>
      </c>
      <c r="AC136" s="319">
        <v>3421</v>
      </c>
      <c r="AD136" s="319">
        <v>4483</v>
      </c>
      <c r="AE136" s="319">
        <v>4737</v>
      </c>
      <c r="AF136" s="319">
        <v>5194</v>
      </c>
      <c r="AG136" s="319">
        <v>6141</v>
      </c>
      <c r="AH136" s="319">
        <v>5702</v>
      </c>
      <c r="AI136" s="319">
        <v>4831</v>
      </c>
      <c r="AJ136" s="116">
        <v>3424</v>
      </c>
      <c r="AK136" s="319">
        <v>2893</v>
      </c>
      <c r="AL136" s="319"/>
      <c r="AM136" s="319"/>
      <c r="AN136" s="319"/>
      <c r="AO136" s="319"/>
      <c r="AP136" s="319"/>
      <c r="AQ136" s="319"/>
      <c r="AR136" s="319"/>
      <c r="AS136" s="319"/>
      <c r="AT136" s="319"/>
      <c r="AU136" s="319"/>
      <c r="AV136" s="319"/>
      <c r="AW136" s="115">
        <f>O136-C136</f>
        <v>-95</v>
      </c>
      <c r="AX136" s="48">
        <f>P136-D136</f>
        <v>-419</v>
      </c>
      <c r="AY136" s="48">
        <f>Q136-E136</f>
        <v>-1412</v>
      </c>
      <c r="AZ136" s="48">
        <f>R136-F136</f>
        <v>-1381</v>
      </c>
      <c r="BA136" s="48">
        <f>S136-G136</f>
        <v>-1727</v>
      </c>
      <c r="BB136" s="48">
        <f t="shared" ref="BB136:BB141" si="72">T136-H136</f>
        <v>-1429</v>
      </c>
      <c r="BC136" s="48">
        <f t="shared" ref="BC136:BC141" si="73">U136-I136</f>
        <v>-889</v>
      </c>
      <c r="BD136" s="48">
        <f t="shared" ref="BD136:BF141" si="74">V136-J136</f>
        <v>-617</v>
      </c>
      <c r="BE136" s="48">
        <f t="shared" si="74"/>
        <v>-313</v>
      </c>
      <c r="BF136" s="116">
        <f t="shared" si="74"/>
        <v>-151</v>
      </c>
    </row>
    <row r="137" spans="1:58" x14ac:dyDescent="0.25">
      <c r="A137" s="4"/>
      <c r="B137" s="132" t="s">
        <v>63</v>
      </c>
      <c r="C137" s="239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355"/>
      <c r="O137" s="239"/>
      <c r="P137" s="131"/>
      <c r="Q137" s="241"/>
      <c r="R137" s="48"/>
      <c r="S137" s="47"/>
      <c r="T137" s="48"/>
      <c r="U137" s="319"/>
      <c r="V137" s="319"/>
      <c r="W137" s="319"/>
      <c r="X137" s="116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116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115">
        <f>O137-C137</f>
        <v>0</v>
      </c>
      <c r="AX137" s="48">
        <f t="shared" ref="AX137:BA141" si="75">P137-D137</f>
        <v>0</v>
      </c>
      <c r="AY137" s="48">
        <f t="shared" si="75"/>
        <v>0</v>
      </c>
      <c r="AZ137" s="48">
        <f t="shared" si="75"/>
        <v>0</v>
      </c>
      <c r="BA137" s="48">
        <f t="shared" si="75"/>
        <v>0</v>
      </c>
      <c r="BB137" s="48">
        <f t="shared" si="72"/>
        <v>0</v>
      </c>
      <c r="BC137" s="48">
        <f t="shared" si="73"/>
        <v>0</v>
      </c>
      <c r="BD137" s="48">
        <f t="shared" si="74"/>
        <v>0</v>
      </c>
      <c r="BE137" s="48">
        <f t="shared" si="74"/>
        <v>0</v>
      </c>
      <c r="BF137" s="116">
        <f t="shared" si="74"/>
        <v>0</v>
      </c>
    </row>
    <row r="138" spans="1:58" x14ac:dyDescent="0.25">
      <c r="A138" s="4"/>
      <c r="B138" s="132" t="s">
        <v>57</v>
      </c>
      <c r="C138" s="239">
        <v>17</v>
      </c>
      <c r="D138" s="131">
        <v>21</v>
      </c>
      <c r="E138" s="131">
        <v>24</v>
      </c>
      <c r="F138" s="131">
        <v>31</v>
      </c>
      <c r="G138" s="131">
        <v>32</v>
      </c>
      <c r="H138" s="131">
        <v>24</v>
      </c>
      <c r="I138" s="131">
        <v>18</v>
      </c>
      <c r="J138" s="131">
        <v>14</v>
      </c>
      <c r="K138" s="131">
        <v>14</v>
      </c>
      <c r="L138" s="131">
        <v>9</v>
      </c>
      <c r="M138" s="131">
        <v>3</v>
      </c>
      <c r="N138" s="355">
        <v>9</v>
      </c>
      <c r="O138" s="239">
        <v>15</v>
      </c>
      <c r="P138" s="131">
        <v>30</v>
      </c>
      <c r="Q138" s="241">
        <v>38</v>
      </c>
      <c r="R138" s="48">
        <v>47</v>
      </c>
      <c r="S138" s="47">
        <v>54</v>
      </c>
      <c r="T138" s="48">
        <v>95</v>
      </c>
      <c r="U138" s="319">
        <v>153</v>
      </c>
      <c r="V138" s="319">
        <v>248</v>
      </c>
      <c r="W138" s="319">
        <v>257</v>
      </c>
      <c r="X138" s="116">
        <v>260</v>
      </c>
      <c r="Y138" s="319">
        <v>260</v>
      </c>
      <c r="Z138" s="319">
        <v>241</v>
      </c>
      <c r="AA138" s="319">
        <v>247</v>
      </c>
      <c r="AB138" s="319">
        <v>260</v>
      </c>
      <c r="AC138" s="319">
        <v>217</v>
      </c>
      <c r="AD138" s="319">
        <v>184</v>
      </c>
      <c r="AE138" s="319">
        <v>151</v>
      </c>
      <c r="AF138" s="319">
        <v>127</v>
      </c>
      <c r="AG138" s="319">
        <v>109</v>
      </c>
      <c r="AH138" s="319">
        <v>91</v>
      </c>
      <c r="AI138" s="319">
        <v>84</v>
      </c>
      <c r="AJ138" s="116">
        <v>72</v>
      </c>
      <c r="AK138" s="319">
        <v>67</v>
      </c>
      <c r="AL138" s="319"/>
      <c r="AM138" s="319"/>
      <c r="AN138" s="319"/>
      <c r="AO138" s="319"/>
      <c r="AP138" s="319"/>
      <c r="AQ138" s="319"/>
      <c r="AR138" s="319"/>
      <c r="AS138" s="319"/>
      <c r="AT138" s="319"/>
      <c r="AU138" s="319"/>
      <c r="AV138" s="319"/>
      <c r="AW138" s="115">
        <f>O138-C138</f>
        <v>-2</v>
      </c>
      <c r="AX138" s="48">
        <f t="shared" si="75"/>
        <v>9</v>
      </c>
      <c r="AY138" s="48">
        <f t="shared" si="75"/>
        <v>14</v>
      </c>
      <c r="AZ138" s="48">
        <f t="shared" si="75"/>
        <v>16</v>
      </c>
      <c r="BA138" s="48">
        <f t="shared" si="75"/>
        <v>22</v>
      </c>
      <c r="BB138" s="48">
        <f t="shared" si="72"/>
        <v>71</v>
      </c>
      <c r="BC138" s="48">
        <f t="shared" si="73"/>
        <v>135</v>
      </c>
      <c r="BD138" s="48">
        <f t="shared" si="74"/>
        <v>234</v>
      </c>
      <c r="BE138" s="48">
        <f t="shared" si="74"/>
        <v>243</v>
      </c>
      <c r="BF138" s="116">
        <f t="shared" si="74"/>
        <v>251</v>
      </c>
    </row>
    <row r="139" spans="1:58" x14ac:dyDescent="0.25">
      <c r="A139" s="4"/>
      <c r="B139" s="132" t="s">
        <v>61</v>
      </c>
      <c r="C139" s="115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319"/>
      <c r="O139" s="115"/>
      <c r="P139" s="131"/>
      <c r="Q139" s="241"/>
      <c r="R139" s="48"/>
      <c r="S139" s="47"/>
      <c r="T139" s="48"/>
      <c r="U139" s="319"/>
      <c r="V139" s="319"/>
      <c r="W139" s="319"/>
      <c r="X139" s="116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116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115">
        <f>O139-C139</f>
        <v>0</v>
      </c>
      <c r="AX139" s="48">
        <f t="shared" si="75"/>
        <v>0</v>
      </c>
      <c r="AY139" s="48">
        <f t="shared" si="75"/>
        <v>0</v>
      </c>
      <c r="AZ139" s="48">
        <f t="shared" si="75"/>
        <v>0</v>
      </c>
      <c r="BA139" s="48">
        <f t="shared" si="75"/>
        <v>0</v>
      </c>
      <c r="BB139" s="48">
        <f t="shared" si="72"/>
        <v>0</v>
      </c>
      <c r="BC139" s="48">
        <f t="shared" si="73"/>
        <v>0</v>
      </c>
      <c r="BD139" s="48">
        <f t="shared" si="74"/>
        <v>0</v>
      </c>
      <c r="BE139" s="48">
        <f t="shared" si="74"/>
        <v>0</v>
      </c>
      <c r="BF139" s="116">
        <f t="shared" si="74"/>
        <v>0</v>
      </c>
    </row>
    <row r="140" spans="1:58" ht="15.75" thickBot="1" x14ac:dyDescent="0.3">
      <c r="A140" s="4"/>
      <c r="B140" s="132" t="s">
        <v>62</v>
      </c>
      <c r="C140" s="119"/>
      <c r="D140" s="120"/>
      <c r="E140" s="120"/>
      <c r="F140" s="120"/>
      <c r="G140" s="120"/>
      <c r="H140" s="121"/>
      <c r="I140" s="120"/>
      <c r="J140" s="121"/>
      <c r="K140" s="120"/>
      <c r="L140" s="121"/>
      <c r="M140" s="121"/>
      <c r="N140" s="364"/>
      <c r="O140" s="337"/>
      <c r="P140" s="494"/>
      <c r="Q140" s="495"/>
      <c r="R140" s="338"/>
      <c r="S140" s="495"/>
      <c r="T140" s="338"/>
      <c r="U140" s="496"/>
      <c r="V140" s="496"/>
      <c r="W140" s="496"/>
      <c r="X140" s="339"/>
      <c r="Y140" s="363"/>
      <c r="Z140" s="363"/>
      <c r="AA140" s="363"/>
      <c r="AB140" s="363"/>
      <c r="AC140" s="363"/>
      <c r="AD140" s="363"/>
      <c r="AE140" s="363"/>
      <c r="AF140" s="363"/>
      <c r="AG140" s="363"/>
      <c r="AH140" s="363"/>
      <c r="AI140" s="363"/>
      <c r="AJ140" s="378"/>
      <c r="AK140" s="363"/>
      <c r="AL140" s="363"/>
      <c r="AM140" s="363"/>
      <c r="AN140" s="363"/>
      <c r="AO140" s="363"/>
      <c r="AP140" s="363"/>
      <c r="AQ140" s="363"/>
      <c r="AR140" s="363"/>
      <c r="AS140" s="363"/>
      <c r="AT140" s="363"/>
      <c r="AU140" s="363"/>
      <c r="AV140" s="363"/>
      <c r="AW140" s="337">
        <f>O140-C140</f>
        <v>0</v>
      </c>
      <c r="AX140" s="338">
        <f t="shared" si="75"/>
        <v>0</v>
      </c>
      <c r="AY140" s="338">
        <f t="shared" si="75"/>
        <v>0</v>
      </c>
      <c r="AZ140" s="338">
        <f t="shared" si="75"/>
        <v>0</v>
      </c>
      <c r="BA140" s="338">
        <f t="shared" si="75"/>
        <v>0</v>
      </c>
      <c r="BB140" s="338">
        <f t="shared" si="72"/>
        <v>0</v>
      </c>
      <c r="BC140" s="338">
        <f t="shared" si="73"/>
        <v>0</v>
      </c>
      <c r="BD140" s="338">
        <f t="shared" si="74"/>
        <v>0</v>
      </c>
      <c r="BE140" s="338">
        <f t="shared" si="74"/>
        <v>0</v>
      </c>
      <c r="BF140" s="339">
        <f t="shared" si="74"/>
        <v>0</v>
      </c>
    </row>
    <row r="141" spans="1:58" ht="15.75" thickBot="1" x14ac:dyDescent="0.3">
      <c r="A141" s="4"/>
      <c r="B141" s="183" t="s">
        <v>46</v>
      </c>
      <c r="C141" s="123">
        <v>1608</v>
      </c>
      <c r="D141" s="121">
        <v>2364</v>
      </c>
      <c r="E141" s="121">
        <v>2804</v>
      </c>
      <c r="F141" s="121">
        <v>2644</v>
      </c>
      <c r="G141" s="121">
        <v>2824</v>
      </c>
      <c r="H141" s="121">
        <v>2549</v>
      </c>
      <c r="I141" s="121">
        <v>2099</v>
      </c>
      <c r="J141" s="121">
        <v>1798</v>
      </c>
      <c r="K141" s="121">
        <v>1775</v>
      </c>
      <c r="L141" s="121">
        <v>1348</v>
      </c>
      <c r="M141" s="121">
        <v>975</v>
      </c>
      <c r="N141" s="365">
        <v>1161</v>
      </c>
      <c r="O141" s="340">
        <v>1511</v>
      </c>
      <c r="P141" s="375">
        <v>1954</v>
      </c>
      <c r="Q141" s="341">
        <f>SUM(Q136:Q140)</f>
        <v>1406</v>
      </c>
      <c r="R141" s="341">
        <f>SUM(R136:R140)</f>
        <v>1279</v>
      </c>
      <c r="S141" s="341">
        <f>SUM(S136:S140)</f>
        <v>1119</v>
      </c>
      <c r="T141" s="341">
        <f>SUM(T136:T140)</f>
        <v>1191</v>
      </c>
      <c r="U141" s="376">
        <f t="shared" ref="U141:AK141" si="76">SUM(U136:U139)</f>
        <v>1345</v>
      </c>
      <c r="V141" s="376">
        <f t="shared" si="76"/>
        <v>1415</v>
      </c>
      <c r="W141" s="376">
        <f t="shared" si="76"/>
        <v>1705</v>
      </c>
      <c r="X141" s="376">
        <f t="shared" si="76"/>
        <v>1448</v>
      </c>
      <c r="Y141" s="376">
        <f t="shared" si="76"/>
        <v>1363</v>
      </c>
      <c r="Z141" s="376">
        <f t="shared" si="76"/>
        <v>1421</v>
      </c>
      <c r="AA141" s="376">
        <f t="shared" si="76"/>
        <v>1629</v>
      </c>
      <c r="AB141" s="376">
        <f t="shared" si="76"/>
        <v>2358</v>
      </c>
      <c r="AC141" s="376">
        <f t="shared" si="76"/>
        <v>3638</v>
      </c>
      <c r="AD141" s="376">
        <f t="shared" si="76"/>
        <v>4667</v>
      </c>
      <c r="AE141" s="376">
        <f t="shared" si="76"/>
        <v>4888</v>
      </c>
      <c r="AF141" s="528">
        <f t="shared" si="76"/>
        <v>5321</v>
      </c>
      <c r="AG141" s="528">
        <f t="shared" si="76"/>
        <v>6250</v>
      </c>
      <c r="AH141" s="528">
        <f t="shared" si="76"/>
        <v>5793</v>
      </c>
      <c r="AI141" s="528">
        <f t="shared" si="76"/>
        <v>4915</v>
      </c>
      <c r="AJ141" s="342">
        <f t="shared" si="76"/>
        <v>3496</v>
      </c>
      <c r="AK141" s="268">
        <f t="shared" si="76"/>
        <v>2960</v>
      </c>
      <c r="AL141" s="528"/>
      <c r="AM141" s="528"/>
      <c r="AN141" s="528"/>
      <c r="AO141" s="528"/>
      <c r="AP141" s="528"/>
      <c r="AQ141" s="528"/>
      <c r="AR141" s="528"/>
      <c r="AS141" s="528"/>
      <c r="AT141" s="528"/>
      <c r="AU141" s="528"/>
      <c r="AV141" s="528"/>
      <c r="AW141" s="340">
        <f>O141-C141</f>
        <v>-97</v>
      </c>
      <c r="AX141" s="341">
        <f t="shared" si="75"/>
        <v>-410</v>
      </c>
      <c r="AY141" s="341">
        <f t="shared" si="75"/>
        <v>-1398</v>
      </c>
      <c r="AZ141" s="341">
        <f t="shared" si="75"/>
        <v>-1365</v>
      </c>
      <c r="BA141" s="341">
        <f t="shared" si="75"/>
        <v>-1705</v>
      </c>
      <c r="BB141" s="341">
        <f t="shared" si="72"/>
        <v>-1358</v>
      </c>
      <c r="BC141" s="341">
        <f t="shared" si="73"/>
        <v>-754</v>
      </c>
      <c r="BD141" s="341">
        <f t="shared" si="74"/>
        <v>-383</v>
      </c>
      <c r="BE141" s="341">
        <f t="shared" si="74"/>
        <v>-70</v>
      </c>
      <c r="BF141" s="341">
        <f t="shared" si="74"/>
        <v>100</v>
      </c>
    </row>
    <row r="142" spans="1:58" ht="15.75" thickTop="1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13"/>
      <c r="AA142" s="319"/>
      <c r="AB142" s="319"/>
      <c r="AC142" s="319"/>
      <c r="AD142" s="319"/>
      <c r="AE142" s="358"/>
      <c r="AF142" s="358"/>
      <c r="AG142" s="358"/>
      <c r="AH142" s="358"/>
      <c r="AI142" s="358"/>
      <c r="AJ142" s="422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115"/>
      <c r="AX142" s="48"/>
      <c r="AY142" s="48"/>
      <c r="AZ142" s="48"/>
      <c r="BA142" s="48"/>
      <c r="BB142" s="48"/>
      <c r="BC142" s="48"/>
      <c r="BD142" s="48"/>
      <c r="BE142" s="48"/>
      <c r="BF142" s="116"/>
    </row>
    <row r="143" spans="1:58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44"/>
      <c r="AA143" s="319"/>
      <c r="AB143" s="319"/>
      <c r="AC143" s="319"/>
      <c r="AD143" s="319"/>
      <c r="AE143" s="319">
        <v>71</v>
      </c>
      <c r="AF143" s="319">
        <v>67</v>
      </c>
      <c r="AG143" s="319">
        <v>98</v>
      </c>
      <c r="AH143" s="319">
        <v>69</v>
      </c>
      <c r="AI143" s="319">
        <v>23</v>
      </c>
      <c r="AJ143" s="116">
        <v>4</v>
      </c>
      <c r="AK143" s="319">
        <v>0</v>
      </c>
      <c r="AL143" s="319"/>
      <c r="AM143" s="319"/>
      <c r="AN143" s="319"/>
      <c r="AO143" s="319"/>
      <c r="AP143" s="319"/>
      <c r="AQ143" s="319"/>
      <c r="AR143" s="319"/>
      <c r="AS143" s="319"/>
      <c r="AT143" s="319"/>
      <c r="AU143" s="319"/>
      <c r="AV143" s="319"/>
      <c r="AW143" s="115">
        <f t="shared" ref="AW143:BF148" si="77">O143-C143</f>
        <v>0</v>
      </c>
      <c r="AX143" s="48">
        <f t="shared" si="77"/>
        <v>0</v>
      </c>
      <c r="AY143" s="48">
        <f t="shared" si="77"/>
        <v>0</v>
      </c>
      <c r="AZ143" s="48">
        <f t="shared" si="77"/>
        <v>0</v>
      </c>
      <c r="BA143" s="48">
        <f t="shared" si="77"/>
        <v>0</v>
      </c>
      <c r="BB143" s="48">
        <f t="shared" si="77"/>
        <v>0</v>
      </c>
      <c r="BC143" s="48">
        <f t="shared" si="77"/>
        <v>0</v>
      </c>
      <c r="BD143" s="48">
        <f t="shared" si="77"/>
        <v>0</v>
      </c>
      <c r="BE143" s="48">
        <f t="shared" si="77"/>
        <v>0</v>
      </c>
      <c r="BF143" s="116">
        <f t="shared" si="77"/>
        <v>0</v>
      </c>
    </row>
    <row r="144" spans="1:58" x14ac:dyDescent="0.25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44"/>
      <c r="AA144" s="319"/>
      <c r="AB144" s="319"/>
      <c r="AC144" s="319"/>
      <c r="AD144" s="319"/>
      <c r="AE144" s="319">
        <v>3</v>
      </c>
      <c r="AF144" s="319">
        <v>33</v>
      </c>
      <c r="AG144" s="319">
        <v>51</v>
      </c>
      <c r="AH144" s="319">
        <v>21</v>
      </c>
      <c r="AI144" s="319">
        <v>17</v>
      </c>
      <c r="AJ144" s="116">
        <v>3</v>
      </c>
      <c r="AK144" s="319">
        <v>0</v>
      </c>
      <c r="AL144" s="319"/>
      <c r="AM144" s="319"/>
      <c r="AN144" s="319"/>
      <c r="AO144" s="319"/>
      <c r="AP144" s="319"/>
      <c r="AQ144" s="319"/>
      <c r="AR144" s="319"/>
      <c r="AS144" s="319"/>
      <c r="AT144" s="319"/>
      <c r="AU144" s="319"/>
      <c r="AV144" s="319"/>
      <c r="AW144" s="115">
        <f t="shared" si="77"/>
        <v>0</v>
      </c>
      <c r="AX144" s="48">
        <f t="shared" si="77"/>
        <v>0</v>
      </c>
      <c r="AY144" s="48">
        <f t="shared" si="77"/>
        <v>0</v>
      </c>
      <c r="AZ144" s="48">
        <f t="shared" si="77"/>
        <v>0</v>
      </c>
      <c r="BA144" s="48">
        <f t="shared" si="77"/>
        <v>0</v>
      </c>
      <c r="BB144" s="48">
        <f t="shared" si="77"/>
        <v>0</v>
      </c>
      <c r="BC144" s="48">
        <f t="shared" si="77"/>
        <v>0</v>
      </c>
      <c r="BD144" s="48">
        <f t="shared" si="77"/>
        <v>0</v>
      </c>
      <c r="BE144" s="48">
        <f t="shared" si="77"/>
        <v>0</v>
      </c>
      <c r="BF144" s="116">
        <f t="shared" si="77"/>
        <v>0</v>
      </c>
    </row>
    <row r="145" spans="1:58" x14ac:dyDescent="0.25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44"/>
      <c r="AA145" s="319"/>
      <c r="AB145" s="319"/>
      <c r="AC145" s="319"/>
      <c r="AD145" s="319"/>
      <c r="AE145" s="319">
        <v>16</v>
      </c>
      <c r="AF145" s="319">
        <v>8</v>
      </c>
      <c r="AG145" s="319">
        <v>2</v>
      </c>
      <c r="AH145" s="319">
        <v>6</v>
      </c>
      <c r="AI145" s="319">
        <v>5</v>
      </c>
      <c r="AJ145" s="116">
        <v>4</v>
      </c>
      <c r="AK145" s="319">
        <v>14</v>
      </c>
      <c r="AL145" s="319"/>
      <c r="AM145" s="319"/>
      <c r="AN145" s="319"/>
      <c r="AO145" s="319"/>
      <c r="AP145" s="319"/>
      <c r="AQ145" s="319"/>
      <c r="AR145" s="319"/>
      <c r="AS145" s="319"/>
      <c r="AT145" s="319"/>
      <c r="AU145" s="319"/>
      <c r="AV145" s="319"/>
      <c r="AW145" s="115">
        <f t="shared" si="77"/>
        <v>0</v>
      </c>
      <c r="AX145" s="48">
        <f t="shared" si="77"/>
        <v>0</v>
      </c>
      <c r="AY145" s="48">
        <f t="shared" si="77"/>
        <v>0</v>
      </c>
      <c r="AZ145" s="48">
        <f t="shared" si="77"/>
        <v>0</v>
      </c>
      <c r="BA145" s="48">
        <f t="shared" si="77"/>
        <v>0</v>
      </c>
      <c r="BB145" s="48">
        <f t="shared" si="77"/>
        <v>0</v>
      </c>
      <c r="BC145" s="48">
        <f t="shared" si="77"/>
        <v>0</v>
      </c>
      <c r="BD145" s="48">
        <f t="shared" si="77"/>
        <v>0</v>
      </c>
      <c r="BE145" s="48">
        <f t="shared" si="77"/>
        <v>0</v>
      </c>
      <c r="BF145" s="116">
        <f t="shared" si="77"/>
        <v>0</v>
      </c>
    </row>
    <row r="146" spans="1:58" x14ac:dyDescent="0.25">
      <c r="A146" s="4"/>
      <c r="B146" s="132" t="s">
        <v>61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44"/>
      <c r="AA146" s="319"/>
      <c r="AB146" s="319"/>
      <c r="AC146" s="319"/>
      <c r="AD146" s="319"/>
      <c r="AE146" s="319">
        <v>0</v>
      </c>
      <c r="AF146" s="319">
        <v>0</v>
      </c>
      <c r="AG146" s="319">
        <v>0</v>
      </c>
      <c r="AH146" s="319">
        <v>0</v>
      </c>
      <c r="AI146" s="319">
        <v>0</v>
      </c>
      <c r="AJ146" s="116">
        <v>0</v>
      </c>
      <c r="AK146" s="319">
        <v>0</v>
      </c>
      <c r="AL146" s="319"/>
      <c r="AM146" s="319"/>
      <c r="AN146" s="319"/>
      <c r="AO146" s="319"/>
      <c r="AP146" s="319"/>
      <c r="AQ146" s="319"/>
      <c r="AR146" s="319"/>
      <c r="AS146" s="319"/>
      <c r="AT146" s="319"/>
      <c r="AU146" s="319"/>
      <c r="AV146" s="319"/>
      <c r="AW146" s="115">
        <f t="shared" si="77"/>
        <v>0</v>
      </c>
      <c r="AX146" s="48">
        <f t="shared" si="77"/>
        <v>0</v>
      </c>
      <c r="AY146" s="48">
        <f t="shared" si="77"/>
        <v>0</v>
      </c>
      <c r="AZ146" s="48">
        <f t="shared" si="77"/>
        <v>0</v>
      </c>
      <c r="BA146" s="48">
        <f t="shared" si="77"/>
        <v>0</v>
      </c>
      <c r="BB146" s="48">
        <f t="shared" si="77"/>
        <v>0</v>
      </c>
      <c r="BC146" s="48">
        <f t="shared" si="77"/>
        <v>0</v>
      </c>
      <c r="BD146" s="48">
        <f t="shared" si="77"/>
        <v>0</v>
      </c>
      <c r="BE146" s="48">
        <f t="shared" si="77"/>
        <v>0</v>
      </c>
      <c r="BF146" s="116">
        <f t="shared" si="77"/>
        <v>0</v>
      </c>
    </row>
    <row r="147" spans="1:58" ht="15.75" thickBot="1" x14ac:dyDescent="0.3">
      <c r="A147" s="4"/>
      <c r="B147" s="132" t="s">
        <v>62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499"/>
      <c r="P147" s="338"/>
      <c r="Q147" s="495"/>
      <c r="R147" s="338"/>
      <c r="S147" s="495"/>
      <c r="T147" s="338"/>
      <c r="U147" s="496"/>
      <c r="V147" s="496"/>
      <c r="W147" s="496"/>
      <c r="X147" s="339"/>
      <c r="Y147" s="363"/>
      <c r="Z147" s="527"/>
      <c r="AA147" s="363"/>
      <c r="AB147" s="363"/>
      <c r="AC147" s="363"/>
      <c r="AD147" s="363"/>
      <c r="AE147" s="363"/>
      <c r="AF147" s="363"/>
      <c r="AG147" s="363"/>
      <c r="AH147" s="363"/>
      <c r="AI147" s="363"/>
      <c r="AJ147" s="339"/>
      <c r="AK147" s="496"/>
      <c r="AL147" s="496"/>
      <c r="AM147" s="496"/>
      <c r="AN147" s="496"/>
      <c r="AO147" s="496"/>
      <c r="AP147" s="496"/>
      <c r="AQ147" s="496"/>
      <c r="AR147" s="496"/>
      <c r="AS147" s="496"/>
      <c r="AT147" s="496"/>
      <c r="AU147" s="496"/>
      <c r="AV147" s="496"/>
      <c r="AW147" s="337">
        <f t="shared" si="77"/>
        <v>0</v>
      </c>
      <c r="AX147" s="338">
        <f t="shared" si="77"/>
        <v>0</v>
      </c>
      <c r="AY147" s="338">
        <f t="shared" si="77"/>
        <v>0</v>
      </c>
      <c r="AZ147" s="338">
        <f t="shared" si="77"/>
        <v>0</v>
      </c>
      <c r="BA147" s="338">
        <f t="shared" si="77"/>
        <v>0</v>
      </c>
      <c r="BB147" s="338">
        <f t="shared" si="77"/>
        <v>0</v>
      </c>
      <c r="BC147" s="338">
        <f t="shared" si="77"/>
        <v>0</v>
      </c>
      <c r="BD147" s="338">
        <f t="shared" si="77"/>
        <v>0</v>
      </c>
      <c r="BE147" s="338">
        <f t="shared" si="77"/>
        <v>0</v>
      </c>
      <c r="BF147" s="339">
        <f t="shared" si="77"/>
        <v>0</v>
      </c>
    </row>
    <row r="148" spans="1:58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90</v>
      </c>
      <c r="AF148" s="528">
        <v>108</v>
      </c>
      <c r="AG148" s="376">
        <v>151</v>
      </c>
      <c r="AH148" s="376">
        <v>96</v>
      </c>
      <c r="AI148" s="376">
        <v>45</v>
      </c>
      <c r="AJ148" s="563">
        <v>11</v>
      </c>
      <c r="AK148" s="364">
        <v>14</v>
      </c>
      <c r="AL148" s="364"/>
      <c r="AM148" s="364"/>
      <c r="AN148" s="364"/>
      <c r="AO148" s="364"/>
      <c r="AP148" s="364"/>
      <c r="AQ148" s="364"/>
      <c r="AR148" s="364"/>
      <c r="AS148" s="364"/>
      <c r="AT148" s="364"/>
      <c r="AU148" s="364"/>
      <c r="AV148" s="364"/>
      <c r="AW148" s="119">
        <f t="shared" si="77"/>
        <v>0</v>
      </c>
      <c r="AX148" s="121">
        <f t="shared" si="77"/>
        <v>0</v>
      </c>
      <c r="AY148" s="121">
        <f t="shared" si="77"/>
        <v>0</v>
      </c>
      <c r="AZ148" s="121">
        <f t="shared" si="77"/>
        <v>0</v>
      </c>
      <c r="BA148" s="121">
        <f t="shared" si="77"/>
        <v>0</v>
      </c>
      <c r="BB148" s="121">
        <f t="shared" si="77"/>
        <v>0</v>
      </c>
      <c r="BC148" s="121">
        <f t="shared" si="77"/>
        <v>0</v>
      </c>
      <c r="BD148" s="121">
        <f t="shared" si="77"/>
        <v>0</v>
      </c>
      <c r="BE148" s="121">
        <f t="shared" si="77"/>
        <v>0</v>
      </c>
      <c r="BF148" s="122">
        <f t="shared" si="77"/>
        <v>0</v>
      </c>
    </row>
    <row r="149" spans="1:58" ht="15.75" thickTop="1" x14ac:dyDescent="0.25">
      <c r="A149" s="4"/>
      <c r="W149" s="413"/>
    </row>
    <row r="150" spans="1:58" x14ac:dyDescent="0.25">
      <c r="B150" s="1" t="s">
        <v>27</v>
      </c>
      <c r="W150" s="414"/>
    </row>
    <row r="151" spans="1:58" x14ac:dyDescent="0.25">
      <c r="B151" s="31" t="s">
        <v>28</v>
      </c>
    </row>
    <row r="154" spans="1:58" x14ac:dyDescent="0.25">
      <c r="B154" s="32" t="s">
        <v>26</v>
      </c>
    </row>
    <row r="155" spans="1:58" x14ac:dyDescent="0.25">
      <c r="B155" s="2" t="s">
        <v>29</v>
      </c>
    </row>
    <row r="156" spans="1:58" x14ac:dyDescent="0.25">
      <c r="B156" s="2" t="s">
        <v>30</v>
      </c>
    </row>
    <row r="157" spans="1:58" x14ac:dyDescent="0.25">
      <c r="B157" s="2" t="s">
        <v>31</v>
      </c>
    </row>
    <row r="158" spans="1:58" x14ac:dyDescent="0.25">
      <c r="B158" s="2" t="s">
        <v>32</v>
      </c>
    </row>
  </sheetData>
  <mergeCells count="4">
    <mergeCell ref="B1:AX1"/>
    <mergeCell ref="C2:I2"/>
    <mergeCell ref="C3:I3"/>
    <mergeCell ref="C4:I4"/>
  </mergeCells>
  <phoneticPr fontId="11" type="noConversion"/>
  <pageMargins left="0.7" right="0.7" top="0.75" bottom="0.75" header="0.3" footer="0.3"/>
  <pageSetup orientation="portrait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66BB617939B844BCC6007D0335478B" ma:contentTypeVersion="12" ma:contentTypeDescription="Create a new document." ma:contentTypeScope="" ma:versionID="2ed6cc316f51345f33036fcfdea45b0f">
  <xsd:schema xmlns:xsd="http://www.w3.org/2001/XMLSchema" xmlns:xs="http://www.w3.org/2001/XMLSchema" xmlns:p="http://schemas.microsoft.com/office/2006/metadata/properties" xmlns:ns3="1eeef179-16a7-4345-ae6b-3a769ee7d491" xmlns:ns4="db156ad7-e54a-4943-8824-d4f9bff3a7e2" targetNamespace="http://schemas.microsoft.com/office/2006/metadata/properties" ma:root="true" ma:fieldsID="4c6221fac269319bb2b179cdab7669dd" ns3:_="" ns4:_="">
    <xsd:import namespace="1eeef179-16a7-4345-ae6b-3a769ee7d491"/>
    <xsd:import namespace="db156ad7-e54a-4943-8824-d4f9bff3a7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eef179-16a7-4345-ae6b-3a769ee7d4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156ad7-e54a-4943-8824-d4f9bff3a7e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973B56-30BF-46F7-B54B-548DFB8C7C52}">
  <ds:schemaRefs>
    <ds:schemaRef ds:uri="http://schemas.microsoft.com/office/2006/documentManagement/types"/>
    <ds:schemaRef ds:uri="http://schemas.openxmlformats.org/package/2006/metadata/core-properties"/>
    <ds:schemaRef ds:uri="1eeef179-16a7-4345-ae6b-3a769ee7d491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db156ad7-e54a-4943-8824-d4f9bff3a7e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45B831-6D68-4157-9146-54F0A133DB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eef179-16a7-4345-ae6b-3a769ee7d491"/>
    <ds:schemaRef ds:uri="db156ad7-e54a-4943-8824-d4f9bff3a7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WMA </vt:lpstr>
      <vt:lpstr>Data EMA Electric</vt:lpstr>
      <vt:lpstr>Data EMA Gas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Jefferis, Ryan C</cp:lastModifiedBy>
  <cp:lastPrinted>2020-04-09T15:18:08Z</cp:lastPrinted>
  <dcterms:created xsi:type="dcterms:W3CDTF">2020-04-08T09:56:20Z</dcterms:created>
  <dcterms:modified xsi:type="dcterms:W3CDTF">2022-02-10T19:36:44Z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0x0101002366BB617939B844BCC6007D0335478B</vt:lpwstr>
  </property>
  <property fmtid="{D5CDD505-2E9C-101B-9397-08002B2CF9AE}" pid="3" name="_NewReviewCycle">
    <vt:lpwstr/>
  </property>
</Properties>
</file>