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37C6BB31-DBEA-4E64-8FDD-CF73FFF79750}" xr6:coauthVersionLast="46" xr6:coauthVersionMax="46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34" i="7" l="1"/>
  <c r="AK134" i="9"/>
  <c r="AK141" i="9" l="1"/>
  <c r="AK148" i="9"/>
  <c r="AK120" i="9"/>
  <c r="AK119" i="9"/>
  <c r="AK118" i="9"/>
  <c r="AK117" i="9"/>
  <c r="AK116" i="9"/>
  <c r="AK115" i="9"/>
  <c r="AK113" i="9"/>
  <c r="AK106" i="9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 l="1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 s="1"/>
  <c r="AI96" i="9"/>
  <c r="AI95" i="9"/>
  <c r="AI94" i="9"/>
  <c r="AI99" i="9" s="1"/>
  <c r="AI120" i="9" s="1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 s="1"/>
  <c r="AI15" i="9"/>
  <c r="AI98" i="8"/>
  <c r="AI97" i="8"/>
  <c r="AI96" i="8"/>
  <c r="AI95" i="8"/>
  <c r="AI94" i="8"/>
  <c r="AI99" i="8" s="1"/>
  <c r="AI120" i="8" s="1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 s="1"/>
  <c r="AI18" i="8"/>
  <c r="AI17" i="8"/>
  <c r="AI15" i="8"/>
  <c r="AI98" i="7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 s="1"/>
  <c r="AG120" i="9" s="1"/>
  <c r="AG94" i="9"/>
  <c r="AG92" i="9"/>
  <c r="AG85" i="9"/>
  <c r="AG78" i="9"/>
  <c r="AG70" i="9"/>
  <c r="AG69" i="9"/>
  <c r="AG68" i="9"/>
  <c r="AG67" i="9"/>
  <c r="AG66" i="9"/>
  <c r="AG71" i="9" s="1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 s="1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 s="1"/>
  <c r="AF97" i="9"/>
  <c r="AF118" i="9" s="1"/>
  <c r="AF96" i="9"/>
  <c r="AF117" i="9" s="1"/>
  <c r="AF95" i="9"/>
  <c r="AF116" i="9" s="1"/>
  <c r="AF94" i="9"/>
  <c r="AF99" i="9" s="1"/>
  <c r="AF120" i="9" s="1"/>
  <c r="AF92" i="9"/>
  <c r="AF85" i="9"/>
  <c r="AF78" i="9"/>
  <c r="AF70" i="9"/>
  <c r="AF69" i="9"/>
  <c r="AF68" i="9"/>
  <c r="AF67" i="9"/>
  <c r="AF66" i="9"/>
  <c r="AF71" i="9" s="1"/>
  <c r="AF64" i="9"/>
  <c r="AF57" i="9"/>
  <c r="AF50" i="9"/>
  <c r="AF43" i="9"/>
  <c r="AF36" i="9"/>
  <c r="AF29" i="9"/>
  <c r="AF21" i="9"/>
  <c r="AF20" i="9"/>
  <c r="AF19" i="9"/>
  <c r="AF18" i="9"/>
  <c r="AF17" i="9"/>
  <c r="AF22" i="9" s="1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9" i="8"/>
  <c r="AF120" i="8" s="1"/>
  <c r="AF92" i="8"/>
  <c r="AF85" i="8"/>
  <c r="AF78" i="8"/>
  <c r="AF70" i="8"/>
  <c r="AF69" i="8"/>
  <c r="AF68" i="8"/>
  <c r="AF67" i="8"/>
  <c r="AF66" i="8"/>
  <c r="AF71" i="8" s="1"/>
  <c r="AF64" i="8"/>
  <c r="AF57" i="8"/>
  <c r="AF50" i="8"/>
  <c r="AF43" i="8"/>
  <c r="AF36" i="8"/>
  <c r="AF29" i="8"/>
  <c r="AF21" i="8"/>
  <c r="AF20" i="8"/>
  <c r="AF19" i="8"/>
  <c r="AF18" i="8"/>
  <c r="AF22" i="8" s="1"/>
  <c r="AF17" i="8"/>
  <c r="AF15" i="8"/>
  <c r="AF98" i="7"/>
  <c r="AF97" i="7"/>
  <c r="AF118" i="7" s="1"/>
  <c r="AF96" i="7"/>
  <c r="AF117" i="7" s="1"/>
  <c r="AF95" i="7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6" i="9"/>
  <c r="AE115" i="9"/>
  <c r="AE113" i="9"/>
  <c r="AE98" i="9"/>
  <c r="AE119" i="9" s="1"/>
  <c r="AE97" i="9"/>
  <c r="AE118" i="9" s="1"/>
  <c r="AE96" i="9"/>
  <c r="AE117" i="9" s="1"/>
  <c r="AE95" i="9"/>
  <c r="AE94" i="9"/>
  <c r="AE99" i="9" s="1"/>
  <c r="AE120" i="9" s="1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 s="1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 s="1"/>
  <c r="AD120" i="8" s="1"/>
  <c r="AD97" i="8"/>
  <c r="AD118" i="8" s="1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 s="1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 s="1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99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22" i="9" s="1"/>
  <c r="AD17" i="9"/>
  <c r="AD15" i="9"/>
  <c r="AD115" i="9"/>
  <c r="AD120" i="9" s="1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 s="1"/>
  <c r="AA97" i="8"/>
  <c r="AA96" i="8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 s="1"/>
  <c r="Z96" i="7"/>
  <c r="Z117" i="7" s="1"/>
  <c r="Z95" i="7"/>
  <c r="Z116" i="7" s="1"/>
  <c r="Z94" i="7"/>
  <c r="Z99" i="7" s="1"/>
  <c r="Z120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 s="1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 s="1"/>
  <c r="X116" i="8"/>
  <c r="BF116" i="8" s="1"/>
  <c r="X117" i="8"/>
  <c r="BF117" i="8"/>
  <c r="X118" i="8"/>
  <c r="BF118" i="8"/>
  <c r="X119" i="8"/>
  <c r="BF119" i="8" s="1"/>
  <c r="X113" i="8"/>
  <c r="BF113" i="8" s="1"/>
  <c r="X106" i="8"/>
  <c r="X120" i="8"/>
  <c r="BF120" i="8" s="1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 s="1"/>
  <c r="BF108" i="7"/>
  <c r="BF109" i="7"/>
  <c r="BF110" i="7"/>
  <c r="BF111" i="7"/>
  <c r="BF112" i="7"/>
  <c r="X113" i="7"/>
  <c r="BF113" i="7" s="1"/>
  <c r="X115" i="7"/>
  <c r="BF115" i="7" s="1"/>
  <c r="X116" i="7"/>
  <c r="BF116" i="7"/>
  <c r="X117" i="7"/>
  <c r="BF117" i="7" s="1"/>
  <c r="X118" i="7"/>
  <c r="BF118" i="7" s="1"/>
  <c r="X119" i="7"/>
  <c r="BF119" i="7" s="1"/>
  <c r="BF122" i="7"/>
  <c r="BF123" i="7"/>
  <c r="BF124" i="7"/>
  <c r="BF125" i="7"/>
  <c r="BF126" i="7"/>
  <c r="X127" i="7"/>
  <c r="BF127" i="7" s="1"/>
  <c r="BF129" i="7"/>
  <c r="BF130" i="7"/>
  <c r="BF131" i="7"/>
  <c r="BF132" i="7"/>
  <c r="BF133" i="7"/>
  <c r="X134" i="7"/>
  <c r="BF134" i="7" s="1"/>
  <c r="BF136" i="7"/>
  <c r="BF137" i="7"/>
  <c r="BF138" i="7"/>
  <c r="BF139" i="7"/>
  <c r="BF140" i="7"/>
  <c r="X141" i="7"/>
  <c r="BF141" i="7" s="1"/>
  <c r="W106" i="7"/>
  <c r="W120" i="7" s="1"/>
  <c r="BE120" i="7" s="1"/>
  <c r="BF10" i="9"/>
  <c r="BF11" i="9"/>
  <c r="BF12" i="9"/>
  <c r="BF13" i="9"/>
  <c r="BF14" i="9"/>
  <c r="X15" i="9"/>
  <c r="BF15" i="9" s="1"/>
  <c r="X17" i="9"/>
  <c r="BF17" i="9" s="1"/>
  <c r="X18" i="9"/>
  <c r="BF18" i="9" s="1"/>
  <c r="X19" i="9"/>
  <c r="BF19" i="9" s="1"/>
  <c r="X20" i="9"/>
  <c r="BF20" i="9" s="1"/>
  <c r="X21" i="9"/>
  <c r="BF21" i="9" s="1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 s="1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 s="1"/>
  <c r="BF52" i="9"/>
  <c r="BF53" i="9"/>
  <c r="BF54" i="9"/>
  <c r="BF55" i="9"/>
  <c r="BF56" i="9"/>
  <c r="X57" i="9"/>
  <c r="BF57" i="9" s="1"/>
  <c r="BF59" i="9"/>
  <c r="BF60" i="9"/>
  <c r="BF61" i="9"/>
  <c r="BF62" i="9"/>
  <c r="BF63" i="9"/>
  <c r="X64" i="9"/>
  <c r="BF64" i="9" s="1"/>
  <c r="X66" i="9"/>
  <c r="BF66" i="9" s="1"/>
  <c r="X67" i="9"/>
  <c r="BF67" i="9" s="1"/>
  <c r="X68" i="9"/>
  <c r="BF68" i="9" s="1"/>
  <c r="X69" i="9"/>
  <c r="BF69" i="9" s="1"/>
  <c r="X70" i="9"/>
  <c r="BF70" i="9"/>
  <c r="X71" i="9"/>
  <c r="BF71" i="9" s="1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 s="1"/>
  <c r="BF87" i="9"/>
  <c r="BF88" i="9"/>
  <c r="BF89" i="9"/>
  <c r="BF90" i="9"/>
  <c r="BF91" i="9"/>
  <c r="X92" i="9"/>
  <c r="BF92" i="9" s="1"/>
  <c r="X94" i="9"/>
  <c r="BF94" i="9"/>
  <c r="X95" i="9"/>
  <c r="BF95" i="9"/>
  <c r="X96" i="9"/>
  <c r="BF96" i="9" s="1"/>
  <c r="X97" i="9"/>
  <c r="BF97" i="9" s="1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 s="1"/>
  <c r="X116" i="9"/>
  <c r="BF116" i="9" s="1"/>
  <c r="X117" i="9"/>
  <c r="BF117" i="9" s="1"/>
  <c r="X118" i="9"/>
  <c r="BF118" i="9"/>
  <c r="X119" i="9"/>
  <c r="BF119" i="9" s="1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 s="1"/>
  <c r="W115" i="7"/>
  <c r="BE115" i="7" s="1"/>
  <c r="W116" i="7"/>
  <c r="BE116" i="7" s="1"/>
  <c r="W117" i="7"/>
  <c r="BE117" i="7" s="1"/>
  <c r="W118" i="7"/>
  <c r="BE118" i="7" s="1"/>
  <c r="W119" i="7"/>
  <c r="BE119" i="7" s="1"/>
  <c r="BE122" i="7"/>
  <c r="BE123" i="7"/>
  <c r="BE124" i="7"/>
  <c r="BE125" i="7"/>
  <c r="BE126" i="7"/>
  <c r="W127" i="7"/>
  <c r="BE127" i="7" s="1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 s="1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 s="1"/>
  <c r="BE108" i="9"/>
  <c r="BE109" i="9"/>
  <c r="BE110" i="9"/>
  <c r="BE111" i="9"/>
  <c r="BE112" i="9"/>
  <c r="W113" i="9"/>
  <c r="BE113" i="9"/>
  <c r="W115" i="9"/>
  <c r="BE115" i="9" s="1"/>
  <c r="W116" i="9"/>
  <c r="BE116" i="9" s="1"/>
  <c r="W117" i="9"/>
  <c r="BE117" i="9"/>
  <c r="W118" i="9"/>
  <c r="BE118" i="9"/>
  <c r="W119" i="9"/>
  <c r="BE119" i="9" s="1"/>
  <c r="BE122" i="9"/>
  <c r="BE123" i="9"/>
  <c r="BE124" i="9"/>
  <c r="BE125" i="9"/>
  <c r="BE126" i="9"/>
  <c r="W127" i="9"/>
  <c r="BE127" i="9"/>
  <c r="BE129" i="9"/>
  <c r="BE130" i="9"/>
  <c r="BE131" i="9"/>
  <c r="BE132" i="9"/>
  <c r="BE133" i="9"/>
  <c r="W134" i="9"/>
  <c r="BE134" i="9" s="1"/>
  <c r="BE136" i="9"/>
  <c r="BE137" i="9"/>
  <c r="BE138" i="9"/>
  <c r="BE139" i="9"/>
  <c r="BE140" i="9"/>
  <c r="W141" i="9"/>
  <c r="BE141" i="9" s="1"/>
  <c r="K141" i="9"/>
  <c r="V116" i="8"/>
  <c r="BD116" i="8" s="1"/>
  <c r="W119" i="8"/>
  <c r="BE119" i="8" s="1"/>
  <c r="W118" i="8"/>
  <c r="BE118" i="8"/>
  <c r="W117" i="8"/>
  <c r="BE117" i="8"/>
  <c r="W116" i="8"/>
  <c r="BE116" i="8" s="1"/>
  <c r="W115" i="8"/>
  <c r="BE115" i="8" s="1"/>
  <c r="W113" i="8"/>
  <c r="BE113" i="8"/>
  <c r="W106" i="8"/>
  <c r="BE106" i="8"/>
  <c r="W134" i="8"/>
  <c r="BE134" i="8" s="1"/>
  <c r="W120" i="8"/>
  <c r="BE120" i="8" s="1"/>
  <c r="V115" i="8"/>
  <c r="BD115" i="8"/>
  <c r="V117" i="8"/>
  <c r="BD117" i="8"/>
  <c r="V118" i="8"/>
  <c r="BD118" i="8" s="1"/>
  <c r="V119" i="8"/>
  <c r="BD119" i="8" s="1"/>
  <c r="V113" i="8"/>
  <c r="BD113" i="8" s="1"/>
  <c r="V106" i="8"/>
  <c r="V120" i="8" s="1"/>
  <c r="BD120" i="8" s="1"/>
  <c r="W141" i="8"/>
  <c r="BE141" i="8" s="1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 s="1"/>
  <c r="BD108" i="7"/>
  <c r="BD109" i="7"/>
  <c r="BD110" i="7"/>
  <c r="BD111" i="7"/>
  <c r="BD112" i="7"/>
  <c r="V113" i="7"/>
  <c r="BD113" i="7"/>
  <c r="V115" i="7"/>
  <c r="BD115" i="7" s="1"/>
  <c r="V116" i="7"/>
  <c r="BD116" i="7" s="1"/>
  <c r="V117" i="7"/>
  <c r="BD117" i="7" s="1"/>
  <c r="V118" i="7"/>
  <c r="BD118" i="7" s="1"/>
  <c r="V119" i="7"/>
  <c r="BD119" i="7"/>
  <c r="BD122" i="7"/>
  <c r="BD123" i="7"/>
  <c r="BD124" i="7"/>
  <c r="BD125" i="7"/>
  <c r="BD126" i="7"/>
  <c r="V127" i="7"/>
  <c r="BD127" i="7" s="1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 s="1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 s="1"/>
  <c r="V116" i="9"/>
  <c r="BD116" i="9" s="1"/>
  <c r="V117" i="9"/>
  <c r="BD117" i="9" s="1"/>
  <c r="V118" i="9"/>
  <c r="BD118" i="9" s="1"/>
  <c r="V119" i="9"/>
  <c r="BD119" i="9" s="1"/>
  <c r="V106" i="9"/>
  <c r="V120" i="9" s="1"/>
  <c r="BD120" i="9" s="1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 s="1"/>
  <c r="U117" i="8"/>
  <c r="BC117" i="8" s="1"/>
  <c r="U118" i="8"/>
  <c r="BC118" i="8" s="1"/>
  <c r="U119" i="8"/>
  <c r="BC119" i="8" s="1"/>
  <c r="U113" i="8"/>
  <c r="BC113" i="8" s="1"/>
  <c r="U106" i="8"/>
  <c r="U120" i="8" s="1"/>
  <c r="BC120" i="8" s="1"/>
  <c r="U116" i="7"/>
  <c r="BC116" i="7"/>
  <c r="U117" i="7"/>
  <c r="BC117" i="7" s="1"/>
  <c r="U118" i="7"/>
  <c r="BC118" i="7" s="1"/>
  <c r="U119" i="7"/>
  <c r="BC119" i="7" s="1"/>
  <c r="U115" i="7"/>
  <c r="BC115" i="7" s="1"/>
  <c r="U113" i="7"/>
  <c r="BC113" i="7" s="1"/>
  <c r="U106" i="7"/>
  <c r="BC106" i="7" s="1"/>
  <c r="U116" i="9"/>
  <c r="BC116" i="9" s="1"/>
  <c r="U117" i="9"/>
  <c r="BC117" i="9"/>
  <c r="U118" i="9"/>
  <c r="BC118" i="9"/>
  <c r="U119" i="9"/>
  <c r="BC119" i="9" s="1"/>
  <c r="U115" i="9"/>
  <c r="BC115" i="9" s="1"/>
  <c r="U113" i="9"/>
  <c r="BC113" i="9"/>
  <c r="U106" i="9"/>
  <c r="BC106" i="9"/>
  <c r="U141" i="9"/>
  <c r="BC141" i="9" s="1"/>
  <c r="U141" i="8"/>
  <c r="BC141" i="8" s="1"/>
  <c r="BC127" i="8"/>
  <c r="U141" i="7"/>
  <c r="BC141" i="7" s="1"/>
  <c r="U127" i="7"/>
  <c r="BC127" i="7" s="1"/>
  <c r="U127" i="9"/>
  <c r="BC127" i="9" s="1"/>
  <c r="T113" i="8"/>
  <c r="BB113" i="8" s="1"/>
  <c r="T106" i="8"/>
  <c r="BB106" i="8" s="1"/>
  <c r="T113" i="7"/>
  <c r="BB113" i="7" s="1"/>
  <c r="T106" i="7"/>
  <c r="BB106" i="7" s="1"/>
  <c r="T113" i="9"/>
  <c r="BB113" i="9" s="1"/>
  <c r="T106" i="9"/>
  <c r="BB106" i="9" s="1"/>
  <c r="T98" i="8"/>
  <c r="BB98" i="8" s="1"/>
  <c r="T97" i="8"/>
  <c r="BB97" i="8" s="1"/>
  <c r="T96" i="8"/>
  <c r="BB96" i="8"/>
  <c r="T95" i="8"/>
  <c r="BB95" i="8" s="1"/>
  <c r="T94" i="8"/>
  <c r="T99" i="8" s="1"/>
  <c r="T85" i="8"/>
  <c r="BB85" i="8" s="1"/>
  <c r="T78" i="8"/>
  <c r="BB78" i="8" s="1"/>
  <c r="T70" i="8"/>
  <c r="BB70" i="8" s="1"/>
  <c r="T69" i="8"/>
  <c r="BB69" i="8" s="1"/>
  <c r="T68" i="8"/>
  <c r="BB68" i="8" s="1"/>
  <c r="T67" i="8"/>
  <c r="BB67" i="8" s="1"/>
  <c r="T66" i="8"/>
  <c r="T64" i="8"/>
  <c r="BB64" i="8"/>
  <c r="T57" i="8"/>
  <c r="BB57" i="8" s="1"/>
  <c r="T50" i="8"/>
  <c r="BB50" i="8"/>
  <c r="T43" i="8"/>
  <c r="BB43" i="8" s="1"/>
  <c r="T36" i="8"/>
  <c r="BB36" i="8"/>
  <c r="T29" i="8"/>
  <c r="BB29" i="8" s="1"/>
  <c r="T21" i="8"/>
  <c r="BB21" i="8"/>
  <c r="T20" i="8"/>
  <c r="BB20" i="8" s="1"/>
  <c r="T19" i="8"/>
  <c r="T18" i="8"/>
  <c r="BB18" i="8"/>
  <c r="T17" i="8"/>
  <c r="T22" i="8" s="1"/>
  <c r="BB22" i="8" s="1"/>
  <c r="T15" i="8"/>
  <c r="BB15" i="8" s="1"/>
  <c r="T98" i="7"/>
  <c r="BB98" i="7" s="1"/>
  <c r="T97" i="7"/>
  <c r="BB97" i="7" s="1"/>
  <c r="T96" i="7"/>
  <c r="BB96" i="7" s="1"/>
  <c r="T95" i="7"/>
  <c r="T116" i="7" s="1"/>
  <c r="BB116" i="7" s="1"/>
  <c r="BB95" i="7"/>
  <c r="T94" i="7"/>
  <c r="BB94" i="7" s="1"/>
  <c r="T92" i="7"/>
  <c r="BB92" i="7" s="1"/>
  <c r="T85" i="7"/>
  <c r="BB85" i="7" s="1"/>
  <c r="T78" i="7"/>
  <c r="BB78" i="7" s="1"/>
  <c r="T70" i="7"/>
  <c r="BB70" i="7" s="1"/>
  <c r="T69" i="7"/>
  <c r="BB69" i="7" s="1"/>
  <c r="T68" i="7"/>
  <c r="BB68" i="7" s="1"/>
  <c r="T67" i="7"/>
  <c r="BB67" i="7"/>
  <c r="T66" i="7"/>
  <c r="BB66" i="7" s="1"/>
  <c r="T64" i="7"/>
  <c r="BB64" i="7" s="1"/>
  <c r="T57" i="7"/>
  <c r="BB57" i="7" s="1"/>
  <c r="T50" i="7"/>
  <c r="BB50" i="7"/>
  <c r="T43" i="7"/>
  <c r="BB43" i="7" s="1"/>
  <c r="T36" i="7"/>
  <c r="BB36" i="7" s="1"/>
  <c r="T29" i="7"/>
  <c r="BB29" i="7" s="1"/>
  <c r="T15" i="7"/>
  <c r="BB15" i="7" s="1"/>
  <c r="T115" i="7"/>
  <c r="BB115" i="7" s="1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 s="1"/>
  <c r="BB118" i="9" s="1"/>
  <c r="T96" i="9"/>
  <c r="T117" i="9" s="1"/>
  <c r="BB117" i="9" s="1"/>
  <c r="T95" i="9"/>
  <c r="BB95" i="9"/>
  <c r="T94" i="9"/>
  <c r="T115" i="9" s="1"/>
  <c r="T92" i="9"/>
  <c r="BB92" i="9" s="1"/>
  <c r="T85" i="9"/>
  <c r="BB85" i="9" s="1"/>
  <c r="T78" i="9"/>
  <c r="BB78" i="9"/>
  <c r="T71" i="9"/>
  <c r="BB71" i="9"/>
  <c r="T64" i="9"/>
  <c r="BB64" i="9" s="1"/>
  <c r="T57" i="9"/>
  <c r="BB57" i="9" s="1"/>
  <c r="T50" i="9"/>
  <c r="BB50" i="9"/>
  <c r="T43" i="9"/>
  <c r="BB43" i="9"/>
  <c r="T36" i="9"/>
  <c r="BB36" i="9" s="1"/>
  <c r="T15" i="9"/>
  <c r="BB15" i="9" s="1"/>
  <c r="AW46" i="9"/>
  <c r="T127" i="7"/>
  <c r="BB127" i="7" s="1"/>
  <c r="T141" i="7"/>
  <c r="BB141" i="7" s="1"/>
  <c r="T127" i="9"/>
  <c r="BB127" i="9" s="1"/>
  <c r="T141" i="8"/>
  <c r="BB141" i="8"/>
  <c r="T127" i="8"/>
  <c r="BB127" i="8" s="1"/>
  <c r="T141" i="9"/>
  <c r="BB141" i="9" s="1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 s="1"/>
  <c r="S116" i="8"/>
  <c r="BA116" i="8"/>
  <c r="S117" i="8"/>
  <c r="BA117" i="8" s="1"/>
  <c r="S118" i="8"/>
  <c r="BA118" i="8" s="1"/>
  <c r="S119" i="8"/>
  <c r="BA119" i="8" s="1"/>
  <c r="S98" i="9"/>
  <c r="BA98" i="9" s="1"/>
  <c r="S97" i="9"/>
  <c r="BA97" i="9" s="1"/>
  <c r="S96" i="9"/>
  <c r="BA96" i="9"/>
  <c r="S95" i="9"/>
  <c r="BA95" i="9" s="1"/>
  <c r="S94" i="9"/>
  <c r="S115" i="9" s="1"/>
  <c r="S92" i="9"/>
  <c r="BA92" i="9" s="1"/>
  <c r="S85" i="9"/>
  <c r="BA85" i="9" s="1"/>
  <c r="S78" i="9"/>
  <c r="BA78" i="9"/>
  <c r="S70" i="9"/>
  <c r="BA70" i="9"/>
  <c r="S69" i="9"/>
  <c r="BA69" i="9" s="1"/>
  <c r="S68" i="9"/>
  <c r="BA68" i="9" s="1"/>
  <c r="S67" i="9"/>
  <c r="S71" i="9"/>
  <c r="BA71" i="9" s="1"/>
  <c r="S66" i="9"/>
  <c r="BA66" i="9" s="1"/>
  <c r="S64" i="9"/>
  <c r="BA64" i="9"/>
  <c r="S57" i="9"/>
  <c r="BA57" i="9" s="1"/>
  <c r="S50" i="9"/>
  <c r="BA50" i="9" s="1"/>
  <c r="S43" i="9"/>
  <c r="BA43" i="9" s="1"/>
  <c r="S36" i="9"/>
  <c r="BA36" i="9"/>
  <c r="S29" i="9"/>
  <c r="BA29" i="9" s="1"/>
  <c r="S21" i="9"/>
  <c r="BA21" i="9" s="1"/>
  <c r="S20" i="9"/>
  <c r="BA20" i="9" s="1"/>
  <c r="S19" i="9"/>
  <c r="BA19" i="9"/>
  <c r="S18" i="9"/>
  <c r="S17" i="9"/>
  <c r="S22" i="9" s="1"/>
  <c r="BA22" i="9" s="1"/>
  <c r="S15" i="9"/>
  <c r="BA15" i="9" s="1"/>
  <c r="BA67" i="9"/>
  <c r="S113" i="8"/>
  <c r="BA113" i="8" s="1"/>
  <c r="S106" i="8"/>
  <c r="BA106" i="8"/>
  <c r="S116" i="7"/>
  <c r="BA116" i="7" s="1"/>
  <c r="S115" i="7"/>
  <c r="BA115" i="7"/>
  <c r="S117" i="7"/>
  <c r="BA117" i="7" s="1"/>
  <c r="S118" i="7"/>
  <c r="BA118" i="7" s="1"/>
  <c r="S119" i="7"/>
  <c r="BA119" i="7"/>
  <c r="S113" i="7"/>
  <c r="BA113" i="7" s="1"/>
  <c r="S106" i="7"/>
  <c r="BA106" i="7" s="1"/>
  <c r="S117" i="9"/>
  <c r="BA117" i="9" s="1"/>
  <c r="S113" i="9"/>
  <c r="BA113" i="9" s="1"/>
  <c r="S106" i="9"/>
  <c r="BA106" i="9" s="1"/>
  <c r="S141" i="9"/>
  <c r="R113" i="9"/>
  <c r="AZ113" i="9" s="1"/>
  <c r="R106" i="9"/>
  <c r="AZ106" i="9" s="1"/>
  <c r="S141" i="8"/>
  <c r="BA141" i="8" s="1"/>
  <c r="S127" i="8"/>
  <c r="BA127" i="8"/>
  <c r="S141" i="7"/>
  <c r="BA141" i="7" s="1"/>
  <c r="S127" i="7"/>
  <c r="BA127" i="7" s="1"/>
  <c r="S127" i="9"/>
  <c r="BA127" i="9"/>
  <c r="R115" i="8"/>
  <c r="AZ115" i="8"/>
  <c r="R116" i="8"/>
  <c r="AZ116" i="8"/>
  <c r="R117" i="8"/>
  <c r="AZ117" i="8"/>
  <c r="R118" i="8"/>
  <c r="AZ118" i="8" s="1"/>
  <c r="R119" i="8"/>
  <c r="AZ119" i="8"/>
  <c r="R113" i="8"/>
  <c r="AZ113" i="8"/>
  <c r="R106" i="8"/>
  <c r="AZ106" i="8"/>
  <c r="R115" i="7"/>
  <c r="AZ115" i="7" s="1"/>
  <c r="R116" i="7"/>
  <c r="AZ116" i="7" s="1"/>
  <c r="R117" i="7"/>
  <c r="AZ117" i="7" s="1"/>
  <c r="R118" i="7"/>
  <c r="AZ118" i="7" s="1"/>
  <c r="R119" i="7"/>
  <c r="AZ119" i="7"/>
  <c r="R106" i="7"/>
  <c r="R120" i="7" s="1"/>
  <c r="AZ120" i="7" s="1"/>
  <c r="R113" i="7"/>
  <c r="AZ113" i="7" s="1"/>
  <c r="R115" i="9"/>
  <c r="AZ115" i="9" s="1"/>
  <c r="R116" i="9"/>
  <c r="AZ116" i="9" s="1"/>
  <c r="R117" i="9"/>
  <c r="AZ117" i="9"/>
  <c r="R118" i="9"/>
  <c r="AZ118" i="9"/>
  <c r="R119" i="9"/>
  <c r="AZ119" i="9" s="1"/>
  <c r="R99" i="9"/>
  <c r="AZ99" i="9" s="1"/>
  <c r="R92" i="9"/>
  <c r="AZ92" i="9"/>
  <c r="R85" i="9"/>
  <c r="AZ85" i="9"/>
  <c r="R78" i="9"/>
  <c r="AZ78" i="9" s="1"/>
  <c r="R71" i="9"/>
  <c r="AZ71" i="9" s="1"/>
  <c r="R64" i="9"/>
  <c r="AZ64" i="9"/>
  <c r="R57" i="9"/>
  <c r="AZ57" i="9"/>
  <c r="R50" i="9"/>
  <c r="AZ50" i="9" s="1"/>
  <c r="R43" i="9"/>
  <c r="AZ43" i="9" s="1"/>
  <c r="R36" i="9"/>
  <c r="AZ36" i="9"/>
  <c r="R29" i="9"/>
  <c r="AZ29" i="9"/>
  <c r="R22" i="9"/>
  <c r="AZ22" i="9" s="1"/>
  <c r="R15" i="9"/>
  <c r="AZ15" i="9" s="1"/>
  <c r="R141" i="9"/>
  <c r="F141" i="9"/>
  <c r="AZ141" i="9" s="1"/>
  <c r="R141" i="8"/>
  <c r="AZ141" i="8"/>
  <c r="R127" i="8"/>
  <c r="AZ127" i="8" s="1"/>
  <c r="R141" i="7"/>
  <c r="AZ141" i="7" s="1"/>
  <c r="R127" i="7"/>
  <c r="AZ127" i="7" s="1"/>
  <c r="R127" i="9"/>
  <c r="AZ127" i="9"/>
  <c r="Q116" i="8"/>
  <c r="AY116" i="8" s="1"/>
  <c r="Q117" i="8"/>
  <c r="AY117" i="8"/>
  <c r="Q118" i="8"/>
  <c r="AY118" i="8"/>
  <c r="Q119" i="8"/>
  <c r="AY119" i="8"/>
  <c r="Q115" i="8"/>
  <c r="AY115" i="8" s="1"/>
  <c r="Q113" i="8"/>
  <c r="AY113" i="8"/>
  <c r="Q106" i="8"/>
  <c r="Q120" i="8" s="1"/>
  <c r="AY120" i="8" s="1"/>
  <c r="AY106" i="8"/>
  <c r="Q117" i="7"/>
  <c r="AY117" i="7" s="1"/>
  <c r="Q116" i="7"/>
  <c r="AY116" i="7"/>
  <c r="Q118" i="7"/>
  <c r="AY118" i="7"/>
  <c r="Q119" i="7"/>
  <c r="AY119" i="7" s="1"/>
  <c r="Q115" i="7"/>
  <c r="AY115" i="7" s="1"/>
  <c r="Q113" i="7"/>
  <c r="AY113" i="7"/>
  <c r="Q106" i="7"/>
  <c r="Q120" i="7" s="1"/>
  <c r="AY120" i="7" s="1"/>
  <c r="AY106" i="7"/>
  <c r="Q111" i="9"/>
  <c r="AY111" i="9"/>
  <c r="Q110" i="9"/>
  <c r="AY110" i="9"/>
  <c r="Q106" i="9"/>
  <c r="AY106" i="9" s="1"/>
  <c r="Q98" i="9"/>
  <c r="AY98" i="9" s="1"/>
  <c r="Q97" i="9"/>
  <c r="Q118" i="9"/>
  <c r="AY118" i="9" s="1"/>
  <c r="Q96" i="9"/>
  <c r="AY96" i="9" s="1"/>
  <c r="Q95" i="9"/>
  <c r="AY95" i="9" s="1"/>
  <c r="Q94" i="9"/>
  <c r="Q115" i="9"/>
  <c r="AY115" i="9"/>
  <c r="Q92" i="9"/>
  <c r="AY92" i="9"/>
  <c r="Q85" i="9"/>
  <c r="AY85" i="9" s="1"/>
  <c r="Q78" i="9"/>
  <c r="AY78" i="9" s="1"/>
  <c r="Q70" i="9"/>
  <c r="AY70" i="9"/>
  <c r="Q69" i="9"/>
  <c r="AY69" i="9"/>
  <c r="Q68" i="9"/>
  <c r="AY68" i="9" s="1"/>
  <c r="Q67" i="9"/>
  <c r="Q71" i="9" s="1"/>
  <c r="AY71" i="9" s="1"/>
  <c r="Q66" i="9"/>
  <c r="AY66" i="9"/>
  <c r="Q64" i="9"/>
  <c r="AY64" i="9"/>
  <c r="Q57" i="9"/>
  <c r="AY57" i="9" s="1"/>
  <c r="Q50" i="9"/>
  <c r="AY50" i="9" s="1"/>
  <c r="Q43" i="9"/>
  <c r="AY43" i="9"/>
  <c r="Q36" i="9"/>
  <c r="AY36" i="9"/>
  <c r="Q29" i="9"/>
  <c r="AY29" i="9" s="1"/>
  <c r="Q21" i="9"/>
  <c r="AY21" i="9" s="1"/>
  <c r="Q20" i="9"/>
  <c r="AY20" i="9"/>
  <c r="Q19" i="9"/>
  <c r="AY19" i="9"/>
  <c r="Q18" i="9"/>
  <c r="AY18" i="9" s="1"/>
  <c r="Q17" i="9"/>
  <c r="AY17" i="9" s="1"/>
  <c r="Q15" i="9"/>
  <c r="AY15" i="9"/>
  <c r="Q119" i="9"/>
  <c r="AY119" i="9" s="1"/>
  <c r="Q116" i="9"/>
  <c r="AY116" i="9" s="1"/>
  <c r="Q141" i="8"/>
  <c r="AY141" i="8" s="1"/>
  <c r="Q127" i="8"/>
  <c r="AY127" i="8"/>
  <c r="Q141" i="7"/>
  <c r="AY141" i="7" s="1"/>
  <c r="Q127" i="7"/>
  <c r="AY127" i="7" s="1"/>
  <c r="Q127" i="9"/>
  <c r="AY127" i="9" s="1"/>
  <c r="Q134" i="9"/>
  <c r="AY134" i="9"/>
  <c r="Q141" i="9"/>
  <c r="AY141" i="9" s="1"/>
  <c r="D141" i="9"/>
  <c r="E141" i="9"/>
  <c r="G141" i="9"/>
  <c r="BA141" i="9" s="1"/>
  <c r="I141" i="9"/>
  <c r="J141" i="9"/>
  <c r="BD141" i="9" s="1"/>
  <c r="M141" i="9"/>
  <c r="N141" i="9"/>
  <c r="O141" i="9"/>
  <c r="P141" i="9"/>
  <c r="AX141" i="9" s="1"/>
  <c r="C141" i="9"/>
  <c r="AW141" i="9"/>
  <c r="BA17" i="9"/>
  <c r="U120" i="9"/>
  <c r="BC120" i="9" s="1"/>
  <c r="T117" i="7"/>
  <c r="BB117" i="7" s="1"/>
  <c r="BA18" i="9"/>
  <c r="BF141" i="9"/>
  <c r="X99" i="9"/>
  <c r="BF99" i="9" s="1"/>
  <c r="BB96" i="9"/>
  <c r="T119" i="9"/>
  <c r="BB119" i="9"/>
  <c r="S118" i="9"/>
  <c r="BA118" i="9"/>
  <c r="R120" i="9"/>
  <c r="AZ120" i="9" s="1"/>
  <c r="Q22" i="9"/>
  <c r="AY22" i="9" s="1"/>
  <c r="Q113" i="9"/>
  <c r="AY113" i="9"/>
  <c r="AY97" i="9"/>
  <c r="S116" i="9"/>
  <c r="BA116" i="9" s="1"/>
  <c r="AY94" i="9"/>
  <c r="Q99" i="9"/>
  <c r="AY99" i="9" s="1"/>
  <c r="BD106" i="9"/>
  <c r="T116" i="9"/>
  <c r="BB116" i="9" s="1"/>
  <c r="BB17" i="8"/>
  <c r="BF106" i="8"/>
  <c r="T71" i="8"/>
  <c r="BB71" i="8" s="1"/>
  <c r="R120" i="8"/>
  <c r="AZ120" i="8" s="1"/>
  <c r="S120" i="8"/>
  <c r="BA120" i="8" s="1"/>
  <c r="T118" i="8"/>
  <c r="BB118" i="8" s="1"/>
  <c r="T117" i="8"/>
  <c r="BB117" i="8"/>
  <c r="BA115" i="9" l="1"/>
  <c r="BB115" i="9"/>
  <c r="T120" i="9"/>
  <c r="BB120" i="9" s="1"/>
  <c r="S99" i="9"/>
  <c r="BA99" i="9" s="1"/>
  <c r="BB94" i="9"/>
  <c r="BB97" i="9"/>
  <c r="AY67" i="9"/>
  <c r="BA94" i="9"/>
  <c r="W120" i="9"/>
  <c r="BE120" i="9" s="1"/>
  <c r="AG116" i="9"/>
  <c r="T99" i="9"/>
  <c r="BB99" i="9" s="1"/>
  <c r="S119" i="9"/>
  <c r="BA119" i="9" s="1"/>
  <c r="AI115" i="9"/>
  <c r="Q117" i="9"/>
  <c r="AY117" i="9" s="1"/>
  <c r="X120" i="9"/>
  <c r="BF120" i="9" s="1"/>
  <c r="X22" i="9"/>
  <c r="BF22" i="9" s="1"/>
  <c r="Z71" i="7"/>
  <c r="AF71" i="7"/>
  <c r="AZ106" i="7"/>
  <c r="T71" i="7"/>
  <c r="BB71" i="7" s="1"/>
  <c r="X120" i="7"/>
  <c r="BF120" i="7" s="1"/>
  <c r="AF22" i="7"/>
  <c r="AF99" i="7"/>
  <c r="AF120" i="7" s="1"/>
  <c r="U120" i="7"/>
  <c r="BC120" i="7" s="1"/>
  <c r="AI22" i="7"/>
  <c r="Z22" i="7"/>
  <c r="AD71" i="7"/>
  <c r="AI71" i="7"/>
  <c r="T118" i="7"/>
  <c r="BB118" i="7" s="1"/>
  <c r="AI99" i="7"/>
  <c r="AI120" i="7" s="1"/>
  <c r="T99" i="7"/>
  <c r="Z115" i="7"/>
  <c r="AE106" i="7"/>
  <c r="AE120" i="7" s="1"/>
  <c r="V120" i="7"/>
  <c r="BD120" i="7" s="1"/>
  <c r="AD99" i="7"/>
  <c r="AD120" i="7" s="1"/>
  <c r="AF116" i="7"/>
  <c r="S120" i="7"/>
  <c r="BA120" i="7" s="1"/>
  <c r="BB99" i="8"/>
  <c r="T120" i="8"/>
  <c r="BB120" i="8" s="1"/>
  <c r="T116" i="8"/>
  <c r="BB116" i="8" s="1"/>
  <c r="BC106" i="8"/>
  <c r="AD119" i="8"/>
  <c r="AI115" i="8"/>
  <c r="T119" i="8"/>
  <c r="BB119" i="8" s="1"/>
  <c r="T115" i="8"/>
  <c r="BB115" i="8" s="1"/>
  <c r="Q120" i="9" l="1"/>
  <c r="AY120" i="9" s="1"/>
  <c r="S120" i="9"/>
  <c r="BA120" i="9" s="1"/>
  <c r="BB99" i="7"/>
  <c r="T120" i="7"/>
  <c r="BB120" i="7" s="1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<sst xmlns="http://schemas.openxmlformats.org/spreadsheetml/2006/main" count="634" uniqueCount="70">
  <si>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</si>
  <si>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</si>
  <si>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</si>
  <si>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</si>
  <si>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</si>
  <si>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</si>
  <si>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</si>
  <si>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</si>
  <si>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</si>
  <si>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</si>
  <si>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</si>
  <si>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</si>
  <si>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</si>
  <si>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</si>
  <si>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</si>
  <si>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</si>
  <si>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</si>
  <si>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</si>
  <si>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</si>
  <si>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</si>
  <si>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</si>
  <si>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</si>
  <si>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</si>
  <si>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</si>
  <si>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</si>
  <si>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</si>
  <si>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</si>
  <si>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</si>
  <si>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</si>
  <si>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</si>
  <si>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</si>
  <si>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</si>
  <si>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</si>
  <si>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</si>
  <si>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</si>
  <si>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</si>
  <si>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</si>
  <si>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</si>
  <si>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</si>
  <si>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</si>
  <si>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</si>
  <si>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</si>
  <si>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</si>
  <si>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</si>
  <si>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</si>
  <si>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</si>
  <si>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</si>
  <si>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</si>
  <si>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</si>
  <si>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</si>
  <si>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</si>
  <si>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</si>
  <si>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</si>
  <si>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</si>
  <si>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</si>
  <si>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</si>
  <si>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</si>
  <si>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</si>
  <si>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</si>
  <si>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</si>
  <si>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</si>
  <si>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</si>
  <si>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</si>
  <si>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</si>
  <si>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</si>
  <si>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</si>
  <si>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</si>
  <si>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</si>
  <si>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</si>
  <si>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2/01/22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</si>
</sst>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1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54" xfId="0" applyNumberFormat="1" applyFont="1" applyBorder="1"/>
    <xf numFmtId="38" fontId="4" fillId="0" borderId="71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6" fontId="4" fillId="0" borderId="70" xfId="0" applyNumberFormat="1" applyFont="1" applyBorder="1"/>
    <xf numFmtId="0" fontId="4" fillId="0" borderId="70" xfId="0" applyFont="1" applyBorder="1"/>
    <xf numFmtId="3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BG159"/>
  <sheetViews>
    <sheetView tabSelected="1" zoomScale="70" zoomScaleNormal="70" workbookViewId="0">
      <pane xSplit="2" ySplit="8" topLeftCell="W9" activePane="bottomRight" state="frozen"/>
      <selection pane="topRight" activeCell="C1" sqref="C1"/>
      <selection pane="bottomLeft" activeCell="A9" sqref="A9"/>
      <selection pane="bottomRight" activeCell="AD10" sqref="AD10"/>
    </sheetView>
  </sheetViews>
  <sheetFormatPr defaultColWidth="12" defaultRowHeight="15" x14ac:dyDescent="0.25"/>
  <cols>
    <col min="1" max="1" width="3.14062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48" width="14.85546875" style="2" customWidth="1"/>
    <col min="49" max="50" width="14.28515625" style="2" bestFit="1" customWidth="1"/>
    <col min="51" max="54" width="13.85546875" style="2" bestFit="1" customWidth="1"/>
    <col min="55" max="58" width="14.42578125" style="2" bestFit="1" customWidth="1"/>
    <col min="59" max="59" width="12.5703125" style="2" customWidth="1"/>
    <col min="60" max="16384" width="12" style="2"/>
  </cols>
  <sheetData>
    <row r="1" spans="1:59" ht="16.5" thickTop="1" thickBot="1" x14ac:dyDescent="0.3">
      <c r="B1" s="548" t="s">
        <v>19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">
      <c r="B2" s="5" t="s">
        <v>0</v>
      </c>
      <c r="C2" s="550" t="s">
        <v>65</v>
      </c>
      <c r="D2" s="551"/>
      <c r="E2" s="551"/>
      <c r="F2" s="551"/>
      <c r="G2" s="551"/>
      <c r="H2" s="551"/>
      <c r="I2" s="55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">
      <c r="B3" s="5" t="s">
        <v>1</v>
      </c>
      <c r="C3" s="550" t="s">
        <v>67</v>
      </c>
      <c r="D3" s="551"/>
      <c r="E3" s="551"/>
      <c r="F3" s="551"/>
      <c r="G3" s="551"/>
      <c r="H3" s="551"/>
      <c r="I3" s="55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">
      <c r="B4" s="5" t="s">
        <v>2</v>
      </c>
      <c r="C4" s="552" t="s">
        <v>69</v>
      </c>
      <c r="D4" s="553"/>
      <c r="E4" s="553"/>
      <c r="F4" s="553"/>
      <c r="G4" s="553"/>
      <c r="H4" s="553"/>
      <c r="I4" s="55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612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8">
        <v>154723</v>
      </c>
      <c r="AK10" s="592">
        <v>154908</v>
      </c>
      <c r="AL10" s="415"/>
      <c r="AM10" s="415"/>
      <c r="AN10" s="415"/>
      <c r="AO10" s="415"/>
      <c r="AP10" s="415"/>
      <c r="AQ10" s="415"/>
      <c r="AR10" s="415"/>
      <c r="AS10" s="415"/>
      <c r="AT10" s="415"/>
      <c r="AU10" s="415"/>
      <c r="AV10" s="415"/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8">
        <v>40403</v>
      </c>
      <c r="AK11" s="592">
        <v>40341</v>
      </c>
      <c r="AL11" s="415"/>
      <c r="AM11" s="415"/>
      <c r="AN11" s="415"/>
      <c r="AO11" s="415"/>
      <c r="AP11" s="415"/>
      <c r="AQ11" s="415"/>
      <c r="AR11" s="415"/>
      <c r="AS11" s="415"/>
      <c r="AT11" s="415"/>
      <c r="AU11" s="415"/>
      <c r="AV11" s="415"/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8">
        <v>22060</v>
      </c>
      <c r="AK12" s="592">
        <v>22226</v>
      </c>
      <c r="AL12" s="415"/>
      <c r="AM12" s="415"/>
      <c r="AN12" s="415"/>
      <c r="AO12" s="415"/>
      <c r="AP12" s="415"/>
      <c r="AQ12" s="415"/>
      <c r="AR12" s="415"/>
      <c r="AS12" s="415"/>
      <c r="AT12" s="415"/>
      <c r="AU12" s="415"/>
      <c r="AV12" s="415"/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8">
        <v>1224</v>
      </c>
      <c r="AK13" s="592">
        <v>1220</v>
      </c>
      <c r="AL13" s="415"/>
      <c r="AM13" s="415"/>
      <c r="AN13" s="415"/>
      <c r="AO13" s="415"/>
      <c r="AP13" s="415"/>
      <c r="AQ13" s="415"/>
      <c r="AR13" s="415"/>
      <c r="AS13" s="415"/>
      <c r="AT13" s="415"/>
      <c r="AU13" s="415"/>
      <c r="AV13" s="415"/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8">
        <v>4541</v>
      </c>
      <c r="AK14" s="592">
        <v>4525</v>
      </c>
      <c r="AL14" s="415"/>
      <c r="AM14" s="415"/>
      <c r="AN14" s="415"/>
      <c r="AO14" s="415"/>
      <c r="AP14" s="415"/>
      <c r="AQ14" s="415"/>
      <c r="AR14" s="415"/>
      <c r="AS14" s="415"/>
      <c r="AT14" s="415"/>
      <c r="AU14" s="415"/>
      <c r="AV14" s="415"/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9">
        <v>222951</v>
      </c>
      <c r="AK15" s="593">
        <v>223220</v>
      </c>
      <c r="AL15" s="400"/>
      <c r="AM15" s="400"/>
      <c r="AN15" s="400"/>
      <c r="AO15" s="400"/>
      <c r="AP15" s="400"/>
      <c r="AQ15" s="400"/>
      <c r="AR15" s="400"/>
      <c r="AS15" s="400"/>
      <c r="AT15" s="400"/>
      <c r="AU15" s="400"/>
      <c r="AV15" s="400"/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80"/>
      <c r="AK16" s="594"/>
      <c r="AL16" s="405"/>
      <c r="AM16" s="405"/>
      <c r="AN16" s="405"/>
      <c r="AO16" s="405"/>
      <c r="AP16" s="405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4">AD24+AD31+AD38</f>
        <v>24609</v>
      </c>
      <c r="AE17" s="514">
        <f t="shared" si="4"/>
        <v>25015</v>
      </c>
      <c r="AF17" s="514">
        <f t="shared" si="4"/>
        <v>25602</v>
      </c>
      <c r="AG17" s="514">
        <f t="shared" si="4"/>
        <v>25568</v>
      </c>
      <c r="AH17" s="401">
        <v>24658</v>
      </c>
      <c r="AI17" s="514">
        <f t="shared" ref="AI17:AI21" si="5">AI24+AI31+AI38</f>
        <v>24909</v>
      </c>
      <c r="AJ17" s="581">
        <v>22647</v>
      </c>
      <c r="AK17" s="595">
        <v>23117</v>
      </c>
      <c r="AL17" s="401"/>
      <c r="AM17" s="401"/>
      <c r="AN17" s="401"/>
      <c r="AO17" s="401"/>
      <c r="AP17" s="401"/>
      <c r="AQ17" s="401"/>
      <c r="AR17" s="401"/>
      <c r="AS17" s="401"/>
      <c r="AT17" s="401"/>
      <c r="AU17" s="401"/>
      <c r="AV17" s="401"/>
      <c r="AW17" s="325">
        <f t="shared" ref="AW17:BF22" si="6">O17-C17</f>
        <v>723</v>
      </c>
      <c r="AX17" s="142">
        <f t="shared" si="6"/>
        <v>-2580</v>
      </c>
      <c r="AY17" s="142">
        <f t="shared" si="6"/>
        <v>-3575</v>
      </c>
      <c r="AZ17" s="142">
        <f t="shared" si="6"/>
        <v>-1296</v>
      </c>
      <c r="BA17" s="142">
        <f t="shared" si="6"/>
        <v>-1526</v>
      </c>
      <c r="BB17" s="142">
        <f t="shared" si="6"/>
        <v>-1103</v>
      </c>
      <c r="BC17" s="142">
        <f t="shared" si="6"/>
        <v>-747</v>
      </c>
      <c r="BD17" s="142">
        <f t="shared" si="6"/>
        <v>1445</v>
      </c>
      <c r="BE17" s="142">
        <f t="shared" si="6"/>
        <v>1460</v>
      </c>
      <c r="BF17" s="166">
        <f t="shared" si="6"/>
        <v>-645</v>
      </c>
      <c r="BG17" s="389"/>
    </row>
    <row r="18" spans="1:59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4"/>
        <v>22408</v>
      </c>
      <c r="AE18" s="514">
        <f t="shared" si="4"/>
        <v>22892</v>
      </c>
      <c r="AF18" s="514">
        <f t="shared" si="4"/>
        <v>23536</v>
      </c>
      <c r="AG18" s="514">
        <f t="shared" si="4"/>
        <v>23561</v>
      </c>
      <c r="AH18" s="401">
        <v>23667</v>
      </c>
      <c r="AI18" s="514">
        <f t="shared" si="5"/>
        <v>23727</v>
      </c>
      <c r="AJ18" s="581">
        <v>20990</v>
      </c>
      <c r="AK18" s="595">
        <v>21897</v>
      </c>
      <c r="AL18" s="401"/>
      <c r="AM18" s="401"/>
      <c r="AN18" s="401"/>
      <c r="AO18" s="401"/>
      <c r="AP18" s="401"/>
      <c r="AQ18" s="401"/>
      <c r="AR18" s="401"/>
      <c r="AS18" s="401"/>
      <c r="AT18" s="401"/>
      <c r="AU18" s="401"/>
      <c r="AV18" s="401"/>
      <c r="AW18" s="325">
        <f t="shared" si="6"/>
        <v>874</v>
      </c>
      <c r="AX18" s="142">
        <f t="shared" si="6"/>
        <v>-1407</v>
      </c>
      <c r="AY18" s="142">
        <f t="shared" si="6"/>
        <v>-3129</v>
      </c>
      <c r="AZ18" s="142">
        <f t="shared" si="6"/>
        <v>-2082</v>
      </c>
      <c r="BA18" s="142">
        <f t="shared" si="6"/>
        <v>-1747</v>
      </c>
      <c r="BB18" s="142">
        <f t="shared" si="6"/>
        <v>-1672</v>
      </c>
      <c r="BC18" s="142">
        <f t="shared" si="6"/>
        <v>-801</v>
      </c>
      <c r="BD18" s="142">
        <f t="shared" si="6"/>
        <v>-84</v>
      </c>
      <c r="BE18" s="142">
        <f t="shared" si="6"/>
        <v>265</v>
      </c>
      <c r="BF18" s="166">
        <f t="shared" si="6"/>
        <v>-554</v>
      </c>
      <c r="BG18" s="389"/>
    </row>
    <row r="19" spans="1:59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4"/>
        <v>2097.5375881644586</v>
      </c>
      <c r="AE19" s="514">
        <f t="shared" si="4"/>
        <v>2125.4177693761812</v>
      </c>
      <c r="AF19" s="514">
        <f t="shared" si="4"/>
        <v>2139.5211825149499</v>
      </c>
      <c r="AG19" s="514">
        <f t="shared" si="4"/>
        <v>2250.8186030547454</v>
      </c>
      <c r="AH19" s="401">
        <v>2101.127912465136</v>
      </c>
      <c r="AI19" s="514">
        <f t="shared" si="5"/>
        <v>3014.9542427497313</v>
      </c>
      <c r="AJ19" s="581">
        <v>2204.6735956021303</v>
      </c>
      <c r="AK19" s="595">
        <v>2693.1700929796125</v>
      </c>
      <c r="AL19" s="401"/>
      <c r="AM19" s="401"/>
      <c r="AN19" s="401"/>
      <c r="AO19" s="401"/>
      <c r="AP19" s="401"/>
      <c r="AQ19" s="401"/>
      <c r="AR19" s="401"/>
      <c r="AS19" s="401"/>
      <c r="AT19" s="401"/>
      <c r="AU19" s="401"/>
      <c r="AV19" s="401"/>
      <c r="AW19" s="325">
        <f t="shared" si="6"/>
        <v>358.53748069078301</v>
      </c>
      <c r="AX19" s="142">
        <f t="shared" si="6"/>
        <v>613.80522844712686</v>
      </c>
      <c r="AY19" s="142">
        <f t="shared" si="6"/>
        <v>313.18720340034906</v>
      </c>
      <c r="AZ19" s="142">
        <f t="shared" si="6"/>
        <v>404.74661325834131</v>
      </c>
      <c r="BA19" s="142">
        <f t="shared" si="6"/>
        <v>222.92944432804052</v>
      </c>
      <c r="BB19" s="142">
        <f t="shared" si="6"/>
        <v>246.93637085289856</v>
      </c>
      <c r="BC19" s="142">
        <f t="shared" si="6"/>
        <v>137.47795254079801</v>
      </c>
      <c r="BD19" s="142">
        <f t="shared" si="6"/>
        <v>-50.199480009729541</v>
      </c>
      <c r="BE19" s="142">
        <f t="shared" si="6"/>
        <v>116.38819885522389</v>
      </c>
      <c r="BF19" s="166">
        <f t="shared" si="6"/>
        <v>-4.9641098175488878</v>
      </c>
      <c r="BG19" s="389"/>
    </row>
    <row r="20" spans="1:59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4"/>
        <v>118.46241183554102</v>
      </c>
      <c r="AE20" s="514">
        <f t="shared" si="4"/>
        <v>118.58223062381852</v>
      </c>
      <c r="AF20" s="514">
        <f t="shared" si="4"/>
        <v>117.47881748505012</v>
      </c>
      <c r="AG20" s="514">
        <f t="shared" si="4"/>
        <v>125.18139694525485</v>
      </c>
      <c r="AH20" s="401">
        <v>116.87208753486375</v>
      </c>
      <c r="AI20" s="514">
        <f t="shared" si="5"/>
        <v>165.04575725026854</v>
      </c>
      <c r="AJ20" s="581">
        <v>122.32640439786979</v>
      </c>
      <c r="AK20" s="595">
        <v>147.82990702038728</v>
      </c>
      <c r="AL20" s="401"/>
      <c r="AM20" s="401"/>
      <c r="AN20" s="401"/>
      <c r="AO20" s="401"/>
      <c r="AP20" s="401"/>
      <c r="AQ20" s="401"/>
      <c r="AR20" s="401"/>
      <c r="AS20" s="401"/>
      <c r="AT20" s="401"/>
      <c r="AU20" s="401"/>
      <c r="AV20" s="401"/>
      <c r="AW20" s="325">
        <f t="shared" si="6"/>
        <v>17.462519309217527</v>
      </c>
      <c r="AX20" s="142">
        <f t="shared" si="6"/>
        <v>29.194771552873448</v>
      </c>
      <c r="AY20" s="142">
        <f t="shared" si="6"/>
        <v>13.812796599650994</v>
      </c>
      <c r="AZ20" s="142">
        <f t="shared" si="6"/>
        <v>21.253386741658204</v>
      </c>
      <c r="BA20" s="142">
        <f t="shared" si="6"/>
        <v>10.07055567195988</v>
      </c>
      <c r="BB20" s="142">
        <f t="shared" si="6"/>
        <v>10.063629147101608</v>
      </c>
      <c r="BC20" s="142">
        <f t="shared" si="6"/>
        <v>3.5220474592015023</v>
      </c>
      <c r="BD20" s="142">
        <f t="shared" si="6"/>
        <v>-4.8005199902707147</v>
      </c>
      <c r="BE20" s="142">
        <f t="shared" si="6"/>
        <v>1.6118011447760239</v>
      </c>
      <c r="BF20" s="166">
        <f t="shared" si="6"/>
        <v>-3.5890182451311148E-2</v>
      </c>
      <c r="BG20" s="389"/>
    </row>
    <row r="21" spans="1:59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4"/>
        <v>70</v>
      </c>
      <c r="AE21" s="514">
        <f t="shared" si="4"/>
        <v>79</v>
      </c>
      <c r="AF21" s="514">
        <f t="shared" si="4"/>
        <v>73</v>
      </c>
      <c r="AG21" s="514">
        <f t="shared" si="4"/>
        <v>75</v>
      </c>
      <c r="AH21" s="401">
        <v>76</v>
      </c>
      <c r="AI21" s="514">
        <f t="shared" si="5"/>
        <v>119</v>
      </c>
      <c r="AJ21" s="581">
        <v>0</v>
      </c>
      <c r="AK21" s="595">
        <v>0</v>
      </c>
      <c r="AL21" s="401"/>
      <c r="AM21" s="401"/>
      <c r="AN21" s="401"/>
      <c r="AO21" s="401"/>
      <c r="AP21" s="401"/>
      <c r="AQ21" s="401"/>
      <c r="AR21" s="401"/>
      <c r="AS21" s="401"/>
      <c r="AT21" s="401"/>
      <c r="AU21" s="401"/>
      <c r="AV21" s="401"/>
      <c r="AW21" s="325">
        <f t="shared" si="6"/>
        <v>13</v>
      </c>
      <c r="AX21" s="142">
        <f t="shared" si="6"/>
        <v>11</v>
      </c>
      <c r="AY21" s="142">
        <f t="shared" si="6"/>
        <v>5</v>
      </c>
      <c r="AZ21" s="142">
        <f t="shared" si="6"/>
        <v>6</v>
      </c>
      <c r="BA21" s="142">
        <f t="shared" si="6"/>
        <v>57</v>
      </c>
      <c r="BB21" s="142">
        <f t="shared" si="6"/>
        <v>65</v>
      </c>
      <c r="BC21" s="142">
        <f t="shared" si="6"/>
        <v>58</v>
      </c>
      <c r="BD21" s="142">
        <f t="shared" si="6"/>
        <v>46</v>
      </c>
      <c r="BE21" s="142">
        <f t="shared" si="6"/>
        <v>61</v>
      </c>
      <c r="BF21" s="166">
        <f t="shared" si="6"/>
        <v>59</v>
      </c>
      <c r="BG21" s="389"/>
    </row>
    <row r="22" spans="1:59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7">SUM(AF17:AF21)</f>
        <v>51468</v>
      </c>
      <c r="AG22" s="401">
        <f t="shared" si="7"/>
        <v>51580</v>
      </c>
      <c r="AH22" s="401">
        <v>50619</v>
      </c>
      <c r="AI22" s="401">
        <f t="shared" ref="AI22" si="8">SUM(AI17:AI21)</f>
        <v>51935</v>
      </c>
      <c r="AJ22" s="581">
        <v>45964</v>
      </c>
      <c r="AK22" s="595">
        <v>47855</v>
      </c>
      <c r="AL22" s="401"/>
      <c r="AM22" s="401"/>
      <c r="AN22" s="401"/>
      <c r="AO22" s="401"/>
      <c r="AP22" s="401"/>
      <c r="AQ22" s="401"/>
      <c r="AR22" s="401"/>
      <c r="AS22" s="401"/>
      <c r="AT22" s="401"/>
      <c r="AU22" s="401"/>
      <c r="AV22" s="401"/>
      <c r="AW22" s="325">
        <f t="shared" si="6"/>
        <v>1986</v>
      </c>
      <c r="AX22" s="142">
        <f t="shared" si="6"/>
        <v>-3333</v>
      </c>
      <c r="AY22" s="142">
        <f t="shared" si="6"/>
        <v>-6372</v>
      </c>
      <c r="AZ22" s="142">
        <f t="shared" si="6"/>
        <v>-2946</v>
      </c>
      <c r="BA22" s="142">
        <f t="shared" si="6"/>
        <v>-2982.9999999999927</v>
      </c>
      <c r="BB22" s="142">
        <f t="shared" si="6"/>
        <v>-2453</v>
      </c>
      <c r="BC22" s="142">
        <f t="shared" si="6"/>
        <v>-1349</v>
      </c>
      <c r="BD22" s="142">
        <f t="shared" si="6"/>
        <v>1352</v>
      </c>
      <c r="BE22" s="142">
        <f t="shared" si="6"/>
        <v>1904</v>
      </c>
      <c r="BF22" s="166">
        <f t="shared" si="6"/>
        <v>-1145</v>
      </c>
      <c r="BG22" s="389"/>
    </row>
    <row r="23" spans="1:59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81"/>
      <c r="AK23" s="595"/>
      <c r="AL23" s="401"/>
      <c r="AM23" s="401"/>
      <c r="AN23" s="401"/>
      <c r="AO23" s="401"/>
      <c r="AP23" s="401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81">
        <v>9137</v>
      </c>
      <c r="AK24" s="595">
        <v>10497</v>
      </c>
      <c r="AL24" s="401"/>
      <c r="AM24" s="401"/>
      <c r="AN24" s="401"/>
      <c r="AO24" s="401"/>
      <c r="AP24" s="401"/>
      <c r="AQ24" s="401"/>
      <c r="AR24" s="401"/>
      <c r="AS24" s="401"/>
      <c r="AT24" s="401"/>
      <c r="AU24" s="401"/>
      <c r="AV24" s="401"/>
      <c r="AW24" s="325">
        <f t="shared" ref="AW24:BF29" si="9">O24-C24</f>
        <v>564</v>
      </c>
      <c r="AX24" s="142">
        <f t="shared" si="9"/>
        <v>-3174</v>
      </c>
      <c r="AY24" s="142">
        <f t="shared" si="9"/>
        <v>-4626</v>
      </c>
      <c r="AZ24" s="142">
        <f t="shared" si="9"/>
        <v>-2906</v>
      </c>
      <c r="BA24" s="142">
        <f t="shared" si="9"/>
        <v>-3541</v>
      </c>
      <c r="BB24" s="142">
        <f t="shared" si="9"/>
        <v>-3538</v>
      </c>
      <c r="BC24" s="142">
        <f t="shared" si="9"/>
        <v>-4448</v>
      </c>
      <c r="BD24" s="142">
        <f t="shared" si="9"/>
        <v>-4037</v>
      </c>
      <c r="BE24" s="142">
        <f t="shared" si="9"/>
        <v>-3364</v>
      </c>
      <c r="BF24" s="166">
        <f t="shared" si="9"/>
        <v>-4556</v>
      </c>
      <c r="BG24" s="389"/>
    </row>
    <row r="25" spans="1:59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81">
        <v>3684</v>
      </c>
      <c r="AK25" s="595">
        <v>4162</v>
      </c>
      <c r="AL25" s="401"/>
      <c r="AM25" s="401"/>
      <c r="AN25" s="401"/>
      <c r="AO25" s="401"/>
      <c r="AP25" s="401"/>
      <c r="AQ25" s="401"/>
      <c r="AR25" s="401"/>
      <c r="AS25" s="401"/>
      <c r="AT25" s="401"/>
      <c r="AU25" s="401"/>
      <c r="AV25" s="401"/>
      <c r="AW25" s="325">
        <f t="shared" si="9"/>
        <v>588</v>
      </c>
      <c r="AX25" s="142">
        <f t="shared" si="9"/>
        <v>-1459</v>
      </c>
      <c r="AY25" s="142">
        <f t="shared" si="9"/>
        <v>-2796</v>
      </c>
      <c r="AZ25" s="142">
        <f t="shared" si="9"/>
        <v>-1392</v>
      </c>
      <c r="BA25" s="142">
        <f t="shared" si="9"/>
        <v>-1771</v>
      </c>
      <c r="BB25" s="142">
        <f t="shared" si="9"/>
        <v>-2153</v>
      </c>
      <c r="BC25" s="142">
        <f t="shared" si="9"/>
        <v>-2606</v>
      </c>
      <c r="BD25" s="142">
        <f t="shared" si="9"/>
        <v>-2901</v>
      </c>
      <c r="BE25" s="142">
        <f t="shared" si="9"/>
        <v>-1811</v>
      </c>
      <c r="BF25" s="166">
        <f t="shared" si="9"/>
        <v>-2172</v>
      </c>
      <c r="BG25" s="389"/>
    </row>
    <row r="26" spans="1:59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81">
        <v>1027.0159766363167</v>
      </c>
      <c r="AK26" s="595">
        <v>1502.5253774631067</v>
      </c>
      <c r="AL26" s="401"/>
      <c r="AM26" s="401"/>
      <c r="AN26" s="401"/>
      <c r="AO26" s="401"/>
      <c r="AP26" s="401"/>
      <c r="AQ26" s="401"/>
      <c r="AR26" s="401"/>
      <c r="AS26" s="401"/>
      <c r="AT26" s="401"/>
      <c r="AU26" s="401"/>
      <c r="AV26" s="401"/>
      <c r="AW26" s="325">
        <f t="shared" si="9"/>
        <v>365.69641072569902</v>
      </c>
      <c r="AX26" s="142">
        <f t="shared" si="9"/>
        <v>167.09680913180978</v>
      </c>
      <c r="AY26" s="142">
        <f t="shared" si="9"/>
        <v>-291.26083238509159</v>
      </c>
      <c r="AZ26" s="142">
        <f t="shared" si="9"/>
        <v>-151.90987903564132</v>
      </c>
      <c r="BA26" s="142">
        <f t="shared" si="9"/>
        <v>-239.61839168556037</v>
      </c>
      <c r="BB26" s="142">
        <f t="shared" si="9"/>
        <v>-252.29582610351031</v>
      </c>
      <c r="BC26" s="142">
        <f t="shared" si="9"/>
        <v>-354.74279424512088</v>
      </c>
      <c r="BD26" s="142">
        <f t="shared" si="9"/>
        <v>-430.76358415083826</v>
      </c>
      <c r="BE26" s="142">
        <f t="shared" si="9"/>
        <v>-107.6631031291771</v>
      </c>
      <c r="BF26" s="166">
        <f t="shared" si="9"/>
        <v>-252.01123200109998</v>
      </c>
      <c r="BG26" s="389"/>
    </row>
    <row r="27" spans="1:59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81">
        <v>56.984023363683221</v>
      </c>
      <c r="AK27" s="595">
        <v>82.474622536893293</v>
      </c>
      <c r="AL27" s="401"/>
      <c r="AM27" s="401"/>
      <c r="AN27" s="401"/>
      <c r="AO27" s="401"/>
      <c r="AP27" s="401"/>
      <c r="AQ27" s="401"/>
      <c r="AR27" s="401"/>
      <c r="AS27" s="401"/>
      <c r="AT27" s="401"/>
      <c r="AU27" s="401"/>
      <c r="AV27" s="401"/>
      <c r="AW27" s="325">
        <f t="shared" si="9"/>
        <v>19.303589274301174</v>
      </c>
      <c r="AX27" s="142">
        <f t="shared" si="9"/>
        <v>6.9031908681902081</v>
      </c>
      <c r="AY27" s="142">
        <f t="shared" si="9"/>
        <v>-17.739167614908368</v>
      </c>
      <c r="AZ27" s="142">
        <f t="shared" si="9"/>
        <v>-9.0901209643587677</v>
      </c>
      <c r="BA27" s="142">
        <f t="shared" si="9"/>
        <v>-14.381608314439688</v>
      </c>
      <c r="BB27" s="142">
        <f t="shared" si="9"/>
        <v>-15.704173896489614</v>
      </c>
      <c r="BC27" s="142">
        <f t="shared" si="9"/>
        <v>-22.257205754879131</v>
      </c>
      <c r="BD27" s="142">
        <f t="shared" si="9"/>
        <v>-25.236415849161688</v>
      </c>
      <c r="BE27" s="142">
        <f t="shared" si="9"/>
        <v>-8.3368968708229332</v>
      </c>
      <c r="BF27" s="166">
        <f t="shared" si="9"/>
        <v>-13.988767998900101</v>
      </c>
      <c r="BG27" s="389"/>
    </row>
    <row r="28" spans="1:59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81"/>
      <c r="AK28" s="595"/>
      <c r="AL28" s="401"/>
      <c r="AM28" s="401"/>
      <c r="AN28" s="401"/>
      <c r="AO28" s="401"/>
      <c r="AP28" s="401"/>
      <c r="AQ28" s="401"/>
      <c r="AR28" s="401"/>
      <c r="AS28" s="401"/>
      <c r="AT28" s="401"/>
      <c r="AU28" s="401"/>
      <c r="AV28" s="401"/>
      <c r="AW28" s="325">
        <f t="shared" si="9"/>
        <v>9</v>
      </c>
      <c r="AX28" s="142">
        <f t="shared" si="9"/>
        <v>5</v>
      </c>
      <c r="AY28" s="142">
        <f t="shared" si="9"/>
        <v>5</v>
      </c>
      <c r="AZ28" s="142">
        <f t="shared" si="9"/>
        <v>4</v>
      </c>
      <c r="BA28" s="142">
        <f t="shared" si="9"/>
        <v>26</v>
      </c>
      <c r="BB28" s="142">
        <f t="shared" si="9"/>
        <v>34</v>
      </c>
      <c r="BC28" s="142">
        <f t="shared" si="9"/>
        <v>26</v>
      </c>
      <c r="BD28" s="142">
        <f t="shared" si="9"/>
        <v>20</v>
      </c>
      <c r="BE28" s="142">
        <f t="shared" si="9"/>
        <v>42</v>
      </c>
      <c r="BF28" s="166">
        <f t="shared" si="9"/>
        <v>33</v>
      </c>
      <c r="BG28" s="389"/>
    </row>
    <row r="29" spans="1:59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0">SUM(AF24:AF28)</f>
        <v>15632</v>
      </c>
      <c r="AG29" s="401">
        <f t="shared" si="10"/>
        <v>17363</v>
      </c>
      <c r="AH29" s="401">
        <v>17335</v>
      </c>
      <c r="AI29" s="401">
        <f t="shared" ref="AI29" si="11">SUM(AI24:AI28)</f>
        <v>16433</v>
      </c>
      <c r="AJ29" s="581">
        <v>13905</v>
      </c>
      <c r="AK29" s="595">
        <v>16244</v>
      </c>
      <c r="AL29" s="401"/>
      <c r="AM29" s="401"/>
      <c r="AN29" s="401"/>
      <c r="AO29" s="401"/>
      <c r="AP29" s="401"/>
      <c r="AQ29" s="401"/>
      <c r="AR29" s="401"/>
      <c r="AS29" s="401"/>
      <c r="AT29" s="401"/>
      <c r="AU29" s="401"/>
      <c r="AV29" s="401"/>
      <c r="AW29" s="325">
        <f t="shared" si="9"/>
        <v>1546</v>
      </c>
      <c r="AX29" s="142">
        <f t="shared" si="9"/>
        <v>-4454</v>
      </c>
      <c r="AY29" s="142">
        <f t="shared" si="9"/>
        <v>-7726</v>
      </c>
      <c r="AZ29" s="142">
        <f t="shared" si="9"/>
        <v>-4455</v>
      </c>
      <c r="BA29" s="142">
        <f t="shared" si="9"/>
        <v>-5540</v>
      </c>
      <c r="BB29" s="142">
        <f t="shared" si="9"/>
        <v>-5925</v>
      </c>
      <c r="BC29" s="142">
        <f t="shared" si="9"/>
        <v>-7405</v>
      </c>
      <c r="BD29" s="142">
        <f t="shared" si="9"/>
        <v>-7374</v>
      </c>
      <c r="BE29" s="142">
        <f t="shared" si="9"/>
        <v>-5249</v>
      </c>
      <c r="BF29" s="166">
        <f t="shared" si="9"/>
        <v>-6961</v>
      </c>
      <c r="BG29" s="389"/>
    </row>
    <row r="30" spans="1:59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81"/>
      <c r="AK30" s="595"/>
      <c r="AL30" s="401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81">
        <v>3147</v>
      </c>
      <c r="AK31" s="595">
        <v>2955</v>
      </c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325">
        <f t="shared" ref="AW31:BF36" si="12">O31-C31</f>
        <v>760</v>
      </c>
      <c r="AX31" s="142">
        <f t="shared" si="12"/>
        <v>86</v>
      </c>
      <c r="AY31" s="142">
        <f t="shared" si="12"/>
        <v>-684</v>
      </c>
      <c r="AZ31" s="142">
        <f t="shared" si="12"/>
        <v>-311</v>
      </c>
      <c r="BA31" s="142">
        <f t="shared" si="12"/>
        <v>-1239</v>
      </c>
      <c r="BB31" s="142">
        <f t="shared" si="12"/>
        <v>-578</v>
      </c>
      <c r="BC31" s="142">
        <f t="shared" si="12"/>
        <v>28</v>
      </c>
      <c r="BD31" s="142">
        <f t="shared" si="12"/>
        <v>386</v>
      </c>
      <c r="BE31" s="142">
        <f t="shared" si="12"/>
        <v>-976</v>
      </c>
      <c r="BF31" s="166">
        <f t="shared" si="12"/>
        <v>-1583</v>
      </c>
      <c r="BG31" s="389"/>
    </row>
    <row r="32" spans="1:59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81">
        <v>2128</v>
      </c>
      <c r="AK32" s="595">
        <v>2187</v>
      </c>
      <c r="AL32" s="401"/>
      <c r="AM32" s="401"/>
      <c r="AN32" s="401"/>
      <c r="AO32" s="401"/>
      <c r="AP32" s="401"/>
      <c r="AQ32" s="401"/>
      <c r="AR32" s="401"/>
      <c r="AS32" s="401"/>
      <c r="AT32" s="401"/>
      <c r="AU32" s="401"/>
      <c r="AV32" s="401"/>
      <c r="AW32" s="325">
        <f t="shared" si="12"/>
        <v>409</v>
      </c>
      <c r="AX32" s="142">
        <f t="shared" si="12"/>
        <v>-49</v>
      </c>
      <c r="AY32" s="142">
        <f t="shared" si="12"/>
        <v>-1038</v>
      </c>
      <c r="AZ32" s="142">
        <f t="shared" si="12"/>
        <v>-809</v>
      </c>
      <c r="BA32" s="142">
        <f t="shared" si="12"/>
        <v>-1370</v>
      </c>
      <c r="BB32" s="142">
        <f t="shared" si="12"/>
        <v>-897</v>
      </c>
      <c r="BC32" s="142">
        <f t="shared" si="12"/>
        <v>-963</v>
      </c>
      <c r="BD32" s="142">
        <f t="shared" si="12"/>
        <v>-1068</v>
      </c>
      <c r="BE32" s="142">
        <f t="shared" si="12"/>
        <v>-1753</v>
      </c>
      <c r="BF32" s="166">
        <f t="shared" si="12"/>
        <v>-1349</v>
      </c>
      <c r="BG32" s="389"/>
    </row>
    <row r="33" spans="1:59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81">
        <v>328.75880432915307</v>
      </c>
      <c r="AK33" s="595">
        <v>342.21555915721234</v>
      </c>
      <c r="AL33" s="401"/>
      <c r="AM33" s="401"/>
      <c r="AN33" s="401"/>
      <c r="AO33" s="401"/>
      <c r="AP33" s="401"/>
      <c r="AQ33" s="401"/>
      <c r="AR33" s="401"/>
      <c r="AS33" s="401"/>
      <c r="AT33" s="401"/>
      <c r="AU33" s="401"/>
      <c r="AV33" s="401"/>
      <c r="AW33" s="325">
        <f t="shared" si="12"/>
        <v>-36.385263701496228</v>
      </c>
      <c r="AX33" s="142">
        <f t="shared" si="12"/>
        <v>291.73326481775871</v>
      </c>
      <c r="AY33" s="142">
        <f t="shared" si="12"/>
        <v>168.33944504992189</v>
      </c>
      <c r="AZ33" s="142">
        <f t="shared" si="12"/>
        <v>18.176167214926579</v>
      </c>
      <c r="BA33" s="142">
        <f t="shared" si="12"/>
        <v>-22.393842499803725</v>
      </c>
      <c r="BB33" s="142">
        <f t="shared" si="12"/>
        <v>20.404499565616675</v>
      </c>
      <c r="BC33" s="142">
        <f t="shared" si="12"/>
        <v>-26.870013507238525</v>
      </c>
      <c r="BD33" s="142">
        <f t="shared" si="12"/>
        <v>-104.7561344890741</v>
      </c>
      <c r="BE33" s="142">
        <f t="shared" si="12"/>
        <v>-110.94294534104512</v>
      </c>
      <c r="BF33" s="166">
        <f t="shared" si="12"/>
        <v>-56.856131352047498</v>
      </c>
      <c r="BG33" s="389"/>
    </row>
    <row r="34" spans="1:59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81">
        <v>18.241195670846935</v>
      </c>
      <c r="AK34" s="595">
        <v>18.784440842787681</v>
      </c>
      <c r="AL34" s="401"/>
      <c r="AM34" s="401"/>
      <c r="AN34" s="401"/>
      <c r="AO34" s="401"/>
      <c r="AP34" s="401"/>
      <c r="AQ34" s="401"/>
      <c r="AR34" s="401"/>
      <c r="AS34" s="401"/>
      <c r="AT34" s="401"/>
      <c r="AU34" s="401"/>
      <c r="AV34" s="401"/>
      <c r="AW34" s="325">
        <f t="shared" si="12"/>
        <v>-2.6147362985037574</v>
      </c>
      <c r="AX34" s="142">
        <f t="shared" si="12"/>
        <v>15.266735182241298</v>
      </c>
      <c r="AY34" s="142">
        <f t="shared" si="12"/>
        <v>8.6605549500780903</v>
      </c>
      <c r="AZ34" s="142">
        <f t="shared" si="12"/>
        <v>0.82383278507344215</v>
      </c>
      <c r="BA34" s="142">
        <f t="shared" si="12"/>
        <v>-1.606157500196268</v>
      </c>
      <c r="BB34" s="142">
        <f t="shared" si="12"/>
        <v>0.59550043438330746</v>
      </c>
      <c r="BC34" s="142">
        <f t="shared" si="12"/>
        <v>-2.1299864927614749</v>
      </c>
      <c r="BD34" s="142">
        <f t="shared" si="12"/>
        <v>-6.2438655109259464</v>
      </c>
      <c r="BE34" s="142">
        <f t="shared" si="12"/>
        <v>-7.0570546589549146</v>
      </c>
      <c r="BF34" s="166">
        <f t="shared" si="12"/>
        <v>-3.1438686479524947</v>
      </c>
      <c r="BG34" s="389"/>
    </row>
    <row r="35" spans="1:59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81"/>
      <c r="AK35" s="595"/>
      <c r="AL35" s="401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12"/>
        <v>0</v>
      </c>
      <c r="AX35" s="142">
        <f t="shared" si="12"/>
        <v>3</v>
      </c>
      <c r="AY35" s="142">
        <f t="shared" si="12"/>
        <v>1</v>
      </c>
      <c r="AZ35" s="142">
        <f t="shared" si="12"/>
        <v>3</v>
      </c>
      <c r="BA35" s="142">
        <f t="shared" si="12"/>
        <v>13</v>
      </c>
      <c r="BB35" s="142">
        <f t="shared" si="12"/>
        <v>12</v>
      </c>
      <c r="BC35" s="142">
        <f t="shared" si="12"/>
        <v>9</v>
      </c>
      <c r="BD35" s="142">
        <f t="shared" si="12"/>
        <v>5</v>
      </c>
      <c r="BE35" s="142">
        <f t="shared" si="12"/>
        <v>8</v>
      </c>
      <c r="BF35" s="166">
        <f t="shared" si="12"/>
        <v>13</v>
      </c>
      <c r="BG35" s="389"/>
    </row>
    <row r="36" spans="1:59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13">SUM(AF31:AF35)</f>
        <v>6521</v>
      </c>
      <c r="AG36" s="401">
        <f t="shared" si="13"/>
        <v>6561</v>
      </c>
      <c r="AH36" s="401">
        <v>6239</v>
      </c>
      <c r="AI36" s="401">
        <f t="shared" ref="AI36" si="14">SUM(AI31:AI35)</f>
        <v>8180</v>
      </c>
      <c r="AJ36" s="581">
        <v>5622</v>
      </c>
      <c r="AK36" s="595">
        <v>5503</v>
      </c>
      <c r="AL36" s="401"/>
      <c r="AM36" s="401"/>
      <c r="AN36" s="401"/>
      <c r="AO36" s="401"/>
      <c r="AP36" s="401"/>
      <c r="AQ36" s="401"/>
      <c r="AR36" s="401"/>
      <c r="AS36" s="401"/>
      <c r="AT36" s="401"/>
      <c r="AU36" s="401"/>
      <c r="AV36" s="401"/>
      <c r="AW36" s="325">
        <f t="shared" si="12"/>
        <v>1130</v>
      </c>
      <c r="AX36" s="142">
        <f t="shared" si="12"/>
        <v>347</v>
      </c>
      <c r="AY36" s="142">
        <f t="shared" si="12"/>
        <v>-1544</v>
      </c>
      <c r="AZ36" s="142">
        <f t="shared" si="12"/>
        <v>-1098</v>
      </c>
      <c r="BA36" s="142">
        <f t="shared" si="12"/>
        <v>-2620</v>
      </c>
      <c r="BB36" s="142">
        <f t="shared" si="12"/>
        <v>-1442</v>
      </c>
      <c r="BC36" s="142">
        <f t="shared" si="12"/>
        <v>-955</v>
      </c>
      <c r="BD36" s="142">
        <f t="shared" si="12"/>
        <v>-788</v>
      </c>
      <c r="BE36" s="142">
        <f t="shared" si="12"/>
        <v>-2839</v>
      </c>
      <c r="BF36" s="166">
        <f t="shared" si="12"/>
        <v>-2979</v>
      </c>
      <c r="BG36" s="389"/>
    </row>
    <row r="37" spans="1:59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81"/>
      <c r="AK37" s="595"/>
      <c r="AL37" s="401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81">
        <v>10363</v>
      </c>
      <c r="AK38" s="595">
        <v>9665</v>
      </c>
      <c r="AL38" s="401"/>
      <c r="AM38" s="401"/>
      <c r="AN38" s="401"/>
      <c r="AO38" s="401"/>
      <c r="AP38" s="401"/>
      <c r="AQ38" s="401"/>
      <c r="AR38" s="401"/>
      <c r="AS38" s="401"/>
      <c r="AT38" s="401"/>
      <c r="AU38" s="401"/>
      <c r="AV38" s="401"/>
      <c r="AW38" s="325">
        <f t="shared" ref="AW38:BF43" si="15">O38-C38</f>
        <v>-601</v>
      </c>
      <c r="AX38" s="142">
        <f t="shared" si="15"/>
        <v>508</v>
      </c>
      <c r="AY38" s="142">
        <f t="shared" si="15"/>
        <v>1735</v>
      </c>
      <c r="AZ38" s="142">
        <f t="shared" si="15"/>
        <v>1921</v>
      </c>
      <c r="BA38" s="142">
        <f t="shared" si="15"/>
        <v>3254</v>
      </c>
      <c r="BB38" s="142">
        <f t="shared" si="15"/>
        <v>3013</v>
      </c>
      <c r="BC38" s="142">
        <f t="shared" si="15"/>
        <v>3673</v>
      </c>
      <c r="BD38" s="142">
        <f t="shared" si="15"/>
        <v>5096</v>
      </c>
      <c r="BE38" s="142">
        <f t="shared" si="15"/>
        <v>5800</v>
      </c>
      <c r="BF38" s="166">
        <f t="shared" si="15"/>
        <v>5494</v>
      </c>
      <c r="BG38" s="389"/>
    </row>
    <row r="39" spans="1:59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81">
        <v>15178</v>
      </c>
      <c r="AK39" s="595">
        <v>15548</v>
      </c>
      <c r="AL39" s="401"/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325">
        <f t="shared" si="15"/>
        <v>-123</v>
      </c>
      <c r="AX39" s="142">
        <f t="shared" si="15"/>
        <v>101</v>
      </c>
      <c r="AY39" s="142">
        <f t="shared" si="15"/>
        <v>705</v>
      </c>
      <c r="AZ39" s="142">
        <f t="shared" si="15"/>
        <v>119</v>
      </c>
      <c r="BA39" s="142">
        <f t="shared" si="15"/>
        <v>1394</v>
      </c>
      <c r="BB39" s="142">
        <f t="shared" si="15"/>
        <v>1378</v>
      </c>
      <c r="BC39" s="142">
        <f t="shared" si="15"/>
        <v>2768</v>
      </c>
      <c r="BD39" s="142">
        <f t="shared" si="15"/>
        <v>3885</v>
      </c>
      <c r="BE39" s="142">
        <f t="shared" si="15"/>
        <v>3829</v>
      </c>
      <c r="BF39" s="166">
        <f t="shared" si="15"/>
        <v>2967</v>
      </c>
      <c r="BG39" s="389"/>
    </row>
    <row r="40" spans="1:59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81">
        <v>848.89881463666029</v>
      </c>
      <c r="AK40" s="595">
        <v>848.42915635929376</v>
      </c>
      <c r="AL40" s="401"/>
      <c r="AM40" s="401"/>
      <c r="AN40" s="401"/>
      <c r="AO40" s="401"/>
      <c r="AP40" s="401"/>
      <c r="AQ40" s="401"/>
      <c r="AR40" s="401"/>
      <c r="AS40" s="401"/>
      <c r="AT40" s="401"/>
      <c r="AU40" s="401"/>
      <c r="AV40" s="401"/>
      <c r="AW40" s="325">
        <f t="shared" si="15"/>
        <v>29.22633366657999</v>
      </c>
      <c r="AX40" s="142">
        <f t="shared" si="15"/>
        <v>154.97515449755815</v>
      </c>
      <c r="AY40" s="142">
        <f t="shared" si="15"/>
        <v>436.10859073551887</v>
      </c>
      <c r="AZ40" s="142">
        <f t="shared" si="15"/>
        <v>538.48032507905646</v>
      </c>
      <c r="BA40" s="142">
        <f t="shared" si="15"/>
        <v>484.94167851340421</v>
      </c>
      <c r="BB40" s="142">
        <f t="shared" si="15"/>
        <v>478.82769739079197</v>
      </c>
      <c r="BC40" s="142">
        <f t="shared" si="15"/>
        <v>519.09076029315781</v>
      </c>
      <c r="BD40" s="142">
        <f t="shared" si="15"/>
        <v>485.3202386301831</v>
      </c>
      <c r="BE40" s="142">
        <f t="shared" si="15"/>
        <v>334.99424732544605</v>
      </c>
      <c r="BF40" s="166">
        <f t="shared" si="15"/>
        <v>303.90325353559865</v>
      </c>
      <c r="BG40" s="389"/>
    </row>
    <row r="41" spans="1:59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81">
        <v>47.101185363339631</v>
      </c>
      <c r="AK41" s="595">
        <v>46.570843640706308</v>
      </c>
      <c r="AL41" s="401"/>
      <c r="AM41" s="401"/>
      <c r="AN41" s="401"/>
      <c r="AO41" s="401"/>
      <c r="AP41" s="401"/>
      <c r="AQ41" s="401"/>
      <c r="AR41" s="401"/>
      <c r="AS41" s="401"/>
      <c r="AT41" s="401"/>
      <c r="AU41" s="401"/>
      <c r="AV41" s="401"/>
      <c r="AW41" s="325">
        <f t="shared" si="15"/>
        <v>0.7736663334200955</v>
      </c>
      <c r="AX41" s="142">
        <f t="shared" si="15"/>
        <v>7.0248455024419201</v>
      </c>
      <c r="AY41" s="142">
        <f t="shared" si="15"/>
        <v>22.891409264481275</v>
      </c>
      <c r="AZ41" s="142">
        <f t="shared" si="15"/>
        <v>29.519674920943537</v>
      </c>
      <c r="BA41" s="142">
        <f t="shared" si="15"/>
        <v>26.05832148659583</v>
      </c>
      <c r="BB41" s="142">
        <f t="shared" si="15"/>
        <v>25.172302609207918</v>
      </c>
      <c r="BC41" s="142">
        <f t="shared" si="15"/>
        <v>27.909239706842122</v>
      </c>
      <c r="BD41" s="142">
        <f t="shared" si="15"/>
        <v>26.67976136981693</v>
      </c>
      <c r="BE41" s="142">
        <f t="shared" si="15"/>
        <v>17.005752674553854</v>
      </c>
      <c r="BF41" s="166">
        <f t="shared" si="15"/>
        <v>17.096746464401278</v>
      </c>
      <c r="BG41" s="389"/>
    </row>
    <row r="42" spans="1:59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81"/>
      <c r="AK42" s="595"/>
      <c r="AL42" s="401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15"/>
        <v>4</v>
      </c>
      <c r="AX42" s="142">
        <f t="shared" si="15"/>
        <v>3</v>
      </c>
      <c r="AY42" s="142">
        <f t="shared" si="15"/>
        <v>-1</v>
      </c>
      <c r="AZ42" s="142">
        <f t="shared" si="15"/>
        <v>-1</v>
      </c>
      <c r="BA42" s="142">
        <f t="shared" si="15"/>
        <v>18</v>
      </c>
      <c r="BB42" s="142">
        <f t="shared" si="15"/>
        <v>19</v>
      </c>
      <c r="BC42" s="142">
        <f t="shared" si="15"/>
        <v>23</v>
      </c>
      <c r="BD42" s="142">
        <f t="shared" si="15"/>
        <v>21</v>
      </c>
      <c r="BE42" s="142">
        <f t="shared" si="15"/>
        <v>11</v>
      </c>
      <c r="BF42" s="166">
        <f t="shared" si="15"/>
        <v>13</v>
      </c>
      <c r="BG42" s="389"/>
    </row>
    <row r="43" spans="1:59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16">SUM(AF38:AF42)</f>
        <v>29315</v>
      </c>
      <c r="AG43" s="400">
        <f t="shared" si="16"/>
        <v>27656</v>
      </c>
      <c r="AH43" s="400">
        <v>27045</v>
      </c>
      <c r="AI43" s="400">
        <f t="shared" ref="AI43" si="17">SUM(AI38:AI42)</f>
        <v>27322</v>
      </c>
      <c r="AJ43" s="579">
        <v>26437</v>
      </c>
      <c r="AK43" s="593">
        <v>26108</v>
      </c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400"/>
      <c r="AW43" s="324">
        <f t="shared" si="15"/>
        <v>-690</v>
      </c>
      <c r="AX43" s="140">
        <f t="shared" si="15"/>
        <v>774</v>
      </c>
      <c r="AY43" s="140">
        <f t="shared" si="15"/>
        <v>2898</v>
      </c>
      <c r="AZ43" s="140">
        <f t="shared" si="15"/>
        <v>2607</v>
      </c>
      <c r="BA43" s="140">
        <f t="shared" si="15"/>
        <v>5177</v>
      </c>
      <c r="BB43" s="140">
        <f t="shared" si="15"/>
        <v>4914</v>
      </c>
      <c r="BC43" s="140">
        <f t="shared" si="15"/>
        <v>7011</v>
      </c>
      <c r="BD43" s="140">
        <f t="shared" si="15"/>
        <v>9514</v>
      </c>
      <c r="BE43" s="140">
        <f t="shared" si="15"/>
        <v>9992</v>
      </c>
      <c r="BF43" s="167">
        <f t="shared" si="15"/>
        <v>8795</v>
      </c>
      <c r="BG43" s="389"/>
    </row>
    <row r="44" spans="1:59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82"/>
      <c r="AK44" s="596"/>
      <c r="AL44" s="402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83">
        <v>1787157</v>
      </c>
      <c r="AK45" s="597">
        <v>2341209</v>
      </c>
      <c r="AL45" s="403"/>
      <c r="AM45" s="403"/>
      <c r="AN45" s="403"/>
      <c r="AO45" s="403"/>
      <c r="AP45" s="403"/>
      <c r="AQ45" s="403"/>
      <c r="AR45" s="403"/>
      <c r="AS45" s="403"/>
      <c r="AT45" s="403"/>
      <c r="AU45" s="403"/>
      <c r="AV45" s="403"/>
      <c r="AW45" s="327">
        <f t="shared" ref="AW45:BF50" si="18">O45-C45</f>
        <v>56402</v>
      </c>
      <c r="AX45" s="150">
        <f t="shared" si="18"/>
        <v>-346272</v>
      </c>
      <c r="AY45" s="150">
        <f t="shared" si="18"/>
        <v>-315835</v>
      </c>
      <c r="AZ45" s="150">
        <f t="shared" si="18"/>
        <v>282874</v>
      </c>
      <c r="BA45" s="150">
        <f t="shared" si="18"/>
        <v>282651</v>
      </c>
      <c r="BB45" s="150">
        <f t="shared" si="18"/>
        <v>361670</v>
      </c>
      <c r="BC45" s="150">
        <f t="shared" si="18"/>
        <v>343951</v>
      </c>
      <c r="BD45" s="150">
        <f t="shared" si="18"/>
        <v>450538</v>
      </c>
      <c r="BE45" s="150">
        <f t="shared" si="18"/>
        <v>468441</v>
      </c>
      <c r="BF45" s="169">
        <f t="shared" si="18"/>
        <v>-118137</v>
      </c>
      <c r="BG45" s="390"/>
    </row>
    <row r="46" spans="1:59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83">
        <v>1379738</v>
      </c>
      <c r="AK46" s="597">
        <v>1846694</v>
      </c>
      <c r="AL46" s="403"/>
      <c r="AM46" s="403"/>
      <c r="AN46" s="403"/>
      <c r="AO46" s="403"/>
      <c r="AP46" s="403"/>
      <c r="AQ46" s="403"/>
      <c r="AR46" s="403"/>
      <c r="AS46" s="403"/>
      <c r="AT46" s="403"/>
      <c r="AU46" s="403"/>
      <c r="AV46" s="403"/>
      <c r="AW46" s="327">
        <f t="shared" si="18"/>
        <v>-52493</v>
      </c>
      <c r="AX46" s="150">
        <f t="shared" si="18"/>
        <v>-252082</v>
      </c>
      <c r="AY46" s="150">
        <f t="shared" si="18"/>
        <v>-232067</v>
      </c>
      <c r="AZ46" s="150">
        <f t="shared" si="18"/>
        <v>127198</v>
      </c>
      <c r="BA46" s="150">
        <f t="shared" si="18"/>
        <v>281981</v>
      </c>
      <c r="BB46" s="150">
        <f t="shared" si="18"/>
        <v>280171</v>
      </c>
      <c r="BC46" s="150">
        <f t="shared" si="18"/>
        <v>280892</v>
      </c>
      <c r="BD46" s="150">
        <f t="shared" si="18"/>
        <v>147112</v>
      </c>
      <c r="BE46" s="150">
        <f t="shared" si="18"/>
        <v>146484</v>
      </c>
      <c r="BF46" s="169">
        <f t="shared" si="18"/>
        <v>-206705</v>
      </c>
      <c r="BG46" s="390"/>
    </row>
    <row r="47" spans="1:59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83">
        <v>1231917.0331558152</v>
      </c>
      <c r="AK47" s="597">
        <v>1263774.568966988</v>
      </c>
      <c r="AL47" s="403"/>
      <c r="AM47" s="403"/>
      <c r="AN47" s="403"/>
      <c r="AO47" s="403"/>
      <c r="AP47" s="403"/>
      <c r="AQ47" s="403"/>
      <c r="AR47" s="403"/>
      <c r="AS47" s="403"/>
      <c r="AT47" s="403"/>
      <c r="AU47" s="403"/>
      <c r="AV47" s="403"/>
      <c r="AW47" s="327">
        <f t="shared" si="18"/>
        <v>219527.65749838296</v>
      </c>
      <c r="AX47" s="150">
        <f t="shared" si="18"/>
        <v>644200.40588761424</v>
      </c>
      <c r="AY47" s="150">
        <f t="shared" si="18"/>
        <v>117250.14184178482</v>
      </c>
      <c r="AZ47" s="150">
        <f t="shared" si="18"/>
        <v>43725.509768342134</v>
      </c>
      <c r="BA47" s="150">
        <f t="shared" si="18"/>
        <v>65055.859918019269</v>
      </c>
      <c r="BB47" s="150">
        <f t="shared" si="18"/>
        <v>17914.583171430626</v>
      </c>
      <c r="BC47" s="150">
        <f t="shared" si="18"/>
        <v>-190326.40419530845</v>
      </c>
      <c r="BD47" s="150">
        <f t="shared" si="18"/>
        <v>-24712.217647184734</v>
      </c>
      <c r="BE47" s="150">
        <f t="shared" si="18"/>
        <v>45229.507826866815</v>
      </c>
      <c r="BF47" s="169">
        <f t="shared" si="18"/>
        <v>-439365.7669884857</v>
      </c>
      <c r="BG47" s="390"/>
    </row>
    <row r="48" spans="1:59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83">
        <v>68352.966844184848</v>
      </c>
      <c r="AK48" s="597">
        <v>69369.431033012035</v>
      </c>
      <c r="AL48" s="403"/>
      <c r="AM48" s="403"/>
      <c r="AN48" s="403"/>
      <c r="AO48" s="403"/>
      <c r="AP48" s="403"/>
      <c r="AQ48" s="403"/>
      <c r="AR48" s="403"/>
      <c r="AS48" s="403"/>
      <c r="AT48" s="403"/>
      <c r="AU48" s="403"/>
      <c r="AV48" s="403"/>
      <c r="AW48" s="327">
        <f t="shared" si="18"/>
        <v>11116.342501617153</v>
      </c>
      <c r="AX48" s="150">
        <f t="shared" si="18"/>
        <v>33357.594112385792</v>
      </c>
      <c r="AY48" s="150">
        <f t="shared" si="18"/>
        <v>5077.8581582152838</v>
      </c>
      <c r="AZ48" s="150">
        <f t="shared" si="18"/>
        <v>1937.4902316578882</v>
      </c>
      <c r="BA48" s="150">
        <f t="shared" si="18"/>
        <v>2680.1400819807168</v>
      </c>
      <c r="BB48" s="150">
        <f t="shared" si="18"/>
        <v>-667.58317143056047</v>
      </c>
      <c r="BC48" s="150">
        <f t="shared" si="18"/>
        <v>-12707.595804691664</v>
      </c>
      <c r="BD48" s="150">
        <f t="shared" si="18"/>
        <v>-2133.7823528152512</v>
      </c>
      <c r="BE48" s="150">
        <f t="shared" si="18"/>
        <v>924.49217313314148</v>
      </c>
      <c r="BF48" s="169">
        <f t="shared" si="18"/>
        <v>-24480.233011514305</v>
      </c>
      <c r="BG48" s="390"/>
    </row>
    <row r="49" spans="1:59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83"/>
      <c r="AK49" s="597"/>
      <c r="AL49" s="403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18"/>
        <v>1272</v>
      </c>
      <c r="AX49" s="150">
        <f t="shared" si="18"/>
        <v>2325</v>
      </c>
      <c r="AY49" s="150">
        <f t="shared" si="18"/>
        <v>3808</v>
      </c>
      <c r="AZ49" s="150">
        <f t="shared" si="18"/>
        <v>1146</v>
      </c>
      <c r="BA49" s="150">
        <f t="shared" si="18"/>
        <v>131753</v>
      </c>
      <c r="BB49" s="150">
        <f t="shared" si="18"/>
        <v>159775</v>
      </c>
      <c r="BC49" s="150">
        <f t="shared" si="18"/>
        <v>113214</v>
      </c>
      <c r="BD49" s="150">
        <f t="shared" si="18"/>
        <v>80939</v>
      </c>
      <c r="BE49" s="150">
        <f t="shared" si="18"/>
        <v>116432</v>
      </c>
      <c r="BF49" s="169">
        <f t="shared" si="18"/>
        <v>183880</v>
      </c>
      <c r="BG49" s="390"/>
    </row>
    <row r="50" spans="1:59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19">SUM(AF45:AF49)</f>
        <v>5210044</v>
      </c>
      <c r="AG50" s="403">
        <f t="shared" si="19"/>
        <v>5456248</v>
      </c>
      <c r="AH50" s="403">
        <v>5136877</v>
      </c>
      <c r="AI50" s="403">
        <f t="shared" ref="AI50" si="20">SUM(AI45:AI49)</f>
        <v>4898754</v>
      </c>
      <c r="AJ50" s="583">
        <v>4467165.0000000009</v>
      </c>
      <c r="AK50" s="597">
        <v>5521047.0000000009</v>
      </c>
      <c r="AL50" s="403"/>
      <c r="AM50" s="403"/>
      <c r="AN50" s="403"/>
      <c r="AO50" s="403"/>
      <c r="AP50" s="403"/>
      <c r="AQ50" s="403"/>
      <c r="AR50" s="403"/>
      <c r="AS50" s="403"/>
      <c r="AT50" s="403"/>
      <c r="AU50" s="403"/>
      <c r="AV50" s="403"/>
      <c r="AW50" s="327">
        <f t="shared" si="18"/>
        <v>235825</v>
      </c>
      <c r="AX50" s="150">
        <f t="shared" si="18"/>
        <v>81529</v>
      </c>
      <c r="AY50" s="150">
        <f t="shared" si="18"/>
        <v>-421766</v>
      </c>
      <c r="AZ50" s="150">
        <f t="shared" si="18"/>
        <v>456881</v>
      </c>
      <c r="BA50" s="150">
        <f t="shared" si="18"/>
        <v>764121</v>
      </c>
      <c r="BB50" s="150">
        <f t="shared" si="18"/>
        <v>818863</v>
      </c>
      <c r="BC50" s="150">
        <f t="shared" si="18"/>
        <v>535023</v>
      </c>
      <c r="BD50" s="150">
        <f t="shared" si="18"/>
        <v>651743.00000000093</v>
      </c>
      <c r="BE50" s="150">
        <f t="shared" si="18"/>
        <v>777511</v>
      </c>
      <c r="BF50" s="169">
        <f t="shared" si="18"/>
        <v>-604808</v>
      </c>
      <c r="BG50" s="390"/>
    </row>
    <row r="51" spans="1:59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83"/>
      <c r="AK51" s="597"/>
      <c r="AL51" s="403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83">
        <v>772711</v>
      </c>
      <c r="AK52" s="597">
        <v>788170</v>
      </c>
      <c r="AL52" s="403"/>
      <c r="AM52" s="403"/>
      <c r="AN52" s="403"/>
      <c r="AO52" s="403"/>
      <c r="AP52" s="403"/>
      <c r="AQ52" s="403"/>
      <c r="AR52" s="403"/>
      <c r="AS52" s="403"/>
      <c r="AT52" s="403"/>
      <c r="AU52" s="403"/>
      <c r="AV52" s="403"/>
      <c r="AW52" s="327">
        <f t="shared" ref="AW52:BF57" si="21">O52-C52</f>
        <v>301878</v>
      </c>
      <c r="AX52" s="150">
        <f t="shared" si="21"/>
        <v>390345</v>
      </c>
      <c r="AY52" s="150">
        <f t="shared" si="21"/>
        <v>381047</v>
      </c>
      <c r="AZ52" s="150">
        <f t="shared" si="21"/>
        <v>641369</v>
      </c>
      <c r="BA52" s="150">
        <f t="shared" si="21"/>
        <v>506814</v>
      </c>
      <c r="BB52" s="150">
        <f t="shared" si="21"/>
        <v>748260</v>
      </c>
      <c r="BC52" s="150">
        <f t="shared" si="21"/>
        <v>1022339</v>
      </c>
      <c r="BD52" s="150">
        <f t="shared" si="21"/>
        <v>1209766</v>
      </c>
      <c r="BE52" s="150">
        <f t="shared" si="21"/>
        <v>782173</v>
      </c>
      <c r="BF52" s="169">
        <f t="shared" si="21"/>
        <v>591680</v>
      </c>
      <c r="BG52" s="390"/>
    </row>
    <row r="53" spans="1:59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83">
        <v>1023622</v>
      </c>
      <c r="AK53" s="597">
        <v>1133642</v>
      </c>
      <c r="AL53" s="403"/>
      <c r="AM53" s="403"/>
      <c r="AN53" s="403"/>
      <c r="AO53" s="403"/>
      <c r="AP53" s="403"/>
      <c r="AQ53" s="403"/>
      <c r="AR53" s="403"/>
      <c r="AS53" s="403"/>
      <c r="AT53" s="403"/>
      <c r="AU53" s="403"/>
      <c r="AV53" s="403"/>
      <c r="AW53" s="327">
        <f t="shared" si="21"/>
        <v>81824</v>
      </c>
      <c r="AX53" s="150">
        <f t="shared" si="21"/>
        <v>-55912</v>
      </c>
      <c r="AY53" s="150">
        <f t="shared" si="21"/>
        <v>22444</v>
      </c>
      <c r="AZ53" s="150">
        <f t="shared" si="21"/>
        <v>439122</v>
      </c>
      <c r="BA53" s="150">
        <f t="shared" si="21"/>
        <v>316511</v>
      </c>
      <c r="BB53" s="150">
        <f t="shared" si="21"/>
        <v>533092</v>
      </c>
      <c r="BC53" s="150">
        <f t="shared" si="21"/>
        <v>637782</v>
      </c>
      <c r="BD53" s="150">
        <f t="shared" si="21"/>
        <v>703382</v>
      </c>
      <c r="BE53" s="150">
        <f t="shared" si="21"/>
        <v>330795</v>
      </c>
      <c r="BF53" s="169">
        <f t="shared" si="21"/>
        <v>232612</v>
      </c>
      <c r="BG53" s="390"/>
    </row>
    <row r="54" spans="1:59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83">
        <v>329638.02095859818</v>
      </c>
      <c r="AK54" s="597">
        <v>1309551.8247888766</v>
      </c>
      <c r="AL54" s="403"/>
      <c r="AM54" s="403"/>
      <c r="AN54" s="403"/>
      <c r="AO54" s="403"/>
      <c r="AP54" s="403"/>
      <c r="AQ54" s="403"/>
      <c r="AR54" s="403"/>
      <c r="AS54" s="403"/>
      <c r="AT54" s="403"/>
      <c r="AU54" s="403"/>
      <c r="AV54" s="403"/>
      <c r="AW54" s="327">
        <f t="shared" si="21"/>
        <v>271889.60307797242</v>
      </c>
      <c r="AX54" s="150">
        <f t="shared" si="21"/>
        <v>366392.38350765983</v>
      </c>
      <c r="AY54" s="150">
        <f t="shared" si="21"/>
        <v>563213.37250864366</v>
      </c>
      <c r="AZ54" s="150">
        <f t="shared" si="21"/>
        <v>485598.24447229633</v>
      </c>
      <c r="BA54" s="150">
        <f t="shared" si="21"/>
        <v>317464.42076839297</v>
      </c>
      <c r="BB54" s="150">
        <f t="shared" si="21"/>
        <v>286766.25505575468</v>
      </c>
      <c r="BC54" s="150">
        <f t="shared" si="21"/>
        <v>341176.53913260018</v>
      </c>
      <c r="BD54" s="150">
        <f t="shared" si="21"/>
        <v>269673.54129774461</v>
      </c>
      <c r="BE54" s="150">
        <f t="shared" si="21"/>
        <v>257197.04462204163</v>
      </c>
      <c r="BF54" s="169">
        <f t="shared" si="21"/>
        <v>217018.61330234987</v>
      </c>
      <c r="BG54" s="390"/>
    </row>
    <row r="55" spans="1:59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83">
        <v>18289.979041401821</v>
      </c>
      <c r="AK55" s="597">
        <v>71882.175211123438</v>
      </c>
      <c r="AL55" s="403"/>
      <c r="AM55" s="403"/>
      <c r="AN55" s="403"/>
      <c r="AO55" s="403"/>
      <c r="AP55" s="403"/>
      <c r="AQ55" s="403"/>
      <c r="AR55" s="403"/>
      <c r="AS55" s="403"/>
      <c r="AT55" s="403"/>
      <c r="AU55" s="403"/>
      <c r="AV55" s="403"/>
      <c r="AW55" s="327">
        <f t="shared" si="21"/>
        <v>15129.396922027607</v>
      </c>
      <c r="AX55" s="150">
        <f t="shared" si="21"/>
        <v>19566.61649234009</v>
      </c>
      <c r="AY55" s="150">
        <f t="shared" si="21"/>
        <v>30506.627491356234</v>
      </c>
      <c r="AZ55" s="150">
        <f t="shared" si="21"/>
        <v>26919.755527703757</v>
      </c>
      <c r="BA55" s="150">
        <f t="shared" si="21"/>
        <v>17372.579231606993</v>
      </c>
      <c r="BB55" s="150">
        <f t="shared" si="21"/>
        <v>15410.744944245311</v>
      </c>
      <c r="BC55" s="150">
        <f t="shared" si="21"/>
        <v>18832.460867399845</v>
      </c>
      <c r="BD55" s="150">
        <f t="shared" si="21"/>
        <v>15006.458702255362</v>
      </c>
      <c r="BE55" s="150">
        <f t="shared" si="21"/>
        <v>13950.955377958375</v>
      </c>
      <c r="BF55" s="169">
        <f t="shared" si="21"/>
        <v>12167.386697650114</v>
      </c>
      <c r="BG55" s="390"/>
    </row>
    <row r="56" spans="1:59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83"/>
      <c r="AK56" s="597"/>
      <c r="AL56" s="403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21"/>
        <v>166</v>
      </c>
      <c r="AX56" s="150">
        <f t="shared" si="21"/>
        <v>283</v>
      </c>
      <c r="AY56" s="150">
        <f t="shared" si="21"/>
        <v>1352</v>
      </c>
      <c r="AZ56" s="150">
        <f t="shared" si="21"/>
        <v>3528</v>
      </c>
      <c r="BA56" s="150">
        <f t="shared" si="21"/>
        <v>52877</v>
      </c>
      <c r="BB56" s="150">
        <f t="shared" si="21"/>
        <v>49472</v>
      </c>
      <c r="BC56" s="150">
        <f t="shared" si="21"/>
        <v>49809</v>
      </c>
      <c r="BD56" s="150">
        <f t="shared" si="21"/>
        <v>46467</v>
      </c>
      <c r="BE56" s="150">
        <f t="shared" si="21"/>
        <v>43096</v>
      </c>
      <c r="BF56" s="169">
        <f t="shared" si="21"/>
        <v>47052</v>
      </c>
      <c r="BG56" s="390"/>
    </row>
    <row r="57" spans="1:59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22">SUM(AF52:AF56)</f>
        <v>2881177</v>
      </c>
      <c r="AG57" s="403">
        <f t="shared" si="22"/>
        <v>2664079</v>
      </c>
      <c r="AH57" s="403">
        <v>2408815</v>
      </c>
      <c r="AI57" s="403">
        <f t="shared" ref="AI57" si="23">SUM(AI52:AI56)</f>
        <v>2895180</v>
      </c>
      <c r="AJ57" s="583">
        <v>2144261</v>
      </c>
      <c r="AK57" s="597">
        <v>3303246.0000000005</v>
      </c>
      <c r="AL57" s="403"/>
      <c r="AM57" s="403"/>
      <c r="AN57" s="403"/>
      <c r="AO57" s="403"/>
      <c r="AP57" s="403"/>
      <c r="AQ57" s="403"/>
      <c r="AR57" s="403"/>
      <c r="AS57" s="403"/>
      <c r="AT57" s="403"/>
      <c r="AU57" s="403"/>
      <c r="AV57" s="403"/>
      <c r="AW57" s="327">
        <f t="shared" si="21"/>
        <v>670887</v>
      </c>
      <c r="AX57" s="150">
        <f t="shared" si="21"/>
        <v>720674.99999999953</v>
      </c>
      <c r="AY57" s="150">
        <f t="shared" si="21"/>
        <v>998563</v>
      </c>
      <c r="AZ57" s="150">
        <f t="shared" si="21"/>
        <v>1596536.9999999998</v>
      </c>
      <c r="BA57" s="150">
        <f t="shared" si="21"/>
        <v>1211039</v>
      </c>
      <c r="BB57" s="150">
        <f t="shared" si="21"/>
        <v>1633001</v>
      </c>
      <c r="BC57" s="150">
        <f t="shared" si="21"/>
        <v>2069939.0000000002</v>
      </c>
      <c r="BD57" s="150">
        <f t="shared" si="21"/>
        <v>2244295</v>
      </c>
      <c r="BE57" s="150">
        <f t="shared" si="21"/>
        <v>1427212.0000000002</v>
      </c>
      <c r="BF57" s="169">
        <f t="shared" si="21"/>
        <v>1100530</v>
      </c>
      <c r="BG57" s="390"/>
    </row>
    <row r="58" spans="1:59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83"/>
      <c r="AK58" s="597"/>
      <c r="AL58" s="403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83">
        <v>6006818</v>
      </c>
      <c r="AK59" s="597">
        <v>5600514</v>
      </c>
      <c r="AL59" s="403"/>
      <c r="AM59" s="403"/>
      <c r="AN59" s="403"/>
      <c r="AO59" s="403"/>
      <c r="AP59" s="403"/>
      <c r="AQ59" s="403"/>
      <c r="AR59" s="403"/>
      <c r="AS59" s="403"/>
      <c r="AT59" s="403"/>
      <c r="AU59" s="403"/>
      <c r="AV59" s="403"/>
      <c r="AW59" s="327">
        <f t="shared" ref="AW59:BF64" si="24">O59-C59</f>
        <v>-52249</v>
      </c>
      <c r="AX59" s="150">
        <f t="shared" si="24"/>
        <v>252196</v>
      </c>
      <c r="AY59" s="150">
        <f t="shared" si="24"/>
        <v>821564</v>
      </c>
      <c r="AZ59" s="150">
        <f t="shared" si="24"/>
        <v>1009041</v>
      </c>
      <c r="BA59" s="150">
        <f t="shared" si="24"/>
        <v>1966400</v>
      </c>
      <c r="BB59" s="150">
        <f t="shared" si="24"/>
        <v>2211423</v>
      </c>
      <c r="BC59" s="150">
        <f t="shared" si="24"/>
        <v>2835826</v>
      </c>
      <c r="BD59" s="150">
        <f t="shared" si="24"/>
        <v>3696642</v>
      </c>
      <c r="BE59" s="150">
        <f t="shared" si="24"/>
        <v>4259767</v>
      </c>
      <c r="BF59" s="169">
        <f t="shared" si="24"/>
        <v>4626448</v>
      </c>
      <c r="BG59" s="390"/>
    </row>
    <row r="60" spans="1:59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83">
        <v>23259213</v>
      </c>
      <c r="AK60" s="597">
        <v>22885911</v>
      </c>
      <c r="AL60" s="403"/>
      <c r="AM60" s="403"/>
      <c r="AN60" s="403"/>
      <c r="AO60" s="403"/>
      <c r="AP60" s="403"/>
      <c r="AQ60" s="403"/>
      <c r="AR60" s="403"/>
      <c r="AS60" s="403"/>
      <c r="AT60" s="403"/>
      <c r="AU60" s="403"/>
      <c r="AV60" s="403"/>
      <c r="AW60" s="327">
        <f t="shared" si="24"/>
        <v>613281</v>
      </c>
      <c r="AX60" s="150">
        <f t="shared" si="24"/>
        <v>504089</v>
      </c>
      <c r="AY60" s="150">
        <f t="shared" si="24"/>
        <v>498887</v>
      </c>
      <c r="AZ60" s="150">
        <f t="shared" si="24"/>
        <v>549435</v>
      </c>
      <c r="BA60" s="150">
        <f t="shared" si="24"/>
        <v>1676962</v>
      </c>
      <c r="BB60" s="150">
        <f t="shared" si="24"/>
        <v>2033151</v>
      </c>
      <c r="BC60" s="150">
        <f t="shared" si="24"/>
        <v>3482220</v>
      </c>
      <c r="BD60" s="150">
        <f t="shared" si="24"/>
        <v>4572940</v>
      </c>
      <c r="BE60" s="150">
        <f t="shared" si="24"/>
        <v>5486748</v>
      </c>
      <c r="BF60" s="169">
        <f t="shared" si="24"/>
        <v>5909366</v>
      </c>
      <c r="BG60" s="390"/>
    </row>
    <row r="61" spans="1:59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83">
        <v>1163094.646108916</v>
      </c>
      <c r="AK61" s="597">
        <v>1094004.3687622622</v>
      </c>
      <c r="AL61" s="403"/>
      <c r="AM61" s="403"/>
      <c r="AN61" s="403"/>
      <c r="AO61" s="403"/>
      <c r="AP61" s="403"/>
      <c r="AQ61" s="403"/>
      <c r="AR61" s="403"/>
      <c r="AS61" s="403"/>
      <c r="AT61" s="403"/>
      <c r="AU61" s="403"/>
      <c r="AV61" s="403"/>
      <c r="AW61" s="327">
        <f t="shared" si="24"/>
        <v>89932.182411719696</v>
      </c>
      <c r="AX61" s="150">
        <f t="shared" si="24"/>
        <v>404320.92422818718</v>
      </c>
      <c r="AY61" s="150">
        <f t="shared" si="24"/>
        <v>666736.69994034641</v>
      </c>
      <c r="AZ61" s="150">
        <f t="shared" si="24"/>
        <v>1007937.2654610737</v>
      </c>
      <c r="BA61" s="150">
        <f t="shared" si="24"/>
        <v>1008606.8972091505</v>
      </c>
      <c r="BB61" s="150">
        <f t="shared" si="24"/>
        <v>1097945.5348057421</v>
      </c>
      <c r="BC61" s="150">
        <f t="shared" si="24"/>
        <v>1142955.0065509123</v>
      </c>
      <c r="BD61" s="150">
        <f t="shared" si="24"/>
        <v>1007282.0235989237</v>
      </c>
      <c r="BE61" s="150">
        <f t="shared" si="24"/>
        <v>948258.05638692027</v>
      </c>
      <c r="BF61" s="169">
        <f t="shared" si="24"/>
        <v>1129273.8286323724</v>
      </c>
      <c r="BG61" s="390"/>
    </row>
    <row r="62" spans="1:59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83">
        <v>64534.353891084007</v>
      </c>
      <c r="AK62" s="597">
        <v>60050.631237737784</v>
      </c>
      <c r="AL62" s="403"/>
      <c r="AM62" s="403"/>
      <c r="AN62" s="403"/>
      <c r="AO62" s="403"/>
      <c r="AP62" s="403"/>
      <c r="AQ62" s="403"/>
      <c r="AR62" s="403"/>
      <c r="AS62" s="403"/>
      <c r="AT62" s="403"/>
      <c r="AU62" s="403"/>
      <c r="AV62" s="403"/>
      <c r="AW62" s="327">
        <f t="shared" si="24"/>
        <v>4471.8175882803771</v>
      </c>
      <c r="AX62" s="150">
        <f t="shared" si="24"/>
        <v>21273.075771812757</v>
      </c>
      <c r="AY62" s="150">
        <f t="shared" si="24"/>
        <v>35756.300059653535</v>
      </c>
      <c r="AZ62" s="150">
        <f t="shared" si="24"/>
        <v>55728.734538926459</v>
      </c>
      <c r="BA62" s="150">
        <f t="shared" si="24"/>
        <v>55039.102790849647</v>
      </c>
      <c r="BB62" s="150">
        <f t="shared" si="24"/>
        <v>59172.465194257624</v>
      </c>
      <c r="BC62" s="150">
        <f t="shared" si="24"/>
        <v>62882.993449087939</v>
      </c>
      <c r="BD62" s="150">
        <f t="shared" si="24"/>
        <v>55972.976401076288</v>
      </c>
      <c r="BE62" s="150">
        <f t="shared" si="24"/>
        <v>51146.943613079806</v>
      </c>
      <c r="BF62" s="169">
        <f t="shared" si="24"/>
        <v>63300.171367627438</v>
      </c>
      <c r="BG62" s="390"/>
    </row>
    <row r="63" spans="1:59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83"/>
      <c r="AK63" s="597"/>
      <c r="AL63" s="403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24"/>
        <v>1201</v>
      </c>
      <c r="AX63" s="150">
        <f t="shared" si="24"/>
        <v>1171</v>
      </c>
      <c r="AY63" s="150">
        <f t="shared" si="24"/>
        <v>4201</v>
      </c>
      <c r="AZ63" s="150">
        <f t="shared" si="24"/>
        <v>5179</v>
      </c>
      <c r="BA63" s="150">
        <f t="shared" si="24"/>
        <v>151374</v>
      </c>
      <c r="BB63" s="150">
        <f t="shared" si="24"/>
        <v>152654</v>
      </c>
      <c r="BC63" s="150">
        <f t="shared" si="24"/>
        <v>115092</v>
      </c>
      <c r="BD63" s="150">
        <f t="shared" si="24"/>
        <v>111325</v>
      </c>
      <c r="BE63" s="150">
        <f t="shared" si="24"/>
        <v>97148</v>
      </c>
      <c r="BF63" s="169">
        <f t="shared" si="24"/>
        <v>101160</v>
      </c>
      <c r="BG63" s="390"/>
    </row>
    <row r="64" spans="1:59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25">SUM(AF59:AF63)</f>
        <v>35671517</v>
      </c>
      <c r="AG64" s="403">
        <f t="shared" si="25"/>
        <v>34565090</v>
      </c>
      <c r="AH64" s="403">
        <v>34112552</v>
      </c>
      <c r="AI64" s="403">
        <f t="shared" ref="AI64" si="26">SUM(AI59:AI63)</f>
        <v>32623675</v>
      </c>
      <c r="AJ64" s="583">
        <v>30493660.000000004</v>
      </c>
      <c r="AK64" s="597">
        <v>29640480</v>
      </c>
      <c r="AL64" s="403"/>
      <c r="AM64" s="403"/>
      <c r="AN64" s="403"/>
      <c r="AO64" s="403"/>
      <c r="AP64" s="403"/>
      <c r="AQ64" s="403"/>
      <c r="AR64" s="403"/>
      <c r="AS64" s="403"/>
      <c r="AT64" s="403"/>
      <c r="AU64" s="403"/>
      <c r="AV64" s="403"/>
      <c r="AW64" s="327">
        <f t="shared" si="24"/>
        <v>656637.00000000373</v>
      </c>
      <c r="AX64" s="150">
        <f t="shared" si="24"/>
        <v>1183050</v>
      </c>
      <c r="AY64" s="150">
        <f t="shared" si="24"/>
        <v>2027145</v>
      </c>
      <c r="AZ64" s="150">
        <f t="shared" si="24"/>
        <v>2627321</v>
      </c>
      <c r="BA64" s="150">
        <f t="shared" si="24"/>
        <v>4858382</v>
      </c>
      <c r="BB64" s="150">
        <f t="shared" si="24"/>
        <v>5554346</v>
      </c>
      <c r="BC64" s="150">
        <f t="shared" si="24"/>
        <v>7638976</v>
      </c>
      <c r="BD64" s="150">
        <f t="shared" si="24"/>
        <v>9444162</v>
      </c>
      <c r="BE64" s="150">
        <f t="shared" si="24"/>
        <v>10843068</v>
      </c>
      <c r="BF64" s="169">
        <f t="shared" si="24"/>
        <v>11829548</v>
      </c>
      <c r="BG64" s="390"/>
    </row>
    <row r="65" spans="1:59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83"/>
      <c r="AK65" s="597"/>
      <c r="AL65" s="403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27">AD45+AD52+AD59</f>
        <v>12775178</v>
      </c>
      <c r="AE66" s="403">
        <f t="shared" si="27"/>
        <v>12511120</v>
      </c>
      <c r="AF66" s="403">
        <f t="shared" si="27"/>
        <v>12027053</v>
      </c>
      <c r="AG66" s="403">
        <f t="shared" si="27"/>
        <v>11250962</v>
      </c>
      <c r="AH66" s="403">
        <v>10695277</v>
      </c>
      <c r="AI66" s="403">
        <f t="shared" ref="AI66:AI70" si="28">AI45+AI52+AI59</f>
        <v>9790786</v>
      </c>
      <c r="AJ66" s="583">
        <v>8566686</v>
      </c>
      <c r="AK66" s="597">
        <v>8729893</v>
      </c>
      <c r="AL66" s="403"/>
      <c r="AM66" s="403"/>
      <c r="AN66" s="403"/>
      <c r="AO66" s="403"/>
      <c r="AP66" s="403"/>
      <c r="AQ66" s="403"/>
      <c r="AR66" s="403"/>
      <c r="AS66" s="403"/>
      <c r="AT66" s="403"/>
      <c r="AU66" s="403"/>
      <c r="AV66" s="403"/>
      <c r="AW66" s="327">
        <f t="shared" ref="AW66:BF71" si="29">O66-C66</f>
        <v>306031</v>
      </c>
      <c r="AX66" s="150">
        <f t="shared" si="29"/>
        <v>296269</v>
      </c>
      <c r="AY66" s="150">
        <f t="shared" si="29"/>
        <v>886776</v>
      </c>
      <c r="AZ66" s="150">
        <f t="shared" si="29"/>
        <v>1933284</v>
      </c>
      <c r="BA66" s="150">
        <f t="shared" si="29"/>
        <v>2755865</v>
      </c>
      <c r="BB66" s="150">
        <f t="shared" si="29"/>
        <v>3321353</v>
      </c>
      <c r="BC66" s="150">
        <f t="shared" si="29"/>
        <v>4202116</v>
      </c>
      <c r="BD66" s="150">
        <f t="shared" si="29"/>
        <v>5356946</v>
      </c>
      <c r="BE66" s="150">
        <f t="shared" si="29"/>
        <v>5510381</v>
      </c>
      <c r="BF66" s="169">
        <f t="shared" si="29"/>
        <v>5099991</v>
      </c>
      <c r="BG66" s="390"/>
    </row>
    <row r="67" spans="1:59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27"/>
        <v>29162871</v>
      </c>
      <c r="AE67" s="403">
        <f t="shared" si="27"/>
        <v>29626487</v>
      </c>
      <c r="AF67" s="403">
        <f t="shared" si="27"/>
        <v>29662484</v>
      </c>
      <c r="AG67" s="403">
        <f t="shared" si="27"/>
        <v>29047318</v>
      </c>
      <c r="AH67" s="403">
        <v>28633595</v>
      </c>
      <c r="AI67" s="403">
        <f t="shared" si="28"/>
        <v>27496157</v>
      </c>
      <c r="AJ67" s="583">
        <v>25662573</v>
      </c>
      <c r="AK67" s="597">
        <v>25866247</v>
      </c>
      <c r="AL67" s="403"/>
      <c r="AM67" s="403"/>
      <c r="AN67" s="403"/>
      <c r="AO67" s="403"/>
      <c r="AP67" s="403"/>
      <c r="AQ67" s="403"/>
      <c r="AR67" s="403"/>
      <c r="AS67" s="403"/>
      <c r="AT67" s="403"/>
      <c r="AU67" s="403"/>
      <c r="AV67" s="403"/>
      <c r="AW67" s="327">
        <f t="shared" si="29"/>
        <v>642612</v>
      </c>
      <c r="AX67" s="150">
        <f t="shared" si="29"/>
        <v>196095</v>
      </c>
      <c r="AY67" s="150">
        <f t="shared" si="29"/>
        <v>289264</v>
      </c>
      <c r="AZ67" s="150">
        <f t="shared" si="29"/>
        <v>1115755</v>
      </c>
      <c r="BA67" s="150">
        <f t="shared" si="29"/>
        <v>2275454</v>
      </c>
      <c r="BB67" s="150">
        <f t="shared" si="29"/>
        <v>2846414</v>
      </c>
      <c r="BC67" s="150">
        <f t="shared" si="29"/>
        <v>4400894</v>
      </c>
      <c r="BD67" s="150">
        <f t="shared" si="29"/>
        <v>5423434</v>
      </c>
      <c r="BE67" s="150">
        <f t="shared" si="29"/>
        <v>5964027</v>
      </c>
      <c r="BF67" s="169">
        <f t="shared" si="29"/>
        <v>5935273</v>
      </c>
      <c r="BG67" s="390"/>
    </row>
    <row r="68" spans="1:59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27"/>
        <v>1572019.2335282988</v>
      </c>
      <c r="AE68" s="403">
        <f t="shared" si="27"/>
        <v>1704412.6686715931</v>
      </c>
      <c r="AF68" s="403">
        <f t="shared" si="27"/>
        <v>1763957.0091804934</v>
      </c>
      <c r="AG68" s="403">
        <f t="shared" si="27"/>
        <v>1953122.2653166295</v>
      </c>
      <c r="AH68" s="403">
        <v>1925191.1319030249</v>
      </c>
      <c r="AI68" s="403">
        <f t="shared" si="28"/>
        <v>2578256.1345649837</v>
      </c>
      <c r="AJ68" s="583">
        <v>2724649.7002233295</v>
      </c>
      <c r="AK68" s="597">
        <v>3667330.7625181265</v>
      </c>
      <c r="AL68" s="403"/>
      <c r="AM68" s="403"/>
      <c r="AN68" s="403"/>
      <c r="AO68" s="403"/>
      <c r="AP68" s="403"/>
      <c r="AQ68" s="403"/>
      <c r="AR68" s="403"/>
      <c r="AS68" s="403"/>
      <c r="AT68" s="403"/>
      <c r="AU68" s="403"/>
      <c r="AV68" s="403"/>
      <c r="AW68" s="327">
        <f t="shared" si="29"/>
        <v>581349.44298807485</v>
      </c>
      <c r="AX68" s="150">
        <f t="shared" si="29"/>
        <v>1414913.7136234613</v>
      </c>
      <c r="AY68" s="150">
        <f t="shared" si="29"/>
        <v>1347200.2142907751</v>
      </c>
      <c r="AZ68" s="150">
        <f t="shared" si="29"/>
        <v>1537261.0197017123</v>
      </c>
      <c r="BA68" s="150">
        <f t="shared" si="29"/>
        <v>1391127.1778955632</v>
      </c>
      <c r="BB68" s="150">
        <f t="shared" si="29"/>
        <v>1402626.3730329275</v>
      </c>
      <c r="BC68" s="150">
        <f t="shared" si="29"/>
        <v>1293805.1414882038</v>
      </c>
      <c r="BD68" s="150">
        <f t="shared" si="29"/>
        <v>1252243.3472494835</v>
      </c>
      <c r="BE68" s="150">
        <f t="shared" si="29"/>
        <v>1250684.6088358287</v>
      </c>
      <c r="BF68" s="169">
        <f t="shared" si="29"/>
        <v>906926.67494623689</v>
      </c>
      <c r="BG68" s="390"/>
    </row>
    <row r="69" spans="1:59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27"/>
        <v>88782.766471701354</v>
      </c>
      <c r="AE69" s="403">
        <f t="shared" si="27"/>
        <v>95093.331328406945</v>
      </c>
      <c r="AF69" s="403">
        <f t="shared" si="27"/>
        <v>96856.990819506434</v>
      </c>
      <c r="AG69" s="403">
        <f t="shared" si="27"/>
        <v>108624.73468337051</v>
      </c>
      <c r="AH69" s="403">
        <v>107085.86809697488</v>
      </c>
      <c r="AI69" s="403">
        <f t="shared" si="28"/>
        <v>141139.86543501611</v>
      </c>
      <c r="AJ69" s="583">
        <v>151177.29977667067</v>
      </c>
      <c r="AK69" s="597">
        <v>201302.23748187325</v>
      </c>
      <c r="AL69" s="403"/>
      <c r="AM69" s="403"/>
      <c r="AN69" s="403"/>
      <c r="AO69" s="403"/>
      <c r="AP69" s="403"/>
      <c r="AQ69" s="403"/>
      <c r="AR69" s="403"/>
      <c r="AS69" s="403"/>
      <c r="AT69" s="403"/>
      <c r="AU69" s="403"/>
      <c r="AV69" s="403"/>
      <c r="AW69" s="327">
        <f t="shared" si="29"/>
        <v>30717.55701192515</v>
      </c>
      <c r="AX69" s="150">
        <f t="shared" si="29"/>
        <v>74197.286376538657</v>
      </c>
      <c r="AY69" s="150">
        <f t="shared" si="29"/>
        <v>71340.785709225049</v>
      </c>
      <c r="AZ69" s="150">
        <f t="shared" si="29"/>
        <v>84585.980298288079</v>
      </c>
      <c r="BA69" s="150">
        <f t="shared" si="29"/>
        <v>75091.822104437335</v>
      </c>
      <c r="BB69" s="150">
        <f t="shared" si="29"/>
        <v>73915.62696707237</v>
      </c>
      <c r="BC69" s="150">
        <f t="shared" si="29"/>
        <v>69007.858511796134</v>
      </c>
      <c r="BD69" s="150">
        <f t="shared" si="29"/>
        <v>68845.652750516398</v>
      </c>
      <c r="BE69" s="150">
        <f t="shared" si="29"/>
        <v>66022.391164171306</v>
      </c>
      <c r="BF69" s="169">
        <f t="shared" si="29"/>
        <v>50987.325053763241</v>
      </c>
      <c r="BG69" s="390"/>
    </row>
    <row r="70" spans="1:59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27"/>
        <v>214510</v>
      </c>
      <c r="AE70" s="403">
        <f t="shared" si="27"/>
        <v>216826</v>
      </c>
      <c r="AF70" s="403">
        <f t="shared" si="27"/>
        <v>212387</v>
      </c>
      <c r="AG70" s="403">
        <f t="shared" si="27"/>
        <v>325390</v>
      </c>
      <c r="AH70" s="403">
        <v>297095</v>
      </c>
      <c r="AI70" s="403">
        <f t="shared" si="28"/>
        <v>411270</v>
      </c>
      <c r="AJ70" s="583">
        <v>0</v>
      </c>
      <c r="AK70" s="597">
        <v>0</v>
      </c>
      <c r="AL70" s="403"/>
      <c r="AM70" s="403"/>
      <c r="AN70" s="403"/>
      <c r="AO70" s="403"/>
      <c r="AP70" s="403"/>
      <c r="AQ70" s="403"/>
      <c r="AR70" s="403"/>
      <c r="AS70" s="403"/>
      <c r="AT70" s="403"/>
      <c r="AU70" s="403"/>
      <c r="AV70" s="403"/>
      <c r="AW70" s="327">
        <f t="shared" si="29"/>
        <v>2639</v>
      </c>
      <c r="AX70" s="150">
        <f t="shared" si="29"/>
        <v>3779</v>
      </c>
      <c r="AY70" s="150">
        <f t="shared" si="29"/>
        <v>9361</v>
      </c>
      <c r="AZ70" s="150">
        <f t="shared" si="29"/>
        <v>9853</v>
      </c>
      <c r="BA70" s="150">
        <f t="shared" si="29"/>
        <v>336004</v>
      </c>
      <c r="BB70" s="150">
        <f t="shared" si="29"/>
        <v>361901</v>
      </c>
      <c r="BC70" s="150">
        <f t="shared" si="29"/>
        <v>278115</v>
      </c>
      <c r="BD70" s="150">
        <f t="shared" si="29"/>
        <v>238731</v>
      </c>
      <c r="BE70" s="150">
        <f t="shared" si="29"/>
        <v>256676</v>
      </c>
      <c r="BF70" s="169">
        <f t="shared" si="29"/>
        <v>332092</v>
      </c>
      <c r="BG70" s="390"/>
    </row>
    <row r="71" spans="1:59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30">SUM(AF66:AF70)</f>
        <v>43762738</v>
      </c>
      <c r="AG71" s="404">
        <f t="shared" ref="AG71" si="31">SUM(AG66:AG70)</f>
        <v>42685417</v>
      </c>
      <c r="AH71" s="404">
        <v>41658244</v>
      </c>
      <c r="AI71" s="404">
        <f t="shared" ref="AI71" si="32">SUM(AI66:AI70)</f>
        <v>40417609</v>
      </c>
      <c r="AJ71" s="516">
        <v>37105086</v>
      </c>
      <c r="AK71" s="598">
        <v>38464772.999999993</v>
      </c>
      <c r="AL71" s="404"/>
      <c r="AM71" s="404"/>
      <c r="AN71" s="404"/>
      <c r="AO71" s="404"/>
      <c r="AP71" s="404"/>
      <c r="AQ71" s="404"/>
      <c r="AR71" s="404"/>
      <c r="AS71" s="404"/>
      <c r="AT71" s="404"/>
      <c r="AU71" s="404"/>
      <c r="AV71" s="404"/>
      <c r="AW71" s="328">
        <f t="shared" si="29"/>
        <v>1563349</v>
      </c>
      <c r="AX71" s="158">
        <f t="shared" si="29"/>
        <v>1985254</v>
      </c>
      <c r="AY71" s="158">
        <f t="shared" si="29"/>
        <v>2603942</v>
      </c>
      <c r="AZ71" s="158">
        <f t="shared" si="29"/>
        <v>4680739</v>
      </c>
      <c r="BA71" s="158">
        <f t="shared" si="29"/>
        <v>6833542</v>
      </c>
      <c r="BB71" s="158">
        <f t="shared" si="29"/>
        <v>8006210</v>
      </c>
      <c r="BC71" s="158">
        <f t="shared" si="29"/>
        <v>10243938</v>
      </c>
      <c r="BD71" s="158">
        <f t="shared" si="29"/>
        <v>12340200</v>
      </c>
      <c r="BE71" s="158">
        <f t="shared" si="29"/>
        <v>13047791.000000007</v>
      </c>
      <c r="BF71" s="171">
        <f t="shared" si="29"/>
        <v>12325270</v>
      </c>
      <c r="BG71" s="390"/>
    </row>
    <row r="72" spans="1:59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80"/>
      <c r="AK72" s="594"/>
      <c r="AL72" s="405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84">
        <v>95938946.400000006</v>
      </c>
      <c r="AK73" s="599">
        <v>108213298.90000001</v>
      </c>
      <c r="AL73" s="406"/>
      <c r="AM73" s="406"/>
      <c r="AN73" s="406"/>
      <c r="AO73" s="406"/>
      <c r="AP73" s="406"/>
      <c r="AQ73" s="406"/>
      <c r="AR73" s="406"/>
      <c r="AS73" s="406"/>
      <c r="AT73" s="406"/>
      <c r="AU73" s="406"/>
      <c r="AV73" s="406"/>
      <c r="AW73" s="325">
        <f t="shared" ref="AW73:BF78" si="33">O73-C73</f>
        <v>-7352170.700000003</v>
      </c>
      <c r="AX73" s="142">
        <f t="shared" si="33"/>
        <v>4779663.799999997</v>
      </c>
      <c r="AY73" s="142">
        <f t="shared" si="33"/>
        <v>8019069.799999997</v>
      </c>
      <c r="AZ73" s="142">
        <f t="shared" si="33"/>
        <v>12229573.5</v>
      </c>
      <c r="BA73" s="142">
        <f t="shared" si="33"/>
        <v>16657774.900000006</v>
      </c>
      <c r="BB73" s="142">
        <f t="shared" si="33"/>
        <v>11536677.299999997</v>
      </c>
      <c r="BC73" s="142">
        <f t="shared" si="33"/>
        <v>6219243.6000000089</v>
      </c>
      <c r="BD73" s="142">
        <f t="shared" si="33"/>
        <v>8327093.8999999985</v>
      </c>
      <c r="BE73" s="142">
        <f t="shared" si="33"/>
        <v>1462922.099999994</v>
      </c>
      <c r="BF73" s="166">
        <f t="shared" si="33"/>
        <v>-6266087.700000003</v>
      </c>
      <c r="BG73" s="389"/>
    </row>
    <row r="74" spans="1:59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84">
        <v>27939952</v>
      </c>
      <c r="AK74" s="599">
        <v>30893651.199999999</v>
      </c>
      <c r="AL74" s="406"/>
      <c r="AM74" s="406"/>
      <c r="AN74" s="406"/>
      <c r="AO74" s="406"/>
      <c r="AP74" s="406"/>
      <c r="AQ74" s="406"/>
      <c r="AR74" s="406"/>
      <c r="AS74" s="406"/>
      <c r="AT74" s="406"/>
      <c r="AU74" s="406"/>
      <c r="AV74" s="406"/>
      <c r="AW74" s="325">
        <f t="shared" si="33"/>
        <v>-2786128</v>
      </c>
      <c r="AX74" s="142">
        <f t="shared" si="33"/>
        <v>563255</v>
      </c>
      <c r="AY74" s="142">
        <f t="shared" si="33"/>
        <v>1161803</v>
      </c>
      <c r="AZ74" s="142">
        <f t="shared" si="33"/>
        <v>4060251</v>
      </c>
      <c r="BA74" s="142">
        <f t="shared" si="33"/>
        <v>4939599</v>
      </c>
      <c r="BB74" s="142">
        <f t="shared" si="33"/>
        <v>5053522</v>
      </c>
      <c r="BC74" s="142">
        <f t="shared" si="33"/>
        <v>3239993</v>
      </c>
      <c r="BD74" s="142">
        <f t="shared" si="33"/>
        <v>5207812</v>
      </c>
      <c r="BE74" s="142">
        <f t="shared" si="33"/>
        <v>3455637</v>
      </c>
      <c r="BF74" s="166">
        <f t="shared" si="33"/>
        <v>1991331</v>
      </c>
      <c r="BG74" s="389"/>
    </row>
    <row r="75" spans="1:59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84">
        <v>47035653.200000003</v>
      </c>
      <c r="AK75" s="599">
        <v>51767855</v>
      </c>
      <c r="AL75" s="406"/>
      <c r="AM75" s="406"/>
      <c r="AN75" s="406"/>
      <c r="AO75" s="406"/>
      <c r="AP75" s="406"/>
      <c r="AQ75" s="406"/>
      <c r="AR75" s="406"/>
      <c r="AS75" s="406"/>
      <c r="AT75" s="406"/>
      <c r="AU75" s="406"/>
      <c r="AV75" s="406"/>
      <c r="AW75" s="325">
        <f t="shared" si="33"/>
        <v>-18606633.400000002</v>
      </c>
      <c r="AX75" s="142">
        <f t="shared" si="33"/>
        <v>-5643601.6000000015</v>
      </c>
      <c r="AY75" s="142">
        <f t="shared" si="33"/>
        <v>-7455076.6000000015</v>
      </c>
      <c r="AZ75" s="142">
        <f t="shared" si="33"/>
        <v>-3570785.5</v>
      </c>
      <c r="BA75" s="142">
        <f t="shared" si="33"/>
        <v>-2125789.700000003</v>
      </c>
      <c r="BB75" s="142">
        <f t="shared" si="33"/>
        <v>-5174565.6999999955</v>
      </c>
      <c r="BC75" s="142">
        <f t="shared" si="33"/>
        <v>-2757361.599999994</v>
      </c>
      <c r="BD75" s="142">
        <f t="shared" si="33"/>
        <v>18522017.899999999</v>
      </c>
      <c r="BE75" s="142">
        <f t="shared" si="33"/>
        <v>-20060840.300000008</v>
      </c>
      <c r="BF75" s="166">
        <f t="shared" si="33"/>
        <v>-3302948.4999999925</v>
      </c>
      <c r="BG75" s="389"/>
    </row>
    <row r="76" spans="1:59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84">
        <v>112097704</v>
      </c>
      <c r="AK76" s="599">
        <v>115568990</v>
      </c>
      <c r="AL76" s="406"/>
      <c r="AM76" s="406"/>
      <c r="AN76" s="406"/>
      <c r="AO76" s="406"/>
      <c r="AP76" s="406"/>
      <c r="AQ76" s="406"/>
      <c r="AR76" s="406"/>
      <c r="AS76" s="406"/>
      <c r="AT76" s="406"/>
      <c r="AU76" s="406"/>
      <c r="AV76" s="406"/>
      <c r="AW76" s="325">
        <f t="shared" si="33"/>
        <v>-20751968</v>
      </c>
      <c r="AX76" s="142">
        <f t="shared" si="33"/>
        <v>-39851068</v>
      </c>
      <c r="AY76" s="142">
        <f t="shared" si="33"/>
        <v>29314642</v>
      </c>
      <c r="AZ76" s="142">
        <f t="shared" si="33"/>
        <v>-33818724</v>
      </c>
      <c r="BA76" s="142">
        <f t="shared" si="33"/>
        <v>-18733533.099999994</v>
      </c>
      <c r="BB76" s="142">
        <f t="shared" si="33"/>
        <v>20520994.099999994</v>
      </c>
      <c r="BC76" s="142">
        <f t="shared" si="33"/>
        <v>-29117553</v>
      </c>
      <c r="BD76" s="142">
        <f t="shared" si="33"/>
        <v>2767708</v>
      </c>
      <c r="BE76" s="142">
        <f t="shared" si="33"/>
        <v>-18254175</v>
      </c>
      <c r="BF76" s="166">
        <f t="shared" si="33"/>
        <v>23477385.699999988</v>
      </c>
      <c r="BG76" s="389"/>
    </row>
    <row r="77" spans="1:59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84">
        <v>2839295.7</v>
      </c>
      <c r="AK77" s="599">
        <v>2769641.5</v>
      </c>
      <c r="AL77" s="406"/>
      <c r="AM77" s="406"/>
      <c r="AN77" s="406"/>
      <c r="AO77" s="406"/>
      <c r="AP77" s="406"/>
      <c r="AQ77" s="406"/>
      <c r="AR77" s="406"/>
      <c r="AS77" s="406"/>
      <c r="AT77" s="406"/>
      <c r="AU77" s="406"/>
      <c r="AV77" s="406"/>
      <c r="AW77" s="325">
        <f t="shared" si="33"/>
        <v>-144978.20000000019</v>
      </c>
      <c r="AX77" s="142">
        <f t="shared" si="33"/>
        <v>-83941.899999999907</v>
      </c>
      <c r="AY77" s="142">
        <f t="shared" si="33"/>
        <v>-43753.699999999953</v>
      </c>
      <c r="AZ77" s="142">
        <f t="shared" si="33"/>
        <v>-46446.000000000233</v>
      </c>
      <c r="BA77" s="142">
        <f t="shared" si="33"/>
        <v>-57553.899999999907</v>
      </c>
      <c r="BB77" s="142">
        <f t="shared" si="33"/>
        <v>-102537.10000000009</v>
      </c>
      <c r="BC77" s="142">
        <f t="shared" si="33"/>
        <v>-112001.39999999991</v>
      </c>
      <c r="BD77" s="142">
        <f t="shared" si="33"/>
        <v>-126765.39999999944</v>
      </c>
      <c r="BE77" s="142">
        <f t="shared" si="33"/>
        <v>-160305.80000000028</v>
      </c>
      <c r="BF77" s="166">
        <f t="shared" si="33"/>
        <v>-175915.49999999907</v>
      </c>
      <c r="BG77" s="389"/>
    </row>
    <row r="78" spans="1:59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34">SUM(AF73:AF77)</f>
        <v>311607616.80000001</v>
      </c>
      <c r="AG78" s="406">
        <f t="shared" ref="AG78" si="35">SUM(AG73:AG77)</f>
        <v>327180330.80000001</v>
      </c>
      <c r="AH78" s="406">
        <v>254534303.30000001</v>
      </c>
      <c r="AI78" s="406">
        <f t="shared" ref="AI78" si="36">SUM(AI73:AI77)</f>
        <v>258890270.69999999</v>
      </c>
      <c r="AJ78" s="584">
        <v>285851551.30000001</v>
      </c>
      <c r="AK78" s="599">
        <v>309213436.60000002</v>
      </c>
      <c r="AL78" s="406"/>
      <c r="AM78" s="406"/>
      <c r="AN78" s="406"/>
      <c r="AO78" s="406"/>
      <c r="AP78" s="406"/>
      <c r="AQ78" s="406"/>
      <c r="AR78" s="406"/>
      <c r="AS78" s="406"/>
      <c r="AT78" s="406"/>
      <c r="AU78" s="406"/>
      <c r="AV78" s="406"/>
      <c r="AW78" s="325">
        <f t="shared" si="33"/>
        <v>-49641878.300000042</v>
      </c>
      <c r="AX78" s="142">
        <f t="shared" si="33"/>
        <v>-40235692.700000018</v>
      </c>
      <c r="AY78" s="142">
        <f t="shared" si="33"/>
        <v>30996684.49999997</v>
      </c>
      <c r="AZ78" s="142">
        <f t="shared" si="33"/>
        <v>-21146131</v>
      </c>
      <c r="BA78" s="142">
        <f t="shared" si="33"/>
        <v>680497.19999998808</v>
      </c>
      <c r="BB78" s="142">
        <f t="shared" si="33"/>
        <v>31834090.599999964</v>
      </c>
      <c r="BC78" s="142">
        <f t="shared" si="33"/>
        <v>-22527679.399999917</v>
      </c>
      <c r="BD78" s="142">
        <f t="shared" si="33"/>
        <v>34697866.400000006</v>
      </c>
      <c r="BE78" s="142">
        <f t="shared" si="33"/>
        <v>-33556762.00000003</v>
      </c>
      <c r="BF78" s="166">
        <f t="shared" si="33"/>
        <v>15723764.99999994</v>
      </c>
      <c r="BG78" s="389"/>
    </row>
    <row r="79" spans="1:59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85"/>
      <c r="AK79" s="600"/>
      <c r="AL79" s="407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601">
        <v>23208925.039999999</v>
      </c>
      <c r="AL80" s="408"/>
      <c r="AM80" s="408"/>
      <c r="AN80" s="408"/>
      <c r="AO80" s="408"/>
      <c r="AP80" s="408"/>
      <c r="AQ80" s="408"/>
      <c r="AR80" s="408"/>
      <c r="AS80" s="408"/>
      <c r="AT80" s="408"/>
      <c r="AU80" s="408"/>
      <c r="AV80" s="408"/>
      <c r="AW80" s="327">
        <f t="shared" ref="AW80:BF85" si="37">O80-C80</f>
        <v>-1934162.1799999978</v>
      </c>
      <c r="AX80" s="150">
        <f t="shared" si="37"/>
        <v>639471.88999999873</v>
      </c>
      <c r="AY80" s="150">
        <f t="shared" si="37"/>
        <v>1151298.0999999996</v>
      </c>
      <c r="AZ80" s="150">
        <f t="shared" si="37"/>
        <v>2013703.3600000013</v>
      </c>
      <c r="BA80" s="150">
        <f t="shared" si="37"/>
        <v>2489951.4099999964</v>
      </c>
      <c r="BB80" s="150">
        <f t="shared" si="37"/>
        <v>1332159.799999997</v>
      </c>
      <c r="BC80" s="150">
        <f t="shared" si="37"/>
        <v>266530.96000000089</v>
      </c>
      <c r="BD80" s="150">
        <f t="shared" si="37"/>
        <v>981654.16999999993</v>
      </c>
      <c r="BE80" s="150">
        <f t="shared" si="37"/>
        <v>-194862.00999999791</v>
      </c>
      <c r="BF80" s="169">
        <f t="shared" si="37"/>
        <v>-1673404.7699999996</v>
      </c>
      <c r="BG80" s="390"/>
    </row>
    <row r="81" spans="1:59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601">
        <v>3977454.51</v>
      </c>
      <c r="AL81" s="408"/>
      <c r="AM81" s="408"/>
      <c r="AN81" s="408"/>
      <c r="AO81" s="408"/>
      <c r="AP81" s="408"/>
      <c r="AQ81" s="408"/>
      <c r="AR81" s="408"/>
      <c r="AS81" s="408"/>
      <c r="AT81" s="408"/>
      <c r="AU81" s="408"/>
      <c r="AV81" s="408"/>
      <c r="AW81" s="327">
        <f t="shared" si="37"/>
        <v>-307792.87999999989</v>
      </c>
      <c r="AX81" s="150">
        <f t="shared" si="37"/>
        <v>101807.87999999989</v>
      </c>
      <c r="AY81" s="150">
        <f t="shared" si="37"/>
        <v>138217.55000000028</v>
      </c>
      <c r="AZ81" s="150">
        <f t="shared" si="37"/>
        <v>456747.76000000024</v>
      </c>
      <c r="BA81" s="150">
        <f t="shared" si="37"/>
        <v>503876.60000000009</v>
      </c>
      <c r="BB81" s="150">
        <f t="shared" si="37"/>
        <v>457416.15000000037</v>
      </c>
      <c r="BC81" s="150">
        <f t="shared" si="37"/>
        <v>286907.65999999968</v>
      </c>
      <c r="BD81" s="150">
        <f t="shared" si="37"/>
        <v>480707.33999999985</v>
      </c>
      <c r="BE81" s="150">
        <f t="shared" si="37"/>
        <v>325311.01000000024</v>
      </c>
      <c r="BF81" s="169">
        <f t="shared" si="37"/>
        <v>156714.02000000002</v>
      </c>
      <c r="BG81" s="390"/>
    </row>
    <row r="82" spans="1:59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601">
        <v>7114349.1400000006</v>
      </c>
      <c r="AL82" s="408"/>
      <c r="AM82" s="408"/>
      <c r="AN82" s="408"/>
      <c r="AO82" s="408"/>
      <c r="AP82" s="408"/>
      <c r="AQ82" s="408"/>
      <c r="AR82" s="408"/>
      <c r="AS82" s="408"/>
      <c r="AT82" s="408"/>
      <c r="AU82" s="408"/>
      <c r="AV82" s="408"/>
      <c r="AW82" s="327">
        <f t="shared" si="37"/>
        <v>-3150106.9800000004</v>
      </c>
      <c r="AX82" s="150">
        <f t="shared" si="37"/>
        <v>-1236056.8400000008</v>
      </c>
      <c r="AY82" s="150">
        <f t="shared" si="37"/>
        <v>-1409805.8599999994</v>
      </c>
      <c r="AZ82" s="150">
        <f t="shared" si="37"/>
        <v>-745121.6400000006</v>
      </c>
      <c r="BA82" s="150">
        <f t="shared" si="37"/>
        <v>-904774.43999999855</v>
      </c>
      <c r="BB82" s="150">
        <f t="shared" si="37"/>
        <v>-1396324.2299999986</v>
      </c>
      <c r="BC82" s="150">
        <f t="shared" si="37"/>
        <v>-1085842.8900000015</v>
      </c>
      <c r="BD82" s="150">
        <f t="shared" si="37"/>
        <v>-115359.33000000007</v>
      </c>
      <c r="BE82" s="150">
        <f t="shared" si="37"/>
        <v>-1221383.1299999999</v>
      </c>
      <c r="BF82" s="169">
        <f t="shared" si="37"/>
        <v>-871948.77000000048</v>
      </c>
      <c r="BG82" s="390"/>
    </row>
    <row r="83" spans="1:59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601">
        <v>9927926.870000001</v>
      </c>
      <c r="AL83" s="408"/>
      <c r="AM83" s="408"/>
      <c r="AN83" s="408"/>
      <c r="AO83" s="408"/>
      <c r="AP83" s="408"/>
      <c r="AQ83" s="408"/>
      <c r="AR83" s="408"/>
      <c r="AS83" s="408"/>
      <c r="AT83" s="408"/>
      <c r="AU83" s="408"/>
      <c r="AV83" s="408"/>
      <c r="AW83" s="327">
        <f t="shared" si="37"/>
        <v>-2722059.879999999</v>
      </c>
      <c r="AX83" s="150">
        <f t="shared" si="37"/>
        <v>-3230974.8100000005</v>
      </c>
      <c r="AY83" s="150">
        <f t="shared" si="37"/>
        <v>575377.36000000034</v>
      </c>
      <c r="AZ83" s="150">
        <f t="shared" si="37"/>
        <v>-1957498.0999999996</v>
      </c>
      <c r="BA83" s="150">
        <f t="shared" si="37"/>
        <v>-2018647.459999999</v>
      </c>
      <c r="BB83" s="150">
        <f t="shared" si="37"/>
        <v>-296436.09999999963</v>
      </c>
      <c r="BC83" s="150">
        <f t="shared" si="37"/>
        <v>-2598809.1799999978</v>
      </c>
      <c r="BD83" s="150">
        <f t="shared" si="37"/>
        <v>742069.18000000063</v>
      </c>
      <c r="BE83" s="150">
        <f t="shared" si="37"/>
        <v>-3538944.2700000014</v>
      </c>
      <c r="BF83" s="169">
        <f t="shared" si="37"/>
        <v>647095.8900000006</v>
      </c>
      <c r="BG83" s="390"/>
    </row>
    <row r="84" spans="1:59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601">
        <v>580551.89</v>
      </c>
      <c r="AL84" s="408"/>
      <c r="AM84" s="408"/>
      <c r="AN84" s="408"/>
      <c r="AO84" s="408"/>
      <c r="AP84" s="408"/>
      <c r="AQ84" s="408"/>
      <c r="AR84" s="408"/>
      <c r="AS84" s="408"/>
      <c r="AT84" s="408"/>
      <c r="AU84" s="408"/>
      <c r="AV84" s="408"/>
      <c r="AW84" s="327">
        <f t="shared" si="37"/>
        <v>-51900.270000000077</v>
      </c>
      <c r="AX84" s="150">
        <f t="shared" si="37"/>
        <v>-49534.619999999995</v>
      </c>
      <c r="AY84" s="150">
        <f t="shared" si="37"/>
        <v>-43884.429999999935</v>
      </c>
      <c r="AZ84" s="150">
        <f t="shared" si="37"/>
        <v>-43775.769999999902</v>
      </c>
      <c r="BA84" s="150">
        <f t="shared" si="37"/>
        <v>-52865.890000000014</v>
      </c>
      <c r="BB84" s="150">
        <f t="shared" si="37"/>
        <v>-63592.159999999974</v>
      </c>
      <c r="BC84" s="150">
        <f t="shared" si="37"/>
        <v>-61799.179999999993</v>
      </c>
      <c r="BD84" s="150">
        <f t="shared" si="37"/>
        <v>-64100.219999999972</v>
      </c>
      <c r="BE84" s="150">
        <f t="shared" si="37"/>
        <v>-51902.820000000065</v>
      </c>
      <c r="BF84" s="169">
        <f t="shared" si="37"/>
        <v>-49999.599999999977</v>
      </c>
      <c r="BG84" s="390"/>
    </row>
    <row r="85" spans="1:59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38">SUM(AF80:AF84)</f>
        <v>38536082.839999996</v>
      </c>
      <c r="AG85" s="408">
        <f t="shared" ref="AG85" si="39">SUM(AG80:AG84)</f>
        <v>40613292.07</v>
      </c>
      <c r="AH85" s="408">
        <v>31579393.650000002</v>
      </c>
      <c r="AI85" s="408">
        <f t="shared" ref="AI85" si="40">SUM(AI80:AI84)</f>
        <v>33218068.310000002</v>
      </c>
      <c r="AJ85" s="411">
        <v>36545542.620000005</v>
      </c>
      <c r="AK85" s="601">
        <v>44809207.450000003</v>
      </c>
      <c r="AL85" s="408"/>
      <c r="AM85" s="408"/>
      <c r="AN85" s="408"/>
      <c r="AO85" s="408"/>
      <c r="AP85" s="408"/>
      <c r="AQ85" s="408"/>
      <c r="AR85" s="408"/>
      <c r="AS85" s="408"/>
      <c r="AT85" s="408"/>
      <c r="AU85" s="408"/>
      <c r="AV85" s="408"/>
      <c r="AW85" s="329">
        <f t="shared" si="37"/>
        <v>-8166022.1899999939</v>
      </c>
      <c r="AX85" s="159">
        <f t="shared" si="37"/>
        <v>-3775286.4999999925</v>
      </c>
      <c r="AY85" s="159">
        <f t="shared" si="37"/>
        <v>411202.72000000626</v>
      </c>
      <c r="AZ85" s="159">
        <f t="shared" si="37"/>
        <v>-275944.3900000006</v>
      </c>
      <c r="BA85" s="159">
        <f t="shared" si="37"/>
        <v>17540.219999998808</v>
      </c>
      <c r="BB85" s="159">
        <f t="shared" si="37"/>
        <v>33223.460000000894</v>
      </c>
      <c r="BC85" s="159">
        <f t="shared" si="37"/>
        <v>-3193012.629999999</v>
      </c>
      <c r="BD85" s="159">
        <f t="shared" si="37"/>
        <v>2024971.1399999969</v>
      </c>
      <c r="BE85" s="159">
        <f t="shared" si="37"/>
        <v>-4681781.2199999988</v>
      </c>
      <c r="BF85" s="173">
        <f t="shared" si="37"/>
        <v>-1791543.2300000004</v>
      </c>
      <c r="BG85" s="390"/>
    </row>
    <row r="86" spans="1:59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86"/>
      <c r="AK86" s="602"/>
      <c r="AL86" s="409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7">
        <v>3854444.3300000029</v>
      </c>
      <c r="AK87" s="603">
        <v>4436123.730000006</v>
      </c>
      <c r="AL87" s="410"/>
      <c r="AM87" s="410"/>
      <c r="AN87" s="410"/>
      <c r="AO87" s="410"/>
      <c r="AP87" s="410"/>
      <c r="AQ87" s="410"/>
      <c r="AR87" s="410"/>
      <c r="AS87" s="410"/>
      <c r="AT87" s="410"/>
      <c r="AU87" s="410"/>
      <c r="AV87" s="410"/>
      <c r="AW87" s="327">
        <f t="shared" ref="AW87:BF92" si="41">O87-C87</f>
        <v>229336.77090891404</v>
      </c>
      <c r="AX87" s="150">
        <f t="shared" si="41"/>
        <v>3024.4491335754283</v>
      </c>
      <c r="AY87" s="150">
        <f t="shared" si="41"/>
        <v>87521.429364338983</v>
      </c>
      <c r="AZ87" s="150">
        <f t="shared" si="41"/>
        <v>177216.39214321412</v>
      </c>
      <c r="BA87" s="150">
        <f t="shared" si="41"/>
        <v>655242.78322097892</v>
      </c>
      <c r="BB87" s="150">
        <f t="shared" si="41"/>
        <v>441265.98111424595</v>
      </c>
      <c r="BC87" s="150">
        <f t="shared" si="41"/>
        <v>179328.61001699278</v>
      </c>
      <c r="BD87" s="150">
        <f t="shared" si="41"/>
        <v>17780.772036744282</v>
      </c>
      <c r="BE87" s="150">
        <f t="shared" si="41"/>
        <v>-152157.45426023798</v>
      </c>
      <c r="BF87" s="169">
        <f t="shared" si="41"/>
        <v>269464.12000001548</v>
      </c>
      <c r="BG87" s="390"/>
    </row>
    <row r="88" spans="1:59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7">
        <v>953368.01000000094</v>
      </c>
      <c r="AK88" s="603">
        <v>1052267.1900000002</v>
      </c>
      <c r="AL88" s="410"/>
      <c r="AM88" s="410"/>
      <c r="AN88" s="410"/>
      <c r="AO88" s="410"/>
      <c r="AP88" s="410"/>
      <c r="AQ88" s="410"/>
      <c r="AR88" s="410"/>
      <c r="AS88" s="410"/>
      <c r="AT88" s="410"/>
      <c r="AU88" s="410"/>
      <c r="AV88" s="410"/>
      <c r="AW88" s="327">
        <f t="shared" si="41"/>
        <v>53409.866639699903</v>
      </c>
      <c r="AX88" s="150">
        <f t="shared" si="41"/>
        <v>56460.261083993246</v>
      </c>
      <c r="AY88" s="150">
        <f t="shared" si="41"/>
        <v>21305.534693388036</v>
      </c>
      <c r="AZ88" s="150">
        <f t="shared" si="41"/>
        <v>89758.140454347711</v>
      </c>
      <c r="BA88" s="150">
        <f t="shared" si="41"/>
        <v>171118.02635273524</v>
      </c>
      <c r="BB88" s="150">
        <f t="shared" si="41"/>
        <v>126963.10246375448</v>
      </c>
      <c r="BC88" s="150">
        <f t="shared" si="41"/>
        <v>-5753.7892437195405</v>
      </c>
      <c r="BD88" s="150">
        <f t="shared" si="41"/>
        <v>-10097.443683229154</v>
      </c>
      <c r="BE88" s="150">
        <f t="shared" si="41"/>
        <v>-48345.997827051557</v>
      </c>
      <c r="BF88" s="169">
        <f t="shared" si="41"/>
        <v>82343.070000002044</v>
      </c>
      <c r="BG88" s="390"/>
    </row>
    <row r="89" spans="1:59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7">
        <v>2552727.8600000003</v>
      </c>
      <c r="AK89" s="603">
        <v>2689210.8799999948</v>
      </c>
      <c r="AL89" s="410"/>
      <c r="AM89" s="410"/>
      <c r="AN89" s="410"/>
      <c r="AO89" s="410"/>
      <c r="AP89" s="410"/>
      <c r="AQ89" s="410"/>
      <c r="AR89" s="410"/>
      <c r="AS89" s="410"/>
      <c r="AT89" s="410"/>
      <c r="AU89" s="410"/>
      <c r="AV89" s="410"/>
      <c r="AW89" s="327">
        <f t="shared" si="41"/>
        <v>306030.13499752292</v>
      </c>
      <c r="AX89" s="150">
        <f t="shared" si="41"/>
        <v>-42504.487105693668</v>
      </c>
      <c r="AY89" s="150">
        <f t="shared" si="41"/>
        <v>-97994.876755678095</v>
      </c>
      <c r="AZ89" s="150">
        <f t="shared" si="41"/>
        <v>186684.29476932297</v>
      </c>
      <c r="BA89" s="150">
        <f t="shared" si="41"/>
        <v>288799.14592443686</v>
      </c>
      <c r="BB89" s="150">
        <f t="shared" si="41"/>
        <v>16194.565231525339</v>
      </c>
      <c r="BC89" s="150">
        <f t="shared" si="41"/>
        <v>284859.84748213412</v>
      </c>
      <c r="BD89" s="150">
        <f t="shared" si="41"/>
        <v>147181.68481093086</v>
      </c>
      <c r="BE89" s="150">
        <f t="shared" si="41"/>
        <v>-204884.05286160531</v>
      </c>
      <c r="BF89" s="169">
        <f t="shared" si="41"/>
        <v>-3922.0999999972992</v>
      </c>
      <c r="BG89" s="390"/>
    </row>
    <row r="90" spans="1:59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7">
        <v>4190219.3800000004</v>
      </c>
      <c r="AK90" s="603">
        <v>4280262.7199999979</v>
      </c>
      <c r="AL90" s="410"/>
      <c r="AM90" s="410"/>
      <c r="AN90" s="410"/>
      <c r="AO90" s="410"/>
      <c r="AP90" s="410"/>
      <c r="AQ90" s="410"/>
      <c r="AR90" s="410"/>
      <c r="AS90" s="410"/>
      <c r="AT90" s="410"/>
      <c r="AU90" s="410"/>
      <c r="AV90" s="410"/>
      <c r="AW90" s="327">
        <f t="shared" si="41"/>
        <v>961723.0972064822</v>
      </c>
      <c r="AX90" s="150">
        <f t="shared" si="41"/>
        <v>116406.8587481291</v>
      </c>
      <c r="AY90" s="150">
        <f t="shared" si="41"/>
        <v>-93445.150255285669</v>
      </c>
      <c r="AZ90" s="150">
        <f t="shared" si="41"/>
        <v>131198.75651650084</v>
      </c>
      <c r="BA90" s="150">
        <f t="shared" si="41"/>
        <v>126014.74463228509</v>
      </c>
      <c r="BB90" s="150">
        <f t="shared" si="41"/>
        <v>-559286.69483302813</v>
      </c>
      <c r="BC90" s="150">
        <f t="shared" si="41"/>
        <v>107123.73096504249</v>
      </c>
      <c r="BD90" s="150">
        <f t="shared" si="41"/>
        <v>-102780.71615329664</v>
      </c>
      <c r="BE90" s="150">
        <f t="shared" si="41"/>
        <v>-1093.6441430193372</v>
      </c>
      <c r="BF90" s="169">
        <f t="shared" si="41"/>
        <v>145033.69999999786</v>
      </c>
      <c r="BG90" s="390"/>
    </row>
    <row r="91" spans="1:59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7">
        <v>172834.69999999969</v>
      </c>
      <c r="AK91" s="603">
        <v>178131.88999999984</v>
      </c>
      <c r="AL91" s="410"/>
      <c r="AM91" s="410"/>
      <c r="AN91" s="410"/>
      <c r="AO91" s="410"/>
      <c r="AP91" s="410"/>
      <c r="AQ91" s="410"/>
      <c r="AR91" s="410"/>
      <c r="AS91" s="410"/>
      <c r="AT91" s="410"/>
      <c r="AU91" s="410"/>
      <c r="AV91" s="410"/>
      <c r="AW91" s="327">
        <f t="shared" si="41"/>
        <v>16962.510247385129</v>
      </c>
      <c r="AX91" s="150">
        <f t="shared" si="41"/>
        <v>6047.5981399848533</v>
      </c>
      <c r="AY91" s="150">
        <f t="shared" si="41"/>
        <v>-11904.707046768337</v>
      </c>
      <c r="AZ91" s="150">
        <f t="shared" si="41"/>
        <v>-18705.11388338753</v>
      </c>
      <c r="BA91" s="150">
        <f t="shared" si="41"/>
        <v>-59614.910130448625</v>
      </c>
      <c r="BB91" s="150">
        <f t="shared" si="41"/>
        <v>-79122.423976510923</v>
      </c>
      <c r="BC91" s="150">
        <f t="shared" si="41"/>
        <v>-31664.609220446495</v>
      </c>
      <c r="BD91" s="150">
        <f t="shared" si="41"/>
        <v>-3484.007011137699</v>
      </c>
      <c r="BE91" s="150">
        <f t="shared" si="41"/>
        <v>19080.90909191611</v>
      </c>
      <c r="BF91" s="169">
        <f t="shared" si="41"/>
        <v>-13820.410000000324</v>
      </c>
      <c r="BG91" s="390"/>
    </row>
    <row r="92" spans="1:59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42">SUM(AF87:AF91)</f>
        <v>11776330.72000001</v>
      </c>
      <c r="AG92" s="410">
        <f t="shared" ref="AG92" si="43">SUM(AG87:AG91)</f>
        <v>12847053.199999996</v>
      </c>
      <c r="AH92" s="410">
        <v>9731043.589999998</v>
      </c>
      <c r="AI92" s="410">
        <f t="shared" ref="AI92" si="44">SUM(AI87:AI91)</f>
        <v>9393849.7300000023</v>
      </c>
      <c r="AJ92" s="587">
        <v>11723594.280000003</v>
      </c>
      <c r="AK92" s="603">
        <v>12635996.41</v>
      </c>
      <c r="AL92" s="410"/>
      <c r="AM92" s="410"/>
      <c r="AN92" s="410"/>
      <c r="AO92" s="410"/>
      <c r="AP92" s="410"/>
      <c r="AQ92" s="410"/>
      <c r="AR92" s="410"/>
      <c r="AS92" s="410"/>
      <c r="AT92" s="410"/>
      <c r="AU92" s="410"/>
      <c r="AV92" s="410"/>
      <c r="AW92" s="329">
        <f t="shared" si="41"/>
        <v>1567462.3800000045</v>
      </c>
      <c r="AX92" s="159">
        <f t="shared" si="41"/>
        <v>139434.67999998853</v>
      </c>
      <c r="AY92" s="159">
        <f t="shared" si="41"/>
        <v>-94517.770000003278</v>
      </c>
      <c r="AZ92" s="159">
        <f t="shared" si="41"/>
        <v>566152.46999999881</v>
      </c>
      <c r="BA92" s="159">
        <f t="shared" si="41"/>
        <v>1181559.7899999861</v>
      </c>
      <c r="BB92" s="159">
        <f t="shared" si="41"/>
        <v>-53985.470000011846</v>
      </c>
      <c r="BC92" s="159">
        <f t="shared" si="41"/>
        <v>533893.79000000469</v>
      </c>
      <c r="BD92" s="159">
        <f t="shared" si="41"/>
        <v>48600.290000012144</v>
      </c>
      <c r="BE92" s="159">
        <f t="shared" si="41"/>
        <v>-387400.24000000022</v>
      </c>
      <c r="BF92" s="173">
        <f t="shared" si="41"/>
        <v>479098.38000001945</v>
      </c>
      <c r="BG92" s="390"/>
    </row>
    <row r="93" spans="1:59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86"/>
      <c r="AK93" s="602"/>
      <c r="AL93" s="409"/>
      <c r="AM93" s="409"/>
      <c r="AN93" s="409"/>
      <c r="AO93" s="409"/>
      <c r="AP93" s="409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45">S80+S87</f>
        <v>25791330.379999999</v>
      </c>
      <c r="T94" s="250">
        <f t="shared" si="45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46">AD80+AD87</f>
        <v>20687180.929999996</v>
      </c>
      <c r="AE94" s="411">
        <f t="shared" si="46"/>
        <v>24194678.569999997</v>
      </c>
      <c r="AF94" s="411">
        <f t="shared" si="46"/>
        <v>23529808.310000006</v>
      </c>
      <c r="AG94" s="411">
        <f t="shared" si="46"/>
        <v>23776640.530000001</v>
      </c>
      <c r="AH94" s="411">
        <v>16901160.939999998</v>
      </c>
      <c r="AI94" s="411">
        <f t="shared" ref="AI94:AI98" si="47">AI80+AI87</f>
        <v>17834908.590000004</v>
      </c>
      <c r="AJ94" s="411">
        <v>22575291.570000004</v>
      </c>
      <c r="AK94" s="604">
        <v>27645048.770000003</v>
      </c>
      <c r="AL94" s="411"/>
      <c r="AM94" s="411"/>
      <c r="AN94" s="411"/>
      <c r="AO94" s="411"/>
      <c r="AP94" s="411"/>
      <c r="AQ94" s="411"/>
      <c r="AR94" s="411"/>
      <c r="AS94" s="411"/>
      <c r="AT94" s="411"/>
      <c r="AU94" s="411"/>
      <c r="AV94" s="411"/>
      <c r="AW94" s="329">
        <f t="shared" ref="AW94:BF99" si="48">O94-C94</f>
        <v>-1704825.4090910852</v>
      </c>
      <c r="AX94" s="159">
        <f t="shared" si="48"/>
        <v>642496.33913357183</v>
      </c>
      <c r="AY94" s="159">
        <f t="shared" si="48"/>
        <v>1238819.5293643363</v>
      </c>
      <c r="AZ94" s="159">
        <f t="shared" si="48"/>
        <v>2190919.7521432154</v>
      </c>
      <c r="BA94" s="159">
        <f t="shared" si="48"/>
        <v>3145194.1932209767</v>
      </c>
      <c r="BB94" s="159">
        <f t="shared" si="48"/>
        <v>1773425.781114243</v>
      </c>
      <c r="BC94" s="159">
        <f t="shared" si="48"/>
        <v>445859.57001699507</v>
      </c>
      <c r="BD94" s="159">
        <f t="shared" si="48"/>
        <v>999434.94203674421</v>
      </c>
      <c r="BE94" s="159">
        <f t="shared" si="48"/>
        <v>-347019.46426023543</v>
      </c>
      <c r="BF94" s="173">
        <f t="shared" si="48"/>
        <v>-1403940.6499999836</v>
      </c>
      <c r="BG94" s="390"/>
    </row>
    <row r="95" spans="1:59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45"/>
        <v>4276376.0200000005</v>
      </c>
      <c r="T95" s="250">
        <f t="shared" si="45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46"/>
        <v>3717804.9</v>
      </c>
      <c r="AE95" s="411">
        <f t="shared" si="46"/>
        <v>4119363.4</v>
      </c>
      <c r="AF95" s="411">
        <f t="shared" si="46"/>
        <v>4182331.34</v>
      </c>
      <c r="AG95" s="411">
        <f t="shared" si="46"/>
        <v>4102128.89</v>
      </c>
      <c r="AH95" s="411">
        <v>2978424.5</v>
      </c>
      <c r="AI95" s="411">
        <f t="shared" si="47"/>
        <v>3309165.5899999994</v>
      </c>
      <c r="AJ95" s="411">
        <v>4170770.1700000009</v>
      </c>
      <c r="AK95" s="604">
        <v>5029721.7</v>
      </c>
      <c r="AL95" s="411"/>
      <c r="AM95" s="411"/>
      <c r="AN95" s="411"/>
      <c r="AO95" s="411"/>
      <c r="AP95" s="411"/>
      <c r="AQ95" s="411"/>
      <c r="AR95" s="411"/>
      <c r="AS95" s="411"/>
      <c r="AT95" s="411"/>
      <c r="AU95" s="411"/>
      <c r="AV95" s="411"/>
      <c r="AW95" s="329">
        <f t="shared" si="48"/>
        <v>-254383.0133603001</v>
      </c>
      <c r="AX95" s="159">
        <f t="shared" si="48"/>
        <v>158268.14108399302</v>
      </c>
      <c r="AY95" s="159">
        <f t="shared" si="48"/>
        <v>159523.08469338808</v>
      </c>
      <c r="AZ95" s="159">
        <f t="shared" si="48"/>
        <v>546505.90045434795</v>
      </c>
      <c r="BA95" s="159">
        <f t="shared" si="48"/>
        <v>674994.6263527358</v>
      </c>
      <c r="BB95" s="159">
        <f t="shared" si="48"/>
        <v>584379.2524637552</v>
      </c>
      <c r="BC95" s="159">
        <f t="shared" si="48"/>
        <v>281153.87075628014</v>
      </c>
      <c r="BD95" s="159">
        <f t="shared" si="48"/>
        <v>470609.89631677093</v>
      </c>
      <c r="BE95" s="159">
        <f t="shared" si="48"/>
        <v>276965.01217294903</v>
      </c>
      <c r="BF95" s="173">
        <f t="shared" si="48"/>
        <v>239057.09000000218</v>
      </c>
      <c r="BG95" s="390"/>
    </row>
    <row r="96" spans="1:59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45"/>
        <v>9278460.2999999989</v>
      </c>
      <c r="T96" s="250">
        <f t="shared" si="45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46"/>
        <v>9237099.6799999997</v>
      </c>
      <c r="AE96" s="411">
        <f t="shared" si="46"/>
        <v>10650785.669999996</v>
      </c>
      <c r="AF96" s="411">
        <f t="shared" si="46"/>
        <v>8898357.7300000004</v>
      </c>
      <c r="AG96" s="411">
        <f t="shared" si="46"/>
        <v>10214044.089999996</v>
      </c>
      <c r="AH96" s="411">
        <v>8615769.8299999982</v>
      </c>
      <c r="AI96" s="411">
        <f t="shared" si="47"/>
        <v>7991448.5899999989</v>
      </c>
      <c r="AJ96" s="411">
        <v>8724020.4800000004</v>
      </c>
      <c r="AK96" s="604">
        <v>9803560.0199999958</v>
      </c>
      <c r="AL96" s="411"/>
      <c r="AM96" s="411"/>
      <c r="AN96" s="411"/>
      <c r="AO96" s="411"/>
      <c r="AP96" s="411"/>
      <c r="AQ96" s="411"/>
      <c r="AR96" s="411"/>
      <c r="AS96" s="411"/>
      <c r="AT96" s="411"/>
      <c r="AU96" s="411"/>
      <c r="AV96" s="411"/>
      <c r="AW96" s="329">
        <f t="shared" si="48"/>
        <v>-2844076.845002478</v>
      </c>
      <c r="AX96" s="159">
        <f t="shared" si="48"/>
        <v>-1278561.3271056954</v>
      </c>
      <c r="AY96" s="159">
        <f t="shared" si="48"/>
        <v>-1507800.7367556775</v>
      </c>
      <c r="AZ96" s="159">
        <f t="shared" si="48"/>
        <v>-558437.3452306781</v>
      </c>
      <c r="BA96" s="159">
        <f t="shared" si="48"/>
        <v>-615975.29407556169</v>
      </c>
      <c r="BB96" s="159">
        <f t="shared" si="48"/>
        <v>-1380129.6647684742</v>
      </c>
      <c r="BC96" s="159">
        <f t="shared" si="48"/>
        <v>-800983.04251786694</v>
      </c>
      <c r="BD96" s="159">
        <f t="shared" si="48"/>
        <v>31822.354810930789</v>
      </c>
      <c r="BE96" s="159">
        <f t="shared" si="48"/>
        <v>-1426267.1828616047</v>
      </c>
      <c r="BF96" s="173">
        <f t="shared" si="48"/>
        <v>-875870.86999999732</v>
      </c>
      <c r="BG96" s="390"/>
    </row>
    <row r="97" spans="1:59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45"/>
        <v>11759669.009999998</v>
      </c>
      <c r="T97" s="250">
        <f t="shared" si="45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46"/>
        <v>12564432.110000003</v>
      </c>
      <c r="AE97" s="411">
        <f t="shared" si="46"/>
        <v>13236142.209999999</v>
      </c>
      <c r="AF97" s="411">
        <f t="shared" si="46"/>
        <v>13115824.020000003</v>
      </c>
      <c r="AG97" s="411">
        <f t="shared" si="46"/>
        <v>14761726.9</v>
      </c>
      <c r="AH97" s="411">
        <v>12164779.290000003</v>
      </c>
      <c r="AI97" s="411">
        <f t="shared" si="47"/>
        <v>12794079.980000002</v>
      </c>
      <c r="AJ97" s="411">
        <v>12089952.210000001</v>
      </c>
      <c r="AK97" s="604">
        <v>14208189.59</v>
      </c>
      <c r="AL97" s="411"/>
      <c r="AM97" s="411"/>
      <c r="AN97" s="411"/>
      <c r="AO97" s="411"/>
      <c r="AP97" s="411"/>
      <c r="AQ97" s="411"/>
      <c r="AR97" s="411"/>
      <c r="AS97" s="411"/>
      <c r="AT97" s="411"/>
      <c r="AU97" s="411"/>
      <c r="AV97" s="411"/>
      <c r="AW97" s="329">
        <f t="shared" si="48"/>
        <v>-1760336.7827935163</v>
      </c>
      <c r="AX97" s="159">
        <f t="shared" si="48"/>
        <v>-3114567.9512518719</v>
      </c>
      <c r="AY97" s="159">
        <f t="shared" si="48"/>
        <v>481932.2097447142</v>
      </c>
      <c r="AZ97" s="159">
        <f t="shared" si="48"/>
        <v>-1826299.3434834983</v>
      </c>
      <c r="BA97" s="159">
        <f t="shared" si="48"/>
        <v>-1892632.7153677158</v>
      </c>
      <c r="BB97" s="159">
        <f t="shared" si="48"/>
        <v>-855722.79483302869</v>
      </c>
      <c r="BC97" s="159">
        <f t="shared" si="48"/>
        <v>-2491685.4490349554</v>
      </c>
      <c r="BD97" s="159">
        <f t="shared" si="48"/>
        <v>639288.46384670399</v>
      </c>
      <c r="BE97" s="159">
        <f t="shared" si="48"/>
        <v>-3540037.9141430203</v>
      </c>
      <c r="BF97" s="173">
        <f t="shared" si="48"/>
        <v>792129.58999999985</v>
      </c>
      <c r="BG97" s="390"/>
    </row>
    <row r="98" spans="1:59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45"/>
        <v>554388.99999999977</v>
      </c>
      <c r="T98" s="250">
        <f t="shared" si="45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46"/>
        <v>563015.19999999984</v>
      </c>
      <c r="AE98" s="411">
        <f t="shared" si="46"/>
        <v>566639.06999999983</v>
      </c>
      <c r="AF98" s="411">
        <f t="shared" si="46"/>
        <v>586092.15999999992</v>
      </c>
      <c r="AG98" s="411">
        <f t="shared" si="46"/>
        <v>605804.8600000001</v>
      </c>
      <c r="AH98" s="411">
        <v>650302.6799999997</v>
      </c>
      <c r="AI98" s="411">
        <f t="shared" si="47"/>
        <v>682315.29</v>
      </c>
      <c r="AJ98" s="411">
        <v>709102.46999999974</v>
      </c>
      <c r="AK98" s="604">
        <v>758683.7799999998</v>
      </c>
      <c r="AL98" s="411"/>
      <c r="AM98" s="411"/>
      <c r="AN98" s="411"/>
      <c r="AO98" s="411"/>
      <c r="AP98" s="411"/>
      <c r="AQ98" s="411"/>
      <c r="AR98" s="411"/>
      <c r="AS98" s="411"/>
      <c r="AT98" s="411"/>
      <c r="AU98" s="411"/>
      <c r="AV98" s="411"/>
      <c r="AW98" s="329">
        <f t="shared" si="48"/>
        <v>-34937.759752614889</v>
      </c>
      <c r="AX98" s="159">
        <f t="shared" si="48"/>
        <v>-43487.021860015113</v>
      </c>
      <c r="AY98" s="159">
        <f t="shared" si="48"/>
        <v>-55789.137046768214</v>
      </c>
      <c r="AZ98" s="159">
        <f t="shared" si="48"/>
        <v>-62480.883883387432</v>
      </c>
      <c r="BA98" s="159">
        <f t="shared" si="48"/>
        <v>-112480.80013044865</v>
      </c>
      <c r="BB98" s="159">
        <f t="shared" si="48"/>
        <v>-142714.58397651091</v>
      </c>
      <c r="BC98" s="159">
        <f t="shared" si="48"/>
        <v>-93463.789220446488</v>
      </c>
      <c r="BD98" s="159">
        <f t="shared" si="48"/>
        <v>-67584.227011137642</v>
      </c>
      <c r="BE98" s="159">
        <f t="shared" si="48"/>
        <v>-32821.910908083897</v>
      </c>
      <c r="BF98" s="173">
        <f t="shared" si="48"/>
        <v>-63820.010000000359</v>
      </c>
      <c r="BG98" s="390"/>
    </row>
    <row r="99" spans="1:59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49">SUM(AF94:AF98)</f>
        <v>50312413.56000001</v>
      </c>
      <c r="AG99" s="516">
        <f t="shared" ref="AG99" si="50">SUM(AG94:AG98)</f>
        <v>53460345.269999996</v>
      </c>
      <c r="AH99" s="516">
        <v>41310437.240000002</v>
      </c>
      <c r="AI99" s="516">
        <f t="shared" ref="AI99" si="51">SUM(AI94:AI98)</f>
        <v>42611918.040000007</v>
      </c>
      <c r="AJ99" s="516">
        <v>48269136.900000006</v>
      </c>
      <c r="AK99" s="605">
        <v>57445203.859999999</v>
      </c>
      <c r="AL99" s="516"/>
      <c r="AM99" s="516"/>
      <c r="AN99" s="516"/>
      <c r="AO99" s="516"/>
      <c r="AP99" s="516"/>
      <c r="AQ99" s="516"/>
      <c r="AR99" s="516"/>
      <c r="AS99" s="516"/>
      <c r="AT99" s="516"/>
      <c r="AU99" s="516"/>
      <c r="AV99" s="516"/>
      <c r="AW99" s="328">
        <f t="shared" si="48"/>
        <v>-6598559.8099999875</v>
      </c>
      <c r="AX99" s="158">
        <f t="shared" si="48"/>
        <v>-3635851.8200000226</v>
      </c>
      <c r="AY99" s="158">
        <f t="shared" si="48"/>
        <v>316684.94999999553</v>
      </c>
      <c r="AZ99" s="158">
        <f t="shared" si="48"/>
        <v>290208.07999999076</v>
      </c>
      <c r="BA99" s="158">
        <f t="shared" si="48"/>
        <v>1199100.009999983</v>
      </c>
      <c r="BB99" s="158">
        <f t="shared" si="48"/>
        <v>-20762.010000020266</v>
      </c>
      <c r="BC99" s="158">
        <f t="shared" si="48"/>
        <v>-2659118.8400000036</v>
      </c>
      <c r="BD99" s="158">
        <f t="shared" si="48"/>
        <v>2073571.4300000072</v>
      </c>
      <c r="BE99" s="158">
        <f t="shared" si="48"/>
        <v>-5069181.4599999934</v>
      </c>
      <c r="BF99" s="171">
        <f t="shared" si="48"/>
        <v>-1312444.8499999791</v>
      </c>
      <c r="BG99" s="390"/>
    </row>
    <row r="100" spans="1:59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8"/>
      <c r="AK100" s="606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601">
        <v>21451991.18</v>
      </c>
      <c r="AL101" s="408"/>
      <c r="AM101" s="408"/>
      <c r="AN101" s="408"/>
      <c r="AO101" s="408"/>
      <c r="AP101" s="408"/>
      <c r="AQ101" s="408"/>
      <c r="AR101" s="408"/>
      <c r="AS101" s="408"/>
      <c r="AT101" s="408"/>
      <c r="AU101" s="408"/>
      <c r="AV101" s="408"/>
      <c r="AW101" s="261">
        <f t="shared" ref="AW101:BF106" si="52">O101-C101</f>
        <v>-1261435.1999999993</v>
      </c>
      <c r="AX101" s="66">
        <f t="shared" si="52"/>
        <v>-2019874.4699999988</v>
      </c>
      <c r="AY101" s="66">
        <f t="shared" si="52"/>
        <v>-1158248.4600000009</v>
      </c>
      <c r="AZ101" s="66">
        <f t="shared" si="52"/>
        <v>2267841.8600000013</v>
      </c>
      <c r="BA101" s="66">
        <f t="shared" si="52"/>
        <v>1106781.3000000007</v>
      </c>
      <c r="BB101" s="66">
        <f t="shared" si="52"/>
        <v>1609205.6000000015</v>
      </c>
      <c r="BC101" s="66">
        <f t="shared" si="52"/>
        <v>494016.70999999717</v>
      </c>
      <c r="BD101" s="66">
        <f t="shared" si="52"/>
        <v>-1302167.9299999997</v>
      </c>
      <c r="BE101" s="66">
        <f t="shared" si="52"/>
        <v>1043400.0700000003</v>
      </c>
      <c r="BF101" s="106">
        <f t="shared" si="52"/>
        <v>403865.45000000112</v>
      </c>
      <c r="BG101" s="359"/>
    </row>
    <row r="102" spans="1:59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601">
        <v>2139294.2000000002</v>
      </c>
      <c r="AL102" s="408"/>
      <c r="AM102" s="408"/>
      <c r="AN102" s="408"/>
      <c r="AO102" s="408"/>
      <c r="AP102" s="408"/>
      <c r="AQ102" s="408"/>
      <c r="AR102" s="408"/>
      <c r="AS102" s="408"/>
      <c r="AT102" s="408"/>
      <c r="AU102" s="408"/>
      <c r="AV102" s="408"/>
      <c r="AW102" s="261">
        <f t="shared" si="52"/>
        <v>-738600.5700000003</v>
      </c>
      <c r="AX102" s="66">
        <f t="shared" si="52"/>
        <v>-615033.39999999991</v>
      </c>
      <c r="AY102" s="66">
        <f t="shared" si="52"/>
        <v>-394617.09999999963</v>
      </c>
      <c r="AZ102" s="66">
        <f t="shared" si="52"/>
        <v>-21691.310000000056</v>
      </c>
      <c r="BA102" s="66">
        <f t="shared" si="52"/>
        <v>233710.62000000011</v>
      </c>
      <c r="BB102" s="66">
        <f t="shared" si="52"/>
        <v>-116586.81999999983</v>
      </c>
      <c r="BC102" s="66">
        <f t="shared" si="52"/>
        <v>-180562.5</v>
      </c>
      <c r="BD102" s="66">
        <f t="shared" si="52"/>
        <v>-181771.85999999987</v>
      </c>
      <c r="BE102" s="66">
        <f t="shared" si="52"/>
        <v>-167822.22999999998</v>
      </c>
      <c r="BF102" s="106">
        <f t="shared" si="52"/>
        <v>217674.77000000002</v>
      </c>
      <c r="BG102" s="359"/>
    </row>
    <row r="103" spans="1:59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601">
        <v>7754796.8700000001</v>
      </c>
      <c r="AL103" s="408"/>
      <c r="AM103" s="408"/>
      <c r="AN103" s="408"/>
      <c r="AO103" s="408"/>
      <c r="AP103" s="408"/>
      <c r="AQ103" s="408"/>
      <c r="AR103" s="408"/>
      <c r="AS103" s="408"/>
      <c r="AT103" s="408"/>
      <c r="AU103" s="408"/>
      <c r="AV103" s="408"/>
      <c r="AW103" s="261">
        <f t="shared" si="52"/>
        <v>-1944039.37</v>
      </c>
      <c r="AX103" s="66">
        <f t="shared" si="52"/>
        <v>-1495810.5300000012</v>
      </c>
      <c r="AY103" s="66">
        <f t="shared" si="52"/>
        <v>-1605366.6800000034</v>
      </c>
      <c r="AZ103" s="66">
        <f t="shared" si="52"/>
        <v>-859610.99999999907</v>
      </c>
      <c r="BA103" s="66">
        <f t="shared" si="52"/>
        <v>-1150460.5700000003</v>
      </c>
      <c r="BB103" s="66">
        <f t="shared" si="52"/>
        <v>-1344286.6800000034</v>
      </c>
      <c r="BC103" s="66">
        <f t="shared" si="52"/>
        <v>-821291.50999999978</v>
      </c>
      <c r="BD103" s="66">
        <f t="shared" si="52"/>
        <v>-2044118.1500000004</v>
      </c>
      <c r="BE103" s="66">
        <f t="shared" si="52"/>
        <v>-265167.00000000279</v>
      </c>
      <c r="BF103" s="106">
        <f t="shared" si="52"/>
        <v>-1154141.6599999983</v>
      </c>
      <c r="BG103" s="359"/>
    </row>
    <row r="104" spans="1:59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601">
        <v>9259550.7799999993</v>
      </c>
      <c r="AL104" s="408"/>
      <c r="AM104" s="408"/>
      <c r="AN104" s="408"/>
      <c r="AO104" s="408"/>
      <c r="AP104" s="408"/>
      <c r="AQ104" s="408"/>
      <c r="AR104" s="408"/>
      <c r="AS104" s="408"/>
      <c r="AT104" s="408"/>
      <c r="AU104" s="408"/>
      <c r="AV104" s="408"/>
      <c r="AW104" s="261">
        <f t="shared" si="52"/>
        <v>-2859503.8499999996</v>
      </c>
      <c r="AX104" s="66">
        <f t="shared" si="52"/>
        <v>-3687625.75</v>
      </c>
      <c r="AY104" s="66">
        <f t="shared" si="52"/>
        <v>-1310323.0600000005</v>
      </c>
      <c r="AZ104" s="66">
        <f t="shared" si="52"/>
        <v>-1253812.2400000021</v>
      </c>
      <c r="BA104" s="66">
        <f t="shared" si="52"/>
        <v>-2997004.51</v>
      </c>
      <c r="BB104" s="66">
        <f t="shared" si="52"/>
        <v>-1816670.9800000023</v>
      </c>
      <c r="BC104" s="66">
        <f t="shared" si="52"/>
        <v>-303479.58999999985</v>
      </c>
      <c r="BD104" s="66">
        <f t="shared" si="52"/>
        <v>-3617759.8900000043</v>
      </c>
      <c r="BE104" s="66">
        <f t="shared" si="52"/>
        <v>-379992.70999999903</v>
      </c>
      <c r="BF104" s="106">
        <f t="shared" si="52"/>
        <v>-2072626.7200000007</v>
      </c>
      <c r="BG104" s="359"/>
    </row>
    <row r="105" spans="1:59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601">
        <v>1231742.06</v>
      </c>
      <c r="AL105" s="408"/>
      <c r="AM105" s="408"/>
      <c r="AN105" s="408"/>
      <c r="AO105" s="408"/>
      <c r="AP105" s="408"/>
      <c r="AQ105" s="408"/>
      <c r="AR105" s="408"/>
      <c r="AS105" s="408"/>
      <c r="AT105" s="408"/>
      <c r="AU105" s="408"/>
      <c r="AV105" s="408"/>
      <c r="AW105" s="261">
        <f t="shared" si="52"/>
        <v>-46753.730000000214</v>
      </c>
      <c r="AX105" s="66">
        <f t="shared" si="52"/>
        <v>-656427.42000000039</v>
      </c>
      <c r="AY105" s="66">
        <f t="shared" si="52"/>
        <v>-469572.80999999982</v>
      </c>
      <c r="AZ105" s="66">
        <f t="shared" si="52"/>
        <v>-102534.70999999996</v>
      </c>
      <c r="BA105" s="66">
        <f t="shared" si="52"/>
        <v>-603719.98</v>
      </c>
      <c r="BB105" s="66">
        <f t="shared" si="52"/>
        <v>-609188.04999999981</v>
      </c>
      <c r="BC105" s="66">
        <f t="shared" si="52"/>
        <v>-519994.90999999992</v>
      </c>
      <c r="BD105" s="66">
        <f t="shared" si="52"/>
        <v>-557904.91000000038</v>
      </c>
      <c r="BE105" s="66">
        <f t="shared" si="52"/>
        <v>-460703.62999999989</v>
      </c>
      <c r="BF105" s="106">
        <f t="shared" si="52"/>
        <v>-552169.58000000031</v>
      </c>
      <c r="BG105" s="359"/>
    </row>
    <row r="106" spans="1:59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53">SUM(Q101:Q105)</f>
        <v>36542664</v>
      </c>
      <c r="R106" s="253">
        <f t="shared" si="53"/>
        <v>37303713</v>
      </c>
      <c r="S106" s="253">
        <f t="shared" si="53"/>
        <v>41060476</v>
      </c>
      <c r="T106" s="253">
        <f t="shared" si="53"/>
        <v>45230761.379999988</v>
      </c>
      <c r="U106" s="253">
        <f t="shared" si="53"/>
        <v>44105321</v>
      </c>
      <c r="V106" s="253">
        <f t="shared" si="53"/>
        <v>38129783.399999999</v>
      </c>
      <c r="W106" s="253">
        <f t="shared" si="53"/>
        <v>35824700</v>
      </c>
      <c r="X106" s="450">
        <v>35824700</v>
      </c>
      <c r="Y106" s="253">
        <f t="shared" ref="Y106:AD106" si="54">SUM(Y101:Y105)</f>
        <v>38511237</v>
      </c>
      <c r="Z106" s="253">
        <f t="shared" si="54"/>
        <v>40490760</v>
      </c>
      <c r="AA106" s="253">
        <f t="shared" si="54"/>
        <v>49856065</v>
      </c>
      <c r="AB106" s="253">
        <f t="shared" si="54"/>
        <v>39362386</v>
      </c>
      <c r="AC106" s="253">
        <f t="shared" si="54"/>
        <v>35415235</v>
      </c>
      <c r="AD106" s="411">
        <f t="shared" si="54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>SUM(AH101:AH105)</f>
        <v>47222720.839999996</v>
      </c>
      <c r="AI106" s="411">
        <f>SUM(AI101:AI105)</f>
        <v>37209643.509999998</v>
      </c>
      <c r="AJ106" s="411">
        <f>SUM(AJ101:AJ105)</f>
        <v>51748140.559999995</v>
      </c>
      <c r="AK106" s="604">
        <f>SUM(AK101:AK105)</f>
        <v>41837375.090000004</v>
      </c>
      <c r="AL106" s="411"/>
      <c r="AM106" s="411"/>
      <c r="AN106" s="411"/>
      <c r="AO106" s="411"/>
      <c r="AP106" s="411"/>
      <c r="AQ106" s="411"/>
      <c r="AR106" s="411"/>
      <c r="AS106" s="411"/>
      <c r="AT106" s="411"/>
      <c r="AU106" s="411"/>
      <c r="AV106" s="411"/>
      <c r="AW106" s="298">
        <f t="shared" si="52"/>
        <v>-6850332.7199999988</v>
      </c>
      <c r="AX106" s="60">
        <f t="shared" si="52"/>
        <v>-8474771.5700000003</v>
      </c>
      <c r="AY106" s="59">
        <f t="shared" si="52"/>
        <v>-4938128.1100000069</v>
      </c>
      <c r="AZ106" s="59">
        <f t="shared" si="52"/>
        <v>30192.60000000149</v>
      </c>
      <c r="BA106" s="59">
        <f t="shared" si="52"/>
        <v>-3410693.1399999931</v>
      </c>
      <c r="BB106" s="59">
        <f t="shared" si="52"/>
        <v>-2277526.9300000146</v>
      </c>
      <c r="BC106" s="59">
        <f t="shared" si="52"/>
        <v>-1331311.799999997</v>
      </c>
      <c r="BD106" s="59">
        <f t="shared" si="52"/>
        <v>-7703722.7400000021</v>
      </c>
      <c r="BE106" s="59">
        <f t="shared" si="52"/>
        <v>-230285.50000000745</v>
      </c>
      <c r="BF106" s="107">
        <f t="shared" si="52"/>
        <v>-2901236.7399999946</v>
      </c>
      <c r="BG106" s="359"/>
    </row>
    <row r="107" spans="1:59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9"/>
      <c r="AK107" s="607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90">
        <v>130872</v>
      </c>
      <c r="AK108" s="608">
        <v>127260</v>
      </c>
      <c r="AL108" s="524"/>
      <c r="AM108" s="524"/>
      <c r="AN108" s="524"/>
      <c r="AO108" s="524"/>
      <c r="AP108" s="524"/>
      <c r="AQ108" s="524"/>
      <c r="AR108" s="524"/>
      <c r="AS108" s="524"/>
      <c r="AT108" s="524"/>
      <c r="AU108" s="524"/>
      <c r="AV108" s="524"/>
      <c r="AW108" s="300">
        <f t="shared" ref="AW108:BF113" si="55">O108-C108</f>
        <v>2574</v>
      </c>
      <c r="AX108" s="86">
        <f t="shared" si="55"/>
        <v>-3114</v>
      </c>
      <c r="AY108" s="86">
        <f t="shared" si="55"/>
        <v>-11652</v>
      </c>
      <c r="AZ108" s="86">
        <f t="shared" si="55"/>
        <v>10473</v>
      </c>
      <c r="BA108" s="86">
        <f t="shared" si="55"/>
        <v>-9578</v>
      </c>
      <c r="BB108" s="86">
        <f t="shared" si="55"/>
        <v>-4116</v>
      </c>
      <c r="BC108" s="86">
        <f t="shared" si="55"/>
        <v>-2433</v>
      </c>
      <c r="BD108" s="86">
        <f t="shared" si="55"/>
        <v>-18093</v>
      </c>
      <c r="BE108" s="86">
        <f t="shared" si="55"/>
        <v>111</v>
      </c>
      <c r="BF108" s="332">
        <f t="shared" si="55"/>
        <v>1343</v>
      </c>
      <c r="BG108" s="363"/>
    </row>
    <row r="109" spans="1:59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90">
        <v>35480</v>
      </c>
      <c r="AK109" s="608">
        <v>18023</v>
      </c>
      <c r="AL109" s="524"/>
      <c r="AM109" s="524"/>
      <c r="AN109" s="524"/>
      <c r="AO109" s="524"/>
      <c r="AP109" s="524"/>
      <c r="AQ109" s="524"/>
      <c r="AR109" s="524"/>
      <c r="AS109" s="524"/>
      <c r="AT109" s="524"/>
      <c r="AU109" s="524"/>
      <c r="AV109" s="524"/>
      <c r="AW109" s="300">
        <f t="shared" si="55"/>
        <v>-2265</v>
      </c>
      <c r="AX109" s="86">
        <f t="shared" si="55"/>
        <v>-1893</v>
      </c>
      <c r="AY109" s="86">
        <f t="shared" si="55"/>
        <v>-3064</v>
      </c>
      <c r="AZ109" s="86">
        <f t="shared" si="55"/>
        <v>351</v>
      </c>
      <c r="BA109" s="86">
        <f t="shared" si="55"/>
        <v>-398</v>
      </c>
      <c r="BB109" s="86">
        <f t="shared" si="55"/>
        <v>-2056</v>
      </c>
      <c r="BC109" s="86">
        <f t="shared" si="55"/>
        <v>-1874</v>
      </c>
      <c r="BD109" s="86">
        <f t="shared" si="55"/>
        <v>-2361</v>
      </c>
      <c r="BE109" s="86">
        <f t="shared" si="55"/>
        <v>-1311</v>
      </c>
      <c r="BF109" s="332">
        <f t="shared" si="55"/>
        <v>988</v>
      </c>
      <c r="BG109" s="363"/>
    </row>
    <row r="110" spans="1:59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90">
        <v>21380</v>
      </c>
      <c r="AK110" s="608">
        <v>16482</v>
      </c>
      <c r="AL110" s="524"/>
      <c r="AM110" s="524"/>
      <c r="AN110" s="524"/>
      <c r="AO110" s="524"/>
      <c r="AP110" s="524"/>
      <c r="AQ110" s="524"/>
      <c r="AR110" s="524"/>
      <c r="AS110" s="524"/>
      <c r="AT110" s="524"/>
      <c r="AU110" s="524"/>
      <c r="AV110" s="524"/>
      <c r="AW110" s="300">
        <f t="shared" si="55"/>
        <v>-1040</v>
      </c>
      <c r="AX110" s="86">
        <f t="shared" si="55"/>
        <v>-747</v>
      </c>
      <c r="AY110" s="86">
        <f t="shared" si="55"/>
        <v>-1468</v>
      </c>
      <c r="AZ110" s="86">
        <f t="shared" si="55"/>
        <v>861</v>
      </c>
      <c r="BA110" s="86">
        <f t="shared" si="55"/>
        <v>-1036</v>
      </c>
      <c r="BB110" s="86">
        <f t="shared" si="55"/>
        <v>-824</v>
      </c>
      <c r="BC110" s="86">
        <f t="shared" si="55"/>
        <v>737</v>
      </c>
      <c r="BD110" s="86">
        <f t="shared" si="55"/>
        <v>-2999</v>
      </c>
      <c r="BE110" s="86">
        <f t="shared" si="55"/>
        <v>399</v>
      </c>
      <c r="BF110" s="332">
        <f t="shared" si="55"/>
        <v>-320</v>
      </c>
      <c r="BG110" s="363"/>
    </row>
    <row r="111" spans="1:59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90">
        <v>1207</v>
      </c>
      <c r="AK111" s="608">
        <v>958</v>
      </c>
      <c r="AL111" s="524"/>
      <c r="AM111" s="524"/>
      <c r="AN111" s="524"/>
      <c r="AO111" s="524"/>
      <c r="AP111" s="524"/>
      <c r="AQ111" s="524"/>
      <c r="AR111" s="524"/>
      <c r="AS111" s="524"/>
      <c r="AT111" s="524"/>
      <c r="AU111" s="524"/>
      <c r="AV111" s="524"/>
      <c r="AW111" s="300">
        <f t="shared" si="55"/>
        <v>-114</v>
      </c>
      <c r="AX111" s="86">
        <f t="shared" si="55"/>
        <v>-146</v>
      </c>
      <c r="AY111" s="86">
        <f t="shared" si="55"/>
        <v>-40</v>
      </c>
      <c r="AZ111" s="86">
        <f t="shared" si="55"/>
        <v>46</v>
      </c>
      <c r="BA111" s="86">
        <f t="shared" si="55"/>
        <v>-101</v>
      </c>
      <c r="BB111" s="86">
        <f t="shared" si="55"/>
        <v>10</v>
      </c>
      <c r="BC111" s="86">
        <f t="shared" si="55"/>
        <v>44</v>
      </c>
      <c r="BD111" s="86">
        <f t="shared" si="55"/>
        <v>-211</v>
      </c>
      <c r="BE111" s="86">
        <f t="shared" si="55"/>
        <v>57</v>
      </c>
      <c r="BF111" s="332">
        <f t="shared" si="55"/>
        <v>-75</v>
      </c>
      <c r="BG111" s="363"/>
    </row>
    <row r="112" spans="1:59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90">
        <v>1983</v>
      </c>
      <c r="AK112" s="608">
        <v>1497</v>
      </c>
      <c r="AL112" s="524"/>
      <c r="AM112" s="524"/>
      <c r="AN112" s="524"/>
      <c r="AO112" s="524"/>
      <c r="AP112" s="524"/>
      <c r="AQ112" s="524"/>
      <c r="AR112" s="524"/>
      <c r="AS112" s="524"/>
      <c r="AT112" s="524"/>
      <c r="AU112" s="524"/>
      <c r="AV112" s="524"/>
      <c r="AW112" s="300">
        <f t="shared" si="55"/>
        <v>-169</v>
      </c>
      <c r="AX112" s="86">
        <f t="shared" si="55"/>
        <v>-161</v>
      </c>
      <c r="AY112" s="86">
        <f t="shared" si="55"/>
        <v>-158</v>
      </c>
      <c r="AZ112" s="86">
        <f t="shared" si="55"/>
        <v>73</v>
      </c>
      <c r="BA112" s="86">
        <f t="shared" si="55"/>
        <v>-132</v>
      </c>
      <c r="BB112" s="86">
        <f t="shared" si="55"/>
        <v>-111</v>
      </c>
      <c r="BC112" s="86">
        <f t="shared" si="55"/>
        <v>7</v>
      </c>
      <c r="BD112" s="86">
        <f t="shared" si="55"/>
        <v>-226</v>
      </c>
      <c r="BE112" s="86">
        <f t="shared" si="55"/>
        <v>43</v>
      </c>
      <c r="BF112" s="332">
        <f t="shared" si="55"/>
        <v>-85</v>
      </c>
      <c r="BG112" s="363"/>
    </row>
    <row r="113" spans="1:59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56">SUM(U108:U112)</f>
        <v>174913</v>
      </c>
      <c r="V113" s="316">
        <f t="shared" si="56"/>
        <v>171183</v>
      </c>
      <c r="W113" s="316">
        <f t="shared" si="56"/>
        <v>170634</v>
      </c>
      <c r="X113" s="104">
        <f t="shared" si="56"/>
        <v>172669</v>
      </c>
      <c r="Y113" s="295">
        <f t="shared" si="56"/>
        <v>167745</v>
      </c>
      <c r="Z113" s="295">
        <f t="shared" si="56"/>
        <v>169251</v>
      </c>
      <c r="AA113" s="295">
        <f t="shared" si="56"/>
        <v>200263</v>
      </c>
      <c r="AB113" s="295">
        <f t="shared" si="56"/>
        <v>167894</v>
      </c>
      <c r="AC113" s="295">
        <f t="shared" si="56"/>
        <v>162068</v>
      </c>
      <c r="AD113" s="400">
        <f t="shared" si="5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>SUM(AH108:AH112)</f>
        <v>182389</v>
      </c>
      <c r="AI113" s="400">
        <f>SUM(AI108:AI112)</f>
        <v>177868</v>
      </c>
      <c r="AJ113" s="579">
        <f>SUM(AJ108:AJ112)</f>
        <v>190922</v>
      </c>
      <c r="AK113" s="593">
        <f>SUM(AK108:AK112)</f>
        <v>164220</v>
      </c>
      <c r="AL113" s="400"/>
      <c r="AM113" s="400"/>
      <c r="AN113" s="400"/>
      <c r="AO113" s="400"/>
      <c r="AP113" s="400"/>
      <c r="AQ113" s="400"/>
      <c r="AR113" s="400"/>
      <c r="AS113" s="400"/>
      <c r="AT113" s="400"/>
      <c r="AU113" s="400"/>
      <c r="AV113" s="400"/>
      <c r="AW113" s="301">
        <f t="shared" si="55"/>
        <v>-1014</v>
      </c>
      <c r="AX113" s="49">
        <f t="shared" si="55"/>
        <v>-6061</v>
      </c>
      <c r="AY113" s="49">
        <f t="shared" si="55"/>
        <v>-16382</v>
      </c>
      <c r="AZ113" s="49">
        <f t="shared" si="55"/>
        <v>11804</v>
      </c>
      <c r="BA113" s="49">
        <f t="shared" si="55"/>
        <v>-11245</v>
      </c>
      <c r="BB113" s="49">
        <f t="shared" si="55"/>
        <v>-7097</v>
      </c>
      <c r="BC113" s="49">
        <f t="shared" si="55"/>
        <v>-3519</v>
      </c>
      <c r="BD113" s="49">
        <f t="shared" si="55"/>
        <v>-23890</v>
      </c>
      <c r="BE113" s="49">
        <f t="shared" si="55"/>
        <v>-701</v>
      </c>
      <c r="BF113" s="104">
        <f t="shared" si="55"/>
        <v>1851</v>
      </c>
      <c r="BG113" s="363"/>
    </row>
    <row r="114" spans="1:59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91"/>
      <c r="AK114" s="609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57">Q94-Q101</f>
        <v>1232819.9599999972</v>
      </c>
      <c r="R115" s="237">
        <f t="shared" si="57"/>
        <v>1895664.4200000018</v>
      </c>
      <c r="S115" s="237">
        <f t="shared" ref="S115:AE115" si="58">S94-S101</f>
        <v>6119079.379999999</v>
      </c>
      <c r="T115" s="237">
        <f t="shared" si="58"/>
        <v>2930410.5599999949</v>
      </c>
      <c r="U115" s="250">
        <f t="shared" si="58"/>
        <v>-1483648.0099999979</v>
      </c>
      <c r="V115" s="250">
        <f t="shared" si="58"/>
        <v>-197713.59999999776</v>
      </c>
      <c r="W115" s="250">
        <f t="shared" si="58"/>
        <v>976336.84000000358</v>
      </c>
      <c r="X115" s="453">
        <f t="shared" si="58"/>
        <v>4287723.3500000164</v>
      </c>
      <c r="Y115" s="71">
        <f t="shared" si="58"/>
        <v>5218563.700000003</v>
      </c>
      <c r="Z115" s="71">
        <f t="shared" si="58"/>
        <v>3718068.8499999978</v>
      </c>
      <c r="AA115" s="71">
        <f t="shared" si="58"/>
        <v>-2115651.0999999978</v>
      </c>
      <c r="AB115" s="71">
        <f t="shared" si="58"/>
        <v>1005109.6700000018</v>
      </c>
      <c r="AC115" s="71">
        <f t="shared" si="58"/>
        <v>70579.04999999702</v>
      </c>
      <c r="AD115" s="408">
        <f t="shared" si="58"/>
        <v>2898668.929999996</v>
      </c>
      <c r="AE115" s="408">
        <f t="shared" si="58"/>
        <v>2964353.5599999949</v>
      </c>
      <c r="AF115" s="408">
        <f t="shared" ref="AF115:AG115" si="59">AF94-AF101</f>
        <v>513774.61000000685</v>
      </c>
      <c r="AG115" s="408">
        <f t="shared" si="59"/>
        <v>380768.4299999997</v>
      </c>
      <c r="AH115" s="408">
        <f t="shared" ref="AH115:AI115" si="60">AH94-AH101</f>
        <v>-3602471.320000004</v>
      </c>
      <c r="AI115" s="408">
        <f t="shared" si="60"/>
        <v>30858.95000000298</v>
      </c>
      <c r="AJ115" s="411">
        <f t="shared" ref="AJ115:AK115" si="61">AJ94-AJ101</f>
        <v>3113029.6200000048</v>
      </c>
      <c r="AK115" s="601">
        <f t="shared" ref="AK115" si="62">AK94-AK101</f>
        <v>6193057.5900000036</v>
      </c>
      <c r="AL115" s="408"/>
      <c r="AM115" s="408"/>
      <c r="AN115" s="408"/>
      <c r="AO115" s="408"/>
      <c r="AP115" s="408"/>
      <c r="AQ115" s="408"/>
      <c r="AR115" s="408"/>
      <c r="AS115" s="408"/>
      <c r="AT115" s="408"/>
      <c r="AU115" s="408"/>
      <c r="AV115" s="408"/>
      <c r="AW115" s="261">
        <f t="shared" ref="AW115:BF120" si="63">O115-C115</f>
        <v>-443390.20909108594</v>
      </c>
      <c r="AX115" s="66">
        <f t="shared" si="63"/>
        <v>2662370.8091335706</v>
      </c>
      <c r="AY115" s="66">
        <f t="shared" si="63"/>
        <v>2397067.9893643372</v>
      </c>
      <c r="AZ115" s="66">
        <f t="shared" si="63"/>
        <v>-76922.107856785879</v>
      </c>
      <c r="BA115" s="66">
        <f t="shared" si="63"/>
        <v>2038412.893220976</v>
      </c>
      <c r="BB115" s="66">
        <f t="shared" si="63"/>
        <v>164220.18111424148</v>
      </c>
      <c r="BC115" s="66">
        <f t="shared" si="63"/>
        <v>-48157.139983002096</v>
      </c>
      <c r="BD115" s="66">
        <f t="shared" si="63"/>
        <v>2301602.8720367439</v>
      </c>
      <c r="BE115" s="66">
        <f t="shared" si="63"/>
        <v>-1390419.5342602357</v>
      </c>
      <c r="BF115" s="106">
        <f t="shared" si="63"/>
        <v>-1807806.0999999847</v>
      </c>
      <c r="BG115" s="359"/>
    </row>
    <row r="116" spans="1:59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57"/>
        <v>-224095.89999999944</v>
      </c>
      <c r="R116" s="237">
        <f t="shared" si="57"/>
        <v>410484.6400000006</v>
      </c>
      <c r="S116" s="237">
        <f t="shared" ref="S116:AE116" si="64">S95-S102</f>
        <v>895005.02000000048</v>
      </c>
      <c r="T116" s="237">
        <f t="shared" si="64"/>
        <v>1190970.5600000005</v>
      </c>
      <c r="U116" s="250">
        <f t="shared" si="64"/>
        <v>107151.49999999907</v>
      </c>
      <c r="V116" s="250">
        <f t="shared" si="64"/>
        <v>-23423.739999998827</v>
      </c>
      <c r="W116" s="250">
        <f t="shared" si="64"/>
        <v>705834.44999999972</v>
      </c>
      <c r="X116" s="453">
        <f t="shared" si="64"/>
        <v>1308326.6500000013</v>
      </c>
      <c r="Y116" s="71">
        <f t="shared" si="64"/>
        <v>1313831.1799999997</v>
      </c>
      <c r="Z116" s="71">
        <f t="shared" si="64"/>
        <v>1326466.379999999</v>
      </c>
      <c r="AA116" s="71">
        <f t="shared" si="64"/>
        <v>-214421.3599999994</v>
      </c>
      <c r="AB116" s="71">
        <f t="shared" si="64"/>
        <v>533446.46000000089</v>
      </c>
      <c r="AC116" s="71">
        <f t="shared" si="64"/>
        <v>360965.79999999888</v>
      </c>
      <c r="AD116" s="408">
        <f t="shared" si="64"/>
        <v>592787.89999999991</v>
      </c>
      <c r="AE116" s="408">
        <f t="shared" si="64"/>
        <v>831413.9299999997</v>
      </c>
      <c r="AF116" s="408">
        <f t="shared" ref="AF116:AG116" si="65">AF95-AF102</f>
        <v>473663.35999999987</v>
      </c>
      <c r="AG116" s="408">
        <f t="shared" si="65"/>
        <v>-148227.28999999957</v>
      </c>
      <c r="AH116" s="408">
        <f t="shared" ref="AH116:AI116" si="66">AH95-AH102</f>
        <v>-981105.89999999991</v>
      </c>
      <c r="AI116" s="408">
        <f t="shared" si="66"/>
        <v>417696.52999999933</v>
      </c>
      <c r="AJ116" s="411">
        <f t="shared" ref="AJ116:AK116" si="67">AJ95-AJ102</f>
        <v>-5425125.8799999999</v>
      </c>
      <c r="AK116" s="601">
        <f t="shared" ref="AK116" si="68">AK95-AK102</f>
        <v>2890427.5</v>
      </c>
      <c r="AL116" s="408"/>
      <c r="AM116" s="408"/>
      <c r="AN116" s="408"/>
      <c r="AO116" s="408"/>
      <c r="AP116" s="408"/>
      <c r="AQ116" s="408"/>
      <c r="AR116" s="408"/>
      <c r="AS116" s="408"/>
      <c r="AT116" s="408"/>
      <c r="AU116" s="408"/>
      <c r="AV116" s="408"/>
      <c r="AW116" s="261">
        <f t="shared" si="63"/>
        <v>484217.5566397002</v>
      </c>
      <c r="AX116" s="66">
        <f t="shared" si="63"/>
        <v>773301.54108399292</v>
      </c>
      <c r="AY116" s="66">
        <f t="shared" si="63"/>
        <v>554140.18469338771</v>
      </c>
      <c r="AZ116" s="66">
        <f t="shared" si="63"/>
        <v>568197.21045434801</v>
      </c>
      <c r="BA116" s="66">
        <f t="shared" si="63"/>
        <v>441284.00635273568</v>
      </c>
      <c r="BB116" s="66">
        <f t="shared" si="63"/>
        <v>700966.07246375503</v>
      </c>
      <c r="BC116" s="66">
        <f t="shared" si="63"/>
        <v>461716.37075628014</v>
      </c>
      <c r="BD116" s="66">
        <f t="shared" si="63"/>
        <v>652381.7563167708</v>
      </c>
      <c r="BE116" s="66">
        <f t="shared" si="63"/>
        <v>444787.24217294902</v>
      </c>
      <c r="BF116" s="106">
        <f t="shared" si="63"/>
        <v>21382.320000002161</v>
      </c>
      <c r="BG116" s="359"/>
    </row>
    <row r="117" spans="1:59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57"/>
        <v>86542.470000001602</v>
      </c>
      <c r="R117" s="237">
        <f t="shared" si="57"/>
        <v>585617.38000000082</v>
      </c>
      <c r="S117" s="237">
        <f t="shared" ref="S117:AE117" si="69">S96-S103</f>
        <v>883928.29999999888</v>
      </c>
      <c r="T117" s="237">
        <f t="shared" si="69"/>
        <v>153229.31999999844</v>
      </c>
      <c r="U117" s="250">
        <f t="shared" si="69"/>
        <v>-245625.33999999613</v>
      </c>
      <c r="V117" s="250">
        <f t="shared" si="69"/>
        <v>171747.67999999784</v>
      </c>
      <c r="W117" s="250">
        <f t="shared" si="69"/>
        <v>-1053378.1399999997</v>
      </c>
      <c r="X117" s="453">
        <f t="shared" si="69"/>
        <v>835259.34000000171</v>
      </c>
      <c r="Y117" s="71">
        <f t="shared" si="69"/>
        <v>1067553.2800000012</v>
      </c>
      <c r="Z117" s="71">
        <f t="shared" si="69"/>
        <v>21794.849999997765</v>
      </c>
      <c r="AA117" s="71">
        <f t="shared" si="69"/>
        <v>-901183.08999999985</v>
      </c>
      <c r="AB117" s="71">
        <f t="shared" si="69"/>
        <v>305527.53999999538</v>
      </c>
      <c r="AC117" s="71">
        <f t="shared" si="69"/>
        <v>535886.62000000104</v>
      </c>
      <c r="AD117" s="408">
        <f t="shared" si="69"/>
        <v>1092349.6799999997</v>
      </c>
      <c r="AE117" s="408">
        <f t="shared" si="69"/>
        <v>1566260.1399999969</v>
      </c>
      <c r="AF117" s="408">
        <f t="shared" ref="AF117:AG117" si="70">AF96-AF103</f>
        <v>-503765.05999999866</v>
      </c>
      <c r="AG117" s="408">
        <f t="shared" si="70"/>
        <v>1574543.6399999969</v>
      </c>
      <c r="AH117" s="408">
        <f t="shared" ref="AH117:AI117" si="71">AH96-AH103</f>
        <v>-893914.23000000231</v>
      </c>
      <c r="AI117" s="408">
        <f t="shared" si="71"/>
        <v>813024.29999999888</v>
      </c>
      <c r="AJ117" s="411">
        <f t="shared" ref="AJ117:AK117" si="72">AJ96-AJ103</f>
        <v>-540256.4299999997</v>
      </c>
      <c r="AK117" s="601">
        <f t="shared" ref="AK117" si="73">AK96-AK103</f>
        <v>2048763.1499999957</v>
      </c>
      <c r="AL117" s="408"/>
      <c r="AM117" s="408"/>
      <c r="AN117" s="408"/>
      <c r="AO117" s="408"/>
      <c r="AP117" s="408"/>
      <c r="AQ117" s="408"/>
      <c r="AR117" s="408"/>
      <c r="AS117" s="408"/>
      <c r="AT117" s="408"/>
      <c r="AU117" s="408"/>
      <c r="AV117" s="408"/>
      <c r="AW117" s="261">
        <f t="shared" si="63"/>
        <v>-900037.47500247788</v>
      </c>
      <c r="AX117" s="66">
        <f t="shared" si="63"/>
        <v>217249.20289430581</v>
      </c>
      <c r="AY117" s="66">
        <f t="shared" si="63"/>
        <v>97565.943244325928</v>
      </c>
      <c r="AZ117" s="66">
        <f t="shared" si="63"/>
        <v>301173.65476932097</v>
      </c>
      <c r="BA117" s="66">
        <f t="shared" si="63"/>
        <v>534485.27592443861</v>
      </c>
      <c r="BB117" s="66">
        <f t="shared" si="63"/>
        <v>-35842.984768470749</v>
      </c>
      <c r="BC117" s="66">
        <f t="shared" si="63"/>
        <v>20308.467482132837</v>
      </c>
      <c r="BD117" s="66">
        <f t="shared" si="63"/>
        <v>2075940.5048109312</v>
      </c>
      <c r="BE117" s="66">
        <f t="shared" si="63"/>
        <v>-1161100.1828616019</v>
      </c>
      <c r="BF117" s="106">
        <f t="shared" si="63"/>
        <v>278270.79000000097</v>
      </c>
      <c r="BG117" s="359"/>
    </row>
    <row r="118" spans="1:59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57"/>
        <v>3146584.2799999993</v>
      </c>
      <c r="R118" s="237">
        <f t="shared" si="57"/>
        <v>2401557.3900000006</v>
      </c>
      <c r="S118" s="237">
        <f t="shared" ref="S118:AE118" si="74">S97-S104</f>
        <v>3517202.0099999979</v>
      </c>
      <c r="T118" s="237">
        <f t="shared" si="74"/>
        <v>3220230.9200000018</v>
      </c>
      <c r="U118" s="250">
        <f t="shared" si="74"/>
        <v>697687</v>
      </c>
      <c r="V118" s="250">
        <f t="shared" si="74"/>
        <v>2675752.910000002</v>
      </c>
      <c r="W118" s="250">
        <f t="shared" si="74"/>
        <v>324595.24000000209</v>
      </c>
      <c r="X118" s="453">
        <f t="shared" si="74"/>
        <v>3301988.6699999981</v>
      </c>
      <c r="Y118" s="71">
        <f t="shared" si="74"/>
        <v>2938520.8700000048</v>
      </c>
      <c r="Z118" s="71">
        <f t="shared" si="74"/>
        <v>2581557.1100000013</v>
      </c>
      <c r="AA118" s="71">
        <f t="shared" si="74"/>
        <v>951739.72999999858</v>
      </c>
      <c r="AB118" s="71">
        <f t="shared" si="74"/>
        <v>2819748.7700000014</v>
      </c>
      <c r="AC118" s="71">
        <f t="shared" si="74"/>
        <v>2237384.4600000009</v>
      </c>
      <c r="AD118" s="408">
        <f t="shared" si="74"/>
        <v>3070985.1100000031</v>
      </c>
      <c r="AE118" s="408">
        <f t="shared" si="74"/>
        <v>2863727.7999999989</v>
      </c>
      <c r="AF118" s="408">
        <f t="shared" ref="AF118:AG118" si="75">AF97-AF104</f>
        <v>3051599.9600000028</v>
      </c>
      <c r="AG118" s="408">
        <f t="shared" si="75"/>
        <v>4967727.5</v>
      </c>
      <c r="AH118" s="408">
        <f t="shared" ref="AH118:AI118" si="76">AH97-AH104</f>
        <v>603251.07000000216</v>
      </c>
      <c r="AI118" s="408">
        <f t="shared" si="76"/>
        <v>4753771.3800000027</v>
      </c>
      <c r="AJ118" s="411">
        <f t="shared" ref="AJ118:AK118" si="77">AJ97-AJ104</f>
        <v>422150.63000000082</v>
      </c>
      <c r="AK118" s="601">
        <f t="shared" ref="AK118" si="78">AK97-AK104</f>
        <v>4948638.8100000005</v>
      </c>
      <c r="AL118" s="408"/>
      <c r="AM118" s="408"/>
      <c r="AN118" s="408"/>
      <c r="AO118" s="408"/>
      <c r="AP118" s="408"/>
      <c r="AQ118" s="408"/>
      <c r="AR118" s="408"/>
      <c r="AS118" s="408"/>
      <c r="AT118" s="408"/>
      <c r="AU118" s="408"/>
      <c r="AV118" s="408"/>
      <c r="AW118" s="261">
        <f t="shared" si="63"/>
        <v>1099167.0672064833</v>
      </c>
      <c r="AX118" s="66">
        <f t="shared" si="63"/>
        <v>573057.79874812812</v>
      </c>
      <c r="AY118" s="66">
        <f t="shared" si="63"/>
        <v>1792255.2697447147</v>
      </c>
      <c r="AZ118" s="66">
        <f t="shared" si="63"/>
        <v>-572487.10348349623</v>
      </c>
      <c r="BA118" s="66">
        <f t="shared" si="63"/>
        <v>1104371.794632284</v>
      </c>
      <c r="BB118" s="66">
        <f t="shared" si="63"/>
        <v>960948.18516697362</v>
      </c>
      <c r="BC118" s="66">
        <f t="shared" si="63"/>
        <v>-2188205.8590349555</v>
      </c>
      <c r="BD118" s="66">
        <f t="shared" si="63"/>
        <v>4257048.3538467083</v>
      </c>
      <c r="BE118" s="66">
        <f t="shared" si="63"/>
        <v>-3160045.2041430213</v>
      </c>
      <c r="BF118" s="106">
        <f t="shared" si="63"/>
        <v>2864756.3100000005</v>
      </c>
      <c r="BG118" s="359"/>
    </row>
    <row r="119" spans="1:59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57"/>
        <v>-636207.26</v>
      </c>
      <c r="R119" s="237">
        <f t="shared" si="57"/>
        <v>-985789.91000000015</v>
      </c>
      <c r="S119" s="237">
        <f t="shared" ref="S119:AE119" si="79">S98-S105</f>
        <v>-815466.00000000023</v>
      </c>
      <c r="T119" s="237">
        <f t="shared" si="79"/>
        <v>-865070.85000000021</v>
      </c>
      <c r="U119" s="250">
        <f t="shared" si="79"/>
        <v>-825741.95000000019</v>
      </c>
      <c r="V119" s="250">
        <f t="shared" si="79"/>
        <v>-964605.47999999986</v>
      </c>
      <c r="W119" s="250">
        <f t="shared" si="79"/>
        <v>-662562.9800000001</v>
      </c>
      <c r="X119" s="453">
        <f t="shared" si="79"/>
        <v>-514649.20000000007</v>
      </c>
      <c r="Y119" s="71">
        <f t="shared" si="79"/>
        <v>-577741.9600000002</v>
      </c>
      <c r="Z119" s="71">
        <f t="shared" si="79"/>
        <v>-650503.00999999989</v>
      </c>
      <c r="AA119" s="71">
        <f t="shared" si="79"/>
        <v>-1017207.2400000005</v>
      </c>
      <c r="AB119" s="71">
        <f t="shared" si="79"/>
        <v>-682328.81000000029</v>
      </c>
      <c r="AC119" s="71">
        <f t="shared" si="79"/>
        <v>-664678.22</v>
      </c>
      <c r="AD119" s="408">
        <f t="shared" si="79"/>
        <v>-749038.80000000016</v>
      </c>
      <c r="AE119" s="408">
        <f t="shared" si="79"/>
        <v>-864623.08000000007</v>
      </c>
      <c r="AF119" s="408">
        <f t="shared" ref="AF119:AG119" si="80">AF98-AF105</f>
        <v>-1124896.49</v>
      </c>
      <c r="AG119" s="408">
        <f t="shared" si="80"/>
        <v>-684798.0299999998</v>
      </c>
      <c r="AH119" s="408">
        <f t="shared" ref="AH119:AI119" si="81">AH98-AH105</f>
        <v>-1038043.2200000002</v>
      </c>
      <c r="AI119" s="408">
        <f t="shared" si="81"/>
        <v>-613076.62999999989</v>
      </c>
      <c r="AJ119" s="411">
        <f t="shared" ref="AJ119:AK119" si="82">AJ98-AJ105</f>
        <v>-1048801.6000000003</v>
      </c>
      <c r="AK119" s="601">
        <f t="shared" ref="AK119" si="83">AK98-AK105</f>
        <v>-473058.28000000026</v>
      </c>
      <c r="AL119" s="408"/>
      <c r="AM119" s="408"/>
      <c r="AN119" s="408"/>
      <c r="AO119" s="408"/>
      <c r="AP119" s="408"/>
      <c r="AQ119" s="408"/>
      <c r="AR119" s="408"/>
      <c r="AS119" s="408"/>
      <c r="AT119" s="408"/>
      <c r="AU119" s="408"/>
      <c r="AV119" s="408"/>
      <c r="AW119" s="261">
        <f t="shared" si="63"/>
        <v>11815.970247385325</v>
      </c>
      <c r="AX119" s="66">
        <f t="shared" si="63"/>
        <v>612940.39813998528</v>
      </c>
      <c r="AY119" s="66">
        <f t="shared" si="63"/>
        <v>413783.67295323149</v>
      </c>
      <c r="AZ119" s="66">
        <f t="shared" si="63"/>
        <v>40053.82611661253</v>
      </c>
      <c r="BA119" s="66">
        <f t="shared" si="63"/>
        <v>491239.17986955144</v>
      </c>
      <c r="BB119" s="66">
        <f t="shared" si="63"/>
        <v>466473.46602348879</v>
      </c>
      <c r="BC119" s="66">
        <f t="shared" si="63"/>
        <v>426531.12077955343</v>
      </c>
      <c r="BD119" s="66">
        <f t="shared" si="63"/>
        <v>490320.68298886262</v>
      </c>
      <c r="BE119" s="66">
        <f t="shared" si="63"/>
        <v>427881.71909191587</v>
      </c>
      <c r="BF119" s="106">
        <f t="shared" si="63"/>
        <v>488349.56999999995</v>
      </c>
      <c r="BG119" s="359"/>
    </row>
    <row r="120" spans="1:59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84">U99-U106</f>
        <v>-1750176.799999997</v>
      </c>
      <c r="V120" s="251">
        <f t="shared" si="84"/>
        <v>1661757.7700000033</v>
      </c>
      <c r="W120" s="251">
        <f t="shared" si="84"/>
        <v>290825.41000000387</v>
      </c>
      <c r="X120" s="454">
        <f t="shared" si="84"/>
        <v>8962487.8100000173</v>
      </c>
      <c r="Y120" s="404">
        <f t="shared" si="84"/>
        <v>9960727.0700000077</v>
      </c>
      <c r="Z120" s="404">
        <f t="shared" si="84"/>
        <v>6997384.1799999997</v>
      </c>
      <c r="AA120" s="404">
        <f t="shared" si="84"/>
        <v>-3296723.0600000024</v>
      </c>
      <c r="AB120" s="404">
        <f t="shared" si="84"/>
        <v>3981503.6299999952</v>
      </c>
      <c r="AC120" s="404">
        <f t="shared" si="84"/>
        <v>2540137.7099999934</v>
      </c>
      <c r="AD120" s="404">
        <f>SUM(AD115:AD119)</f>
        <v>6905752.8199999994</v>
      </c>
      <c r="AE120" s="404">
        <f t="shared" ref="AE120:AJ120" si="85">AE99-AE106</f>
        <v>7361132.349999994</v>
      </c>
      <c r="AF120" s="404">
        <f t="shared" si="85"/>
        <v>2410376.3800000101</v>
      </c>
      <c r="AG120" s="404">
        <f t="shared" si="85"/>
        <v>6090014.2499999925</v>
      </c>
      <c r="AH120" s="404">
        <f t="shared" si="85"/>
        <v>-5912283.599999994</v>
      </c>
      <c r="AI120" s="404">
        <f t="shared" si="85"/>
        <v>5402274.5300000086</v>
      </c>
      <c r="AJ120" s="516">
        <f t="shared" si="85"/>
        <v>-3479003.659999989</v>
      </c>
      <c r="AK120" s="598">
        <f t="shared" ref="AK120" si="86">AK99-AK106</f>
        <v>15607828.769999996</v>
      </c>
      <c r="AL120" s="404"/>
      <c r="AM120" s="404"/>
      <c r="AN120" s="404"/>
      <c r="AO120" s="404"/>
      <c r="AP120" s="404"/>
      <c r="AQ120" s="404"/>
      <c r="AR120" s="404"/>
      <c r="AS120" s="404"/>
      <c r="AT120" s="404"/>
      <c r="AU120" s="404"/>
      <c r="AV120" s="404"/>
      <c r="AW120" s="262">
        <f t="shared" si="63"/>
        <v>251772.91000000504</v>
      </c>
      <c r="AX120" s="61">
        <f t="shared" si="63"/>
        <v>4838919.7499999832</v>
      </c>
      <c r="AY120" s="61">
        <f t="shared" si="63"/>
        <v>5254813.0599999968</v>
      </c>
      <c r="AZ120" s="61">
        <f t="shared" si="63"/>
        <v>260015.47999999905</v>
      </c>
      <c r="BA120" s="61">
        <f t="shared" si="63"/>
        <v>4609793.1499999873</v>
      </c>
      <c r="BB120" s="61">
        <f t="shared" si="63"/>
        <v>2256764.9199999878</v>
      </c>
      <c r="BC120" s="61">
        <f t="shared" si="63"/>
        <v>-1327807.0399999931</v>
      </c>
      <c r="BD120" s="61">
        <f t="shared" si="63"/>
        <v>9777294.1700000167</v>
      </c>
      <c r="BE120" s="61">
        <f t="shared" si="63"/>
        <v>-4838895.9599999962</v>
      </c>
      <c r="BF120" s="105">
        <f t="shared" si="63"/>
        <v>1588791.8900000192</v>
      </c>
      <c r="BG120" s="359"/>
    </row>
    <row r="121" spans="1:59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87">O122-C122</f>
        <v>0</v>
      </c>
      <c r="AX122" s="48">
        <f t="shared" si="87"/>
        <v>0</v>
      </c>
      <c r="AY122" s="48">
        <f t="shared" si="87"/>
        <v>0</v>
      </c>
      <c r="AZ122" s="48">
        <f t="shared" si="87"/>
        <v>0</v>
      </c>
      <c r="BA122" s="48">
        <f t="shared" si="87"/>
        <v>0</v>
      </c>
      <c r="BB122" s="48">
        <f t="shared" si="87"/>
        <v>0</v>
      </c>
      <c r="BC122" s="48">
        <f t="shared" si="87"/>
        <v>0</v>
      </c>
      <c r="BD122" s="48">
        <f t="shared" si="87"/>
        <v>0</v>
      </c>
      <c r="BE122" s="48">
        <f t="shared" si="87"/>
        <v>0</v>
      </c>
      <c r="BF122" s="116">
        <f t="shared" si="87"/>
        <v>0</v>
      </c>
      <c r="BG122" s="363"/>
    </row>
    <row r="123" spans="1:59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115">
        <f t="shared" si="87"/>
        <v>66</v>
      </c>
      <c r="AX123" s="48">
        <f t="shared" si="87"/>
        <v>-822</v>
      </c>
      <c r="AY123" s="48">
        <f t="shared" si="87"/>
        <v>-1506</v>
      </c>
      <c r="AZ123" s="48">
        <f t="shared" si="87"/>
        <v>-1505</v>
      </c>
      <c r="BA123" s="48">
        <f t="shared" si="87"/>
        <v>-1216</v>
      </c>
      <c r="BB123" s="48">
        <f t="shared" si="87"/>
        <v>-888</v>
      </c>
      <c r="BC123" s="48">
        <f t="shared" si="87"/>
        <v>-724</v>
      </c>
      <c r="BD123" s="48">
        <f t="shared" si="87"/>
        <v>-542</v>
      </c>
      <c r="BE123" s="48">
        <f t="shared" si="87"/>
        <v>-227</v>
      </c>
      <c r="BF123" s="116">
        <f t="shared" si="87"/>
        <v>-141</v>
      </c>
      <c r="BG123" s="363"/>
    </row>
    <row r="124" spans="1:59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87"/>
        <v>0</v>
      </c>
      <c r="AX124" s="48">
        <f t="shared" si="87"/>
        <v>0</v>
      </c>
      <c r="AY124" s="48">
        <f t="shared" si="87"/>
        <v>0</v>
      </c>
      <c r="AZ124" s="48">
        <f t="shared" si="87"/>
        <v>0</v>
      </c>
      <c r="BA124" s="48">
        <f t="shared" si="87"/>
        <v>0</v>
      </c>
      <c r="BB124" s="48">
        <f t="shared" si="87"/>
        <v>0</v>
      </c>
      <c r="BC124" s="48">
        <f t="shared" si="87"/>
        <v>0</v>
      </c>
      <c r="BD124" s="48">
        <f t="shared" si="87"/>
        <v>0</v>
      </c>
      <c r="BE124" s="48">
        <f t="shared" si="87"/>
        <v>0</v>
      </c>
      <c r="BF124" s="116">
        <f t="shared" si="87"/>
        <v>0</v>
      </c>
      <c r="BG124" s="363"/>
    </row>
    <row r="125" spans="1:59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87"/>
        <v>0</v>
      </c>
      <c r="AX125" s="48">
        <f t="shared" si="87"/>
        <v>0</v>
      </c>
      <c r="AY125" s="48">
        <f t="shared" si="87"/>
        <v>0</v>
      </c>
      <c r="AZ125" s="48">
        <f t="shared" si="87"/>
        <v>0</v>
      </c>
      <c r="BA125" s="48">
        <f t="shared" si="87"/>
        <v>0</v>
      </c>
      <c r="BB125" s="48">
        <f t="shared" si="87"/>
        <v>0</v>
      </c>
      <c r="BC125" s="48">
        <f t="shared" si="87"/>
        <v>0</v>
      </c>
      <c r="BD125" s="48">
        <f t="shared" si="87"/>
        <v>0</v>
      </c>
      <c r="BE125" s="48">
        <f t="shared" si="87"/>
        <v>0</v>
      </c>
      <c r="BF125" s="116">
        <f t="shared" si="87"/>
        <v>0</v>
      </c>
      <c r="BG125" s="363"/>
    </row>
    <row r="126" spans="1:59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87"/>
        <v>0</v>
      </c>
      <c r="AX126" s="48">
        <f t="shared" si="87"/>
        <v>0</v>
      </c>
      <c r="AY126" s="48">
        <f t="shared" si="87"/>
        <v>0</v>
      </c>
      <c r="AZ126" s="48">
        <f t="shared" si="87"/>
        <v>0</v>
      </c>
      <c r="BA126" s="48">
        <f t="shared" si="87"/>
        <v>0</v>
      </c>
      <c r="BB126" s="48">
        <f t="shared" si="87"/>
        <v>0</v>
      </c>
      <c r="BC126" s="48">
        <f t="shared" si="87"/>
        <v>0</v>
      </c>
      <c r="BD126" s="48">
        <f t="shared" si="87"/>
        <v>0</v>
      </c>
      <c r="BE126" s="48">
        <f t="shared" si="87"/>
        <v>0</v>
      </c>
      <c r="BF126" s="116">
        <f t="shared" si="87"/>
        <v>0</v>
      </c>
      <c r="BG126" s="363"/>
    </row>
    <row r="127" spans="1:59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88">SUM(U123:U126)</f>
        <v>2245</v>
      </c>
      <c r="V127" s="319">
        <f t="shared" si="88"/>
        <v>2255</v>
      </c>
      <c r="W127" s="319">
        <f t="shared" si="88"/>
        <v>2188</v>
      </c>
      <c r="X127" s="116">
        <f t="shared" si="88"/>
        <v>2001</v>
      </c>
      <c r="Y127" s="319">
        <f t="shared" si="88"/>
        <v>1965</v>
      </c>
      <c r="Z127" s="319">
        <f t="shared" si="88"/>
        <v>1990</v>
      </c>
      <c r="AA127" s="319">
        <f t="shared" si="88"/>
        <v>2296</v>
      </c>
      <c r="AB127" s="319">
        <f t="shared" si="88"/>
        <v>2389</v>
      </c>
      <c r="AC127" s="319">
        <f t="shared" si="88"/>
        <v>2607</v>
      </c>
      <c r="AD127" s="319">
        <f t="shared" si="88"/>
        <v>3962</v>
      </c>
      <c r="AE127" s="319">
        <f t="shared" si="88"/>
        <v>4232</v>
      </c>
      <c r="AF127" s="319">
        <f t="shared" si="88"/>
        <v>5350</v>
      </c>
      <c r="AG127" s="319">
        <f t="shared" si="88"/>
        <v>5356</v>
      </c>
      <c r="AH127" s="319">
        <f t="shared" si="88"/>
        <v>5269</v>
      </c>
      <c r="AI127" s="319">
        <f t="shared" si="88"/>
        <v>4950</v>
      </c>
      <c r="AJ127" s="319">
        <f t="shared" si="88"/>
        <v>4230</v>
      </c>
      <c r="AK127" s="531">
        <v>7490</v>
      </c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115">
        <f t="shared" si="87"/>
        <v>66</v>
      </c>
      <c r="AX127" s="48">
        <f t="shared" si="87"/>
        <v>-822</v>
      </c>
      <c r="AY127" s="48">
        <f t="shared" si="87"/>
        <v>-1506</v>
      </c>
      <c r="AZ127" s="48">
        <f t="shared" si="87"/>
        <v>-1505</v>
      </c>
      <c r="BA127" s="48">
        <f t="shared" si="87"/>
        <v>-1216</v>
      </c>
      <c r="BB127" s="48">
        <f t="shared" si="87"/>
        <v>-888</v>
      </c>
      <c r="BC127" s="48">
        <f t="shared" si="87"/>
        <v>-724</v>
      </c>
      <c r="BD127" s="48">
        <f t="shared" si="87"/>
        <v>-542</v>
      </c>
      <c r="BE127" s="48">
        <f t="shared" si="87"/>
        <v>-227</v>
      </c>
      <c r="BF127" s="116">
        <f t="shared" si="87"/>
        <v>-141</v>
      </c>
      <c r="BG127" s="363"/>
    </row>
    <row r="128" spans="1:5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610">
        <v>364</v>
      </c>
      <c r="AL129" s="355"/>
      <c r="AM129" s="355"/>
      <c r="AN129" s="355"/>
      <c r="AO129" s="355"/>
      <c r="AP129" s="355"/>
      <c r="AQ129" s="355"/>
      <c r="AR129" s="355"/>
      <c r="AS129" s="355"/>
      <c r="AT129" s="355"/>
      <c r="AU129" s="355"/>
      <c r="AV129" s="355"/>
      <c r="AW129" s="115">
        <f t="shared" ref="AW129:BF134" si="89">O129-C129</f>
        <v>-167</v>
      </c>
      <c r="AX129" s="48">
        <f t="shared" si="89"/>
        <v>-686</v>
      </c>
      <c r="AY129" s="48">
        <f t="shared" si="89"/>
        <v>-1618</v>
      </c>
      <c r="AZ129" s="48">
        <f t="shared" si="89"/>
        <v>-872</v>
      </c>
      <c r="BA129" s="48">
        <f t="shared" si="89"/>
        <v>-706</v>
      </c>
      <c r="BB129" s="48">
        <f t="shared" si="89"/>
        <v>-917</v>
      </c>
      <c r="BC129" s="48">
        <f t="shared" si="89"/>
        <v>-1125</v>
      </c>
      <c r="BD129" s="48">
        <f t="shared" si="89"/>
        <v>-1191</v>
      </c>
      <c r="BE129" s="48">
        <f t="shared" si="89"/>
        <v>-444</v>
      </c>
      <c r="BF129" s="116">
        <f t="shared" si="89"/>
        <v>-349</v>
      </c>
      <c r="BG129" s="363"/>
    </row>
    <row r="130" spans="1:59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610">
        <v>0</v>
      </c>
      <c r="AL130" s="355"/>
      <c r="AM130" s="355"/>
      <c r="AN130" s="355"/>
      <c r="AO130" s="355"/>
      <c r="AP130" s="355"/>
      <c r="AQ130" s="355"/>
      <c r="AR130" s="355"/>
      <c r="AS130" s="355"/>
      <c r="AT130" s="355"/>
      <c r="AU130" s="355"/>
      <c r="AV130" s="355"/>
      <c r="AW130" s="115">
        <f t="shared" si="89"/>
        <v>-32</v>
      </c>
      <c r="AX130" s="48">
        <f t="shared" si="89"/>
        <v>-315</v>
      </c>
      <c r="AY130" s="48">
        <f t="shared" si="89"/>
        <v>-830</v>
      </c>
      <c r="AZ130" s="48">
        <f t="shared" si="89"/>
        <v>-293</v>
      </c>
      <c r="BA130" s="48">
        <f t="shared" si="89"/>
        <v>-310</v>
      </c>
      <c r="BB130" s="48">
        <f t="shared" si="89"/>
        <v>-407</v>
      </c>
      <c r="BC130" s="48">
        <f t="shared" si="89"/>
        <v>-478</v>
      </c>
      <c r="BD130" s="48">
        <f t="shared" si="89"/>
        <v>-550</v>
      </c>
      <c r="BE130" s="48">
        <f t="shared" si="89"/>
        <v>-128</v>
      </c>
      <c r="BF130" s="116">
        <f t="shared" si="89"/>
        <v>0</v>
      </c>
      <c r="BG130" s="363"/>
    </row>
    <row r="131" spans="1:59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610">
        <v>83</v>
      </c>
      <c r="AL131" s="355"/>
      <c r="AM131" s="355"/>
      <c r="AN131" s="355"/>
      <c r="AO131" s="355"/>
      <c r="AP131" s="355"/>
      <c r="AQ131" s="355"/>
      <c r="AR131" s="355"/>
      <c r="AS131" s="355"/>
      <c r="AT131" s="355"/>
      <c r="AU131" s="355"/>
      <c r="AV131" s="355"/>
      <c r="AW131" s="115">
        <f t="shared" si="89"/>
        <v>-10</v>
      </c>
      <c r="AX131" s="48">
        <f t="shared" si="89"/>
        <v>-16</v>
      </c>
      <c r="AY131" s="48">
        <f t="shared" si="89"/>
        <v>-7</v>
      </c>
      <c r="AZ131" s="48">
        <f t="shared" si="89"/>
        <v>-7</v>
      </c>
      <c r="BA131" s="48">
        <f t="shared" si="89"/>
        <v>-10</v>
      </c>
      <c r="BB131" s="48">
        <f t="shared" si="89"/>
        <v>-16</v>
      </c>
      <c r="BC131" s="48">
        <f t="shared" si="89"/>
        <v>-6</v>
      </c>
      <c r="BD131" s="48">
        <f t="shared" si="89"/>
        <v>-14</v>
      </c>
      <c r="BE131" s="48">
        <f t="shared" si="89"/>
        <v>24</v>
      </c>
      <c r="BF131" s="116">
        <f t="shared" si="89"/>
        <v>-2</v>
      </c>
      <c r="BG131" s="363"/>
    </row>
    <row r="132" spans="1:59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610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89"/>
        <v>0</v>
      </c>
      <c r="AX132" s="48">
        <f t="shared" si="89"/>
        <v>0</v>
      </c>
      <c r="AY132" s="48">
        <f t="shared" si="89"/>
        <v>0</v>
      </c>
      <c r="AZ132" s="48">
        <f t="shared" si="89"/>
        <v>0</v>
      </c>
      <c r="BA132" s="48">
        <f t="shared" si="89"/>
        <v>0</v>
      </c>
      <c r="BB132" s="48">
        <f t="shared" si="89"/>
        <v>0</v>
      </c>
      <c r="BC132" s="48">
        <f t="shared" si="89"/>
        <v>0</v>
      </c>
      <c r="BD132" s="48">
        <f t="shared" si="89"/>
        <v>0</v>
      </c>
      <c r="BE132" s="48">
        <f t="shared" si="89"/>
        <v>0</v>
      </c>
      <c r="BF132" s="116">
        <f t="shared" si="89"/>
        <v>0</v>
      </c>
      <c r="BG132" s="363"/>
    </row>
    <row r="133" spans="1:59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610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89"/>
        <v>0</v>
      </c>
      <c r="AX133" s="48">
        <f t="shared" si="89"/>
        <v>0</v>
      </c>
      <c r="AY133" s="48">
        <f t="shared" si="89"/>
        <v>0</v>
      </c>
      <c r="AZ133" s="48">
        <f t="shared" si="89"/>
        <v>0</v>
      </c>
      <c r="BA133" s="48">
        <f t="shared" si="89"/>
        <v>0</v>
      </c>
      <c r="BB133" s="48">
        <f t="shared" si="89"/>
        <v>0</v>
      </c>
      <c r="BC133" s="48">
        <f t="shared" si="89"/>
        <v>0</v>
      </c>
      <c r="BD133" s="48">
        <f t="shared" si="89"/>
        <v>0</v>
      </c>
      <c r="BE133" s="48">
        <f t="shared" si="89"/>
        <v>0</v>
      </c>
      <c r="BF133" s="116">
        <f t="shared" si="89"/>
        <v>0</v>
      </c>
      <c r="BG133" s="363"/>
    </row>
    <row r="134" spans="1:59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K134" si="90">SUM(Y129:Y131)</f>
        <v>36</v>
      </c>
      <c r="Z134" s="319">
        <f t="shared" si="90"/>
        <v>30</v>
      </c>
      <c r="AA134" s="319">
        <f t="shared" si="90"/>
        <v>14</v>
      </c>
      <c r="AB134" s="319">
        <f t="shared" si="90"/>
        <v>27</v>
      </c>
      <c r="AC134" s="319">
        <f t="shared" si="90"/>
        <v>7</v>
      </c>
      <c r="AD134" s="319">
        <f t="shared" si="90"/>
        <v>16</v>
      </c>
      <c r="AE134" s="319">
        <f t="shared" si="90"/>
        <v>287</v>
      </c>
      <c r="AF134" s="319">
        <f t="shared" si="90"/>
        <v>651</v>
      </c>
      <c r="AG134" s="319">
        <f t="shared" si="90"/>
        <v>1862</v>
      </c>
      <c r="AH134" s="319">
        <f t="shared" si="90"/>
        <v>797</v>
      </c>
      <c r="AI134" s="319">
        <f t="shared" si="90"/>
        <v>515</v>
      </c>
      <c r="AJ134" s="319">
        <f t="shared" si="90"/>
        <v>321</v>
      </c>
      <c r="AK134" s="531">
        <f t="shared" si="90"/>
        <v>447</v>
      </c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115">
        <f t="shared" si="89"/>
        <v>-209</v>
      </c>
      <c r="AX134" s="48">
        <f t="shared" si="89"/>
        <v>-1017</v>
      </c>
      <c r="AY134" s="48">
        <f t="shared" si="89"/>
        <v>-2455</v>
      </c>
      <c r="AZ134" s="48">
        <f t="shared" si="89"/>
        <v>-1172</v>
      </c>
      <c r="BA134" s="48">
        <f t="shared" si="89"/>
        <v>-1026</v>
      </c>
      <c r="BB134" s="48">
        <f t="shared" si="89"/>
        <v>-1340</v>
      </c>
      <c r="BC134" s="48">
        <f t="shared" si="89"/>
        <v>-1609</v>
      </c>
      <c r="BD134" s="48">
        <f t="shared" si="89"/>
        <v>-1755</v>
      </c>
      <c r="BE134" s="48">
        <f t="shared" si="89"/>
        <v>-548</v>
      </c>
      <c r="BF134" s="116">
        <f t="shared" si="89"/>
        <v>-351</v>
      </c>
      <c r="BG134" s="363"/>
    </row>
    <row r="135" spans="1:59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115">
        <f t="shared" ref="AW136:BF141" si="91">O136-C136</f>
        <v>-1125</v>
      </c>
      <c r="AX136" s="48">
        <f t="shared" si="91"/>
        <v>-4521</v>
      </c>
      <c r="AY136" s="48">
        <f t="shared" si="91"/>
        <v>-6258</v>
      </c>
      <c r="AZ136" s="48">
        <f t="shared" si="91"/>
        <v>-5066</v>
      </c>
      <c r="BA136" s="48">
        <f t="shared" si="91"/>
        <v>-4865</v>
      </c>
      <c r="BB136" s="48">
        <f t="shared" si="91"/>
        <v>-4508</v>
      </c>
      <c r="BC136" s="48">
        <f t="shared" si="91"/>
        <v>-4819</v>
      </c>
      <c r="BD136" s="48">
        <f t="shared" si="91"/>
        <v>-5487</v>
      </c>
      <c r="BE136" s="48">
        <f t="shared" si="91"/>
        <v>-2573</v>
      </c>
      <c r="BF136" s="116">
        <f t="shared" si="91"/>
        <v>-1089</v>
      </c>
      <c r="BG136" s="363"/>
    </row>
    <row r="137" spans="1:59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91"/>
        <v>-357</v>
      </c>
      <c r="AX137" s="48">
        <f t="shared" si="91"/>
        <v>-928</v>
      </c>
      <c r="AY137" s="48">
        <f t="shared" si="91"/>
        <v>-1858</v>
      </c>
      <c r="AZ137" s="48">
        <f t="shared" si="91"/>
        <v>-1479</v>
      </c>
      <c r="BA137" s="48">
        <f t="shared" si="91"/>
        <v>-1379</v>
      </c>
      <c r="BB137" s="48">
        <f t="shared" si="91"/>
        <v>-1303</v>
      </c>
      <c r="BC137" s="48">
        <f t="shared" si="91"/>
        <v>-1381</v>
      </c>
      <c r="BD137" s="48">
        <f t="shared" si="91"/>
        <v>-1621</v>
      </c>
      <c r="BE137" s="48">
        <f t="shared" si="91"/>
        <v>-780</v>
      </c>
      <c r="BF137" s="116">
        <f t="shared" si="91"/>
        <v>-199</v>
      </c>
      <c r="BG137" s="363"/>
    </row>
    <row r="138" spans="1:59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115">
        <f t="shared" si="91"/>
        <v>-196</v>
      </c>
      <c r="AX138" s="48">
        <f t="shared" si="91"/>
        <v>-266</v>
      </c>
      <c r="AY138" s="48">
        <f t="shared" si="91"/>
        <v>-259</v>
      </c>
      <c r="AZ138" s="48">
        <f t="shared" si="91"/>
        <v>-247</v>
      </c>
      <c r="BA138" s="48">
        <f t="shared" si="91"/>
        <v>-318</v>
      </c>
      <c r="BB138" s="48">
        <f t="shared" si="91"/>
        <v>-266</v>
      </c>
      <c r="BC138" s="48">
        <f t="shared" si="91"/>
        <v>-155</v>
      </c>
      <c r="BD138" s="48">
        <f t="shared" si="91"/>
        <v>-166</v>
      </c>
      <c r="BE138" s="48">
        <f t="shared" si="91"/>
        <v>-13</v>
      </c>
      <c r="BF138" s="116">
        <f t="shared" si="91"/>
        <v>-45</v>
      </c>
      <c r="BG138" s="363"/>
    </row>
    <row r="139" spans="1:59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91"/>
        <v>-10</v>
      </c>
      <c r="AX139" s="48">
        <f t="shared" si="91"/>
        <v>-11</v>
      </c>
      <c r="AY139" s="48">
        <f t="shared" si="91"/>
        <v>-13</v>
      </c>
      <c r="AZ139" s="48">
        <f t="shared" si="91"/>
        <v>-12</v>
      </c>
      <c r="BA139" s="48">
        <f t="shared" si="91"/>
        <v>-16</v>
      </c>
      <c r="BB139" s="48">
        <f t="shared" si="91"/>
        <v>-20</v>
      </c>
      <c r="BC139" s="48">
        <f t="shared" si="91"/>
        <v>-19</v>
      </c>
      <c r="BD139" s="48">
        <f t="shared" si="91"/>
        <v>-10</v>
      </c>
      <c r="BE139" s="48">
        <f t="shared" si="91"/>
        <v>1</v>
      </c>
      <c r="BF139" s="116">
        <f t="shared" si="91"/>
        <v>-5</v>
      </c>
      <c r="BG139" s="363"/>
    </row>
    <row r="140" spans="1:59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7">
        <v>12</v>
      </c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74">
        <f t="shared" si="91"/>
        <v>0</v>
      </c>
      <c r="AX140" s="266">
        <f t="shared" si="91"/>
        <v>10</v>
      </c>
      <c r="AY140" s="266">
        <f t="shared" si="91"/>
        <v>9</v>
      </c>
      <c r="AZ140" s="266">
        <f t="shared" si="91"/>
        <v>11</v>
      </c>
      <c r="BA140" s="266">
        <f t="shared" si="91"/>
        <v>11</v>
      </c>
      <c r="BB140" s="266">
        <f t="shared" si="91"/>
        <v>8</v>
      </c>
      <c r="BC140" s="266">
        <f t="shared" si="91"/>
        <v>10</v>
      </c>
      <c r="BD140" s="266">
        <f t="shared" si="91"/>
        <v>14</v>
      </c>
      <c r="BE140" s="266">
        <f t="shared" si="91"/>
        <v>20</v>
      </c>
      <c r="BF140" s="378">
        <f t="shared" si="91"/>
        <v>19</v>
      </c>
      <c r="BG140" s="363"/>
    </row>
    <row r="141" spans="1:59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92">SUM(D136:D140)</f>
        <v>7121</v>
      </c>
      <c r="E141" s="123">
        <f t="shared" si="92"/>
        <v>9650</v>
      </c>
      <c r="F141" s="123">
        <f t="shared" si="92"/>
        <v>8177</v>
      </c>
      <c r="G141" s="123">
        <f t="shared" si="92"/>
        <v>7995</v>
      </c>
      <c r="H141" s="123">
        <f t="shared" si="92"/>
        <v>7879</v>
      </c>
      <c r="I141" s="123">
        <f t="shared" si="92"/>
        <v>8437</v>
      </c>
      <c r="J141" s="123">
        <f t="shared" si="92"/>
        <v>9492</v>
      </c>
      <c r="K141" s="123">
        <f t="shared" si="92"/>
        <v>5874</v>
      </c>
      <c r="L141" s="123">
        <f t="shared" si="92"/>
        <v>3373</v>
      </c>
      <c r="M141" s="123">
        <f t="shared" si="92"/>
        <v>2631</v>
      </c>
      <c r="N141" s="123">
        <f t="shared" si="92"/>
        <v>3953</v>
      </c>
      <c r="O141" s="268">
        <f t="shared" si="92"/>
        <v>3897</v>
      </c>
      <c r="P141" s="268">
        <f t="shared" si="92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K141" si="93">SUM(V136:V140)</f>
        <v>2222</v>
      </c>
      <c r="W141" s="268">
        <f t="shared" si="93"/>
        <v>2529</v>
      </c>
      <c r="X141" s="269">
        <f t="shared" si="93"/>
        <v>2054</v>
      </c>
      <c r="Y141" s="269">
        <f t="shared" si="93"/>
        <v>1949</v>
      </c>
      <c r="Z141" s="269">
        <f t="shared" si="93"/>
        <v>1934</v>
      </c>
      <c r="AA141" s="269">
        <f t="shared" si="93"/>
        <v>2002</v>
      </c>
      <c r="AB141" s="269">
        <f t="shared" si="93"/>
        <v>1958</v>
      </c>
      <c r="AC141" s="269">
        <f t="shared" si="93"/>
        <v>2276</v>
      </c>
      <c r="AD141" s="269">
        <f t="shared" si="93"/>
        <v>3572</v>
      </c>
      <c r="AE141" s="340">
        <f t="shared" si="93"/>
        <v>3908</v>
      </c>
      <c r="AF141" s="340">
        <f t="shared" si="93"/>
        <v>4955</v>
      </c>
      <c r="AG141" s="340">
        <f t="shared" si="93"/>
        <v>6935</v>
      </c>
      <c r="AH141" s="340">
        <f t="shared" si="93"/>
        <v>7396</v>
      </c>
      <c r="AI141" s="340">
        <f t="shared" si="93"/>
        <v>6936</v>
      </c>
      <c r="AJ141" s="268">
        <f t="shared" si="93"/>
        <v>6068</v>
      </c>
      <c r="AK141" s="268">
        <f t="shared" si="93"/>
        <v>5793</v>
      </c>
      <c r="AL141" s="340"/>
      <c r="AM141" s="340"/>
      <c r="AN141" s="340"/>
      <c r="AO141" s="340"/>
      <c r="AP141" s="340"/>
      <c r="AQ141" s="340"/>
      <c r="AR141" s="340"/>
      <c r="AS141" s="340"/>
      <c r="AT141" s="340"/>
      <c r="AU141" s="340"/>
      <c r="AV141" s="340"/>
      <c r="AW141" s="340">
        <f t="shared" si="91"/>
        <v>-1688</v>
      </c>
      <c r="AX141" s="341">
        <f t="shared" si="91"/>
        <v>-5716</v>
      </c>
      <c r="AY141" s="341">
        <f t="shared" si="91"/>
        <v>-8379</v>
      </c>
      <c r="AZ141" s="341">
        <f t="shared" si="91"/>
        <v>-6793</v>
      </c>
      <c r="BA141" s="341">
        <f t="shared" si="91"/>
        <v>-6567</v>
      </c>
      <c r="BB141" s="341">
        <f t="shared" si="91"/>
        <v>-6089</v>
      </c>
      <c r="BC141" s="341">
        <f t="shared" si="91"/>
        <v>-6364</v>
      </c>
      <c r="BD141" s="341">
        <f t="shared" si="91"/>
        <v>-7270</v>
      </c>
      <c r="BE141" s="341">
        <f t="shared" si="91"/>
        <v>-3345</v>
      </c>
      <c r="BF141" s="342">
        <f t="shared" si="91"/>
        <v>-1319</v>
      </c>
      <c r="BG141" s="394"/>
    </row>
    <row r="142" spans="1:59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610">
        <v>335</v>
      </c>
      <c r="AL143" s="355"/>
      <c r="AM143" s="355"/>
      <c r="AN143" s="355"/>
      <c r="AO143" s="355"/>
      <c r="AP143" s="355"/>
      <c r="AQ143" s="355"/>
      <c r="AR143" s="355"/>
      <c r="AS143" s="355"/>
      <c r="AT143" s="355"/>
      <c r="AU143" s="355"/>
      <c r="AV143" s="355"/>
      <c r="AW143" s="115">
        <f t="shared" ref="AW143:BF148" si="94">O143-C143</f>
        <v>0</v>
      </c>
      <c r="AX143" s="48">
        <f t="shared" si="94"/>
        <v>0</v>
      </c>
      <c r="AY143" s="48">
        <f t="shared" si="94"/>
        <v>0</v>
      </c>
      <c r="AZ143" s="48">
        <f t="shared" si="94"/>
        <v>0</v>
      </c>
      <c r="BA143" s="48">
        <f t="shared" si="94"/>
        <v>0</v>
      </c>
      <c r="BB143" s="48">
        <f t="shared" si="94"/>
        <v>0</v>
      </c>
      <c r="BC143" s="48">
        <f t="shared" si="94"/>
        <v>0</v>
      </c>
      <c r="BD143" s="48">
        <f t="shared" si="94"/>
        <v>0</v>
      </c>
      <c r="BE143" s="48">
        <f t="shared" si="94"/>
        <v>0</v>
      </c>
      <c r="BF143" s="116">
        <f t="shared" si="94"/>
        <v>0</v>
      </c>
    </row>
    <row r="144" spans="1:59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610">
        <v>5</v>
      </c>
      <c r="AL144" s="355"/>
      <c r="AM144" s="355"/>
      <c r="AN144" s="355"/>
      <c r="AO144" s="355"/>
      <c r="AP144" s="355"/>
      <c r="AQ144" s="355"/>
      <c r="AR144" s="355"/>
      <c r="AS144" s="355"/>
      <c r="AT144" s="355"/>
      <c r="AU144" s="355"/>
      <c r="AV144" s="355"/>
      <c r="AW144" s="115">
        <f t="shared" si="94"/>
        <v>0</v>
      </c>
      <c r="AX144" s="48">
        <f t="shared" si="94"/>
        <v>0</v>
      </c>
      <c r="AY144" s="48">
        <f t="shared" si="94"/>
        <v>0</v>
      </c>
      <c r="AZ144" s="48">
        <f t="shared" si="94"/>
        <v>0</v>
      </c>
      <c r="BA144" s="48">
        <f t="shared" si="94"/>
        <v>0</v>
      </c>
      <c r="BB144" s="48">
        <f t="shared" si="94"/>
        <v>0</v>
      </c>
      <c r="BC144" s="48">
        <f t="shared" si="94"/>
        <v>0</v>
      </c>
      <c r="BD144" s="48">
        <f t="shared" si="94"/>
        <v>0</v>
      </c>
      <c r="BE144" s="48">
        <f t="shared" si="94"/>
        <v>0</v>
      </c>
      <c r="BF144" s="116">
        <f t="shared" si="94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610">
        <v>9</v>
      </c>
      <c r="AL145" s="355"/>
      <c r="AM145" s="355"/>
      <c r="AN145" s="355"/>
      <c r="AO145" s="355"/>
      <c r="AP145" s="355"/>
      <c r="AQ145" s="355"/>
      <c r="AR145" s="355"/>
      <c r="AS145" s="355"/>
      <c r="AT145" s="355"/>
      <c r="AU145" s="355"/>
      <c r="AV145" s="355"/>
      <c r="AW145" s="115">
        <f t="shared" si="94"/>
        <v>0</v>
      </c>
      <c r="AX145" s="48">
        <f t="shared" si="94"/>
        <v>0</v>
      </c>
      <c r="AY145" s="48">
        <f t="shared" si="94"/>
        <v>0</v>
      </c>
      <c r="AZ145" s="48">
        <f t="shared" si="94"/>
        <v>0</v>
      </c>
      <c r="BA145" s="48">
        <f t="shared" si="94"/>
        <v>0</v>
      </c>
      <c r="BB145" s="48">
        <f t="shared" si="94"/>
        <v>0</v>
      </c>
      <c r="BC145" s="48">
        <f t="shared" si="94"/>
        <v>0</v>
      </c>
      <c r="BD145" s="48">
        <f t="shared" si="94"/>
        <v>0</v>
      </c>
      <c r="BE145" s="48">
        <f t="shared" si="94"/>
        <v>0</v>
      </c>
      <c r="BF145" s="116">
        <f t="shared" si="94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610">
        <v>0</v>
      </c>
      <c r="AL146" s="355"/>
      <c r="AM146" s="355"/>
      <c r="AN146" s="355"/>
      <c r="AO146" s="355"/>
      <c r="AP146" s="355"/>
      <c r="AQ146" s="355"/>
      <c r="AR146" s="355"/>
      <c r="AS146" s="355"/>
      <c r="AT146" s="355"/>
      <c r="AU146" s="355"/>
      <c r="AV146" s="355"/>
      <c r="AW146" s="115">
        <f t="shared" si="94"/>
        <v>0</v>
      </c>
      <c r="AX146" s="48">
        <f t="shared" si="94"/>
        <v>0</v>
      </c>
      <c r="AY146" s="48">
        <f t="shared" si="94"/>
        <v>0</v>
      </c>
      <c r="AZ146" s="48">
        <f t="shared" si="94"/>
        <v>0</v>
      </c>
      <c r="BA146" s="48">
        <f t="shared" si="94"/>
        <v>0</v>
      </c>
      <c r="BB146" s="48">
        <f t="shared" si="94"/>
        <v>0</v>
      </c>
      <c r="BC146" s="48">
        <f t="shared" si="94"/>
        <v>0</v>
      </c>
      <c r="BD146" s="48">
        <f t="shared" si="94"/>
        <v>0</v>
      </c>
      <c r="BE146" s="48">
        <f t="shared" si="94"/>
        <v>0</v>
      </c>
      <c r="BF146" s="116">
        <f t="shared" si="94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611">
        <v>0</v>
      </c>
      <c r="AL147" s="546"/>
      <c r="AM147" s="546"/>
      <c r="AN147" s="546"/>
      <c r="AO147" s="546"/>
      <c r="AP147" s="546"/>
      <c r="AQ147" s="546"/>
      <c r="AR147" s="546"/>
      <c r="AS147" s="546"/>
      <c r="AT147" s="546"/>
      <c r="AU147" s="546"/>
      <c r="AV147" s="546"/>
      <c r="AW147" s="337">
        <f t="shared" si="94"/>
        <v>0</v>
      </c>
      <c r="AX147" s="338">
        <f t="shared" si="94"/>
        <v>0</v>
      </c>
      <c r="AY147" s="338">
        <f t="shared" si="94"/>
        <v>0</v>
      </c>
      <c r="AZ147" s="338">
        <f t="shared" si="94"/>
        <v>0</v>
      </c>
      <c r="BA147" s="338">
        <f t="shared" si="94"/>
        <v>0</v>
      </c>
      <c r="BB147" s="338">
        <f t="shared" si="94"/>
        <v>0</v>
      </c>
      <c r="BC147" s="338">
        <f t="shared" si="94"/>
        <v>0</v>
      </c>
      <c r="BD147" s="338">
        <f t="shared" si="94"/>
        <v>0</v>
      </c>
      <c r="BE147" s="338">
        <f t="shared" si="94"/>
        <v>0</v>
      </c>
      <c r="BF147" s="339">
        <f t="shared" si="94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>SUM(AF143:AF147)</f>
        <v>316</v>
      </c>
      <c r="AG148" s="376">
        <f>SUM(AG143:AG147)</f>
        <v>1262</v>
      </c>
      <c r="AH148" s="376">
        <f>SUM(AH143:AH147)</f>
        <v>677</v>
      </c>
      <c r="AI148" s="376">
        <f>SUM(AI143:AI147)</f>
        <v>454</v>
      </c>
      <c r="AJ148" s="547">
        <f>SUM(AJ143:AJ147)</f>
        <v>283</v>
      </c>
      <c r="AK148" s="376">
        <f>SUM(AK143:AK147)</f>
        <v>349</v>
      </c>
      <c r="AL148" s="376"/>
      <c r="AM148" s="376"/>
      <c r="AN148" s="376"/>
      <c r="AO148" s="376"/>
      <c r="AP148" s="376"/>
      <c r="AQ148" s="376"/>
      <c r="AR148" s="376"/>
      <c r="AS148" s="376"/>
      <c r="AT148" s="376"/>
      <c r="AU148" s="376"/>
      <c r="AV148" s="376"/>
      <c r="AW148" s="119">
        <f t="shared" si="94"/>
        <v>0</v>
      </c>
      <c r="AX148" s="121">
        <f t="shared" si="94"/>
        <v>0</v>
      </c>
      <c r="AY148" s="121">
        <f t="shared" si="94"/>
        <v>0</v>
      </c>
      <c r="AZ148" s="121">
        <f t="shared" si="94"/>
        <v>0</v>
      </c>
      <c r="BA148" s="121">
        <f t="shared" si="94"/>
        <v>0</v>
      </c>
      <c r="BB148" s="121">
        <f t="shared" si="94"/>
        <v>0</v>
      </c>
      <c r="BC148" s="121">
        <f t="shared" si="94"/>
        <v>0</v>
      </c>
      <c r="BD148" s="121">
        <f t="shared" si="94"/>
        <v>0</v>
      </c>
      <c r="BE148" s="121">
        <f t="shared" si="94"/>
        <v>0</v>
      </c>
      <c r="BF148" s="122">
        <f t="shared" si="94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25">
      <c r="A150" s="4"/>
    </row>
    <row r="151" spans="1:58" x14ac:dyDescent="0.25">
      <c r="B151" s="1" t="s">
        <v>27</v>
      </c>
    </row>
    <row r="152" spans="1:58" x14ac:dyDescent="0.25">
      <c r="B152" s="31" t="s">
        <v>28</v>
      </c>
    </row>
    <row r="155" spans="1:58" x14ac:dyDescent="0.25">
      <c r="B155" s="32" t="s">
        <v>26</v>
      </c>
    </row>
    <row r="156" spans="1:58" x14ac:dyDescent="0.25">
      <c r="B156" s="2" t="s">
        <v>29</v>
      </c>
    </row>
    <row r="157" spans="1:58" x14ac:dyDescent="0.25">
      <c r="B157" s="2" t="s">
        <v>30</v>
      </c>
    </row>
    <row r="158" spans="1:58" x14ac:dyDescent="0.25">
      <c r="B158" s="2" t="s">
        <v>31</v>
      </c>
    </row>
    <row r="159" spans="1:58" x14ac:dyDescent="0.25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BF161"/>
  <sheetViews>
    <sheetView zoomScale="70" zoomScaleNormal="7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4" sqref="C4:I4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50" width="15" style="2" bestFit="1" customWidth="1"/>
    <col min="51" max="51" width="15.42578125" style="2" bestFit="1" customWidth="1"/>
    <col min="52" max="53" width="14.85546875" style="2" bestFit="1" customWidth="1"/>
    <col min="54" max="55" width="14.42578125" style="2" bestFit="1" customWidth="1"/>
    <col min="56" max="56" width="14.42578125" style="2" customWidth="1"/>
    <col min="57" max="57" width="15" style="2" bestFit="1" customWidth="1"/>
    <col min="58" max="58" width="16.285156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548" t="s">
        <v>19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">
      <c r="B2" s="5" t="s">
        <v>0</v>
      </c>
      <c r="C2" s="550" t="s">
        <v>53</v>
      </c>
      <c r="D2" s="551"/>
      <c r="E2" s="551"/>
      <c r="F2" s="551"/>
      <c r="G2" s="551"/>
      <c r="H2" s="551"/>
      <c r="I2" s="55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550" t="s">
        <v>66</v>
      </c>
      <c r="D3" s="551"/>
      <c r="E3" s="551"/>
      <c r="F3" s="551"/>
      <c r="G3" s="551"/>
      <c r="H3" s="551"/>
      <c r="I3" s="55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552" t="s">
        <v>69</v>
      </c>
      <c r="D4" s="553"/>
      <c r="E4" s="553"/>
      <c r="F4" s="553"/>
      <c r="G4" s="553"/>
      <c r="H4" s="553"/>
      <c r="I4" s="55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554"/>
      <c r="D5" s="551"/>
      <c r="E5" s="551"/>
      <c r="F5" s="551"/>
      <c r="G5" s="551"/>
      <c r="H5" s="551"/>
      <c r="I5" s="551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64" t="s">
        <v>7</v>
      </c>
      <c r="Z8" s="565" t="s">
        <v>8</v>
      </c>
      <c r="AA8" s="565" t="s">
        <v>9</v>
      </c>
      <c r="AB8" s="565" t="s">
        <v>10</v>
      </c>
      <c r="AC8" s="565" t="s">
        <v>16</v>
      </c>
      <c r="AD8" s="565" t="s">
        <v>11</v>
      </c>
      <c r="AE8" s="565" t="s">
        <v>12</v>
      </c>
      <c r="AF8" s="565" t="s">
        <v>3</v>
      </c>
      <c r="AG8" s="565" t="s">
        <v>13</v>
      </c>
      <c r="AH8" s="565" t="s">
        <v>4</v>
      </c>
      <c r="AI8" s="565" t="s">
        <v>5</v>
      </c>
      <c r="AJ8" s="568" t="s">
        <v>6</v>
      </c>
      <c r="AK8" s="564" t="s">
        <v>7</v>
      </c>
      <c r="AL8" s="565" t="s">
        <v>8</v>
      </c>
      <c r="AM8" s="565" t="s">
        <v>9</v>
      </c>
      <c r="AN8" s="565" t="s">
        <v>10</v>
      </c>
      <c r="AO8" s="565" t="s">
        <v>16</v>
      </c>
      <c r="AP8" s="565" t="s">
        <v>11</v>
      </c>
      <c r="AQ8" s="565" t="s">
        <v>12</v>
      </c>
      <c r="AR8" s="565" t="s">
        <v>3</v>
      </c>
      <c r="AS8" s="565" t="s">
        <v>13</v>
      </c>
      <c r="AT8" s="565" t="s">
        <v>4</v>
      </c>
      <c r="AU8" s="565" t="s">
        <v>5</v>
      </c>
      <c r="AV8" s="566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7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9">
        <v>973956.09000000008</v>
      </c>
      <c r="AL10" s="505"/>
      <c r="AM10" s="505"/>
      <c r="AN10" s="505"/>
      <c r="AO10" s="505"/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9">
        <v>98609.76</v>
      </c>
      <c r="AL11" s="505"/>
      <c r="AM11" s="505"/>
      <c r="AN11" s="505"/>
      <c r="AO11" s="505"/>
      <c r="AP11" s="505"/>
      <c r="AQ11" s="505"/>
      <c r="AR11" s="505"/>
      <c r="AS11" s="505"/>
      <c r="AT11" s="505"/>
      <c r="AU11" s="505"/>
      <c r="AV11" s="505"/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9">
        <v>162661.16999999998</v>
      </c>
      <c r="AL12" s="505"/>
      <c r="AM12" s="505"/>
      <c r="AN12" s="505"/>
      <c r="AO12" s="505"/>
      <c r="AP12" s="505"/>
      <c r="AQ12" s="505"/>
      <c r="AR12" s="505"/>
      <c r="AS12" s="505"/>
      <c r="AT12" s="505"/>
      <c r="AU12" s="505"/>
      <c r="AV12" s="505"/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9">
        <v>5044.9300000000012</v>
      </c>
      <c r="AL13" s="505"/>
      <c r="AM13" s="505"/>
      <c r="AN13" s="505"/>
      <c r="AO13" s="505"/>
      <c r="AP13" s="505"/>
      <c r="AQ13" s="505"/>
      <c r="AR13" s="505"/>
      <c r="AS13" s="505"/>
      <c r="AT13" s="505"/>
      <c r="AU13" s="505"/>
      <c r="AV13" s="505"/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9">
        <v>13071.839999999998</v>
      </c>
      <c r="AL14" s="505"/>
      <c r="AM14" s="505"/>
      <c r="AN14" s="505"/>
      <c r="AO14" s="505"/>
      <c r="AP14" s="505"/>
      <c r="AQ14" s="505"/>
      <c r="AR14" s="505"/>
      <c r="AS14" s="505"/>
      <c r="AT14" s="505"/>
      <c r="AU14" s="505"/>
      <c r="AV14" s="505"/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70">
        <v>1253343.79</v>
      </c>
      <c r="AL15" s="506"/>
      <c r="AM15" s="506"/>
      <c r="AN15" s="506"/>
      <c r="AO15" s="506"/>
      <c r="AP15" s="506"/>
      <c r="AQ15" s="506"/>
      <c r="AR15" s="506"/>
      <c r="AS15" s="506"/>
      <c r="AT15" s="506"/>
      <c r="AU15" s="506"/>
      <c r="AV15" s="506"/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9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2">+AI24+AI31+AI38</f>
        <v>152872</v>
      </c>
      <c r="AJ17" s="505">
        <v>149942</v>
      </c>
      <c r="AK17" s="569">
        <v>141139</v>
      </c>
      <c r="AL17" s="505"/>
      <c r="AM17" s="505"/>
      <c r="AN17" s="505"/>
      <c r="AO17" s="505"/>
      <c r="AP17" s="505"/>
      <c r="AQ17" s="505"/>
      <c r="AR17" s="505"/>
      <c r="AS17" s="505"/>
      <c r="AT17" s="505"/>
      <c r="AU17" s="505"/>
      <c r="AV17" s="505"/>
      <c r="AW17" s="325">
        <f t="shared" ref="AW17:BF22" si="3">O17-C17</f>
        <v>8629</v>
      </c>
      <c r="AX17" s="142">
        <f t="shared" si="3"/>
        <v>-703</v>
      </c>
      <c r="AY17" s="142">
        <f t="shared" si="3"/>
        <v>-4781</v>
      </c>
      <c r="AZ17" s="142">
        <f t="shared" si="3"/>
        <v>-5212</v>
      </c>
      <c r="BA17" s="142">
        <f t="shared" si="3"/>
        <v>-7400</v>
      </c>
      <c r="BB17" s="142">
        <f t="shared" si="3"/>
        <v>-7289</v>
      </c>
      <c r="BC17" s="142">
        <f t="shared" si="3"/>
        <v>1022</v>
      </c>
      <c r="BD17" s="142">
        <f t="shared" si="3"/>
        <v>4318</v>
      </c>
      <c r="BE17" s="142">
        <f t="shared" si="3"/>
        <v>10129</v>
      </c>
      <c r="BF17" s="166">
        <f t="shared" si="3"/>
        <v>-1407</v>
      </c>
    </row>
    <row r="18" spans="1:58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2"/>
        <v>40431</v>
      </c>
      <c r="AJ18" s="505">
        <v>41298</v>
      </c>
      <c r="AK18" s="569">
        <v>38619</v>
      </c>
      <c r="AL18" s="505"/>
      <c r="AM18" s="505"/>
      <c r="AN18" s="505"/>
      <c r="AO18" s="505"/>
      <c r="AP18" s="505"/>
      <c r="AQ18" s="505"/>
      <c r="AR18" s="505"/>
      <c r="AS18" s="505"/>
      <c r="AT18" s="505"/>
      <c r="AU18" s="505"/>
      <c r="AV18" s="505"/>
      <c r="AW18" s="325">
        <f t="shared" si="3"/>
        <v>362</v>
      </c>
      <c r="AX18" s="142">
        <f t="shared" si="3"/>
        <v>-1407</v>
      </c>
      <c r="AY18" s="142">
        <f t="shared" si="3"/>
        <v>-3635</v>
      </c>
      <c r="AZ18" s="142">
        <f t="shared" si="3"/>
        <v>-4018</v>
      </c>
      <c r="BA18" s="142">
        <f t="shared" si="3"/>
        <v>-2856</v>
      </c>
      <c r="BB18" s="142">
        <f t="shared" si="3"/>
        <v>-2933</v>
      </c>
      <c r="BC18" s="142">
        <f t="shared" si="3"/>
        <v>-1359</v>
      </c>
      <c r="BD18" s="142">
        <f t="shared" si="3"/>
        <v>-451</v>
      </c>
      <c r="BE18" s="142">
        <f t="shared" si="3"/>
        <v>125</v>
      </c>
      <c r="BF18" s="166">
        <f t="shared" si="3"/>
        <v>-211</v>
      </c>
    </row>
    <row r="19" spans="1:58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2"/>
        <v>31814</v>
      </c>
      <c r="AJ19" s="505">
        <v>29157</v>
      </c>
      <c r="AK19" s="569">
        <v>32550</v>
      </c>
      <c r="AL19" s="505"/>
      <c r="AM19" s="505"/>
      <c r="AN19" s="505"/>
      <c r="AO19" s="505"/>
      <c r="AP19" s="505"/>
      <c r="AQ19" s="505"/>
      <c r="AR19" s="505"/>
      <c r="AS19" s="505"/>
      <c r="AT19" s="505"/>
      <c r="AU19" s="505"/>
      <c r="AV19" s="505"/>
      <c r="AW19" s="325">
        <f t="shared" si="3"/>
        <v>2711</v>
      </c>
      <c r="AX19" s="142">
        <f t="shared" si="3"/>
        <v>9270</v>
      </c>
      <c r="AY19" s="142">
        <f t="shared" si="3"/>
        <v>4213</v>
      </c>
      <c r="AZ19" s="142">
        <f t="shared" si="3"/>
        <v>3394</v>
      </c>
      <c r="BA19" s="142">
        <f t="shared" si="3"/>
        <v>1522</v>
      </c>
      <c r="BB19" s="142">
        <f t="shared" si="3"/>
        <v>3011</v>
      </c>
      <c r="BC19" s="142">
        <f t="shared" si="3"/>
        <v>2344</v>
      </c>
      <c r="BD19" s="142">
        <f t="shared" si="3"/>
        <v>1921</v>
      </c>
      <c r="BE19" s="142">
        <f t="shared" si="3"/>
        <v>-1094</v>
      </c>
      <c r="BF19" s="166">
        <f t="shared" si="3"/>
        <v>1024</v>
      </c>
    </row>
    <row r="20" spans="1:58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2"/>
        <v>0</v>
      </c>
      <c r="AJ20" s="505">
        <v>0</v>
      </c>
      <c r="AK20" s="569">
        <v>0</v>
      </c>
      <c r="AL20" s="505"/>
      <c r="AM20" s="505"/>
      <c r="AN20" s="505"/>
      <c r="AO20" s="505"/>
      <c r="AP20" s="505"/>
      <c r="AQ20" s="505"/>
      <c r="AR20" s="505"/>
      <c r="AS20" s="505"/>
      <c r="AT20" s="505"/>
      <c r="AU20" s="505"/>
      <c r="AV20" s="505"/>
      <c r="AW20" s="325">
        <f t="shared" si="3"/>
        <v>0</v>
      </c>
      <c r="AX20" s="142">
        <f t="shared" si="3"/>
        <v>0</v>
      </c>
      <c r="AY20" s="142">
        <f t="shared" si="3"/>
        <v>0</v>
      </c>
      <c r="AZ20" s="142">
        <f t="shared" si="3"/>
        <v>0</v>
      </c>
      <c r="BA20" s="142">
        <f t="shared" si="3"/>
        <v>0</v>
      </c>
      <c r="BB20" s="142">
        <f t="shared" si="3"/>
        <v>0</v>
      </c>
      <c r="BC20" s="142">
        <f t="shared" si="3"/>
        <v>0</v>
      </c>
      <c r="BD20" s="142">
        <f t="shared" si="3"/>
        <v>0</v>
      </c>
      <c r="BE20" s="142">
        <f t="shared" si="3"/>
        <v>0</v>
      </c>
      <c r="BF20" s="166">
        <f t="shared" si="3"/>
        <v>0</v>
      </c>
    </row>
    <row r="21" spans="1:58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2"/>
        <v>0</v>
      </c>
      <c r="AJ21" s="505">
        <v>0</v>
      </c>
      <c r="AK21" s="569">
        <v>0</v>
      </c>
      <c r="AL21" s="505"/>
      <c r="AM21" s="505"/>
      <c r="AN21" s="505"/>
      <c r="AO21" s="505"/>
      <c r="AP21" s="505"/>
      <c r="AQ21" s="505"/>
      <c r="AR21" s="505"/>
      <c r="AS21" s="505"/>
      <c r="AT21" s="505"/>
      <c r="AU21" s="505"/>
      <c r="AV21" s="505"/>
      <c r="AW21" s="325">
        <f t="shared" si="3"/>
        <v>0</v>
      </c>
      <c r="AX21" s="142">
        <f t="shared" si="3"/>
        <v>0</v>
      </c>
      <c r="AY21" s="142">
        <f t="shared" si="3"/>
        <v>0</v>
      </c>
      <c r="AZ21" s="142">
        <f t="shared" si="3"/>
        <v>0</v>
      </c>
      <c r="BA21" s="142">
        <f t="shared" si="3"/>
        <v>0</v>
      </c>
      <c r="BB21" s="142">
        <f t="shared" si="3"/>
        <v>0</v>
      </c>
      <c r="BC21" s="142">
        <f t="shared" si="3"/>
        <v>0</v>
      </c>
      <c r="BD21" s="142">
        <f t="shared" si="3"/>
        <v>0</v>
      </c>
      <c r="BE21" s="142">
        <f t="shared" si="3"/>
        <v>0</v>
      </c>
      <c r="BF21" s="166">
        <f t="shared" si="3"/>
        <v>0</v>
      </c>
    </row>
    <row r="22" spans="1:58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4">SUM(AI17:AI21)</f>
        <v>225117</v>
      </c>
      <c r="AJ22" s="507">
        <v>220397</v>
      </c>
      <c r="AK22" s="571">
        <v>212308</v>
      </c>
      <c r="AL22" s="507"/>
      <c r="AM22" s="507"/>
      <c r="AN22" s="507"/>
      <c r="AO22" s="507"/>
      <c r="AP22" s="507"/>
      <c r="AQ22" s="507"/>
      <c r="AR22" s="507"/>
      <c r="AS22" s="507"/>
      <c r="AT22" s="507"/>
      <c r="AU22" s="507"/>
      <c r="AV22" s="507"/>
      <c r="AW22" s="325">
        <f t="shared" si="3"/>
        <v>11702</v>
      </c>
      <c r="AX22" s="142">
        <f t="shared" si="3"/>
        <v>7160</v>
      </c>
      <c r="AY22" s="142">
        <f t="shared" si="3"/>
        <v>-4203</v>
      </c>
      <c r="AZ22" s="142">
        <f t="shared" si="3"/>
        <v>-5836</v>
      </c>
      <c r="BA22" s="142">
        <f t="shared" si="3"/>
        <v>-8734</v>
      </c>
      <c r="BB22" s="142">
        <f t="shared" si="3"/>
        <v>-7211</v>
      </c>
      <c r="BC22" s="142">
        <f t="shared" si="3"/>
        <v>2007</v>
      </c>
      <c r="BD22" s="142">
        <f t="shared" si="3"/>
        <v>5788</v>
      </c>
      <c r="BE22" s="142">
        <f t="shared" si="3"/>
        <v>9160</v>
      </c>
      <c r="BF22" s="166">
        <f t="shared" si="3"/>
        <v>-594</v>
      </c>
    </row>
    <row r="23" spans="1:58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9"/>
      <c r="AL23" s="505"/>
      <c r="AM23" s="505"/>
      <c r="AN23" s="505"/>
      <c r="AO23" s="505"/>
      <c r="AP23" s="505"/>
      <c r="AQ23" s="505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9">
        <v>59021</v>
      </c>
      <c r="AL24" s="505"/>
      <c r="AM24" s="505"/>
      <c r="AN24" s="505"/>
      <c r="AO24" s="505"/>
      <c r="AP24" s="505"/>
      <c r="AQ24" s="505"/>
      <c r="AR24" s="505"/>
      <c r="AS24" s="505"/>
      <c r="AT24" s="505"/>
      <c r="AU24" s="505"/>
      <c r="AV24" s="505"/>
      <c r="AW24" s="325">
        <f t="shared" ref="AW24:BF29" si="5">O24-C24</f>
        <v>1730</v>
      </c>
      <c r="AX24" s="142">
        <f t="shared" si="5"/>
        <v>-13609</v>
      </c>
      <c r="AY24" s="142">
        <f t="shared" si="5"/>
        <v>-17942</v>
      </c>
      <c r="AZ24" s="142">
        <f t="shared" si="5"/>
        <v>-16322</v>
      </c>
      <c r="BA24" s="142">
        <f t="shared" si="5"/>
        <v>-18059</v>
      </c>
      <c r="BB24" s="142">
        <f t="shared" si="5"/>
        <v>-20696</v>
      </c>
      <c r="BC24" s="142">
        <f t="shared" si="5"/>
        <v>-18388</v>
      </c>
      <c r="BD24" s="142">
        <f t="shared" si="5"/>
        <v>-21590</v>
      </c>
      <c r="BE24" s="142">
        <f t="shared" si="5"/>
        <v>-16692</v>
      </c>
      <c r="BF24" s="166">
        <f t="shared" si="5"/>
        <v>-22550</v>
      </c>
    </row>
    <row r="25" spans="1:58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9">
        <v>6520</v>
      </c>
      <c r="AL25" s="505"/>
      <c r="AM25" s="505"/>
      <c r="AN25" s="505"/>
      <c r="AO25" s="505"/>
      <c r="AP25" s="505"/>
      <c r="AQ25" s="505"/>
      <c r="AR25" s="505"/>
      <c r="AS25" s="505"/>
      <c r="AT25" s="505"/>
      <c r="AU25" s="505"/>
      <c r="AV25" s="505"/>
      <c r="AW25" s="325">
        <f t="shared" si="5"/>
        <v>830</v>
      </c>
      <c r="AX25" s="142">
        <f t="shared" si="5"/>
        <v>-1172</v>
      </c>
      <c r="AY25" s="142">
        <f t="shared" si="5"/>
        <v>-2742</v>
      </c>
      <c r="AZ25" s="142">
        <f t="shared" si="5"/>
        <v>-2481</v>
      </c>
      <c r="BA25" s="142">
        <f t="shared" si="5"/>
        <v>-2267</v>
      </c>
      <c r="BB25" s="142">
        <f t="shared" si="5"/>
        <v>-2914</v>
      </c>
      <c r="BC25" s="142">
        <f t="shared" si="5"/>
        <v>-2818</v>
      </c>
      <c r="BD25" s="142">
        <f t="shared" si="5"/>
        <v>-3144</v>
      </c>
      <c r="BE25" s="142">
        <f t="shared" si="5"/>
        <v>-2691</v>
      </c>
      <c r="BF25" s="166">
        <f t="shared" si="5"/>
        <v>-1937</v>
      </c>
    </row>
    <row r="26" spans="1:58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9">
        <v>18162</v>
      </c>
      <c r="AL26" s="505"/>
      <c r="AM26" s="505"/>
      <c r="AN26" s="505"/>
      <c r="AO26" s="505"/>
      <c r="AP26" s="505"/>
      <c r="AQ26" s="505"/>
      <c r="AR26" s="505"/>
      <c r="AS26" s="505"/>
      <c r="AT26" s="505"/>
      <c r="AU26" s="505"/>
      <c r="AV26" s="505"/>
      <c r="AW26" s="325">
        <f t="shared" si="5"/>
        <v>2115</v>
      </c>
      <c r="AX26" s="142">
        <f t="shared" si="5"/>
        <v>3495</v>
      </c>
      <c r="AY26" s="142">
        <f t="shared" si="5"/>
        <v>-2018</v>
      </c>
      <c r="AZ26" s="142">
        <f t="shared" si="5"/>
        <v>-1556</v>
      </c>
      <c r="BA26" s="142">
        <f t="shared" si="5"/>
        <v>-3140</v>
      </c>
      <c r="BB26" s="142">
        <f t="shared" si="5"/>
        <v>-925</v>
      </c>
      <c r="BC26" s="142">
        <f t="shared" si="5"/>
        <v>-1355</v>
      </c>
      <c r="BD26" s="142">
        <f t="shared" si="5"/>
        <v>-959</v>
      </c>
      <c r="BE26" s="142">
        <f t="shared" si="5"/>
        <v>-3795</v>
      </c>
      <c r="BF26" s="166">
        <f t="shared" si="5"/>
        <v>-810</v>
      </c>
    </row>
    <row r="27" spans="1:58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9">
        <v>0</v>
      </c>
      <c r="AL27" s="505"/>
      <c r="AM27" s="505"/>
      <c r="AN27" s="505"/>
      <c r="AO27" s="505"/>
      <c r="AP27" s="505"/>
      <c r="AQ27" s="505"/>
      <c r="AR27" s="505"/>
      <c r="AS27" s="505"/>
      <c r="AT27" s="505"/>
      <c r="AU27" s="505"/>
      <c r="AV27" s="505"/>
      <c r="AW27" s="325">
        <f t="shared" si="5"/>
        <v>0</v>
      </c>
      <c r="AX27" s="142">
        <f t="shared" si="5"/>
        <v>0</v>
      </c>
      <c r="AY27" s="142">
        <f t="shared" si="5"/>
        <v>0</v>
      </c>
      <c r="AZ27" s="142">
        <f t="shared" si="5"/>
        <v>0</v>
      </c>
      <c r="BA27" s="142">
        <f t="shared" si="5"/>
        <v>0</v>
      </c>
      <c r="BB27" s="142">
        <f t="shared" si="5"/>
        <v>0</v>
      </c>
      <c r="BC27" s="142">
        <f t="shared" si="5"/>
        <v>0</v>
      </c>
      <c r="BD27" s="142">
        <f t="shared" si="5"/>
        <v>0</v>
      </c>
      <c r="BE27" s="142">
        <f t="shared" si="5"/>
        <v>0</v>
      </c>
      <c r="BF27" s="166">
        <f t="shared" si="5"/>
        <v>0</v>
      </c>
    </row>
    <row r="28" spans="1:58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9">
        <v>0</v>
      </c>
      <c r="AL28" s="505"/>
      <c r="AM28" s="505"/>
      <c r="AN28" s="505"/>
      <c r="AO28" s="505"/>
      <c r="AP28" s="505"/>
      <c r="AQ28" s="505"/>
      <c r="AR28" s="505"/>
      <c r="AS28" s="505"/>
      <c r="AT28" s="505"/>
      <c r="AU28" s="505"/>
      <c r="AV28" s="505"/>
      <c r="AW28" s="325">
        <f t="shared" si="5"/>
        <v>0</v>
      </c>
      <c r="AX28" s="142">
        <f t="shared" si="5"/>
        <v>0</v>
      </c>
      <c r="AY28" s="142">
        <f t="shared" si="5"/>
        <v>0</v>
      </c>
      <c r="AZ28" s="142">
        <f t="shared" si="5"/>
        <v>0</v>
      </c>
      <c r="BA28" s="142">
        <f t="shared" si="5"/>
        <v>0</v>
      </c>
      <c r="BB28" s="142">
        <f t="shared" si="5"/>
        <v>0</v>
      </c>
      <c r="BC28" s="142">
        <f t="shared" si="5"/>
        <v>0</v>
      </c>
      <c r="BD28" s="142">
        <f t="shared" si="5"/>
        <v>0</v>
      </c>
      <c r="BE28" s="142">
        <f t="shared" si="5"/>
        <v>0</v>
      </c>
      <c r="BF28" s="166">
        <f t="shared" si="5"/>
        <v>0</v>
      </c>
    </row>
    <row r="29" spans="1:58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6">SUM(AI24:AI28)</f>
        <v>82352</v>
      </c>
      <c r="AJ29" s="507">
        <v>81753</v>
      </c>
      <c r="AK29" s="571">
        <v>83703</v>
      </c>
      <c r="AL29" s="507"/>
      <c r="AM29" s="507"/>
      <c r="AN29" s="507"/>
      <c r="AO29" s="507"/>
      <c r="AP29" s="507"/>
      <c r="AQ29" s="507"/>
      <c r="AR29" s="507"/>
      <c r="AS29" s="507"/>
      <c r="AT29" s="507"/>
      <c r="AU29" s="507"/>
      <c r="AV29" s="507"/>
      <c r="AW29" s="325">
        <f t="shared" si="5"/>
        <v>4675</v>
      </c>
      <c r="AX29" s="142">
        <f t="shared" si="5"/>
        <v>-11286</v>
      </c>
      <c r="AY29" s="142">
        <f t="shared" si="5"/>
        <v>-22702</v>
      </c>
      <c r="AZ29" s="142">
        <f t="shared" si="5"/>
        <v>-20359</v>
      </c>
      <c r="BA29" s="142">
        <f t="shared" si="5"/>
        <v>-23466</v>
      </c>
      <c r="BB29" s="142">
        <f t="shared" si="5"/>
        <v>-24535</v>
      </c>
      <c r="BC29" s="142">
        <f t="shared" si="5"/>
        <v>-22561</v>
      </c>
      <c r="BD29" s="142">
        <f t="shared" si="5"/>
        <v>-25693</v>
      </c>
      <c r="BE29" s="142">
        <f t="shared" si="5"/>
        <v>-23178</v>
      </c>
      <c r="BF29" s="166">
        <f t="shared" si="5"/>
        <v>-25297</v>
      </c>
    </row>
    <row r="30" spans="1:58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9"/>
      <c r="AL30" s="505"/>
      <c r="AM30" s="505"/>
      <c r="AN30" s="505"/>
      <c r="AO30" s="505"/>
      <c r="AP30" s="505"/>
      <c r="AQ30" s="505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9">
        <v>21051</v>
      </c>
      <c r="AL31" s="505"/>
      <c r="AM31" s="505"/>
      <c r="AN31" s="505"/>
      <c r="AO31" s="505"/>
      <c r="AP31" s="505"/>
      <c r="AQ31" s="505"/>
      <c r="AR31" s="505"/>
      <c r="AS31" s="505"/>
      <c r="AT31" s="505"/>
      <c r="AU31" s="505"/>
      <c r="AV31" s="505"/>
      <c r="AW31" s="325">
        <f t="shared" ref="AW31:BF36" si="7">O31-C31</f>
        <v>1613</v>
      </c>
      <c r="AX31" s="142">
        <f t="shared" si="7"/>
        <v>-277</v>
      </c>
      <c r="AY31" s="142">
        <f t="shared" si="7"/>
        <v>-6381</v>
      </c>
      <c r="AZ31" s="142">
        <f t="shared" si="7"/>
        <v>-9729</v>
      </c>
      <c r="BA31" s="142">
        <f t="shared" si="7"/>
        <v>-9682</v>
      </c>
      <c r="BB31" s="142">
        <f t="shared" si="7"/>
        <v>-10171</v>
      </c>
      <c r="BC31" s="142">
        <f t="shared" si="7"/>
        <v>-6525</v>
      </c>
      <c r="BD31" s="142">
        <f t="shared" si="7"/>
        <v>-5227</v>
      </c>
      <c r="BE31" s="142">
        <f t="shared" si="7"/>
        <v>-7033</v>
      </c>
      <c r="BF31" s="166">
        <f t="shared" si="7"/>
        <v>-9953</v>
      </c>
    </row>
    <row r="32" spans="1:58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9">
        <v>3917</v>
      </c>
      <c r="AL32" s="505"/>
      <c r="AM32" s="505"/>
      <c r="AN32" s="505"/>
      <c r="AO32" s="505"/>
      <c r="AP32" s="505"/>
      <c r="AQ32" s="505"/>
      <c r="AR32" s="505"/>
      <c r="AS32" s="505"/>
      <c r="AT32" s="505"/>
      <c r="AU32" s="505"/>
      <c r="AV32" s="505"/>
      <c r="AW32" s="325">
        <f t="shared" si="7"/>
        <v>450</v>
      </c>
      <c r="AX32" s="142">
        <f t="shared" si="7"/>
        <v>27</v>
      </c>
      <c r="AY32" s="142">
        <f t="shared" si="7"/>
        <v>-2309</v>
      </c>
      <c r="AZ32" s="142">
        <f t="shared" si="7"/>
        <v>-2562</v>
      </c>
      <c r="BA32" s="142">
        <f t="shared" si="7"/>
        <v>-2196</v>
      </c>
      <c r="BB32" s="142">
        <f t="shared" si="7"/>
        <v>-2435</v>
      </c>
      <c r="BC32" s="142">
        <f t="shared" si="7"/>
        <v>-2407</v>
      </c>
      <c r="BD32" s="142">
        <f t="shared" si="7"/>
        <v>-2570</v>
      </c>
      <c r="BE32" s="142">
        <f t="shared" si="7"/>
        <v>-2700</v>
      </c>
      <c r="BF32" s="166">
        <f t="shared" si="7"/>
        <v>-2307</v>
      </c>
    </row>
    <row r="33" spans="1:58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9">
        <v>4709</v>
      </c>
      <c r="AL33" s="505"/>
      <c r="AM33" s="505"/>
      <c r="AN33" s="505"/>
      <c r="AO33" s="505"/>
      <c r="AP33" s="505"/>
      <c r="AQ33" s="505"/>
      <c r="AR33" s="505"/>
      <c r="AS33" s="505"/>
      <c r="AT33" s="505"/>
      <c r="AU33" s="505"/>
      <c r="AV33" s="505"/>
      <c r="AW33" s="325">
        <f t="shared" si="7"/>
        <v>-292</v>
      </c>
      <c r="AX33" s="142">
        <f t="shared" si="7"/>
        <v>2737</v>
      </c>
      <c r="AY33" s="142">
        <f t="shared" si="7"/>
        <v>1463</v>
      </c>
      <c r="AZ33" s="142">
        <f t="shared" si="7"/>
        <v>-313</v>
      </c>
      <c r="BA33" s="142">
        <f t="shared" si="7"/>
        <v>182</v>
      </c>
      <c r="BB33" s="142">
        <f t="shared" si="7"/>
        <v>-672</v>
      </c>
      <c r="BC33" s="142">
        <f t="shared" si="7"/>
        <v>-228</v>
      </c>
      <c r="BD33" s="142">
        <f t="shared" si="7"/>
        <v>-341</v>
      </c>
      <c r="BE33" s="142">
        <f t="shared" si="7"/>
        <v>-149</v>
      </c>
      <c r="BF33" s="166">
        <f t="shared" si="7"/>
        <v>-283</v>
      </c>
    </row>
    <row r="34" spans="1:58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9">
        <v>0</v>
      </c>
      <c r="AL34" s="505"/>
      <c r="AM34" s="505"/>
      <c r="AN34" s="505"/>
      <c r="AO34" s="505"/>
      <c r="AP34" s="505"/>
      <c r="AQ34" s="505"/>
      <c r="AR34" s="505"/>
      <c r="AS34" s="505"/>
      <c r="AT34" s="505"/>
      <c r="AU34" s="505"/>
      <c r="AV34" s="505"/>
      <c r="AW34" s="325">
        <f t="shared" si="7"/>
        <v>0</v>
      </c>
      <c r="AX34" s="142">
        <f t="shared" si="7"/>
        <v>0</v>
      </c>
      <c r="AY34" s="142">
        <f t="shared" si="7"/>
        <v>0</v>
      </c>
      <c r="AZ34" s="142">
        <f t="shared" si="7"/>
        <v>0</v>
      </c>
      <c r="BA34" s="142">
        <f t="shared" si="7"/>
        <v>0</v>
      </c>
      <c r="BB34" s="142">
        <f t="shared" si="7"/>
        <v>0</v>
      </c>
      <c r="BC34" s="142">
        <f t="shared" si="7"/>
        <v>0</v>
      </c>
      <c r="BD34" s="142">
        <f t="shared" si="7"/>
        <v>0</v>
      </c>
      <c r="BE34" s="142">
        <f t="shared" si="7"/>
        <v>0</v>
      </c>
      <c r="BF34" s="166">
        <f t="shared" si="7"/>
        <v>0</v>
      </c>
    </row>
    <row r="35" spans="1:58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9">
        <v>0</v>
      </c>
      <c r="AL35" s="505"/>
      <c r="AM35" s="505"/>
      <c r="AN35" s="505"/>
      <c r="AO35" s="505"/>
      <c r="AP35" s="505"/>
      <c r="AQ35" s="505"/>
      <c r="AR35" s="505"/>
      <c r="AS35" s="505"/>
      <c r="AT35" s="505"/>
      <c r="AU35" s="505"/>
      <c r="AV35" s="505"/>
      <c r="AW35" s="325">
        <f t="shared" si="7"/>
        <v>0</v>
      </c>
      <c r="AX35" s="142">
        <f t="shared" si="7"/>
        <v>0</v>
      </c>
      <c r="AY35" s="142">
        <f t="shared" si="7"/>
        <v>0</v>
      </c>
      <c r="AZ35" s="142">
        <f t="shared" si="7"/>
        <v>0</v>
      </c>
      <c r="BA35" s="142">
        <f t="shared" si="7"/>
        <v>0</v>
      </c>
      <c r="BB35" s="142">
        <f t="shared" si="7"/>
        <v>0</v>
      </c>
      <c r="BC35" s="142">
        <f t="shared" si="7"/>
        <v>0</v>
      </c>
      <c r="BD35" s="142">
        <f t="shared" si="7"/>
        <v>0</v>
      </c>
      <c r="BE35" s="142">
        <f t="shared" si="7"/>
        <v>0</v>
      </c>
      <c r="BF35" s="166">
        <f t="shared" si="7"/>
        <v>0</v>
      </c>
    </row>
    <row r="36" spans="1:58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8">SUM(AI31:AI35)</f>
        <v>35207</v>
      </c>
      <c r="AJ36" s="507">
        <v>32285</v>
      </c>
      <c r="AK36" s="571">
        <v>29677</v>
      </c>
      <c r="AL36" s="507"/>
      <c r="AM36" s="507"/>
      <c r="AN36" s="507"/>
      <c r="AO36" s="507"/>
      <c r="AP36" s="507"/>
      <c r="AQ36" s="507"/>
      <c r="AR36" s="507"/>
      <c r="AS36" s="507"/>
      <c r="AT36" s="507"/>
      <c r="AU36" s="507"/>
      <c r="AV36" s="507"/>
      <c r="AW36" s="325">
        <f t="shared" si="7"/>
        <v>1771</v>
      </c>
      <c r="AX36" s="142">
        <f t="shared" si="7"/>
        <v>2487</v>
      </c>
      <c r="AY36" s="142">
        <f t="shared" si="7"/>
        <v>-7227</v>
      </c>
      <c r="AZ36" s="142">
        <f t="shared" si="7"/>
        <v>-12604</v>
      </c>
      <c r="BA36" s="142">
        <f t="shared" si="7"/>
        <v>-11696</v>
      </c>
      <c r="BB36" s="142">
        <f t="shared" si="7"/>
        <v>-13278</v>
      </c>
      <c r="BC36" s="142">
        <f t="shared" si="7"/>
        <v>-9160</v>
      </c>
      <c r="BD36" s="142">
        <f t="shared" si="7"/>
        <v>-8138</v>
      </c>
      <c r="BE36" s="142">
        <f t="shared" si="7"/>
        <v>-9882</v>
      </c>
      <c r="BF36" s="166">
        <f t="shared" si="7"/>
        <v>-12543</v>
      </c>
    </row>
    <row r="37" spans="1:58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9"/>
      <c r="AL37" s="505"/>
      <c r="AM37" s="505"/>
      <c r="AN37" s="505"/>
      <c r="AO37" s="505"/>
      <c r="AP37" s="505"/>
      <c r="AQ37" s="505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9">
        <v>61067</v>
      </c>
      <c r="AL38" s="505"/>
      <c r="AM38" s="505"/>
      <c r="AN38" s="505"/>
      <c r="AO38" s="505"/>
      <c r="AP38" s="505"/>
      <c r="AQ38" s="505"/>
      <c r="AR38" s="505"/>
      <c r="AS38" s="505"/>
      <c r="AT38" s="505"/>
      <c r="AU38" s="505"/>
      <c r="AV38" s="505"/>
      <c r="AW38" s="325">
        <f t="shared" ref="AW38:BF43" si="9">O38-C38</f>
        <v>5286</v>
      </c>
      <c r="AX38" s="142">
        <f t="shared" si="9"/>
        <v>13183</v>
      </c>
      <c r="AY38" s="142">
        <f t="shared" si="9"/>
        <v>19542</v>
      </c>
      <c r="AZ38" s="142">
        <f t="shared" si="9"/>
        <v>20839</v>
      </c>
      <c r="BA38" s="142">
        <f t="shared" si="9"/>
        <v>20341</v>
      </c>
      <c r="BB38" s="142">
        <f t="shared" si="9"/>
        <v>23578</v>
      </c>
      <c r="BC38" s="142">
        <f t="shared" si="9"/>
        <v>25935</v>
      </c>
      <c r="BD38" s="142">
        <f t="shared" si="9"/>
        <v>31135</v>
      </c>
      <c r="BE38" s="142">
        <f t="shared" si="9"/>
        <v>33854</v>
      </c>
      <c r="BF38" s="166">
        <f t="shared" si="9"/>
        <v>31096</v>
      </c>
    </row>
    <row r="39" spans="1:58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9">
        <v>28182</v>
      </c>
      <c r="AL39" s="505"/>
      <c r="AM39" s="505"/>
      <c r="AN39" s="505"/>
      <c r="AO39" s="505"/>
      <c r="AP39" s="505"/>
      <c r="AQ39" s="505"/>
      <c r="AR39" s="505"/>
      <c r="AS39" s="505"/>
      <c r="AT39" s="505"/>
      <c r="AU39" s="505"/>
      <c r="AV39" s="505"/>
      <c r="AW39" s="325">
        <f t="shared" si="9"/>
        <v>-918</v>
      </c>
      <c r="AX39" s="142">
        <f t="shared" si="9"/>
        <v>-262</v>
      </c>
      <c r="AY39" s="142">
        <f t="shared" si="9"/>
        <v>1416</v>
      </c>
      <c r="AZ39" s="142">
        <f t="shared" si="9"/>
        <v>1025</v>
      </c>
      <c r="BA39" s="142">
        <f t="shared" si="9"/>
        <v>1607</v>
      </c>
      <c r="BB39" s="142">
        <f t="shared" si="9"/>
        <v>2416</v>
      </c>
      <c r="BC39" s="142">
        <f t="shared" si="9"/>
        <v>3866</v>
      </c>
      <c r="BD39" s="142">
        <f t="shared" si="9"/>
        <v>5263</v>
      </c>
      <c r="BE39" s="142">
        <f t="shared" si="9"/>
        <v>5516</v>
      </c>
      <c r="BF39" s="166">
        <f t="shared" si="9"/>
        <v>4033</v>
      </c>
    </row>
    <row r="40" spans="1:58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9">
        <v>9679</v>
      </c>
      <c r="AL40" s="505"/>
      <c r="AM40" s="505"/>
      <c r="AN40" s="505"/>
      <c r="AO40" s="505"/>
      <c r="AP40" s="505"/>
      <c r="AQ40" s="505"/>
      <c r="AR40" s="505"/>
      <c r="AS40" s="505"/>
      <c r="AT40" s="505"/>
      <c r="AU40" s="505"/>
      <c r="AV40" s="505"/>
      <c r="AW40" s="325">
        <f t="shared" si="9"/>
        <v>888</v>
      </c>
      <c r="AX40" s="142">
        <f t="shared" si="9"/>
        <v>3038</v>
      </c>
      <c r="AY40" s="142">
        <f t="shared" si="9"/>
        <v>4768</v>
      </c>
      <c r="AZ40" s="142">
        <f t="shared" si="9"/>
        <v>5263</v>
      </c>
      <c r="BA40" s="142">
        <f t="shared" si="9"/>
        <v>4480</v>
      </c>
      <c r="BB40" s="142">
        <f t="shared" si="9"/>
        <v>4608</v>
      </c>
      <c r="BC40" s="142">
        <f t="shared" si="9"/>
        <v>3927</v>
      </c>
      <c r="BD40" s="142">
        <f t="shared" si="9"/>
        <v>3221</v>
      </c>
      <c r="BE40" s="142">
        <f t="shared" si="9"/>
        <v>2850</v>
      </c>
      <c r="BF40" s="166">
        <f t="shared" si="9"/>
        <v>2117</v>
      </c>
    </row>
    <row r="41" spans="1:58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9">
        <v>0</v>
      </c>
      <c r="AL41" s="505"/>
      <c r="AM41" s="505"/>
      <c r="AN41" s="505"/>
      <c r="AO41" s="505"/>
      <c r="AP41" s="505"/>
      <c r="AQ41" s="505"/>
      <c r="AR41" s="505"/>
      <c r="AS41" s="505"/>
      <c r="AT41" s="505"/>
      <c r="AU41" s="505"/>
      <c r="AV41" s="505"/>
      <c r="AW41" s="325">
        <f t="shared" si="9"/>
        <v>0</v>
      </c>
      <c r="AX41" s="142">
        <f t="shared" si="9"/>
        <v>0</v>
      </c>
      <c r="AY41" s="142">
        <f t="shared" si="9"/>
        <v>0</v>
      </c>
      <c r="AZ41" s="142">
        <f t="shared" si="9"/>
        <v>0</v>
      </c>
      <c r="BA41" s="142">
        <f t="shared" si="9"/>
        <v>0</v>
      </c>
      <c r="BB41" s="142">
        <f t="shared" si="9"/>
        <v>0</v>
      </c>
      <c r="BC41" s="142">
        <f t="shared" si="9"/>
        <v>0</v>
      </c>
      <c r="BD41" s="142">
        <f t="shared" si="9"/>
        <v>0</v>
      </c>
      <c r="BE41" s="142">
        <f t="shared" si="9"/>
        <v>0</v>
      </c>
      <c r="BF41" s="166">
        <f t="shared" si="9"/>
        <v>0</v>
      </c>
    </row>
    <row r="42" spans="1:58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9">
        <v>0</v>
      </c>
      <c r="AL42" s="505"/>
      <c r="AM42" s="505"/>
      <c r="AN42" s="505"/>
      <c r="AO42" s="505"/>
      <c r="AP42" s="505"/>
      <c r="AQ42" s="505"/>
      <c r="AR42" s="505"/>
      <c r="AS42" s="505"/>
      <c r="AT42" s="505"/>
      <c r="AU42" s="505"/>
      <c r="AV42" s="505"/>
      <c r="AW42" s="325">
        <f t="shared" si="9"/>
        <v>0</v>
      </c>
      <c r="AX42" s="142">
        <f t="shared" si="9"/>
        <v>0</v>
      </c>
      <c r="AY42" s="142">
        <f t="shared" si="9"/>
        <v>0</v>
      </c>
      <c r="AZ42" s="142">
        <f t="shared" si="9"/>
        <v>0</v>
      </c>
      <c r="BA42" s="142">
        <f t="shared" si="9"/>
        <v>0</v>
      </c>
      <c r="BB42" s="142">
        <f t="shared" si="9"/>
        <v>0</v>
      </c>
      <c r="BC42" s="142">
        <f t="shared" si="9"/>
        <v>0</v>
      </c>
      <c r="BD42" s="142">
        <f t="shared" si="9"/>
        <v>0</v>
      </c>
      <c r="BE42" s="142">
        <f t="shared" si="9"/>
        <v>0</v>
      </c>
      <c r="BF42" s="166">
        <f t="shared" si="9"/>
        <v>0</v>
      </c>
    </row>
    <row r="43" spans="1:58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10">SUM(AI38:AI42)</f>
        <v>107558</v>
      </c>
      <c r="AJ43" s="506">
        <v>106359</v>
      </c>
      <c r="AK43" s="570">
        <v>98928</v>
      </c>
      <c r="AL43" s="506"/>
      <c r="AM43" s="506"/>
      <c r="AN43" s="506"/>
      <c r="AO43" s="506"/>
      <c r="AP43" s="506"/>
      <c r="AQ43" s="506"/>
      <c r="AR43" s="506"/>
      <c r="AS43" s="506"/>
      <c r="AT43" s="506"/>
      <c r="AU43" s="506"/>
      <c r="AV43" s="506"/>
      <c r="AW43" s="324">
        <f t="shared" si="9"/>
        <v>5256</v>
      </c>
      <c r="AX43" s="140">
        <f t="shared" si="9"/>
        <v>15959</v>
      </c>
      <c r="AY43" s="140">
        <f t="shared" si="9"/>
        <v>25726</v>
      </c>
      <c r="AZ43" s="140">
        <f t="shared" si="9"/>
        <v>27127</v>
      </c>
      <c r="BA43" s="140">
        <f t="shared" si="9"/>
        <v>26428</v>
      </c>
      <c r="BB43" s="140">
        <f t="shared" si="9"/>
        <v>30602</v>
      </c>
      <c r="BC43" s="140">
        <f t="shared" si="9"/>
        <v>33728</v>
      </c>
      <c r="BD43" s="140">
        <f t="shared" si="9"/>
        <v>39619</v>
      </c>
      <c r="BE43" s="140">
        <f t="shared" si="9"/>
        <v>42220</v>
      </c>
      <c r="BF43" s="167">
        <f t="shared" si="9"/>
        <v>37246</v>
      </c>
    </row>
    <row r="44" spans="1:58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72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72">
        <v>15655698.509999957</v>
      </c>
      <c r="AL45" s="508"/>
      <c r="AM45" s="508"/>
      <c r="AN45" s="508"/>
      <c r="AO45" s="508"/>
      <c r="AP45" s="508"/>
      <c r="AQ45" s="508"/>
      <c r="AR45" s="508"/>
      <c r="AS45" s="508"/>
      <c r="AT45" s="508"/>
      <c r="AU45" s="508"/>
      <c r="AV45" s="508"/>
      <c r="AW45" s="327">
        <f t="shared" ref="AW45:BF50" si="11">O45-C45</f>
        <v>-911377.21999998391</v>
      </c>
      <c r="AX45" s="150">
        <f t="shared" si="11"/>
        <v>-2159412.8500000238</v>
      </c>
      <c r="AY45" s="150">
        <f t="shared" si="11"/>
        <v>862235.26000002585</v>
      </c>
      <c r="AZ45" s="150">
        <f t="shared" si="11"/>
        <v>1410120.5300000086</v>
      </c>
      <c r="BA45" s="150">
        <f t="shared" si="11"/>
        <v>741653.17000002787</v>
      </c>
      <c r="BB45" s="150">
        <f t="shared" si="11"/>
        <v>891756.520000007</v>
      </c>
      <c r="BC45" s="150">
        <f t="shared" si="11"/>
        <v>4005597.229999952</v>
      </c>
      <c r="BD45" s="150">
        <f t="shared" si="11"/>
        <v>2318916.1299999896</v>
      </c>
      <c r="BE45" s="150">
        <f t="shared" si="11"/>
        <v>1741946.0600000098</v>
      </c>
      <c r="BF45" s="169">
        <f t="shared" si="11"/>
        <v>510118.33999999799</v>
      </c>
    </row>
    <row r="46" spans="1:58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72">
        <v>3451538.929999996</v>
      </c>
      <c r="AL46" s="508"/>
      <c r="AM46" s="508"/>
      <c r="AN46" s="508"/>
      <c r="AO46" s="508"/>
      <c r="AP46" s="508"/>
      <c r="AQ46" s="508"/>
      <c r="AR46" s="508"/>
      <c r="AS46" s="508"/>
      <c r="AT46" s="508"/>
      <c r="AU46" s="508"/>
      <c r="AV46" s="508"/>
      <c r="AW46" s="327">
        <f t="shared" si="11"/>
        <v>-427486.44000000227</v>
      </c>
      <c r="AX46" s="150">
        <f t="shared" si="11"/>
        <v>-646843.42000000179</v>
      </c>
      <c r="AY46" s="150">
        <f t="shared" si="11"/>
        <v>-176092.33999999706</v>
      </c>
      <c r="AZ46" s="150">
        <f t="shared" si="11"/>
        <v>-34469.349999996834</v>
      </c>
      <c r="BA46" s="150">
        <f t="shared" si="11"/>
        <v>-94462.740000001155</v>
      </c>
      <c r="BB46" s="150">
        <f t="shared" si="11"/>
        <v>45490.79999999702</v>
      </c>
      <c r="BC46" s="150">
        <f t="shared" si="11"/>
        <v>485095.0800000024</v>
      </c>
      <c r="BD46" s="150">
        <f t="shared" si="11"/>
        <v>253698.82000000356</v>
      </c>
      <c r="BE46" s="150">
        <f t="shared" si="11"/>
        <v>150370.51000000536</v>
      </c>
      <c r="BF46" s="169">
        <f t="shared" si="11"/>
        <v>-75499.600000004284</v>
      </c>
    </row>
    <row r="47" spans="1:58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72">
        <v>26756207.890000004</v>
      </c>
      <c r="AL47" s="508"/>
      <c r="AM47" s="508"/>
      <c r="AN47" s="508"/>
      <c r="AO47" s="508"/>
      <c r="AP47" s="508"/>
      <c r="AQ47" s="508"/>
      <c r="AR47" s="508"/>
      <c r="AS47" s="508"/>
      <c r="AT47" s="508"/>
      <c r="AU47" s="508"/>
      <c r="AV47" s="508"/>
      <c r="AW47" s="327">
        <f t="shared" si="11"/>
        <v>3618835.7099999972</v>
      </c>
      <c r="AX47" s="150">
        <f t="shared" si="11"/>
        <v>9433971.7499999963</v>
      </c>
      <c r="AY47" s="150">
        <f t="shared" si="11"/>
        <v>2166691.339999998</v>
      </c>
      <c r="AZ47" s="150">
        <f t="shared" si="11"/>
        <v>269727.34999998659</v>
      </c>
      <c r="BA47" s="150">
        <f t="shared" si="11"/>
        <v>1617208.0350000001</v>
      </c>
      <c r="BB47" s="150">
        <f t="shared" si="11"/>
        <v>1823564.599999994</v>
      </c>
      <c r="BC47" s="150">
        <f t="shared" si="11"/>
        <v>5191008.3300000019</v>
      </c>
      <c r="BD47" s="150">
        <f t="shared" si="11"/>
        <v>2833736.0899999961</v>
      </c>
      <c r="BE47" s="150">
        <f t="shared" si="11"/>
        <v>-1666438.7900000028</v>
      </c>
      <c r="BF47" s="169">
        <f t="shared" si="11"/>
        <v>-1662613.5700000003</v>
      </c>
    </row>
    <row r="48" spans="1:58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72">
        <v>0</v>
      </c>
      <c r="AL48" s="508"/>
      <c r="AM48" s="508"/>
      <c r="AN48" s="508"/>
      <c r="AO48" s="508"/>
      <c r="AP48" s="508"/>
      <c r="AQ48" s="508"/>
      <c r="AR48" s="508"/>
      <c r="AS48" s="508"/>
      <c r="AT48" s="508"/>
      <c r="AU48" s="508"/>
      <c r="AV48" s="508"/>
      <c r="AW48" s="327">
        <f t="shared" si="11"/>
        <v>0</v>
      </c>
      <c r="AX48" s="150">
        <f t="shared" si="11"/>
        <v>0</v>
      </c>
      <c r="AY48" s="150">
        <f t="shared" si="11"/>
        <v>0</v>
      </c>
      <c r="AZ48" s="150">
        <f t="shared" si="11"/>
        <v>0</v>
      </c>
      <c r="BA48" s="150">
        <f t="shared" si="11"/>
        <v>0</v>
      </c>
      <c r="BB48" s="150">
        <f t="shared" si="11"/>
        <v>0</v>
      </c>
      <c r="BC48" s="150">
        <f t="shared" si="11"/>
        <v>0</v>
      </c>
      <c r="BD48" s="150">
        <f t="shared" si="11"/>
        <v>0</v>
      </c>
      <c r="BE48" s="150">
        <f t="shared" si="11"/>
        <v>0</v>
      </c>
      <c r="BF48" s="169">
        <f t="shared" si="11"/>
        <v>0</v>
      </c>
    </row>
    <row r="49" spans="1:58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72">
        <v>0</v>
      </c>
      <c r="AL49" s="508"/>
      <c r="AM49" s="508"/>
      <c r="AN49" s="508"/>
      <c r="AO49" s="508"/>
      <c r="AP49" s="508"/>
      <c r="AQ49" s="508"/>
      <c r="AR49" s="508"/>
      <c r="AS49" s="508"/>
      <c r="AT49" s="508"/>
      <c r="AU49" s="508"/>
      <c r="AV49" s="508"/>
      <c r="AW49" s="327">
        <f t="shared" si="11"/>
        <v>0</v>
      </c>
      <c r="AX49" s="150">
        <f t="shared" si="11"/>
        <v>0</v>
      </c>
      <c r="AY49" s="150">
        <f t="shared" si="11"/>
        <v>0</v>
      </c>
      <c r="AZ49" s="150">
        <f t="shared" si="11"/>
        <v>0</v>
      </c>
      <c r="BA49" s="150">
        <f t="shared" si="11"/>
        <v>0</v>
      </c>
      <c r="BB49" s="150">
        <f t="shared" si="11"/>
        <v>0</v>
      </c>
      <c r="BC49" s="150">
        <f t="shared" si="11"/>
        <v>0</v>
      </c>
      <c r="BD49" s="150">
        <f t="shared" si="11"/>
        <v>0</v>
      </c>
      <c r="BE49" s="150">
        <f t="shared" si="11"/>
        <v>0</v>
      </c>
      <c r="BF49" s="169">
        <f t="shared" si="11"/>
        <v>0</v>
      </c>
    </row>
    <row r="50" spans="1:58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12">SUM(AI45:AI49)</f>
        <v>46563757.030000031</v>
      </c>
      <c r="AJ50" s="280">
        <v>37145732.949999973</v>
      </c>
      <c r="AK50" s="573">
        <v>45863445.329999954</v>
      </c>
      <c r="AL50" s="280"/>
      <c r="AM50" s="280"/>
      <c r="AN50" s="280"/>
      <c r="AO50" s="280"/>
      <c r="AP50" s="280"/>
      <c r="AQ50" s="280"/>
      <c r="AR50" s="280"/>
      <c r="AS50" s="280"/>
      <c r="AT50" s="280"/>
      <c r="AU50" s="280"/>
      <c r="AV50" s="280"/>
      <c r="AW50" s="327">
        <f t="shared" si="11"/>
        <v>2279972.0500000119</v>
      </c>
      <c r="AX50" s="150">
        <f t="shared" si="11"/>
        <v>6627715.4799999744</v>
      </c>
      <c r="AY50" s="150">
        <f t="shared" si="11"/>
        <v>2852834.2600000277</v>
      </c>
      <c r="AZ50" s="150">
        <f t="shared" si="11"/>
        <v>1645378.5299999975</v>
      </c>
      <c r="BA50" s="150">
        <f t="shared" si="11"/>
        <v>2264398.4650000259</v>
      </c>
      <c r="BB50" s="150">
        <f t="shared" si="11"/>
        <v>2760811.9199999943</v>
      </c>
      <c r="BC50" s="150">
        <f t="shared" si="11"/>
        <v>9681700.6399999559</v>
      </c>
      <c r="BD50" s="150">
        <f t="shared" si="11"/>
        <v>5406351.0399999842</v>
      </c>
      <c r="BE50" s="150">
        <f t="shared" si="11"/>
        <v>225877.78000001237</v>
      </c>
      <c r="BF50" s="169">
        <f t="shared" si="11"/>
        <v>-1227994.8300000057</v>
      </c>
    </row>
    <row r="51" spans="1:58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73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72">
        <v>6401450.8599999938</v>
      </c>
      <c r="AL52" s="508"/>
      <c r="AM52" s="508"/>
      <c r="AN52" s="508"/>
      <c r="AO52" s="508"/>
      <c r="AP52" s="508"/>
      <c r="AQ52" s="508"/>
      <c r="AR52" s="508"/>
      <c r="AS52" s="508"/>
      <c r="AT52" s="508"/>
      <c r="AU52" s="508"/>
      <c r="AV52" s="508"/>
      <c r="AW52" s="327">
        <f t="shared" ref="AW52:BF57" si="13">O52-C52</f>
        <v>858186.13000000548</v>
      </c>
      <c r="AX52" s="150">
        <f t="shared" si="13"/>
        <v>1825224.3000000007</v>
      </c>
      <c r="AY52" s="150">
        <f t="shared" si="13"/>
        <v>1836007.7100000046</v>
      </c>
      <c r="AZ52" s="150">
        <f t="shared" si="13"/>
        <v>3030721.9700000063</v>
      </c>
      <c r="BA52" s="150">
        <f t="shared" si="13"/>
        <v>2882323.915000001</v>
      </c>
      <c r="BB52" s="150">
        <f t="shared" si="13"/>
        <v>3422309.0199999977</v>
      </c>
      <c r="BC52" s="150">
        <f t="shared" si="13"/>
        <v>5010051.1800000062</v>
      </c>
      <c r="BD52" s="150">
        <f t="shared" si="13"/>
        <v>6818016.4499999955</v>
      </c>
      <c r="BE52" s="150">
        <f t="shared" si="13"/>
        <v>4973940.5499999914</v>
      </c>
      <c r="BF52" s="169">
        <f t="shared" si="13"/>
        <v>3191831.2999999952</v>
      </c>
    </row>
    <row r="53" spans="1:58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72">
        <v>2468895.7799999961</v>
      </c>
      <c r="AL53" s="508"/>
      <c r="AM53" s="508"/>
      <c r="AN53" s="508"/>
      <c r="AO53" s="508"/>
      <c r="AP53" s="508"/>
      <c r="AQ53" s="508"/>
      <c r="AR53" s="508"/>
      <c r="AS53" s="508"/>
      <c r="AT53" s="508"/>
      <c r="AU53" s="508"/>
      <c r="AV53" s="508"/>
      <c r="AW53" s="327">
        <f t="shared" si="13"/>
        <v>-317296.14999999944</v>
      </c>
      <c r="AX53" s="150">
        <f t="shared" si="13"/>
        <v>-268566.42000000086</v>
      </c>
      <c r="AY53" s="150">
        <f t="shared" si="13"/>
        <v>-346808.48000000231</v>
      </c>
      <c r="AZ53" s="150">
        <f t="shared" si="13"/>
        <v>72839.790000000503</v>
      </c>
      <c r="BA53" s="150">
        <f t="shared" si="13"/>
        <v>255090.62999999896</v>
      </c>
      <c r="BB53" s="150">
        <f t="shared" si="13"/>
        <v>416234.23999999929</v>
      </c>
      <c r="BC53" s="150">
        <f t="shared" si="13"/>
        <v>509243.73999999836</v>
      </c>
      <c r="BD53" s="150">
        <f t="shared" si="13"/>
        <v>918149.14999999572</v>
      </c>
      <c r="BE53" s="150">
        <f t="shared" si="13"/>
        <v>571462.8300000038</v>
      </c>
      <c r="BF53" s="169">
        <f t="shared" si="13"/>
        <v>261035.93999999994</v>
      </c>
    </row>
    <row r="54" spans="1:58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72">
        <v>6336719.6500000004</v>
      </c>
      <c r="AL54" s="508"/>
      <c r="AM54" s="508"/>
      <c r="AN54" s="508"/>
      <c r="AO54" s="508"/>
      <c r="AP54" s="508"/>
      <c r="AQ54" s="508"/>
      <c r="AR54" s="508"/>
      <c r="AS54" s="508"/>
      <c r="AT54" s="508"/>
      <c r="AU54" s="508"/>
      <c r="AV54" s="508"/>
      <c r="AW54" s="327">
        <f t="shared" si="13"/>
        <v>290079.08000000194</v>
      </c>
      <c r="AX54" s="150">
        <f t="shared" si="13"/>
        <v>6010000.9799999986</v>
      </c>
      <c r="AY54" s="150">
        <f t="shared" si="13"/>
        <v>6336026.9200000018</v>
      </c>
      <c r="AZ54" s="150">
        <f t="shared" si="13"/>
        <v>3413807.9399999995</v>
      </c>
      <c r="BA54" s="150">
        <f t="shared" si="13"/>
        <v>2319511.5999999978</v>
      </c>
      <c r="BB54" s="150">
        <f t="shared" si="13"/>
        <v>2704133.7100000018</v>
      </c>
      <c r="BC54" s="150">
        <f t="shared" si="13"/>
        <v>3928652.8100000024</v>
      </c>
      <c r="BD54" s="150">
        <f t="shared" si="13"/>
        <v>3735273.0200000005</v>
      </c>
      <c r="BE54" s="150">
        <f t="shared" si="13"/>
        <v>2085811.3500000024</v>
      </c>
      <c r="BF54" s="169">
        <f t="shared" si="13"/>
        <v>1626731.4300000044</v>
      </c>
    </row>
    <row r="55" spans="1:58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72">
        <v>0</v>
      </c>
      <c r="AL55" s="508"/>
      <c r="AM55" s="508"/>
      <c r="AN55" s="508"/>
      <c r="AO55" s="508"/>
      <c r="AP55" s="508"/>
      <c r="AQ55" s="508"/>
      <c r="AR55" s="508"/>
      <c r="AS55" s="508"/>
      <c r="AT55" s="508"/>
      <c r="AU55" s="508"/>
      <c r="AV55" s="508"/>
      <c r="AW55" s="327">
        <f t="shared" si="13"/>
        <v>0</v>
      </c>
      <c r="AX55" s="150">
        <f t="shared" si="13"/>
        <v>0</v>
      </c>
      <c r="AY55" s="150">
        <f t="shared" si="13"/>
        <v>0</v>
      </c>
      <c r="AZ55" s="150">
        <f t="shared" si="13"/>
        <v>0</v>
      </c>
      <c r="BA55" s="150">
        <f t="shared" si="13"/>
        <v>0</v>
      </c>
      <c r="BB55" s="150">
        <f t="shared" si="13"/>
        <v>0</v>
      </c>
      <c r="BC55" s="150">
        <f t="shared" si="13"/>
        <v>0</v>
      </c>
      <c r="BD55" s="150">
        <f t="shared" si="13"/>
        <v>0</v>
      </c>
      <c r="BE55" s="150">
        <f t="shared" si="13"/>
        <v>0</v>
      </c>
      <c r="BF55" s="169">
        <f t="shared" si="13"/>
        <v>0</v>
      </c>
    </row>
    <row r="56" spans="1:58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72">
        <v>0</v>
      </c>
      <c r="AL56" s="508"/>
      <c r="AM56" s="508"/>
      <c r="AN56" s="508"/>
      <c r="AO56" s="508"/>
      <c r="AP56" s="508"/>
      <c r="AQ56" s="508"/>
      <c r="AR56" s="508"/>
      <c r="AS56" s="508"/>
      <c r="AT56" s="508"/>
      <c r="AU56" s="508"/>
      <c r="AV56" s="508"/>
      <c r="AW56" s="327">
        <f t="shared" si="13"/>
        <v>0</v>
      </c>
      <c r="AX56" s="150">
        <f t="shared" si="13"/>
        <v>0</v>
      </c>
      <c r="AY56" s="150">
        <f t="shared" si="13"/>
        <v>0</v>
      </c>
      <c r="AZ56" s="150">
        <f t="shared" si="13"/>
        <v>0</v>
      </c>
      <c r="BA56" s="150">
        <f t="shared" si="13"/>
        <v>0</v>
      </c>
      <c r="BB56" s="150">
        <f t="shared" si="13"/>
        <v>0</v>
      </c>
      <c r="BC56" s="150">
        <f t="shared" si="13"/>
        <v>0</v>
      </c>
      <c r="BD56" s="150">
        <f t="shared" si="13"/>
        <v>0</v>
      </c>
      <c r="BE56" s="150">
        <f t="shared" si="13"/>
        <v>0</v>
      </c>
      <c r="BF56" s="169">
        <f t="shared" si="13"/>
        <v>0</v>
      </c>
    </row>
    <row r="57" spans="1:58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14">SUM(AI52:AI56)</f>
        <v>21337886.340000004</v>
      </c>
      <c r="AJ57" s="280">
        <v>16701726.339999992</v>
      </c>
      <c r="AK57" s="573">
        <v>15207066.28999999</v>
      </c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80"/>
      <c r="AW57" s="327">
        <f t="shared" si="13"/>
        <v>830969.06000000611</v>
      </c>
      <c r="AX57" s="150">
        <f t="shared" si="13"/>
        <v>7566658.8599999994</v>
      </c>
      <c r="AY57" s="150">
        <f t="shared" si="13"/>
        <v>7825226.1500000078</v>
      </c>
      <c r="AZ57" s="150">
        <f t="shared" si="13"/>
        <v>6517369.7000000067</v>
      </c>
      <c r="BA57" s="150">
        <f t="shared" si="13"/>
        <v>5456926.1449999996</v>
      </c>
      <c r="BB57" s="150">
        <f t="shared" si="13"/>
        <v>6542676.9700000007</v>
      </c>
      <c r="BC57" s="150">
        <f t="shared" si="13"/>
        <v>9447947.730000006</v>
      </c>
      <c r="BD57" s="150">
        <f t="shared" si="13"/>
        <v>11471438.61999999</v>
      </c>
      <c r="BE57" s="150">
        <f t="shared" si="13"/>
        <v>7631214.7299999967</v>
      </c>
      <c r="BF57" s="169">
        <f t="shared" si="13"/>
        <v>5079598.67</v>
      </c>
    </row>
    <row r="58" spans="1:58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73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72">
        <v>55690342.959999986</v>
      </c>
      <c r="AL59" s="508"/>
      <c r="AM59" s="508"/>
      <c r="AN59" s="508"/>
      <c r="AO59" s="508"/>
      <c r="AP59" s="508"/>
      <c r="AQ59" s="508"/>
      <c r="AR59" s="508"/>
      <c r="AS59" s="508"/>
      <c r="AT59" s="508"/>
      <c r="AU59" s="508"/>
      <c r="AV59" s="508"/>
      <c r="AW59" s="327">
        <f t="shared" ref="AW59:BF64" si="15">O59-C59</f>
        <v>1312555.5199999884</v>
      </c>
      <c r="AX59" s="150">
        <f t="shared" si="15"/>
        <v>4916290.099999994</v>
      </c>
      <c r="AY59" s="150">
        <f t="shared" si="15"/>
        <v>8808626.629999999</v>
      </c>
      <c r="AZ59" s="150">
        <f t="shared" si="15"/>
        <v>11975177.149999991</v>
      </c>
      <c r="BA59" s="150">
        <f t="shared" si="15"/>
        <v>15194072.490000002</v>
      </c>
      <c r="BB59" s="150">
        <f t="shared" si="15"/>
        <v>19200379.820000019</v>
      </c>
      <c r="BC59" s="150">
        <f t="shared" si="15"/>
        <v>22554292.159999993</v>
      </c>
      <c r="BD59" s="150">
        <f t="shared" si="15"/>
        <v>26944329.310000017</v>
      </c>
      <c r="BE59" s="150">
        <f t="shared" si="15"/>
        <v>30893898.560000002</v>
      </c>
      <c r="BF59" s="169">
        <f t="shared" si="15"/>
        <v>33239670.990000002</v>
      </c>
    </row>
    <row r="60" spans="1:58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72">
        <v>42361164.449999981</v>
      </c>
      <c r="AL60" s="508"/>
      <c r="AM60" s="508"/>
      <c r="AN60" s="508"/>
      <c r="AO60" s="508"/>
      <c r="AP60" s="508"/>
      <c r="AQ60" s="508"/>
      <c r="AR60" s="508"/>
      <c r="AS60" s="508"/>
      <c r="AT60" s="508"/>
      <c r="AU60" s="508"/>
      <c r="AV60" s="508"/>
      <c r="AW60" s="327">
        <f t="shared" si="15"/>
        <v>1256915.7000000104</v>
      </c>
      <c r="AX60" s="150">
        <f t="shared" si="15"/>
        <v>1658888.6400000155</v>
      </c>
      <c r="AY60" s="150">
        <f t="shared" si="15"/>
        <v>2645973.1199999973</v>
      </c>
      <c r="AZ60" s="150">
        <f t="shared" si="15"/>
        <v>2906630.0700000003</v>
      </c>
      <c r="BA60" s="150">
        <f t="shared" si="15"/>
        <v>4183579.7399999797</v>
      </c>
      <c r="BB60" s="150">
        <f t="shared" si="15"/>
        <v>5662054.8299999982</v>
      </c>
      <c r="BC60" s="150">
        <f t="shared" si="15"/>
        <v>6753703.150000006</v>
      </c>
      <c r="BD60" s="150">
        <f t="shared" si="15"/>
        <v>7862402.1499999985</v>
      </c>
      <c r="BE60" s="150">
        <f t="shared" si="15"/>
        <v>8036206.4400000051</v>
      </c>
      <c r="BF60" s="169">
        <f t="shared" si="15"/>
        <v>8583654.0799999833</v>
      </c>
    </row>
    <row r="61" spans="1:58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72">
        <v>18411620.359999996</v>
      </c>
      <c r="AL61" s="508"/>
      <c r="AM61" s="508"/>
      <c r="AN61" s="508"/>
      <c r="AO61" s="508"/>
      <c r="AP61" s="508"/>
      <c r="AQ61" s="508"/>
      <c r="AR61" s="508"/>
      <c r="AS61" s="508"/>
      <c r="AT61" s="508"/>
      <c r="AU61" s="508"/>
      <c r="AV61" s="508"/>
      <c r="AW61" s="327">
        <f t="shared" si="15"/>
        <v>2566555.4600000046</v>
      </c>
      <c r="AX61" s="150">
        <f t="shared" si="15"/>
        <v>5725679.9699999988</v>
      </c>
      <c r="AY61" s="150">
        <f t="shared" si="15"/>
        <v>9801846.9199999999</v>
      </c>
      <c r="AZ61" s="150">
        <f t="shared" si="15"/>
        <v>12362157.839999992</v>
      </c>
      <c r="BA61" s="150">
        <f t="shared" si="15"/>
        <v>14169970.489999995</v>
      </c>
      <c r="BB61" s="150">
        <f t="shared" si="15"/>
        <v>14244932.799999999</v>
      </c>
      <c r="BC61" s="150">
        <f t="shared" si="15"/>
        <v>13430048.609999985</v>
      </c>
      <c r="BD61" s="150">
        <f t="shared" si="15"/>
        <v>12554375.900000008</v>
      </c>
      <c r="BE61" s="150">
        <f t="shared" si="15"/>
        <v>12005121.839999985</v>
      </c>
      <c r="BF61" s="169">
        <f t="shared" si="15"/>
        <v>11584492.469999999</v>
      </c>
    </row>
    <row r="62" spans="1:58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72">
        <v>0</v>
      </c>
      <c r="AL62" s="508"/>
      <c r="AM62" s="508"/>
      <c r="AN62" s="508"/>
      <c r="AO62" s="508"/>
      <c r="AP62" s="508"/>
      <c r="AQ62" s="508"/>
      <c r="AR62" s="508"/>
      <c r="AS62" s="508"/>
      <c r="AT62" s="508"/>
      <c r="AU62" s="508"/>
      <c r="AV62" s="508"/>
      <c r="AW62" s="327">
        <f t="shared" si="15"/>
        <v>0</v>
      </c>
      <c r="AX62" s="150">
        <f t="shared" si="15"/>
        <v>0</v>
      </c>
      <c r="AY62" s="150">
        <f t="shared" si="15"/>
        <v>0</v>
      </c>
      <c r="AZ62" s="150">
        <f t="shared" si="15"/>
        <v>0</v>
      </c>
      <c r="BA62" s="150">
        <f t="shared" si="15"/>
        <v>0</v>
      </c>
      <c r="BB62" s="150">
        <f t="shared" si="15"/>
        <v>0</v>
      </c>
      <c r="BC62" s="150">
        <f t="shared" si="15"/>
        <v>0</v>
      </c>
      <c r="BD62" s="150">
        <f t="shared" si="15"/>
        <v>0</v>
      </c>
      <c r="BE62" s="150">
        <f t="shared" si="15"/>
        <v>0</v>
      </c>
      <c r="BF62" s="169">
        <f t="shared" si="15"/>
        <v>0</v>
      </c>
    </row>
    <row r="63" spans="1:58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72">
        <v>0</v>
      </c>
      <c r="AL63" s="508"/>
      <c r="AM63" s="508"/>
      <c r="AN63" s="508"/>
      <c r="AO63" s="508"/>
      <c r="AP63" s="508"/>
      <c r="AQ63" s="508"/>
      <c r="AR63" s="508"/>
      <c r="AS63" s="508"/>
      <c r="AT63" s="508"/>
      <c r="AU63" s="508"/>
      <c r="AV63" s="508"/>
      <c r="AW63" s="327">
        <f t="shared" si="15"/>
        <v>0</v>
      </c>
      <c r="AX63" s="150">
        <f t="shared" si="15"/>
        <v>0</v>
      </c>
      <c r="AY63" s="150">
        <f t="shared" si="15"/>
        <v>0</v>
      </c>
      <c r="AZ63" s="150">
        <f t="shared" si="15"/>
        <v>0</v>
      </c>
      <c r="BA63" s="150">
        <f t="shared" si="15"/>
        <v>0</v>
      </c>
      <c r="BB63" s="150">
        <f t="shared" si="15"/>
        <v>0</v>
      </c>
      <c r="BC63" s="150">
        <f t="shared" si="15"/>
        <v>0</v>
      </c>
      <c r="BD63" s="150">
        <f t="shared" si="15"/>
        <v>0</v>
      </c>
      <c r="BE63" s="150">
        <f t="shared" si="15"/>
        <v>0</v>
      </c>
      <c r="BF63" s="169">
        <f t="shared" si="15"/>
        <v>0</v>
      </c>
    </row>
    <row r="64" spans="1:58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16">SUM(AI59:AI63)</f>
        <v>118811738.88999999</v>
      </c>
      <c r="AJ64" s="280">
        <v>120200467.64999999</v>
      </c>
      <c r="AK64" s="573">
        <v>116463127.76999997</v>
      </c>
      <c r="AL64" s="280"/>
      <c r="AM64" s="280"/>
      <c r="AN64" s="280"/>
      <c r="AO64" s="280"/>
      <c r="AP64" s="280"/>
      <c r="AQ64" s="280"/>
      <c r="AR64" s="280"/>
      <c r="AS64" s="280"/>
      <c r="AT64" s="280"/>
      <c r="AU64" s="280"/>
      <c r="AV64" s="280"/>
      <c r="AW64" s="327">
        <f t="shared" si="15"/>
        <v>5136026.6800000072</v>
      </c>
      <c r="AX64" s="150">
        <f t="shared" si="15"/>
        <v>12300858.710000008</v>
      </c>
      <c r="AY64" s="150">
        <f t="shared" si="15"/>
        <v>21256446.670000002</v>
      </c>
      <c r="AZ64" s="150">
        <f t="shared" si="15"/>
        <v>27243965.059999973</v>
      </c>
      <c r="BA64" s="150">
        <f t="shared" si="15"/>
        <v>33547622.719999969</v>
      </c>
      <c r="BB64" s="150">
        <f t="shared" si="15"/>
        <v>39107367.450000018</v>
      </c>
      <c r="BC64" s="150">
        <f t="shared" si="15"/>
        <v>42738043.919999987</v>
      </c>
      <c r="BD64" s="150">
        <f t="shared" si="15"/>
        <v>47361107.360000014</v>
      </c>
      <c r="BE64" s="150">
        <f t="shared" si="15"/>
        <v>50935226.839999989</v>
      </c>
      <c r="BF64" s="169">
        <f t="shared" si="15"/>
        <v>53407817.539999977</v>
      </c>
    </row>
    <row r="65" spans="1:58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73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17">+AI45+AI52+AI59</f>
        <v>81603741.160000026</v>
      </c>
      <c r="AJ66" s="280">
        <v>78702833.029999986</v>
      </c>
      <c r="AK66" s="573">
        <v>77747492.329999939</v>
      </c>
      <c r="AL66" s="280"/>
      <c r="AM66" s="280"/>
      <c r="AN66" s="280"/>
      <c r="AO66" s="280"/>
      <c r="AP66" s="280"/>
      <c r="AQ66" s="280"/>
      <c r="AR66" s="280"/>
      <c r="AS66" s="280"/>
      <c r="AT66" s="280"/>
      <c r="AU66" s="280"/>
      <c r="AV66" s="280"/>
      <c r="AW66" s="327">
        <f t="shared" ref="AW66:BF71" si="18">O66-C66</f>
        <v>1259364.4300000146</v>
      </c>
      <c r="AX66" s="150">
        <f t="shared" si="18"/>
        <v>4582101.5499999672</v>
      </c>
      <c r="AY66" s="150">
        <f t="shared" si="18"/>
        <v>11506869.600000031</v>
      </c>
      <c r="AZ66" s="150">
        <f t="shared" si="18"/>
        <v>16416019.650000006</v>
      </c>
      <c r="BA66" s="150">
        <f t="shared" si="18"/>
        <v>18818049.57500004</v>
      </c>
      <c r="BB66" s="150">
        <f t="shared" si="18"/>
        <v>23514445.360000029</v>
      </c>
      <c r="BC66" s="150">
        <f t="shared" si="18"/>
        <v>31569940.569999963</v>
      </c>
      <c r="BD66" s="150">
        <f t="shared" si="18"/>
        <v>36081261.890000008</v>
      </c>
      <c r="BE66" s="150">
        <f t="shared" si="18"/>
        <v>37609785.170000009</v>
      </c>
      <c r="BF66" s="169">
        <f t="shared" si="18"/>
        <v>36941620.630000003</v>
      </c>
    </row>
    <row r="67" spans="1:58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17"/>
        <v>50112937.019999996</v>
      </c>
      <c r="AJ67" s="280">
        <v>49658944.609999992</v>
      </c>
      <c r="AK67" s="573">
        <v>48281599.159999974</v>
      </c>
      <c r="AL67" s="280"/>
      <c r="AM67" s="280"/>
      <c r="AN67" s="280"/>
      <c r="AO67" s="280"/>
      <c r="AP67" s="280"/>
      <c r="AQ67" s="280"/>
      <c r="AR67" s="280"/>
      <c r="AS67" s="280"/>
      <c r="AT67" s="280"/>
      <c r="AU67" s="280"/>
      <c r="AV67" s="280"/>
      <c r="AW67" s="327">
        <f t="shared" si="18"/>
        <v>512133.11000000685</v>
      </c>
      <c r="AX67" s="150">
        <f t="shared" si="18"/>
        <v>743478.80000001192</v>
      </c>
      <c r="AY67" s="150">
        <f t="shared" si="18"/>
        <v>2123072.299999997</v>
      </c>
      <c r="AZ67" s="150">
        <f t="shared" si="18"/>
        <v>2945000.5099999979</v>
      </c>
      <c r="BA67" s="150">
        <f t="shared" si="18"/>
        <v>4344207.6299999729</v>
      </c>
      <c r="BB67" s="150">
        <f t="shared" si="18"/>
        <v>6123779.8699999973</v>
      </c>
      <c r="BC67" s="150">
        <f t="shared" si="18"/>
        <v>7748041.9700000063</v>
      </c>
      <c r="BD67" s="150">
        <f t="shared" si="18"/>
        <v>9034250.1200000048</v>
      </c>
      <c r="BE67" s="150">
        <f t="shared" si="18"/>
        <v>8758039.7800000161</v>
      </c>
      <c r="BF67" s="169">
        <f t="shared" si="18"/>
        <v>8769190.4199999794</v>
      </c>
    </row>
    <row r="68" spans="1:58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17"/>
        <v>54996704.080000006</v>
      </c>
      <c r="AJ68" s="280">
        <v>45686149.299999997</v>
      </c>
      <c r="AK68" s="573">
        <v>51504547.900000006</v>
      </c>
      <c r="AL68" s="280"/>
      <c r="AM68" s="280"/>
      <c r="AN68" s="280"/>
      <c r="AO68" s="280"/>
      <c r="AP68" s="280"/>
      <c r="AQ68" s="280"/>
      <c r="AR68" s="280"/>
      <c r="AS68" s="280"/>
      <c r="AT68" s="280"/>
      <c r="AU68" s="280"/>
      <c r="AV68" s="280"/>
      <c r="AW68" s="327">
        <f t="shared" si="18"/>
        <v>6475470.25</v>
      </c>
      <c r="AX68" s="150">
        <f t="shared" si="18"/>
        <v>21169652.699999992</v>
      </c>
      <c r="AY68" s="150">
        <f t="shared" si="18"/>
        <v>18304565.18</v>
      </c>
      <c r="AZ68" s="150">
        <f t="shared" si="18"/>
        <v>16045693.129999977</v>
      </c>
      <c r="BA68" s="150">
        <f t="shared" si="18"/>
        <v>18106690.124999993</v>
      </c>
      <c r="BB68" s="150">
        <f t="shared" si="18"/>
        <v>18772631.109999992</v>
      </c>
      <c r="BC68" s="150">
        <f t="shared" si="18"/>
        <v>22549709.749999985</v>
      </c>
      <c r="BD68" s="150">
        <f t="shared" si="18"/>
        <v>19123385.010000005</v>
      </c>
      <c r="BE68" s="150">
        <f t="shared" si="18"/>
        <v>12424494.399999984</v>
      </c>
      <c r="BF68" s="169">
        <f t="shared" si="18"/>
        <v>11548610.329999998</v>
      </c>
    </row>
    <row r="69" spans="1:58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17"/>
        <v>0</v>
      </c>
      <c r="AJ69" s="280">
        <v>0</v>
      </c>
      <c r="AK69" s="573">
        <v>0</v>
      </c>
      <c r="AL69" s="280"/>
      <c r="AM69" s="280"/>
      <c r="AN69" s="280"/>
      <c r="AO69" s="280"/>
      <c r="AP69" s="280"/>
      <c r="AQ69" s="280"/>
      <c r="AR69" s="280"/>
      <c r="AS69" s="280"/>
      <c r="AT69" s="280"/>
      <c r="AU69" s="280"/>
      <c r="AV69" s="280"/>
      <c r="AW69" s="327">
        <f t="shared" si="18"/>
        <v>0</v>
      </c>
      <c r="AX69" s="150">
        <f t="shared" si="18"/>
        <v>0</v>
      </c>
      <c r="AY69" s="150">
        <f t="shared" si="18"/>
        <v>0</v>
      </c>
      <c r="AZ69" s="150">
        <f t="shared" si="18"/>
        <v>0</v>
      </c>
      <c r="BA69" s="150">
        <f t="shared" si="18"/>
        <v>0</v>
      </c>
      <c r="BB69" s="150">
        <f t="shared" si="18"/>
        <v>0</v>
      </c>
      <c r="BC69" s="150">
        <f t="shared" si="18"/>
        <v>0</v>
      </c>
      <c r="BD69" s="150">
        <f t="shared" si="18"/>
        <v>0</v>
      </c>
      <c r="BE69" s="150">
        <f t="shared" si="18"/>
        <v>0</v>
      </c>
      <c r="BF69" s="169">
        <f t="shared" si="18"/>
        <v>0</v>
      </c>
    </row>
    <row r="70" spans="1:58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17"/>
        <v>0</v>
      </c>
      <c r="AJ70" s="280">
        <v>0</v>
      </c>
      <c r="AK70" s="573">
        <v>0</v>
      </c>
      <c r="AL70" s="280"/>
      <c r="AM70" s="280"/>
      <c r="AN70" s="280"/>
      <c r="AO70" s="280"/>
      <c r="AP70" s="280"/>
      <c r="AQ70" s="280"/>
      <c r="AR70" s="280"/>
      <c r="AS70" s="280"/>
      <c r="AT70" s="280"/>
      <c r="AU70" s="280"/>
      <c r="AV70" s="280"/>
      <c r="AW70" s="327">
        <f t="shared" si="18"/>
        <v>0</v>
      </c>
      <c r="AX70" s="150">
        <f t="shared" si="18"/>
        <v>0</v>
      </c>
      <c r="AY70" s="150">
        <f t="shared" si="18"/>
        <v>0</v>
      </c>
      <c r="AZ70" s="150">
        <f t="shared" si="18"/>
        <v>0</v>
      </c>
      <c r="BA70" s="150">
        <f t="shared" si="18"/>
        <v>0</v>
      </c>
      <c r="BB70" s="150">
        <f t="shared" si="18"/>
        <v>0</v>
      </c>
      <c r="BC70" s="150">
        <f t="shared" si="18"/>
        <v>0</v>
      </c>
      <c r="BD70" s="150">
        <f t="shared" si="18"/>
        <v>0</v>
      </c>
      <c r="BE70" s="150">
        <f t="shared" si="18"/>
        <v>0</v>
      </c>
      <c r="BF70" s="169">
        <f t="shared" si="18"/>
        <v>0</v>
      </c>
    </row>
    <row r="71" spans="1:58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19">SUM(AI66:AI70)</f>
        <v>186713382.26000002</v>
      </c>
      <c r="AJ71" s="398">
        <v>174047926.94</v>
      </c>
      <c r="AK71" s="574">
        <v>177533639.38999993</v>
      </c>
      <c r="AL71" s="398"/>
      <c r="AM71" s="398"/>
      <c r="AN71" s="398"/>
      <c r="AO71" s="398"/>
      <c r="AP71" s="398"/>
      <c r="AQ71" s="398"/>
      <c r="AR71" s="398"/>
      <c r="AS71" s="398"/>
      <c r="AT71" s="398"/>
      <c r="AU71" s="398"/>
      <c r="AV71" s="398"/>
      <c r="AW71" s="328">
        <f t="shared" si="18"/>
        <v>8246967.7900000215</v>
      </c>
      <c r="AX71" s="158">
        <f t="shared" si="18"/>
        <v>26495233.050000012</v>
      </c>
      <c r="AY71" s="158">
        <f t="shared" si="18"/>
        <v>31934507.080000013</v>
      </c>
      <c r="AZ71" s="158">
        <f t="shared" si="18"/>
        <v>35406713.289999962</v>
      </c>
      <c r="BA71" s="158">
        <f t="shared" si="18"/>
        <v>41268947.330000013</v>
      </c>
      <c r="BB71" s="158">
        <f t="shared" si="18"/>
        <v>48410856.340000033</v>
      </c>
      <c r="BC71" s="158">
        <f t="shared" si="18"/>
        <v>61867692.289999947</v>
      </c>
      <c r="BD71" s="158">
        <f t="shared" si="18"/>
        <v>64238897.019999981</v>
      </c>
      <c r="BE71" s="158">
        <f t="shared" si="18"/>
        <v>58792319.349999994</v>
      </c>
      <c r="BF71" s="171">
        <f t="shared" si="18"/>
        <v>57259421.379999995</v>
      </c>
    </row>
    <row r="72" spans="1:58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9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9">
        <v>563410166</v>
      </c>
      <c r="AL73" s="505"/>
      <c r="AM73" s="505"/>
      <c r="AN73" s="505"/>
      <c r="AO73" s="505"/>
      <c r="AP73" s="505"/>
      <c r="AQ73" s="505"/>
      <c r="AR73" s="505"/>
      <c r="AS73" s="505"/>
      <c r="AT73" s="505"/>
      <c r="AU73" s="505"/>
      <c r="AV73" s="505"/>
      <c r="AW73" s="325">
        <f t="shared" ref="AW73:BF78" si="20">O73-C73</f>
        <v>-56562618</v>
      </c>
      <c r="AX73" s="142">
        <f t="shared" si="20"/>
        <v>47812381</v>
      </c>
      <c r="AY73" s="142">
        <f t="shared" si="20"/>
        <v>52703361</v>
      </c>
      <c r="AZ73" s="142">
        <f t="shared" si="20"/>
        <v>71847238</v>
      </c>
      <c r="BA73" s="142">
        <f t="shared" si="20"/>
        <v>56838559</v>
      </c>
      <c r="BB73" s="142">
        <f t="shared" si="20"/>
        <v>114087016</v>
      </c>
      <c r="BC73" s="142">
        <f t="shared" si="20"/>
        <v>57855238</v>
      </c>
      <c r="BD73" s="142">
        <f t="shared" si="20"/>
        <v>29384714</v>
      </c>
      <c r="BE73" s="142">
        <f t="shared" si="20"/>
        <v>11726124</v>
      </c>
      <c r="BF73" s="166">
        <f t="shared" si="20"/>
        <v>32293770</v>
      </c>
    </row>
    <row r="74" spans="1:58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9">
        <v>54117437</v>
      </c>
      <c r="AL74" s="505"/>
      <c r="AM74" s="505"/>
      <c r="AN74" s="505"/>
      <c r="AO74" s="505"/>
      <c r="AP74" s="505"/>
      <c r="AQ74" s="505"/>
      <c r="AR74" s="505"/>
      <c r="AS74" s="505"/>
      <c r="AT74" s="505"/>
      <c r="AU74" s="505"/>
      <c r="AV74" s="505"/>
      <c r="AW74" s="325">
        <f t="shared" si="20"/>
        <v>-5808625</v>
      </c>
      <c r="AX74" s="142">
        <f t="shared" si="20"/>
        <v>2595083</v>
      </c>
      <c r="AY74" s="142">
        <f t="shared" si="20"/>
        <v>3540674</v>
      </c>
      <c r="AZ74" s="142">
        <f t="shared" si="20"/>
        <v>6419775</v>
      </c>
      <c r="BA74" s="142">
        <f t="shared" si="20"/>
        <v>4699903</v>
      </c>
      <c r="BB74" s="142">
        <f t="shared" si="20"/>
        <v>11910840</v>
      </c>
      <c r="BC74" s="142">
        <f t="shared" si="20"/>
        <v>7012360</v>
      </c>
      <c r="BD74" s="142">
        <f t="shared" si="20"/>
        <v>4016240</v>
      </c>
      <c r="BE74" s="142">
        <f t="shared" si="20"/>
        <v>2262651</v>
      </c>
      <c r="BF74" s="166">
        <f t="shared" si="20"/>
        <v>2962116</v>
      </c>
    </row>
    <row r="75" spans="1:58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9">
        <v>349770826</v>
      </c>
      <c r="AL75" s="505"/>
      <c r="AM75" s="505"/>
      <c r="AN75" s="505"/>
      <c r="AO75" s="505"/>
      <c r="AP75" s="505"/>
      <c r="AQ75" s="505"/>
      <c r="AR75" s="505"/>
      <c r="AS75" s="505"/>
      <c r="AT75" s="505"/>
      <c r="AU75" s="505"/>
      <c r="AV75" s="505"/>
      <c r="AW75" s="325">
        <f t="shared" si="20"/>
        <v>-27575150</v>
      </c>
      <c r="AX75" s="142">
        <f t="shared" si="20"/>
        <v>-60509369</v>
      </c>
      <c r="AY75" s="142">
        <f t="shared" si="20"/>
        <v>-58775616</v>
      </c>
      <c r="AZ75" s="142">
        <f t="shared" si="20"/>
        <v>-54229449</v>
      </c>
      <c r="BA75" s="142">
        <f t="shared" si="20"/>
        <v>-45130844</v>
      </c>
      <c r="BB75" s="142">
        <f t="shared" si="20"/>
        <v>-46784898</v>
      </c>
      <c r="BC75" s="142">
        <f t="shared" si="20"/>
        <v>-35880948</v>
      </c>
      <c r="BD75" s="142">
        <f t="shared" si="20"/>
        <v>-17685705</v>
      </c>
      <c r="BE75" s="142">
        <f t="shared" si="20"/>
        <v>-40708018</v>
      </c>
      <c r="BF75" s="166">
        <f t="shared" si="20"/>
        <v>-31562451</v>
      </c>
    </row>
    <row r="76" spans="1:58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9">
        <v>707203887</v>
      </c>
      <c r="AL76" s="505"/>
      <c r="AM76" s="505"/>
      <c r="AN76" s="505"/>
      <c r="AO76" s="505"/>
      <c r="AP76" s="505"/>
      <c r="AQ76" s="505"/>
      <c r="AR76" s="505"/>
      <c r="AS76" s="505"/>
      <c r="AT76" s="505"/>
      <c r="AU76" s="505"/>
      <c r="AV76" s="505"/>
      <c r="AW76" s="325">
        <f t="shared" si="20"/>
        <v>-47439582</v>
      </c>
      <c r="AX76" s="142">
        <f t="shared" si="20"/>
        <v>-107077570</v>
      </c>
      <c r="AY76" s="142">
        <f t="shared" si="20"/>
        <v>-85046489</v>
      </c>
      <c r="AZ76" s="142">
        <f t="shared" si="20"/>
        <v>-73675534</v>
      </c>
      <c r="BA76" s="142">
        <f t="shared" si="20"/>
        <v>-71691318</v>
      </c>
      <c r="BB76" s="142">
        <f t="shared" si="20"/>
        <v>-55526250</v>
      </c>
      <c r="BC76" s="142">
        <f t="shared" si="20"/>
        <v>-33604708</v>
      </c>
      <c r="BD76" s="142">
        <f t="shared" si="20"/>
        <v>-63053294</v>
      </c>
      <c r="BE76" s="142">
        <f t="shared" si="20"/>
        <v>-34652777</v>
      </c>
      <c r="BF76" s="166">
        <f t="shared" si="20"/>
        <v>-46729285</v>
      </c>
    </row>
    <row r="77" spans="1:58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9">
        <v>8414074</v>
      </c>
      <c r="AL77" s="505"/>
      <c r="AM77" s="505"/>
      <c r="AN77" s="505"/>
      <c r="AO77" s="505"/>
      <c r="AP77" s="505"/>
      <c r="AQ77" s="505"/>
      <c r="AR77" s="505"/>
      <c r="AS77" s="505"/>
      <c r="AT77" s="505"/>
      <c r="AU77" s="505"/>
      <c r="AV77" s="505"/>
      <c r="AW77" s="325">
        <f t="shared" si="20"/>
        <v>-147012</v>
      </c>
      <c r="AX77" s="142">
        <f t="shared" si="20"/>
        <v>-315497</v>
      </c>
      <c r="AY77" s="142">
        <f t="shared" si="20"/>
        <v>-310089</v>
      </c>
      <c r="AZ77" s="142">
        <f t="shared" si="20"/>
        <v>-191556</v>
      </c>
      <c r="BA77" s="142">
        <f t="shared" si="20"/>
        <v>-227074</v>
      </c>
      <c r="BB77" s="142">
        <f t="shared" si="20"/>
        <v>584083</v>
      </c>
      <c r="BC77" s="142">
        <f t="shared" si="20"/>
        <v>-748131</v>
      </c>
      <c r="BD77" s="142">
        <f t="shared" si="20"/>
        <v>-180262</v>
      </c>
      <c r="BE77" s="142">
        <f t="shared" si="20"/>
        <v>-297614</v>
      </c>
      <c r="BF77" s="166">
        <f t="shared" si="20"/>
        <v>-6640</v>
      </c>
    </row>
    <row r="78" spans="1:58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21">SUM(AI73:AI77)</f>
        <v>1482519213</v>
      </c>
      <c r="AJ78" s="507">
        <v>1541214219</v>
      </c>
      <c r="AK78" s="571">
        <v>1682916390</v>
      </c>
      <c r="AL78" s="507"/>
      <c r="AM78" s="507"/>
      <c r="AN78" s="507"/>
      <c r="AO78" s="507"/>
      <c r="AP78" s="507"/>
      <c r="AQ78" s="507"/>
      <c r="AR78" s="507"/>
      <c r="AS78" s="507"/>
      <c r="AT78" s="507"/>
      <c r="AU78" s="507"/>
      <c r="AV78" s="507"/>
      <c r="AW78" s="325">
        <f t="shared" si="20"/>
        <v>-137532987</v>
      </c>
      <c r="AX78" s="142">
        <f t="shared" si="20"/>
        <v>-117494972</v>
      </c>
      <c r="AY78" s="142">
        <f t="shared" si="20"/>
        <v>-87888159</v>
      </c>
      <c r="AZ78" s="142">
        <f t="shared" si="20"/>
        <v>-49829526</v>
      </c>
      <c r="BA78" s="142">
        <f t="shared" si="20"/>
        <v>-55510774</v>
      </c>
      <c r="BB78" s="142">
        <f t="shared" si="20"/>
        <v>24270791</v>
      </c>
      <c r="BC78" s="142">
        <f t="shared" si="20"/>
        <v>-5366189</v>
      </c>
      <c r="BD78" s="142">
        <f t="shared" si="20"/>
        <v>-47518307</v>
      </c>
      <c r="BE78" s="142">
        <f t="shared" si="20"/>
        <v>-61669634</v>
      </c>
      <c r="BF78" s="166">
        <f t="shared" si="20"/>
        <v>-43042490</v>
      </c>
    </row>
    <row r="79" spans="1:58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73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72">
        <v>103711133.27000001</v>
      </c>
      <c r="AL80" s="508"/>
      <c r="AM80" s="508"/>
      <c r="AN80" s="508"/>
      <c r="AO80" s="508"/>
      <c r="AP80" s="508"/>
      <c r="AQ80" s="508"/>
      <c r="AR80" s="508"/>
      <c r="AS80" s="508"/>
      <c r="AT80" s="508"/>
      <c r="AU80" s="508"/>
      <c r="AV80" s="508"/>
      <c r="AW80" s="327">
        <f t="shared" ref="AW80:BF85" si="22">O80-C80</f>
        <v>-14176767.849999994</v>
      </c>
      <c r="AX80" s="150">
        <f t="shared" si="22"/>
        <v>5810643.0100000054</v>
      </c>
      <c r="AY80" s="150">
        <f t="shared" si="22"/>
        <v>6513371.4400000125</v>
      </c>
      <c r="AZ80" s="150">
        <f t="shared" si="22"/>
        <v>9627191.5699999928</v>
      </c>
      <c r="BA80" s="150">
        <f t="shared" si="22"/>
        <v>8897697.3700000197</v>
      </c>
      <c r="BB80" s="150">
        <f t="shared" si="22"/>
        <v>17279172.650000006</v>
      </c>
      <c r="BC80" s="150">
        <f t="shared" si="22"/>
        <v>8798914.380000025</v>
      </c>
      <c r="BD80" s="150">
        <f t="shared" si="22"/>
        <v>4767587.7600000054</v>
      </c>
      <c r="BE80" s="150">
        <f t="shared" si="22"/>
        <v>1944262.9100000113</v>
      </c>
      <c r="BF80" s="169">
        <f t="shared" si="22"/>
        <v>5877608.849999994</v>
      </c>
    </row>
    <row r="81" spans="1:58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72">
        <v>3722181.4899999998</v>
      </c>
      <c r="AL81" s="508"/>
      <c r="AM81" s="508"/>
      <c r="AN81" s="508"/>
      <c r="AO81" s="508"/>
      <c r="AP81" s="508"/>
      <c r="AQ81" s="508"/>
      <c r="AR81" s="508"/>
      <c r="AS81" s="508"/>
      <c r="AT81" s="508"/>
      <c r="AU81" s="508"/>
      <c r="AV81" s="508"/>
      <c r="AW81" s="327">
        <f t="shared" si="22"/>
        <v>-503513.64000000013</v>
      </c>
      <c r="AX81" s="150">
        <f t="shared" si="22"/>
        <v>137938.1799999997</v>
      </c>
      <c r="AY81" s="150">
        <f t="shared" si="22"/>
        <v>172819.08999999985</v>
      </c>
      <c r="AZ81" s="150">
        <f t="shared" si="22"/>
        <v>453657.81999999983</v>
      </c>
      <c r="BA81" s="150">
        <f t="shared" si="22"/>
        <v>480768.41999999899</v>
      </c>
      <c r="BB81" s="150">
        <f t="shared" si="22"/>
        <v>844870.87999999942</v>
      </c>
      <c r="BC81" s="150">
        <f t="shared" si="22"/>
        <v>600868.82999999961</v>
      </c>
      <c r="BD81" s="150">
        <f t="shared" si="22"/>
        <v>448653.31000000006</v>
      </c>
      <c r="BE81" s="150">
        <f t="shared" si="22"/>
        <v>337425.77000000048</v>
      </c>
      <c r="BF81" s="169">
        <f t="shared" si="22"/>
        <v>467008.3200000003</v>
      </c>
    </row>
    <row r="82" spans="1:58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72">
        <v>41051226.519999996</v>
      </c>
      <c r="AL82" s="508"/>
      <c r="AM82" s="508"/>
      <c r="AN82" s="508"/>
      <c r="AO82" s="508"/>
      <c r="AP82" s="508"/>
      <c r="AQ82" s="508"/>
      <c r="AR82" s="508"/>
      <c r="AS82" s="508"/>
      <c r="AT82" s="508"/>
      <c r="AU82" s="508"/>
      <c r="AV82" s="508"/>
      <c r="AW82" s="327">
        <f t="shared" si="22"/>
        <v>-6856758.1300000027</v>
      </c>
      <c r="AX82" s="150">
        <f t="shared" si="22"/>
        <v>-8810947.0100000128</v>
      </c>
      <c r="AY82" s="150">
        <f t="shared" si="22"/>
        <v>-8710320.2900000066</v>
      </c>
      <c r="AZ82" s="150">
        <f t="shared" si="22"/>
        <v>-8340389.5299999937</v>
      </c>
      <c r="BA82" s="150">
        <f t="shared" si="22"/>
        <v>-7093532.8599999994</v>
      </c>
      <c r="BB82" s="150">
        <f t="shared" si="22"/>
        <v>-7451887.6399999931</v>
      </c>
      <c r="BC82" s="150">
        <f t="shared" si="22"/>
        <v>-6580396.6000000015</v>
      </c>
      <c r="BD82" s="150">
        <f t="shared" si="22"/>
        <v>-2721627.5500000045</v>
      </c>
      <c r="BE82" s="150">
        <f t="shared" si="22"/>
        <v>-5335616.9999999925</v>
      </c>
      <c r="BF82" s="169">
        <f t="shared" si="22"/>
        <v>-3871656.6999999955</v>
      </c>
    </row>
    <row r="83" spans="1:58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72">
        <v>61730716.079999998</v>
      </c>
      <c r="AL83" s="508"/>
      <c r="AM83" s="508"/>
      <c r="AN83" s="508"/>
      <c r="AO83" s="508"/>
      <c r="AP83" s="508"/>
      <c r="AQ83" s="508"/>
      <c r="AR83" s="508"/>
      <c r="AS83" s="508"/>
      <c r="AT83" s="508"/>
      <c r="AU83" s="508"/>
      <c r="AV83" s="508"/>
      <c r="AW83" s="327">
        <f t="shared" si="22"/>
        <v>-7537367.8899999931</v>
      </c>
      <c r="AX83" s="150">
        <f t="shared" si="22"/>
        <v>-9181363.3800000101</v>
      </c>
      <c r="AY83" s="150">
        <f t="shared" si="22"/>
        <v>-8855287.049999997</v>
      </c>
      <c r="AZ83" s="150">
        <f t="shared" si="22"/>
        <v>-6536470.3100000024</v>
      </c>
      <c r="BA83" s="150">
        <f t="shared" si="22"/>
        <v>-7326319.4399999976</v>
      </c>
      <c r="BB83" s="150">
        <f t="shared" si="22"/>
        <v>-7017188.8500000015</v>
      </c>
      <c r="BC83" s="150">
        <f t="shared" si="22"/>
        <v>-5779596.2199999914</v>
      </c>
      <c r="BD83" s="150">
        <f t="shared" si="22"/>
        <v>-7375176.7800000012</v>
      </c>
      <c r="BE83" s="150">
        <f t="shared" si="22"/>
        <v>-5456268.6199999973</v>
      </c>
      <c r="BF83" s="169">
        <f t="shared" si="22"/>
        <v>-6671943.0699999928</v>
      </c>
    </row>
    <row r="84" spans="1:58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72">
        <v>1215859.94</v>
      </c>
      <c r="AL84" s="508"/>
      <c r="AM84" s="508"/>
      <c r="AN84" s="508"/>
      <c r="AO84" s="508"/>
      <c r="AP84" s="508"/>
      <c r="AQ84" s="508"/>
      <c r="AR84" s="508"/>
      <c r="AS84" s="508"/>
      <c r="AT84" s="508"/>
      <c r="AU84" s="508"/>
      <c r="AV84" s="508"/>
      <c r="AW84" s="327">
        <f t="shared" si="22"/>
        <v>-126729.62999999989</v>
      </c>
      <c r="AX84" s="150">
        <f t="shared" si="22"/>
        <v>-124732.13</v>
      </c>
      <c r="AY84" s="150">
        <f t="shared" si="22"/>
        <v>-172352.30000000005</v>
      </c>
      <c r="AZ84" s="150">
        <f t="shared" si="22"/>
        <v>-86465.620000000112</v>
      </c>
      <c r="BA84" s="150">
        <f t="shared" si="22"/>
        <v>-83395.000000000116</v>
      </c>
      <c r="BB84" s="150">
        <f t="shared" si="22"/>
        <v>-72607.519999999902</v>
      </c>
      <c r="BC84" s="150">
        <f t="shared" si="22"/>
        <v>-172460.78000000003</v>
      </c>
      <c r="BD84" s="150">
        <f t="shared" si="22"/>
        <v>-181163.58999999997</v>
      </c>
      <c r="BE84" s="150">
        <f t="shared" si="22"/>
        <v>-51239.699999999953</v>
      </c>
      <c r="BF84" s="169">
        <f t="shared" si="22"/>
        <v>-39187.209999999963</v>
      </c>
    </row>
    <row r="85" spans="1:58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23">SUM(AI80:AI84)</f>
        <v>170282760.25</v>
      </c>
      <c r="AJ85" s="283">
        <v>178959734.80000001</v>
      </c>
      <c r="AK85" s="575">
        <v>211431117.30000001</v>
      </c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329">
        <f t="shared" si="22"/>
        <v>-29201137.139999986</v>
      </c>
      <c r="AX85" s="159">
        <f t="shared" si="22"/>
        <v>-12168461.330000013</v>
      </c>
      <c r="AY85" s="159">
        <f t="shared" si="22"/>
        <v>-11051769.109999955</v>
      </c>
      <c r="AZ85" s="159">
        <f t="shared" si="22"/>
        <v>-4882476.0699999928</v>
      </c>
      <c r="BA85" s="159">
        <f t="shared" si="22"/>
        <v>-5124781.5099999905</v>
      </c>
      <c r="BB85" s="159">
        <f t="shared" si="22"/>
        <v>3582359.5200000107</v>
      </c>
      <c r="BC85" s="159">
        <f t="shared" si="22"/>
        <v>-3132670.3899999559</v>
      </c>
      <c r="BD85" s="159">
        <f t="shared" si="22"/>
        <v>-5061726.849999994</v>
      </c>
      <c r="BE85" s="159">
        <f t="shared" si="22"/>
        <v>-8561436.6399999857</v>
      </c>
      <c r="BF85" s="173">
        <f t="shared" si="22"/>
        <v>-4238169.8099999726</v>
      </c>
    </row>
    <row r="86" spans="1:58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75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72">
        <v>50862510.000002086</v>
      </c>
      <c r="AL87" s="508"/>
      <c r="AM87" s="508"/>
      <c r="AN87" s="508"/>
      <c r="AO87" s="508"/>
      <c r="AP87" s="508"/>
      <c r="AQ87" s="508"/>
      <c r="AR87" s="508"/>
      <c r="AS87" s="508"/>
      <c r="AT87" s="508"/>
      <c r="AU87" s="508"/>
      <c r="AV87" s="508"/>
      <c r="AW87" s="327">
        <f t="shared" ref="AW87:BF92" si="24">O87-C87</f>
        <v>-1461592.780002702</v>
      </c>
      <c r="AX87" s="150">
        <f t="shared" si="24"/>
        <v>3709893.2299981155</v>
      </c>
      <c r="AY87" s="150">
        <f t="shared" si="24"/>
        <v>4227473.9399980456</v>
      </c>
      <c r="AZ87" s="150">
        <f t="shared" si="24"/>
        <v>5469070.999999024</v>
      </c>
      <c r="BA87" s="150">
        <f t="shared" si="24"/>
        <v>5654187.009999156</v>
      </c>
      <c r="BB87" s="150">
        <f t="shared" si="24"/>
        <v>8074986.7299996391</v>
      </c>
      <c r="BC87" s="150">
        <f t="shared" si="24"/>
        <v>3188358.3199994788</v>
      </c>
      <c r="BD87" s="150">
        <f t="shared" si="24"/>
        <v>973355.15999882668</v>
      </c>
      <c r="BE87" s="150">
        <f t="shared" si="24"/>
        <v>-368155.31000104919</v>
      </c>
      <c r="BF87" s="169">
        <f t="shared" si="24"/>
        <v>46100.689998053014</v>
      </c>
    </row>
    <row r="88" spans="1:58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72">
        <v>5484766.4799999185</v>
      </c>
      <c r="AL88" s="508"/>
      <c r="AM88" s="508"/>
      <c r="AN88" s="508"/>
      <c r="AO88" s="508"/>
      <c r="AP88" s="508"/>
      <c r="AQ88" s="508"/>
      <c r="AR88" s="508"/>
      <c r="AS88" s="508"/>
      <c r="AT88" s="508"/>
      <c r="AU88" s="508"/>
      <c r="AV88" s="508"/>
      <c r="AW88" s="327">
        <f t="shared" si="24"/>
        <v>-452596.56999998167</v>
      </c>
      <c r="AX88" s="150">
        <f t="shared" si="24"/>
        <v>166682.89999999618</v>
      </c>
      <c r="AY88" s="150">
        <f t="shared" si="24"/>
        <v>260753.6000000271</v>
      </c>
      <c r="AZ88" s="150">
        <f t="shared" si="24"/>
        <v>392755.70000000112</v>
      </c>
      <c r="BA88" s="150">
        <f t="shared" si="24"/>
        <v>282576.930000016</v>
      </c>
      <c r="BB88" s="150">
        <f t="shared" si="24"/>
        <v>722640.94000001019</v>
      </c>
      <c r="BC88" s="150">
        <f t="shared" si="24"/>
        <v>213742.73999997601</v>
      </c>
      <c r="BD88" s="150">
        <f t="shared" si="24"/>
        <v>7357.9599999976344</v>
      </c>
      <c r="BE88" s="150">
        <f t="shared" si="24"/>
        <v>-140072.34999996284</v>
      </c>
      <c r="BF88" s="169">
        <f t="shared" si="24"/>
        <v>-244352.9000000027</v>
      </c>
    </row>
    <row r="89" spans="1:58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72">
        <v>27676512.329999331</v>
      </c>
      <c r="AL89" s="508"/>
      <c r="AM89" s="508"/>
      <c r="AN89" s="508"/>
      <c r="AO89" s="508"/>
      <c r="AP89" s="508"/>
      <c r="AQ89" s="508"/>
      <c r="AR89" s="508"/>
      <c r="AS89" s="508"/>
      <c r="AT89" s="508"/>
      <c r="AU89" s="508"/>
      <c r="AV89" s="508"/>
      <c r="AW89" s="327">
        <f t="shared" si="24"/>
        <v>1325166.0799998976</v>
      </c>
      <c r="AX89" s="150">
        <f t="shared" si="24"/>
        <v>-2113360.6900000945</v>
      </c>
      <c r="AY89" s="150">
        <f t="shared" si="24"/>
        <v>-2698138.1199999731</v>
      </c>
      <c r="AZ89" s="150">
        <f t="shared" si="24"/>
        <v>-2683363.2499999776</v>
      </c>
      <c r="BA89" s="150">
        <f t="shared" si="24"/>
        <v>-2047064.8399998471</v>
      </c>
      <c r="BB89" s="150">
        <f t="shared" si="24"/>
        <v>-1941446.6799999811</v>
      </c>
      <c r="BC89" s="150">
        <f t="shared" si="24"/>
        <v>-1800050.429999724</v>
      </c>
      <c r="BD89" s="150">
        <f t="shared" si="24"/>
        <v>-1380872.4799998403</v>
      </c>
      <c r="BE89" s="150">
        <f t="shared" si="24"/>
        <v>-2232012.969999861</v>
      </c>
      <c r="BF89" s="169">
        <f t="shared" si="24"/>
        <v>-2463913.2199999914</v>
      </c>
    </row>
    <row r="90" spans="1:58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72">
        <v>25898943.449999947</v>
      </c>
      <c r="AL90" s="508"/>
      <c r="AM90" s="508"/>
      <c r="AN90" s="508"/>
      <c r="AO90" s="508"/>
      <c r="AP90" s="508"/>
      <c r="AQ90" s="508"/>
      <c r="AR90" s="508"/>
      <c r="AS90" s="508"/>
      <c r="AT90" s="508"/>
      <c r="AU90" s="508"/>
      <c r="AV90" s="508"/>
      <c r="AW90" s="327">
        <f t="shared" si="24"/>
        <v>1355785.3999999799</v>
      </c>
      <c r="AX90" s="150">
        <f t="shared" si="24"/>
        <v>-396287.15000002086</v>
      </c>
      <c r="AY90" s="150">
        <f t="shared" si="24"/>
        <v>-2036083.3400000073</v>
      </c>
      <c r="AZ90" s="150">
        <f t="shared" si="24"/>
        <v>-816116.37999999896</v>
      </c>
      <c r="BA90" s="150">
        <f t="shared" si="24"/>
        <v>-689962.22999998555</v>
      </c>
      <c r="BB90" s="150">
        <f t="shared" si="24"/>
        <v>90292.499999992549</v>
      </c>
      <c r="BC90" s="150">
        <f t="shared" si="24"/>
        <v>280197.82999998331</v>
      </c>
      <c r="BD90" s="150">
        <f t="shared" si="24"/>
        <v>543940.30999998003</v>
      </c>
      <c r="BE90" s="150">
        <f t="shared" si="24"/>
        <v>689281.86999996752</v>
      </c>
      <c r="BF90" s="169">
        <f t="shared" si="24"/>
        <v>-1037914.6500000581</v>
      </c>
    </row>
    <row r="91" spans="1:58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72">
        <v>251838.11000000013</v>
      </c>
      <c r="AL91" s="508"/>
      <c r="AM91" s="508"/>
      <c r="AN91" s="508"/>
      <c r="AO91" s="508"/>
      <c r="AP91" s="508"/>
      <c r="AQ91" s="508"/>
      <c r="AR91" s="508"/>
      <c r="AS91" s="508"/>
      <c r="AT91" s="508"/>
      <c r="AU91" s="508"/>
      <c r="AV91" s="508"/>
      <c r="AW91" s="327">
        <f t="shared" si="24"/>
        <v>44230.679999999964</v>
      </c>
      <c r="AX91" s="150">
        <f t="shared" si="24"/>
        <v>-1338.3000000000466</v>
      </c>
      <c r="AY91" s="150">
        <f t="shared" si="24"/>
        <v>-6483.9400000001187</v>
      </c>
      <c r="AZ91" s="150">
        <f t="shared" si="24"/>
        <v>-3482.9000000000233</v>
      </c>
      <c r="BA91" s="150">
        <f t="shared" si="24"/>
        <v>-5240.5299999999988</v>
      </c>
      <c r="BB91" s="150">
        <f t="shared" si="24"/>
        <v>6670.9899999999616</v>
      </c>
      <c r="BC91" s="150">
        <f t="shared" si="24"/>
        <v>-9814.6299999999756</v>
      </c>
      <c r="BD91" s="150">
        <f t="shared" si="24"/>
        <v>11066.889999999839</v>
      </c>
      <c r="BE91" s="150">
        <f t="shared" si="24"/>
        <v>6916.5899999997055</v>
      </c>
      <c r="BF91" s="169">
        <f t="shared" si="24"/>
        <v>22031.80000000025</v>
      </c>
    </row>
    <row r="92" spans="1:58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25">SUM(AI87:AI91)</f>
        <v>90588517.039998859</v>
      </c>
      <c r="AJ92" s="283">
        <v>96587917.19000037</v>
      </c>
      <c r="AK92" s="575">
        <v>110174570.37000127</v>
      </c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329">
        <f t="shared" si="24"/>
        <v>810992.80999720097</v>
      </c>
      <c r="AX92" s="159">
        <f t="shared" si="24"/>
        <v>1365589.989997983</v>
      </c>
      <c r="AY92" s="159">
        <f t="shared" si="24"/>
        <v>-252477.86000190675</v>
      </c>
      <c r="AZ92" s="159">
        <f t="shared" si="24"/>
        <v>2358864.1699990481</v>
      </c>
      <c r="BA92" s="159">
        <f t="shared" si="24"/>
        <v>3194496.339999333</v>
      </c>
      <c r="BB92" s="159">
        <f t="shared" si="24"/>
        <v>6953144.4799996465</v>
      </c>
      <c r="BC92" s="159">
        <f t="shared" si="24"/>
        <v>1872433.8299997151</v>
      </c>
      <c r="BD92" s="159">
        <f t="shared" si="24"/>
        <v>154847.8399989754</v>
      </c>
      <c r="BE92" s="159">
        <f t="shared" si="24"/>
        <v>-2044042.1700009108</v>
      </c>
      <c r="BF92" s="173">
        <f t="shared" si="24"/>
        <v>-3678048.2800020128</v>
      </c>
    </row>
    <row r="93" spans="1:58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75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26">+AI80+AI87</f>
        <v>114405517.76999898</v>
      </c>
      <c r="AJ94" s="283">
        <v>126963372.25000086</v>
      </c>
      <c r="AK94" s="575">
        <v>154573643.2700021</v>
      </c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329">
        <f t="shared" ref="AW94:BF99" si="27">O94-C94</f>
        <v>-15638360.630002692</v>
      </c>
      <c r="AX94" s="159">
        <f t="shared" si="27"/>
        <v>9520536.2399981171</v>
      </c>
      <c r="AY94" s="159">
        <f t="shared" si="27"/>
        <v>-20133216.67000255</v>
      </c>
      <c r="AZ94" s="159">
        <f t="shared" si="27"/>
        <v>15096262.569999024</v>
      </c>
      <c r="BA94" s="159">
        <f t="shared" si="27"/>
        <v>14551884.379999161</v>
      </c>
      <c r="BB94" s="159">
        <f t="shared" si="27"/>
        <v>25354159.379999667</v>
      </c>
      <c r="BC94" s="159">
        <f t="shared" si="27"/>
        <v>11987272.699999511</v>
      </c>
      <c r="BD94" s="159">
        <f t="shared" si="27"/>
        <v>5740942.9199988395</v>
      </c>
      <c r="BE94" s="159">
        <f t="shared" si="27"/>
        <v>1576107.5999989659</v>
      </c>
      <c r="BF94" s="173">
        <f t="shared" si="27"/>
        <v>5923709.5399980396</v>
      </c>
    </row>
    <row r="95" spans="1:58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26"/>
        <v>6813142.7200000118</v>
      </c>
      <c r="AJ95" s="283">
        <v>7932699.8399999496</v>
      </c>
      <c r="AK95" s="575">
        <v>9206947.9699999187</v>
      </c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329">
        <f t="shared" si="27"/>
        <v>-956110.20999998134</v>
      </c>
      <c r="AX95" s="159">
        <f t="shared" si="27"/>
        <v>304621.07999999542</v>
      </c>
      <c r="AY95" s="159">
        <f t="shared" si="27"/>
        <v>-2667917.0699999905</v>
      </c>
      <c r="AZ95" s="159">
        <f t="shared" si="27"/>
        <v>846413.52000000142</v>
      </c>
      <c r="BA95" s="159">
        <f t="shared" si="27"/>
        <v>763345.35000001453</v>
      </c>
      <c r="BB95" s="159">
        <f t="shared" si="27"/>
        <v>1567511.8200000096</v>
      </c>
      <c r="BC95" s="159">
        <f t="shared" si="27"/>
        <v>814611.56999997515</v>
      </c>
      <c r="BD95" s="159">
        <f t="shared" si="27"/>
        <v>456011.26999999769</v>
      </c>
      <c r="BE95" s="159">
        <f t="shared" si="27"/>
        <v>197353.42000003811</v>
      </c>
      <c r="BF95" s="173">
        <f t="shared" si="27"/>
        <v>222655.41999999806</v>
      </c>
    </row>
    <row r="96" spans="1:58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26"/>
        <v>59756720.369999841</v>
      </c>
      <c r="AJ96" s="283">
        <v>60600788.379999593</v>
      </c>
      <c r="AK96" s="575">
        <v>68727738.849999323</v>
      </c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329">
        <f t="shared" si="27"/>
        <v>-5531592.0500001088</v>
      </c>
      <c r="AX96" s="159">
        <f t="shared" si="27"/>
        <v>-10924307.700000107</v>
      </c>
      <c r="AY96" s="159">
        <f t="shared" si="27"/>
        <v>-27659542.659999974</v>
      </c>
      <c r="AZ96" s="159">
        <f t="shared" si="27"/>
        <v>-11023752.779999971</v>
      </c>
      <c r="BA96" s="159">
        <f t="shared" si="27"/>
        <v>-9140597.6999998391</v>
      </c>
      <c r="BB96" s="159">
        <f t="shared" si="27"/>
        <v>-9393334.3199999779</v>
      </c>
      <c r="BC96" s="159">
        <f t="shared" si="27"/>
        <v>-8380447.0299997181</v>
      </c>
      <c r="BD96" s="159">
        <f t="shared" si="27"/>
        <v>-4102500.0299998522</v>
      </c>
      <c r="BE96" s="159">
        <f t="shared" si="27"/>
        <v>-7567629.9699998498</v>
      </c>
      <c r="BF96" s="173">
        <f t="shared" si="27"/>
        <v>-6335569.9199999869</v>
      </c>
    </row>
    <row r="97" spans="1:58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26"/>
        <v>78637822.459999993</v>
      </c>
      <c r="AJ97" s="283">
        <v>78716623.099999964</v>
      </c>
      <c r="AK97" s="575">
        <v>87629659.529999942</v>
      </c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329">
        <f t="shared" si="27"/>
        <v>-6181582.4900000095</v>
      </c>
      <c r="AX97" s="159">
        <f t="shared" si="27"/>
        <v>-9577650.530000031</v>
      </c>
      <c r="AY97" s="159">
        <f t="shared" si="27"/>
        <v>-29752907.659999996</v>
      </c>
      <c r="AZ97" s="159">
        <f t="shared" si="27"/>
        <v>-7352586.6899999976</v>
      </c>
      <c r="BA97" s="159">
        <f t="shared" si="27"/>
        <v>-8016281.6699999869</v>
      </c>
      <c r="BB97" s="159">
        <f t="shared" si="27"/>
        <v>-6926896.3500000089</v>
      </c>
      <c r="BC97" s="159">
        <f t="shared" si="27"/>
        <v>-5499398.3900000006</v>
      </c>
      <c r="BD97" s="159">
        <f t="shared" si="27"/>
        <v>-6831236.4700000286</v>
      </c>
      <c r="BE97" s="159">
        <f t="shared" si="27"/>
        <v>-4766986.7500000298</v>
      </c>
      <c r="BF97" s="173">
        <f t="shared" si="27"/>
        <v>-7709857.7200000584</v>
      </c>
    </row>
    <row r="98" spans="1:58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26"/>
        <v>1258073.9699999993</v>
      </c>
      <c r="AJ98" s="283">
        <v>1334168.42</v>
      </c>
      <c r="AK98" s="575">
        <v>1467698.05</v>
      </c>
      <c r="AL98" s="283"/>
      <c r="AM98" s="283"/>
      <c r="AN98" s="283"/>
      <c r="AO98" s="283"/>
      <c r="AP98" s="283"/>
      <c r="AQ98" s="283"/>
      <c r="AR98" s="283"/>
      <c r="AS98" s="283"/>
      <c r="AT98" s="283"/>
      <c r="AU98" s="283"/>
      <c r="AV98" s="283"/>
      <c r="AW98" s="329">
        <f t="shared" si="27"/>
        <v>-82498.949999999953</v>
      </c>
      <c r="AX98" s="159">
        <f t="shared" si="27"/>
        <v>-126070.43000000005</v>
      </c>
      <c r="AY98" s="159">
        <f t="shared" si="27"/>
        <v>-325838.89000000013</v>
      </c>
      <c r="AZ98" s="159">
        <f t="shared" si="27"/>
        <v>-89948.520000000135</v>
      </c>
      <c r="BA98" s="159">
        <f t="shared" si="27"/>
        <v>-88635.530000000144</v>
      </c>
      <c r="BB98" s="159">
        <f t="shared" si="27"/>
        <v>-65936.529999999912</v>
      </c>
      <c r="BC98" s="159">
        <f t="shared" si="27"/>
        <v>-182275.41000000003</v>
      </c>
      <c r="BD98" s="159">
        <f t="shared" si="27"/>
        <v>-170096.69999999995</v>
      </c>
      <c r="BE98" s="159">
        <f t="shared" si="27"/>
        <v>-44323.110000000102</v>
      </c>
      <c r="BF98" s="173">
        <f t="shared" si="27"/>
        <v>-17155.409999999683</v>
      </c>
    </row>
    <row r="99" spans="1:58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28">SUM(AI94:AI98)</f>
        <v>260871277.2899988</v>
      </c>
      <c r="AJ99" s="398">
        <v>275547651.99000037</v>
      </c>
      <c r="AK99" s="574">
        <v>321605687.67000133</v>
      </c>
      <c r="AL99" s="398"/>
      <c r="AM99" s="398"/>
      <c r="AN99" s="398"/>
      <c r="AO99" s="398"/>
      <c r="AP99" s="398"/>
      <c r="AQ99" s="398"/>
      <c r="AR99" s="398"/>
      <c r="AS99" s="398"/>
      <c r="AT99" s="398"/>
      <c r="AU99" s="398"/>
      <c r="AV99" s="398"/>
      <c r="AW99" s="328">
        <f t="shared" si="27"/>
        <v>-28390144.330002755</v>
      </c>
      <c r="AX99" s="158">
        <f t="shared" si="27"/>
        <v>-10802871.34000206</v>
      </c>
      <c r="AY99" s="158">
        <f t="shared" si="27"/>
        <v>-80539422.950002491</v>
      </c>
      <c r="AZ99" s="158">
        <f t="shared" si="27"/>
        <v>-2523611.9000009298</v>
      </c>
      <c r="BA99" s="158">
        <f t="shared" si="27"/>
        <v>-1930285.1700006723</v>
      </c>
      <c r="BB99" s="158">
        <f t="shared" si="27"/>
        <v>10535503.999999642</v>
      </c>
      <c r="BC99" s="158">
        <f t="shared" si="27"/>
        <v>-1260236.5600002408</v>
      </c>
      <c r="BD99" s="158">
        <f t="shared" si="27"/>
        <v>-4906879.0100010633</v>
      </c>
      <c r="BE99" s="158">
        <f t="shared" si="27"/>
        <v>-10605478.810000837</v>
      </c>
      <c r="BF99" s="171">
        <f t="shared" si="27"/>
        <v>-35434940.840001345</v>
      </c>
    </row>
    <row r="100" spans="1:58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261">
        <f t="shared" ref="AW101:BF106" si="29">O101-C101</f>
        <v>-11374409.450000048</v>
      </c>
      <c r="AX101" s="66">
        <f t="shared" si="29"/>
        <v>-14485316.840000033</v>
      </c>
      <c r="AY101" s="66">
        <f t="shared" si="29"/>
        <v>-7526669.3799999654</v>
      </c>
      <c r="AZ101" s="66">
        <f t="shared" si="29"/>
        <v>18001567.350000024</v>
      </c>
      <c r="BA101" s="66">
        <f t="shared" si="29"/>
        <v>11712466.469999954</v>
      </c>
      <c r="BB101" s="66">
        <f t="shared" si="29"/>
        <v>6100677.0800000429</v>
      </c>
      <c r="BC101" s="66">
        <f t="shared" si="29"/>
        <v>17508767.349999934</v>
      </c>
      <c r="BD101" s="66">
        <f t="shared" si="29"/>
        <v>-1951419.5399999917</v>
      </c>
      <c r="BE101" s="66">
        <f t="shared" si="29"/>
        <v>-3498501.3199999928</v>
      </c>
      <c r="BF101" s="106">
        <f t="shared" si="29"/>
        <v>995663.40999996662</v>
      </c>
    </row>
    <row r="102" spans="1:58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29"/>
        <v>0</v>
      </c>
      <c r="AX102" s="66">
        <f t="shared" si="29"/>
        <v>0</v>
      </c>
      <c r="AY102" s="66">
        <f t="shared" si="29"/>
        <v>0</v>
      </c>
      <c r="AZ102" s="66">
        <f t="shared" si="29"/>
        <v>0</v>
      </c>
      <c r="BA102" s="66">
        <f t="shared" si="29"/>
        <v>0</v>
      </c>
      <c r="BB102" s="66">
        <f t="shared" si="29"/>
        <v>0</v>
      </c>
      <c r="BC102" s="66">
        <f t="shared" si="29"/>
        <v>0</v>
      </c>
      <c r="BD102" s="66">
        <f t="shared" si="29"/>
        <v>0</v>
      </c>
      <c r="BE102" s="66">
        <f t="shared" si="29"/>
        <v>0</v>
      </c>
      <c r="BF102" s="106">
        <f t="shared" si="29"/>
        <v>0</v>
      </c>
    </row>
    <row r="103" spans="1:58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261">
        <f t="shared" si="29"/>
        <v>-26994514.850000009</v>
      </c>
      <c r="AX103" s="66">
        <f t="shared" si="29"/>
        <v>-24100657.630000025</v>
      </c>
      <c r="AY103" s="66">
        <f t="shared" si="29"/>
        <v>-22364775.469999999</v>
      </c>
      <c r="AZ103" s="66">
        <f t="shared" si="29"/>
        <v>-1575262.8100000024</v>
      </c>
      <c r="BA103" s="66">
        <f t="shared" si="29"/>
        <v>-23072265.969999999</v>
      </c>
      <c r="BB103" s="66">
        <f t="shared" si="29"/>
        <v>-19553925.639999986</v>
      </c>
      <c r="BC103" s="66">
        <f t="shared" si="29"/>
        <v>-6508738.0400000215</v>
      </c>
      <c r="BD103" s="66">
        <f t="shared" si="29"/>
        <v>-55575284.569999993</v>
      </c>
      <c r="BE103" s="66">
        <f t="shared" si="29"/>
        <v>-9996290.6899999827</v>
      </c>
      <c r="BF103" s="106">
        <f t="shared" si="29"/>
        <v>-15028456.590000004</v>
      </c>
    </row>
    <row r="104" spans="1:58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29"/>
        <v>0</v>
      </c>
      <c r="AX104" s="66">
        <f t="shared" si="29"/>
        <v>0</v>
      </c>
      <c r="AY104" s="66">
        <f t="shared" si="29"/>
        <v>0</v>
      </c>
      <c r="AZ104" s="66">
        <f t="shared" si="29"/>
        <v>0</v>
      </c>
      <c r="BA104" s="66">
        <f t="shared" si="29"/>
        <v>0</v>
      </c>
      <c r="BB104" s="66">
        <f t="shared" si="29"/>
        <v>0</v>
      </c>
      <c r="BC104" s="66">
        <f t="shared" si="29"/>
        <v>0</v>
      </c>
      <c r="BD104" s="66">
        <f t="shared" si="29"/>
        <v>0</v>
      </c>
      <c r="BE104" s="66">
        <f t="shared" si="29"/>
        <v>0</v>
      </c>
      <c r="BF104" s="106">
        <f t="shared" si="29"/>
        <v>0</v>
      </c>
    </row>
    <row r="105" spans="1:58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29"/>
        <v>-59641.080000000016</v>
      </c>
      <c r="AX105" s="66">
        <f t="shared" si="29"/>
        <v>-45611.400000000023</v>
      </c>
      <c r="AY105" s="66">
        <f t="shared" si="29"/>
        <v>-9184.8500000000349</v>
      </c>
      <c r="AZ105" s="66">
        <f t="shared" si="29"/>
        <v>20737.100000000035</v>
      </c>
      <c r="BA105" s="66">
        <f t="shared" si="29"/>
        <v>16570.589999999967</v>
      </c>
      <c r="BB105" s="66">
        <f t="shared" si="29"/>
        <v>-32468.780000000028</v>
      </c>
      <c r="BC105" s="66">
        <f t="shared" si="29"/>
        <v>18045.5</v>
      </c>
      <c r="BD105" s="66">
        <f t="shared" si="29"/>
        <v>-24675.119999999937</v>
      </c>
      <c r="BE105" s="66">
        <f t="shared" si="29"/>
        <v>-2095.9400000000605</v>
      </c>
      <c r="BF105" s="106">
        <f t="shared" si="29"/>
        <v>-7806.5899999999674</v>
      </c>
    </row>
    <row r="106" spans="1:58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30">SUM(Q101:Q105)</f>
        <v>233533063</v>
      </c>
      <c r="R106" s="78">
        <f t="shared" si="30"/>
        <v>242576299</v>
      </c>
      <c r="S106" s="78">
        <f t="shared" si="30"/>
        <v>281981578</v>
      </c>
      <c r="T106" s="78">
        <f t="shared" si="30"/>
        <v>331986701.02000004</v>
      </c>
      <c r="U106" s="78">
        <f t="shared" si="30"/>
        <v>337438901</v>
      </c>
      <c r="V106" s="78">
        <f t="shared" si="30"/>
        <v>249322163</v>
      </c>
      <c r="W106" s="78">
        <f t="shared" si="30"/>
        <v>222172359</v>
      </c>
      <c r="X106" s="78">
        <f t="shared" si="30"/>
        <v>237187811</v>
      </c>
      <c r="Y106" s="298">
        <f t="shared" ref="Y106:AK106" si="31">SUM(Y101:Y105)</f>
        <v>247509487</v>
      </c>
      <c r="Z106" s="78">
        <f t="shared" si="31"/>
        <v>259104873</v>
      </c>
      <c r="AA106" s="78">
        <f t="shared" si="31"/>
        <v>325862098</v>
      </c>
      <c r="AB106" s="78">
        <f t="shared" si="31"/>
        <v>259108794</v>
      </c>
      <c r="AC106" s="78">
        <f t="shared" si="31"/>
        <v>236301268</v>
      </c>
      <c r="AD106" s="78">
        <f t="shared" si="31"/>
        <v>268373430</v>
      </c>
      <c r="AE106" s="78">
        <f t="shared" si="31"/>
        <v>317901668.41000003</v>
      </c>
      <c r="AF106" s="78">
        <f t="shared" si="31"/>
        <v>370945028.46000004</v>
      </c>
      <c r="AG106" s="78">
        <f t="shared" si="31"/>
        <v>356492521.67999995</v>
      </c>
      <c r="AH106" s="78">
        <f t="shared" si="31"/>
        <v>339223961.62</v>
      </c>
      <c r="AI106" s="78">
        <f t="shared" si="31"/>
        <v>274935943.99000001</v>
      </c>
      <c r="AJ106" s="78">
        <f t="shared" si="31"/>
        <v>292008098.40999997</v>
      </c>
      <c r="AK106" s="298">
        <f t="shared" si="31"/>
        <v>280060027.18000001</v>
      </c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298">
        <f t="shared" si="29"/>
        <v>-38428565.380000055</v>
      </c>
      <c r="AX106" s="60">
        <f t="shared" si="29"/>
        <v>-38631585.870000005</v>
      </c>
      <c r="AY106" s="59">
        <f t="shared" si="29"/>
        <v>-29900629.699999958</v>
      </c>
      <c r="AZ106" s="59">
        <f t="shared" si="29"/>
        <v>16447041.640000015</v>
      </c>
      <c r="BA106" s="59">
        <f t="shared" si="29"/>
        <v>-11343228.910000086</v>
      </c>
      <c r="BB106" s="59">
        <f t="shared" si="29"/>
        <v>-13485717.339999914</v>
      </c>
      <c r="BC106" s="59">
        <f t="shared" si="29"/>
        <v>11018074.809999943</v>
      </c>
      <c r="BD106" s="59">
        <f t="shared" si="29"/>
        <v>-57551379.230000019</v>
      </c>
      <c r="BE106" s="59">
        <f t="shared" si="29"/>
        <v>-13496887.949999988</v>
      </c>
      <c r="BF106" s="107">
        <f t="shared" si="29"/>
        <v>-14040599.770000041</v>
      </c>
    </row>
    <row r="107" spans="1:58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/>
      <c r="AM108" s="361"/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00">
        <f t="shared" ref="AW108:BF113" si="32">O108-C108</f>
        <v>12316</v>
      </c>
      <c r="AX108" s="86">
        <f t="shared" si="32"/>
        <v>-9807</v>
      </c>
      <c r="AY108" s="86">
        <f t="shared" si="32"/>
        <v>-42011</v>
      </c>
      <c r="AZ108" s="86">
        <f t="shared" si="32"/>
        <v>58484</v>
      </c>
      <c r="BA108" s="86">
        <f t="shared" si="32"/>
        <v>-15769</v>
      </c>
      <c r="BB108" s="86">
        <f t="shared" si="32"/>
        <v>-18138</v>
      </c>
      <c r="BC108" s="86">
        <f t="shared" si="32"/>
        <v>8406</v>
      </c>
      <c r="BD108" s="86">
        <f t="shared" si="32"/>
        <v>-31422</v>
      </c>
      <c r="BE108" s="86">
        <f t="shared" si="32"/>
        <v>-51542</v>
      </c>
      <c r="BF108" s="332">
        <f t="shared" si="32"/>
        <v>-14536</v>
      </c>
    </row>
    <row r="109" spans="1:58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32"/>
        <v>0</v>
      </c>
      <c r="AX109" s="86">
        <f t="shared" si="32"/>
        <v>0</v>
      </c>
      <c r="AY109" s="86">
        <f t="shared" si="32"/>
        <v>0</v>
      </c>
      <c r="AZ109" s="86">
        <f t="shared" si="32"/>
        <v>0</v>
      </c>
      <c r="BA109" s="86">
        <f t="shared" si="32"/>
        <v>0</v>
      </c>
      <c r="BB109" s="86">
        <f t="shared" si="32"/>
        <v>0</v>
      </c>
      <c r="BC109" s="86">
        <f t="shared" si="32"/>
        <v>0</v>
      </c>
      <c r="BD109" s="86">
        <f t="shared" si="32"/>
        <v>0</v>
      </c>
      <c r="BE109" s="86">
        <f t="shared" si="32"/>
        <v>0</v>
      </c>
      <c r="BF109" s="332">
        <f t="shared" si="32"/>
        <v>0</v>
      </c>
    </row>
    <row r="110" spans="1:58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00">
        <f t="shared" si="32"/>
        <v>-7650</v>
      </c>
      <c r="AX110" s="86">
        <f t="shared" si="32"/>
        <v>-11447</v>
      </c>
      <c r="AY110" s="86">
        <f t="shared" si="32"/>
        <v>-12539</v>
      </c>
      <c r="AZ110" s="86">
        <f t="shared" si="32"/>
        <v>-2143</v>
      </c>
      <c r="BA110" s="86">
        <f t="shared" si="32"/>
        <v>-7706</v>
      </c>
      <c r="BB110" s="86">
        <f t="shared" si="32"/>
        <v>-9677</v>
      </c>
      <c r="BC110" s="86">
        <f t="shared" si="32"/>
        <v>-277</v>
      </c>
      <c r="BD110" s="86">
        <f t="shared" si="32"/>
        <v>-7681</v>
      </c>
      <c r="BE110" s="86">
        <f t="shared" si="32"/>
        <v>-6766</v>
      </c>
      <c r="BF110" s="332">
        <f t="shared" si="32"/>
        <v>-8493</v>
      </c>
    </row>
    <row r="111" spans="1:58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32"/>
        <v>0</v>
      </c>
      <c r="AX111" s="86">
        <f t="shared" si="32"/>
        <v>0</v>
      </c>
      <c r="AY111" s="86">
        <f t="shared" si="32"/>
        <v>0</v>
      </c>
      <c r="AZ111" s="86">
        <f t="shared" si="32"/>
        <v>0</v>
      </c>
      <c r="BA111" s="86">
        <f t="shared" si="32"/>
        <v>0</v>
      </c>
      <c r="BB111" s="86">
        <f t="shared" si="32"/>
        <v>0</v>
      </c>
      <c r="BC111" s="86">
        <f t="shared" si="32"/>
        <v>0</v>
      </c>
      <c r="BD111" s="86">
        <f t="shared" si="32"/>
        <v>0</v>
      </c>
      <c r="BE111" s="86">
        <f t="shared" si="32"/>
        <v>0</v>
      </c>
      <c r="BF111" s="332">
        <f t="shared" si="32"/>
        <v>0</v>
      </c>
    </row>
    <row r="112" spans="1:58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32"/>
        <v>-571</v>
      </c>
      <c r="AX112" s="86">
        <f t="shared" si="32"/>
        <v>-749</v>
      </c>
      <c r="AY112" s="86">
        <f t="shared" si="32"/>
        <v>-520</v>
      </c>
      <c r="AZ112" s="86">
        <f t="shared" si="32"/>
        <v>-278</v>
      </c>
      <c r="BA112" s="86">
        <f t="shared" si="32"/>
        <v>-447</v>
      </c>
      <c r="BB112" s="86">
        <f t="shared" si="32"/>
        <v>-547</v>
      </c>
      <c r="BC112" s="86">
        <f t="shared" si="32"/>
        <v>-268</v>
      </c>
      <c r="BD112" s="86">
        <f t="shared" si="32"/>
        <v>-547</v>
      </c>
      <c r="BE112" s="86">
        <f t="shared" si="32"/>
        <v>-504</v>
      </c>
      <c r="BF112" s="332">
        <f t="shared" si="32"/>
        <v>-475</v>
      </c>
    </row>
    <row r="113" spans="1:58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K113" si="33">SUM(Q108:Q112)</f>
        <v>992271</v>
      </c>
      <c r="R113" s="49">
        <f t="shared" si="33"/>
        <v>1032924</v>
      </c>
      <c r="S113" s="49">
        <f t="shared" si="33"/>
        <v>1027872</v>
      </c>
      <c r="T113" s="49">
        <f t="shared" si="33"/>
        <v>1015866</v>
      </c>
      <c r="U113" s="316">
        <f t="shared" si="33"/>
        <v>1022514</v>
      </c>
      <c r="V113" s="316">
        <f t="shared" si="33"/>
        <v>1015715</v>
      </c>
      <c r="W113" s="316">
        <f t="shared" si="33"/>
        <v>920351</v>
      </c>
      <c r="X113" s="316">
        <f t="shared" si="33"/>
        <v>1008862</v>
      </c>
      <c r="Y113" s="481">
        <f t="shared" si="33"/>
        <v>991817</v>
      </c>
      <c r="Z113" s="295">
        <f t="shared" si="33"/>
        <v>985381</v>
      </c>
      <c r="AA113" s="295">
        <f t="shared" si="33"/>
        <v>1068568</v>
      </c>
      <c r="AB113" s="295">
        <f t="shared" si="33"/>
        <v>1018003</v>
      </c>
      <c r="AC113" s="316">
        <f t="shared" si="33"/>
        <v>982045</v>
      </c>
      <c r="AD113" s="316">
        <f t="shared" si="33"/>
        <v>1045755</v>
      </c>
      <c r="AE113" s="316">
        <f t="shared" si="33"/>
        <v>1034079</v>
      </c>
      <c r="AF113" s="316">
        <f t="shared" si="33"/>
        <v>1061366</v>
      </c>
      <c r="AG113" s="316">
        <f t="shared" si="33"/>
        <v>1051857</v>
      </c>
      <c r="AH113" s="316">
        <f t="shared" si="33"/>
        <v>1037441</v>
      </c>
      <c r="AI113" s="316">
        <f t="shared" si="33"/>
        <v>1030154</v>
      </c>
      <c r="AJ113" s="316">
        <f t="shared" si="33"/>
        <v>1060992</v>
      </c>
      <c r="AK113" s="481">
        <f t="shared" si="33"/>
        <v>1056059</v>
      </c>
      <c r="AL113" s="295"/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301">
        <f t="shared" si="32"/>
        <v>4095</v>
      </c>
      <c r="AX113" s="49">
        <f t="shared" si="32"/>
        <v>-22003</v>
      </c>
      <c r="AY113" s="49">
        <f t="shared" si="32"/>
        <v>-55070</v>
      </c>
      <c r="AZ113" s="49">
        <f t="shared" si="32"/>
        <v>56063</v>
      </c>
      <c r="BA113" s="49">
        <f t="shared" si="32"/>
        <v>-23922</v>
      </c>
      <c r="BB113" s="49">
        <f t="shared" si="32"/>
        <v>-28362</v>
      </c>
      <c r="BC113" s="49">
        <f t="shared" si="32"/>
        <v>7861</v>
      </c>
      <c r="BD113" s="49">
        <f t="shared" si="32"/>
        <v>-39650</v>
      </c>
      <c r="BE113" s="49">
        <f t="shared" si="32"/>
        <v>-58812</v>
      </c>
      <c r="BF113" s="104">
        <f t="shared" si="32"/>
        <v>-23504</v>
      </c>
    </row>
    <row r="114" spans="1:58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76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34">Q94-Q101</f>
        <v>-37800406.219999999</v>
      </c>
      <c r="R115" s="66">
        <f t="shared" si="34"/>
        <v>-2061284.9399993718</v>
      </c>
      <c r="S115" s="66">
        <f t="shared" si="34"/>
        <v>17714883.979999363</v>
      </c>
      <c r="T115" s="66">
        <f t="shared" si="34"/>
        <v>9857693.9400005341</v>
      </c>
      <c r="U115" s="71">
        <f t="shared" si="34"/>
        <v>-29355022.269999564</v>
      </c>
      <c r="V115" s="71">
        <f t="shared" si="34"/>
        <v>-21580786.870000377</v>
      </c>
      <c r="W115" s="71">
        <f t="shared" ref="W115:AE115" si="35">W94-W101</f>
        <v>4800845.0599992871</v>
      </c>
      <c r="X115" s="71">
        <f t="shared" si="35"/>
        <v>6805347.4799988121</v>
      </c>
      <c r="Y115" s="448">
        <f t="shared" si="35"/>
        <v>11887411.169999719</v>
      </c>
      <c r="Z115" s="71">
        <f t="shared" si="35"/>
        <v>6916674.1999985576</v>
      </c>
      <c r="AA115" s="71">
        <f t="shared" si="35"/>
        <v>-33965002.890000045</v>
      </c>
      <c r="AB115" s="71">
        <f t="shared" si="35"/>
        <v>-16695706.249999434</v>
      </c>
      <c r="AC115" s="71">
        <f t="shared" si="35"/>
        <v>-10554255.930000633</v>
      </c>
      <c r="AD115" s="71">
        <f t="shared" si="35"/>
        <v>2880484.4499998689</v>
      </c>
      <c r="AE115" s="71">
        <f t="shared" si="35"/>
        <v>9313572.5499989688</v>
      </c>
      <c r="AF115" s="71">
        <f t="shared" ref="AF115:AG115" si="36">AF94-AF101</f>
        <v>-19122654.280001432</v>
      </c>
      <c r="AG115" s="71">
        <f t="shared" si="36"/>
        <v>-11980790.719999194</v>
      </c>
      <c r="AH115" s="71">
        <f t="shared" ref="AH115:AI115" si="37">AH94-AH101</f>
        <v>-40070275.690000355</v>
      </c>
      <c r="AI115" s="71">
        <f t="shared" si="37"/>
        <v>-21487238.730001017</v>
      </c>
      <c r="AJ115" s="71">
        <f t="shared" ref="AJ115:AK115" si="38">AJ94-AJ101</f>
        <v>-6904482.7199991345</v>
      </c>
      <c r="AK115" s="448">
        <f t="shared" si="38"/>
        <v>5989963.3700020909</v>
      </c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261">
        <f t="shared" ref="AW115:BF120" si="39">O115-C115</f>
        <v>-4263951.1800026447</v>
      </c>
      <c r="AX115" s="66">
        <f t="shared" si="39"/>
        <v>24005853.07999815</v>
      </c>
      <c r="AY115" s="66">
        <f t="shared" si="39"/>
        <v>-12606547.290002584</v>
      </c>
      <c r="AZ115" s="66">
        <f t="shared" si="39"/>
        <v>-2905304.7800009996</v>
      </c>
      <c r="BA115" s="66">
        <f t="shared" si="39"/>
        <v>2839417.9099992067</v>
      </c>
      <c r="BB115" s="66">
        <f t="shared" si="39"/>
        <v>19253482.299999624</v>
      </c>
      <c r="BC115" s="66">
        <f t="shared" si="39"/>
        <v>-5521494.6500004232</v>
      </c>
      <c r="BD115" s="66">
        <f t="shared" si="39"/>
        <v>7692362.4599988312</v>
      </c>
      <c r="BE115" s="66">
        <f t="shared" si="39"/>
        <v>5074608.9199989587</v>
      </c>
      <c r="BF115" s="106">
        <f t="shared" si="39"/>
        <v>4928046.129998073</v>
      </c>
    </row>
    <row r="116" spans="1:58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40">Q95-Q102</f>
        <v>3018758.8699999996</v>
      </c>
      <c r="R116" s="66">
        <f t="shared" si="40"/>
        <v>6306683.1599999927</v>
      </c>
      <c r="S116" s="265">
        <f t="shared" ref="S116:T120" si="41">S95-S102</f>
        <v>8220027.0300000049</v>
      </c>
      <c r="T116" s="265">
        <f t="shared" si="41"/>
        <v>9411977.9300000016</v>
      </c>
      <c r="U116" s="71">
        <f t="shared" ref="U116:V120" si="42">U95-U102</f>
        <v>7295238.999999987</v>
      </c>
      <c r="V116" s="71">
        <f t="shared" si="42"/>
        <v>5818277.2499999925</v>
      </c>
      <c r="W116" s="71">
        <f t="shared" ref="W116:AE116" si="43">W95-W102</f>
        <v>5875481.190000019</v>
      </c>
      <c r="X116" s="71">
        <f t="shared" si="43"/>
        <v>6940350.3899999931</v>
      </c>
      <c r="Y116" s="448">
        <f t="shared" si="43"/>
        <v>8002817.9600000102</v>
      </c>
      <c r="Z116" s="71">
        <f t="shared" si="43"/>
        <v>8087147.6000000304</v>
      </c>
      <c r="AA116" s="71">
        <f t="shared" si="43"/>
        <v>7503110.3699999768</v>
      </c>
      <c r="AB116" s="71">
        <f t="shared" si="43"/>
        <v>6854313.6600000793</v>
      </c>
      <c r="AC116" s="71">
        <f t="shared" si="43"/>
        <v>6299840.4800000489</v>
      </c>
      <c r="AD116" s="71">
        <f t="shared" si="43"/>
        <v>7347364.1799999494</v>
      </c>
      <c r="AE116" s="71">
        <f t="shared" si="43"/>
        <v>8748454.7399999481</v>
      </c>
      <c r="AF116" s="71">
        <f t="shared" ref="AF116:AG116" si="44">AF95-AF102</f>
        <v>8673012.9499999844</v>
      </c>
      <c r="AG116" s="71">
        <f t="shared" si="44"/>
        <v>9218294.8200000301</v>
      </c>
      <c r="AH116" s="71">
        <f t="shared" ref="AH116:AI116" si="45">AH95-AH102</f>
        <v>6502590.1600000095</v>
      </c>
      <c r="AI116" s="71">
        <f t="shared" si="45"/>
        <v>6813142.7200000118</v>
      </c>
      <c r="AJ116" s="71">
        <f t="shared" ref="AJ116:AK116" si="46">AJ95-AJ102</f>
        <v>7932699.8399999496</v>
      </c>
      <c r="AK116" s="448">
        <f t="shared" si="46"/>
        <v>9206947.9699999187</v>
      </c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261">
        <f t="shared" si="39"/>
        <v>-956110.20999998134</v>
      </c>
      <c r="AX116" s="66">
        <f t="shared" si="39"/>
        <v>304621.07999999542</v>
      </c>
      <c r="AY116" s="66">
        <f t="shared" si="39"/>
        <v>-2667917.0699999905</v>
      </c>
      <c r="AZ116" s="66">
        <f t="shared" si="39"/>
        <v>846413.52000000142</v>
      </c>
      <c r="BA116" s="66">
        <f t="shared" si="39"/>
        <v>763345.35000001453</v>
      </c>
      <c r="BB116" s="66">
        <f t="shared" si="39"/>
        <v>1567511.8200000096</v>
      </c>
      <c r="BC116" s="66">
        <f t="shared" si="39"/>
        <v>814611.56999997515</v>
      </c>
      <c r="BD116" s="66">
        <f t="shared" si="39"/>
        <v>456011.26999999769</v>
      </c>
      <c r="BE116" s="66">
        <f t="shared" si="39"/>
        <v>197353.42000003811</v>
      </c>
      <c r="BF116" s="106">
        <f t="shared" si="39"/>
        <v>222655.41999999806</v>
      </c>
    </row>
    <row r="117" spans="1:58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41"/>
        <v>-67524641.959999919</v>
      </c>
      <c r="T117" s="66">
        <f t="shared" si="41"/>
        <v>-80848028.780000091</v>
      </c>
      <c r="U117" s="71">
        <f t="shared" si="42"/>
        <v>-100820639.83999988</v>
      </c>
      <c r="V117" s="71">
        <f t="shared" si="42"/>
        <v>-60177215.569999993</v>
      </c>
      <c r="W117" s="71">
        <f t="shared" ref="W117:AE117" si="47">W96-W103</f>
        <v>-72423012.899999887</v>
      </c>
      <c r="X117" s="71">
        <f t="shared" si="47"/>
        <v>-63892946.080000028</v>
      </c>
      <c r="Y117" s="448">
        <f t="shared" si="47"/>
        <v>-59868053.280000202</v>
      </c>
      <c r="Z117" s="71">
        <f t="shared" si="47"/>
        <v>-63421102.630000263</v>
      </c>
      <c r="AA117" s="71">
        <f t="shared" si="47"/>
        <v>-109697077.3600011</v>
      </c>
      <c r="AB117" s="71">
        <f t="shared" si="47"/>
        <v>-72881784.980000362</v>
      </c>
      <c r="AC117" s="71">
        <f t="shared" si="47"/>
        <v>-65573343.430000395</v>
      </c>
      <c r="AD117" s="71">
        <f t="shared" si="47"/>
        <v>-70825067.520000055</v>
      </c>
      <c r="AE117" s="71">
        <f t="shared" si="47"/>
        <v>-80787445.620000392</v>
      </c>
      <c r="AF117" s="71">
        <f t="shared" ref="AF117:AG117" si="48">AF96-AF103</f>
        <v>-107721276.76000081</v>
      </c>
      <c r="AG117" s="71">
        <f t="shared" si="48"/>
        <v>-89998706.39000015</v>
      </c>
      <c r="AH117" s="71">
        <f t="shared" ref="AH117:AI117" si="49">AH96-AH103</f>
        <v>-117582187.8000005</v>
      </c>
      <c r="AI117" s="71">
        <f t="shared" si="49"/>
        <v>-78944550.40000014</v>
      </c>
      <c r="AJ117" s="71">
        <f t="shared" ref="AJ117:AK117" si="50">AJ96-AJ103</f>
        <v>-97065657.670000419</v>
      </c>
      <c r="AK117" s="448">
        <f t="shared" si="50"/>
        <v>-62380380.780000687</v>
      </c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261">
        <f t="shared" si="39"/>
        <v>21462922.799999908</v>
      </c>
      <c r="AX117" s="66">
        <f t="shared" si="39"/>
        <v>13176349.929999918</v>
      </c>
      <c r="AY117" s="66">
        <f t="shared" si="39"/>
        <v>-5294767.1899999827</v>
      </c>
      <c r="AZ117" s="66">
        <f t="shared" si="39"/>
        <v>-9448489.969999969</v>
      </c>
      <c r="BA117" s="66">
        <f t="shared" si="39"/>
        <v>13931668.27000016</v>
      </c>
      <c r="BB117" s="66">
        <f t="shared" si="39"/>
        <v>10160591.320000008</v>
      </c>
      <c r="BC117" s="66">
        <f t="shared" si="39"/>
        <v>-1871708.9899996966</v>
      </c>
      <c r="BD117" s="66">
        <f t="shared" si="39"/>
        <v>51472784.540000141</v>
      </c>
      <c r="BE117" s="66">
        <f t="shared" si="39"/>
        <v>2428660.7200001329</v>
      </c>
      <c r="BF117" s="106">
        <f t="shared" si="39"/>
        <v>8692886.6700000167</v>
      </c>
    </row>
    <row r="118" spans="1:58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40"/>
        <v>41437319.840000004</v>
      </c>
      <c r="R118" s="66">
        <f t="shared" si="40"/>
        <v>74184646.390000001</v>
      </c>
      <c r="S118" s="66">
        <f t="shared" si="41"/>
        <v>87905086.12000002</v>
      </c>
      <c r="T118" s="66">
        <f t="shared" si="41"/>
        <v>92360227.400000006</v>
      </c>
      <c r="U118" s="71">
        <f t="shared" si="42"/>
        <v>86444608.390000001</v>
      </c>
      <c r="V118" s="71">
        <f t="shared" si="42"/>
        <v>73327068.50999999</v>
      </c>
      <c r="W118" s="71">
        <f t="shared" ref="W118:AE118" si="51">W97-W104</f>
        <v>67636604.359999955</v>
      </c>
      <c r="X118" s="71">
        <f t="shared" si="51"/>
        <v>68471855.579999954</v>
      </c>
      <c r="Y118" s="448">
        <f t="shared" si="51"/>
        <v>69668686.690000027</v>
      </c>
      <c r="Z118" s="71">
        <f t="shared" si="51"/>
        <v>69339432.800000072</v>
      </c>
      <c r="AA118" s="71">
        <f t="shared" si="51"/>
        <v>70798228.429999977</v>
      </c>
      <c r="AB118" s="71">
        <f t="shared" si="51"/>
        <v>70115734.00000006</v>
      </c>
      <c r="AC118" s="71">
        <f t="shared" si="51"/>
        <v>70251301.639999956</v>
      </c>
      <c r="AD118" s="71">
        <f t="shared" si="51"/>
        <v>94185098.919999987</v>
      </c>
      <c r="AE118" s="71">
        <f t="shared" si="51"/>
        <v>103469982.69999996</v>
      </c>
      <c r="AF118" s="71">
        <f t="shared" ref="AF118:AG118" si="52">AF97-AF104</f>
        <v>101585966.88000005</v>
      </c>
      <c r="AG118" s="71">
        <f t="shared" si="52"/>
        <v>104654871.88000005</v>
      </c>
      <c r="AH118" s="71">
        <f t="shared" ref="AH118:AI118" si="53">AH97-AH104</f>
        <v>89006132.420000046</v>
      </c>
      <c r="AI118" s="71">
        <f t="shared" si="53"/>
        <v>78637822.459999993</v>
      </c>
      <c r="AJ118" s="71">
        <f t="shared" ref="AJ118:AK118" si="54">AJ97-AJ104</f>
        <v>78716623.099999964</v>
      </c>
      <c r="AK118" s="448">
        <f t="shared" si="54"/>
        <v>87629659.529999942</v>
      </c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261">
        <f t="shared" si="39"/>
        <v>-6181582.4900000095</v>
      </c>
      <c r="AX118" s="66">
        <f t="shared" si="39"/>
        <v>-9577650.530000031</v>
      </c>
      <c r="AY118" s="66">
        <f t="shared" si="39"/>
        <v>-29752907.659999996</v>
      </c>
      <c r="AZ118" s="66">
        <f t="shared" si="39"/>
        <v>-7352586.6899999976</v>
      </c>
      <c r="BA118" s="66">
        <f t="shared" si="39"/>
        <v>-8016281.6699999869</v>
      </c>
      <c r="BB118" s="66">
        <f t="shared" si="39"/>
        <v>-6926896.3500000089</v>
      </c>
      <c r="BC118" s="66">
        <f t="shared" si="39"/>
        <v>-5499398.3900000006</v>
      </c>
      <c r="BD118" s="66">
        <f t="shared" si="39"/>
        <v>-6831236.4700000286</v>
      </c>
      <c r="BE118" s="66">
        <f t="shared" si="39"/>
        <v>-4766986.7500000298</v>
      </c>
      <c r="BF118" s="106">
        <f t="shared" si="39"/>
        <v>-7709857.7200000584</v>
      </c>
    </row>
    <row r="119" spans="1:58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40"/>
        <v>377001.74</v>
      </c>
      <c r="R119" s="66">
        <f t="shared" si="40"/>
        <v>548291.11999999988</v>
      </c>
      <c r="S119" s="66">
        <f t="shared" si="41"/>
        <v>565224.94000000006</v>
      </c>
      <c r="T119" s="66">
        <f t="shared" si="41"/>
        <v>629018.93000000017</v>
      </c>
      <c r="U119" s="71">
        <f t="shared" si="42"/>
        <v>644357.69000000006</v>
      </c>
      <c r="V119" s="71">
        <f t="shared" si="42"/>
        <v>731260.84999999986</v>
      </c>
      <c r="W119" s="71">
        <f t="shared" ref="W119:AE119" si="55">W98-W105</f>
        <v>790214.49</v>
      </c>
      <c r="X119" s="71">
        <f t="shared" si="55"/>
        <v>858795.58000000031</v>
      </c>
      <c r="Y119" s="448">
        <f t="shared" si="55"/>
        <v>873504.95000000065</v>
      </c>
      <c r="Z119" s="71">
        <f t="shared" si="55"/>
        <v>745762.04999999981</v>
      </c>
      <c r="AA119" s="71">
        <f t="shared" si="55"/>
        <v>646905.77000000025</v>
      </c>
      <c r="AB119" s="71">
        <f t="shared" si="55"/>
        <v>682529.58999999985</v>
      </c>
      <c r="AC119" s="71">
        <f t="shared" si="55"/>
        <v>664128.59000000008</v>
      </c>
      <c r="AD119" s="71">
        <f t="shared" si="55"/>
        <v>587875.43999999983</v>
      </c>
      <c r="AE119" s="71">
        <f t="shared" si="55"/>
        <v>637087.43000000017</v>
      </c>
      <c r="AF119" s="71">
        <f t="shared" ref="AF119:AG119" si="56">AF98-AF105</f>
        <v>673872.68</v>
      </c>
      <c r="AG119" s="71">
        <f t="shared" si="56"/>
        <v>761636.82999999949</v>
      </c>
      <c r="AH119" s="71">
        <f t="shared" ref="AH119:AI119" si="57">AH98-AH105</f>
        <v>831575.2899999998</v>
      </c>
      <c r="AI119" s="71">
        <f t="shared" si="57"/>
        <v>916157.2499999993</v>
      </c>
      <c r="AJ119" s="71">
        <f t="shared" ref="AJ119:AK119" si="58">AJ98-AJ105</f>
        <v>860371.02999999991</v>
      </c>
      <c r="AK119" s="448">
        <f t="shared" si="58"/>
        <v>1099470.3999999999</v>
      </c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261">
        <f t="shared" si="39"/>
        <v>-22857.869999999995</v>
      </c>
      <c r="AX119" s="66">
        <f t="shared" si="39"/>
        <v>-80459.030000000028</v>
      </c>
      <c r="AY119" s="66">
        <f t="shared" si="39"/>
        <v>-316654.04000000004</v>
      </c>
      <c r="AZ119" s="66">
        <f t="shared" si="39"/>
        <v>-110685.62000000011</v>
      </c>
      <c r="BA119" s="66">
        <f t="shared" si="39"/>
        <v>-105206.12000000011</v>
      </c>
      <c r="BB119" s="66">
        <f t="shared" si="39"/>
        <v>-33467.749999999884</v>
      </c>
      <c r="BC119" s="66">
        <f t="shared" si="39"/>
        <v>-200320.91000000003</v>
      </c>
      <c r="BD119" s="66">
        <f t="shared" si="39"/>
        <v>-145421.58000000007</v>
      </c>
      <c r="BE119" s="66">
        <f t="shared" si="39"/>
        <v>-42227.170000000042</v>
      </c>
      <c r="BF119" s="106">
        <f t="shared" si="39"/>
        <v>-9348.8199999997159</v>
      </c>
    </row>
    <row r="120" spans="1:58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40"/>
        <v>-80736484.849999964</v>
      </c>
      <c r="R120" s="61">
        <f t="shared" si="40"/>
        <v>13583996.670000613</v>
      </c>
      <c r="S120" s="61">
        <f t="shared" si="41"/>
        <v>46880580.109999478</v>
      </c>
      <c r="T120" s="61">
        <f t="shared" si="41"/>
        <v>31410889.420000374</v>
      </c>
      <c r="U120" s="102">
        <f t="shared" si="42"/>
        <v>-35791457.029999435</v>
      </c>
      <c r="V120" s="102">
        <f t="shared" si="42"/>
        <v>-1881395.8300004005</v>
      </c>
      <c r="W120" s="412">
        <f t="shared" ref="W120:AE120" si="59">W99-W106</f>
        <v>6680132.199999392</v>
      </c>
      <c r="X120" s="102">
        <f t="shared" si="59"/>
        <v>-8335319.800000608</v>
      </c>
      <c r="Y120" s="483">
        <f t="shared" si="59"/>
        <v>30564367.489999533</v>
      </c>
      <c r="Z120" s="102">
        <f t="shared" si="59"/>
        <v>21667914.019998372</v>
      </c>
      <c r="AA120" s="102">
        <f t="shared" si="59"/>
        <v>-64713835.680001199</v>
      </c>
      <c r="AB120" s="102">
        <f t="shared" si="59"/>
        <v>-11924913.979999632</v>
      </c>
      <c r="AC120" s="102">
        <f t="shared" si="59"/>
        <v>1087671.3499989808</v>
      </c>
      <c r="AD120" s="102">
        <f t="shared" si="59"/>
        <v>34175755.469999731</v>
      </c>
      <c r="AE120" s="102">
        <f t="shared" si="59"/>
        <v>41381651.799998462</v>
      </c>
      <c r="AF120" s="102">
        <f t="shared" ref="AF120:AG120" si="60">AF99-AF106</f>
        <v>-15911078.530002236</v>
      </c>
      <c r="AG120" s="102">
        <f t="shared" si="60"/>
        <v>12655306.420000792</v>
      </c>
      <c r="AH120" s="102">
        <f t="shared" ref="AH120:AI120" si="61">AH99-AH106</f>
        <v>-61312165.620000839</v>
      </c>
      <c r="AI120" s="102">
        <f t="shared" si="61"/>
        <v>-14064666.70000121</v>
      </c>
      <c r="AJ120" s="102">
        <f t="shared" ref="AJ120:AK120" si="62">AJ99-AJ106</f>
        <v>-16460446.419999599</v>
      </c>
      <c r="AK120" s="483">
        <f t="shared" si="62"/>
        <v>41545660.490001321</v>
      </c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262">
        <f t="shared" si="39"/>
        <v>10038421.049997274</v>
      </c>
      <c r="AX120" s="61">
        <f t="shared" si="39"/>
        <v>27828714.529998034</v>
      </c>
      <c r="AY120" s="61">
        <f t="shared" si="39"/>
        <v>-50638793.250002533</v>
      </c>
      <c r="AZ120" s="61">
        <f t="shared" si="39"/>
        <v>-18970653.540000971</v>
      </c>
      <c r="BA120" s="61">
        <f t="shared" si="39"/>
        <v>9412943.7399993986</v>
      </c>
      <c r="BB120" s="61">
        <f t="shared" si="39"/>
        <v>24021221.339999549</v>
      </c>
      <c r="BC120" s="61">
        <f t="shared" si="39"/>
        <v>-12278311.370000117</v>
      </c>
      <c r="BD120" s="61">
        <f t="shared" si="39"/>
        <v>52644500.219998933</v>
      </c>
      <c r="BE120" s="61">
        <f t="shared" si="39"/>
        <v>2891409.1399991177</v>
      </c>
      <c r="BF120" s="105">
        <f t="shared" si="39"/>
        <v>-21394341.070001312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63">O122-C122</f>
        <v>0</v>
      </c>
      <c r="AX122" s="48">
        <f t="shared" si="63"/>
        <v>0</v>
      </c>
      <c r="AY122" s="48">
        <f t="shared" si="63"/>
        <v>0</v>
      </c>
      <c r="AZ122" s="48">
        <f t="shared" si="63"/>
        <v>0</v>
      </c>
      <c r="BA122" s="48">
        <f t="shared" si="63"/>
        <v>0</v>
      </c>
      <c r="BB122" s="48">
        <f t="shared" si="63"/>
        <v>0</v>
      </c>
      <c r="BC122" s="48">
        <f t="shared" si="63"/>
        <v>0</v>
      </c>
      <c r="BD122" s="48">
        <f t="shared" si="63"/>
        <v>0</v>
      </c>
      <c r="BE122" s="48">
        <f t="shared" si="63"/>
        <v>0</v>
      </c>
      <c r="BF122" s="116">
        <f t="shared" si="63"/>
        <v>0</v>
      </c>
    </row>
    <row r="123" spans="1:58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115">
        <f t="shared" si="63"/>
        <v>-725</v>
      </c>
      <c r="AX123" s="48">
        <f t="shared" si="63"/>
        <v>-967</v>
      </c>
      <c r="AY123" s="48">
        <f t="shared" si="63"/>
        <v>-3166</v>
      </c>
      <c r="AZ123" s="48">
        <f t="shared" si="63"/>
        <v>-4356</v>
      </c>
      <c r="BA123" s="48">
        <f t="shared" si="63"/>
        <v>-4010</v>
      </c>
      <c r="BB123" s="48">
        <f t="shared" si="63"/>
        <v>-2806</v>
      </c>
      <c r="BC123" s="48">
        <f t="shared" si="63"/>
        <v>-2129</v>
      </c>
      <c r="BD123" s="48">
        <f t="shared" si="63"/>
        <v>-1451</v>
      </c>
      <c r="BE123" s="48">
        <f t="shared" si="63"/>
        <v>-899</v>
      </c>
      <c r="BF123" s="116">
        <f t="shared" si="63"/>
        <v>-587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63"/>
        <v>0</v>
      </c>
      <c r="AX124" s="48">
        <f t="shared" si="63"/>
        <v>0</v>
      </c>
      <c r="AY124" s="48">
        <f t="shared" si="63"/>
        <v>0</v>
      </c>
      <c r="AZ124" s="48">
        <f t="shared" si="63"/>
        <v>0</v>
      </c>
      <c r="BA124" s="48">
        <f t="shared" si="63"/>
        <v>0</v>
      </c>
      <c r="BB124" s="48">
        <f t="shared" si="63"/>
        <v>0</v>
      </c>
      <c r="BC124" s="48">
        <f t="shared" si="63"/>
        <v>0</v>
      </c>
      <c r="BD124" s="48">
        <f t="shared" si="63"/>
        <v>0</v>
      </c>
      <c r="BE124" s="48">
        <f t="shared" si="63"/>
        <v>0</v>
      </c>
      <c r="BF124" s="116">
        <f t="shared" si="63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63"/>
        <v>0</v>
      </c>
      <c r="AX125" s="48">
        <f t="shared" si="63"/>
        <v>0</v>
      </c>
      <c r="AY125" s="48">
        <f t="shared" si="63"/>
        <v>0</v>
      </c>
      <c r="AZ125" s="48">
        <f t="shared" si="63"/>
        <v>0</v>
      </c>
      <c r="BA125" s="48">
        <f t="shared" si="63"/>
        <v>0</v>
      </c>
      <c r="BB125" s="48">
        <f t="shared" si="63"/>
        <v>0</v>
      </c>
      <c r="BC125" s="48">
        <f t="shared" si="63"/>
        <v>0</v>
      </c>
      <c r="BD125" s="48">
        <f t="shared" si="63"/>
        <v>0</v>
      </c>
      <c r="BE125" s="48">
        <f t="shared" si="63"/>
        <v>0</v>
      </c>
      <c r="BF125" s="116">
        <f t="shared" si="63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63"/>
        <v>0</v>
      </c>
      <c r="AX126" s="48">
        <f t="shared" si="63"/>
        <v>0</v>
      </c>
      <c r="AY126" s="48">
        <f t="shared" si="63"/>
        <v>0</v>
      </c>
      <c r="AZ126" s="48">
        <f t="shared" si="63"/>
        <v>0</v>
      </c>
      <c r="BA126" s="48">
        <f t="shared" si="63"/>
        <v>0</v>
      </c>
      <c r="BB126" s="48">
        <f t="shared" si="63"/>
        <v>0</v>
      </c>
      <c r="BC126" s="48">
        <f t="shared" si="63"/>
        <v>0</v>
      </c>
      <c r="BD126" s="48">
        <f t="shared" si="63"/>
        <v>0</v>
      </c>
      <c r="BE126" s="48">
        <f t="shared" si="63"/>
        <v>0</v>
      </c>
      <c r="BF126" s="116">
        <f t="shared" si="63"/>
        <v>0</v>
      </c>
    </row>
    <row r="127" spans="1:58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64">SUM(U123:U126)</f>
        <v>4074</v>
      </c>
      <c r="V127" s="319">
        <f t="shared" si="64"/>
        <v>4301</v>
      </c>
      <c r="W127" s="319">
        <f t="shared" si="64"/>
        <v>4553</v>
      </c>
      <c r="X127" s="116">
        <f t="shared" si="64"/>
        <v>4258</v>
      </c>
      <c r="Y127" s="319">
        <f t="shared" si="64"/>
        <v>4080</v>
      </c>
      <c r="Z127" s="319">
        <f t="shared" si="64"/>
        <v>4155</v>
      </c>
      <c r="AA127" s="319">
        <f t="shared" si="64"/>
        <v>4314</v>
      </c>
      <c r="AB127" s="319">
        <f t="shared" si="64"/>
        <v>5431</v>
      </c>
      <c r="AC127" s="319">
        <f t="shared" si="64"/>
        <v>6762</v>
      </c>
      <c r="AD127" s="319">
        <f t="shared" si="64"/>
        <v>8433</v>
      </c>
      <c r="AE127" s="319">
        <f t="shared" si="64"/>
        <v>8668</v>
      </c>
      <c r="AF127" s="319">
        <f t="shared" si="64"/>
        <v>9884</v>
      </c>
      <c r="AG127" s="319">
        <f t="shared" si="64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115">
        <f t="shared" si="63"/>
        <v>-725</v>
      </c>
      <c r="AX127" s="48">
        <f t="shared" si="63"/>
        <v>-967</v>
      </c>
      <c r="AY127" s="48">
        <f t="shared" si="63"/>
        <v>-3166</v>
      </c>
      <c r="AZ127" s="48">
        <f t="shared" si="63"/>
        <v>-4356</v>
      </c>
      <c r="BA127" s="48">
        <f t="shared" si="63"/>
        <v>-4010</v>
      </c>
      <c r="BB127" s="48">
        <f t="shared" si="63"/>
        <v>-2806</v>
      </c>
      <c r="BC127" s="48">
        <f t="shared" si="63"/>
        <v>-2129</v>
      </c>
      <c r="BD127" s="48">
        <f t="shared" si="63"/>
        <v>-1451</v>
      </c>
      <c r="BE127" s="48">
        <f t="shared" si="63"/>
        <v>-899</v>
      </c>
      <c r="BF127" s="116">
        <f t="shared" si="63"/>
        <v>-587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115">
        <f t="shared" ref="AW129:BF134" si="65">O129-C129</f>
        <v>-2569</v>
      </c>
      <c r="AX129" s="48">
        <f t="shared" si="65"/>
        <v>-5036</v>
      </c>
      <c r="AY129" s="48">
        <f t="shared" si="65"/>
        <v>-3737</v>
      </c>
      <c r="AZ129" s="48">
        <f t="shared" si="65"/>
        <v>-3283</v>
      </c>
      <c r="BA129" s="48">
        <f t="shared" si="65"/>
        <v>-2733</v>
      </c>
      <c r="BB129" s="48">
        <f t="shared" si="65"/>
        <v>-3289</v>
      </c>
      <c r="BC129" s="48">
        <f t="shared" si="65"/>
        <v>-3547</v>
      </c>
      <c r="BD129" s="48">
        <f t="shared" si="65"/>
        <v>-3643</v>
      </c>
      <c r="BE129" s="48">
        <f t="shared" si="65"/>
        <v>-1584</v>
      </c>
      <c r="BF129" s="116">
        <f t="shared" si="65"/>
        <v>-498</v>
      </c>
    </row>
    <row r="130" spans="1:58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115">
        <f t="shared" si="65"/>
        <v>-2</v>
      </c>
      <c r="AX130" s="48">
        <f t="shared" si="65"/>
        <v>-243</v>
      </c>
      <c r="AY130" s="48">
        <f t="shared" si="65"/>
        <v>-1536</v>
      </c>
      <c r="AZ130" s="48">
        <f t="shared" si="65"/>
        <v>-790</v>
      </c>
      <c r="BA130" s="48">
        <f t="shared" si="65"/>
        <v>-561</v>
      </c>
      <c r="BB130" s="48">
        <f t="shared" si="65"/>
        <v>-711</v>
      </c>
      <c r="BC130" s="48">
        <f t="shared" si="65"/>
        <v>-706</v>
      </c>
      <c r="BD130" s="48">
        <f t="shared" si="65"/>
        <v>-777</v>
      </c>
      <c r="BE130" s="48">
        <f t="shared" si="65"/>
        <v>-259</v>
      </c>
      <c r="BF130" s="116">
        <f t="shared" si="65"/>
        <v>-7</v>
      </c>
    </row>
    <row r="131" spans="1:58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115">
        <f t="shared" si="65"/>
        <v>-57</v>
      </c>
      <c r="AX131" s="48">
        <f t="shared" si="65"/>
        <v>-100</v>
      </c>
      <c r="AY131" s="48">
        <f t="shared" si="65"/>
        <v>-103</v>
      </c>
      <c r="AZ131" s="48">
        <f t="shared" si="65"/>
        <v>-69</v>
      </c>
      <c r="BA131" s="48">
        <f t="shared" si="65"/>
        <v>-93</v>
      </c>
      <c r="BB131" s="48">
        <f t="shared" si="65"/>
        <v>-83</v>
      </c>
      <c r="BC131" s="48">
        <f t="shared" si="65"/>
        <v>-73</v>
      </c>
      <c r="BD131" s="48">
        <f t="shared" si="65"/>
        <v>-89</v>
      </c>
      <c r="BE131" s="48">
        <f t="shared" si="65"/>
        <v>-69</v>
      </c>
      <c r="BF131" s="116">
        <f t="shared" si="65"/>
        <v>-7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65"/>
        <v>0</v>
      </c>
      <c r="AX132" s="48">
        <f t="shared" si="65"/>
        <v>0</v>
      </c>
      <c r="AY132" s="48">
        <f t="shared" si="65"/>
        <v>0</v>
      </c>
      <c r="AZ132" s="48">
        <f t="shared" si="65"/>
        <v>0</v>
      </c>
      <c r="BA132" s="48">
        <f t="shared" si="65"/>
        <v>0</v>
      </c>
      <c r="BB132" s="48">
        <f t="shared" si="65"/>
        <v>0</v>
      </c>
      <c r="BC132" s="48">
        <f t="shared" si="65"/>
        <v>0</v>
      </c>
      <c r="BD132" s="48">
        <f t="shared" si="65"/>
        <v>0</v>
      </c>
      <c r="BE132" s="48">
        <f t="shared" si="65"/>
        <v>0</v>
      </c>
      <c r="BF132" s="116">
        <f t="shared" si="65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65"/>
        <v>0</v>
      </c>
      <c r="AX133" s="48">
        <f t="shared" si="65"/>
        <v>0</v>
      </c>
      <c r="AY133" s="48">
        <f t="shared" si="65"/>
        <v>0</v>
      </c>
      <c r="AZ133" s="48">
        <f t="shared" si="65"/>
        <v>0</v>
      </c>
      <c r="BA133" s="48">
        <f t="shared" si="65"/>
        <v>0</v>
      </c>
      <c r="BB133" s="48">
        <f t="shared" si="65"/>
        <v>0</v>
      </c>
      <c r="BC133" s="48">
        <f t="shared" si="65"/>
        <v>0</v>
      </c>
      <c r="BD133" s="48">
        <f t="shared" si="65"/>
        <v>0</v>
      </c>
      <c r="BE133" s="48">
        <f t="shared" si="65"/>
        <v>0</v>
      </c>
      <c r="BF133" s="116">
        <f t="shared" si="65"/>
        <v>0</v>
      </c>
    </row>
    <row r="134" spans="1:58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K134" si="66">SUM(Y129:Y131)</f>
        <v>162</v>
      </c>
      <c r="Z134" s="347">
        <f t="shared" si="66"/>
        <v>82</v>
      </c>
      <c r="AA134" s="347">
        <f t="shared" si="66"/>
        <v>124</v>
      </c>
      <c r="AB134" s="347">
        <f t="shared" si="66"/>
        <v>96</v>
      </c>
      <c r="AC134" s="347">
        <f t="shared" si="66"/>
        <v>90</v>
      </c>
      <c r="AD134" s="347">
        <f t="shared" si="66"/>
        <v>84</v>
      </c>
      <c r="AE134" s="347">
        <f t="shared" si="66"/>
        <v>675</v>
      </c>
      <c r="AF134" s="347">
        <f t="shared" si="66"/>
        <v>1527</v>
      </c>
      <c r="AG134" s="347">
        <f t="shared" si="66"/>
        <v>2251</v>
      </c>
      <c r="AH134" s="347">
        <f t="shared" si="66"/>
        <v>1260</v>
      </c>
      <c r="AI134" s="347">
        <f t="shared" si="66"/>
        <v>863</v>
      </c>
      <c r="AJ134" s="347">
        <f t="shared" si="66"/>
        <v>413</v>
      </c>
      <c r="AK134" s="531">
        <f t="shared" si="66"/>
        <v>270</v>
      </c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115">
        <f t="shared" si="65"/>
        <v>-2571</v>
      </c>
      <c r="AX134" s="48">
        <f t="shared" si="65"/>
        <v>-5279</v>
      </c>
      <c r="AY134" s="48">
        <f t="shared" si="65"/>
        <v>-5273</v>
      </c>
      <c r="AZ134" s="48">
        <f t="shared" si="65"/>
        <v>-4073</v>
      </c>
      <c r="BA134" s="48">
        <f t="shared" si="65"/>
        <v>-3294</v>
      </c>
      <c r="BB134" s="48">
        <f t="shared" si="65"/>
        <v>-4000</v>
      </c>
      <c r="BC134" s="48">
        <f t="shared" si="65"/>
        <v>-4253</v>
      </c>
      <c r="BD134" s="48">
        <f t="shared" si="65"/>
        <v>-4420</v>
      </c>
      <c r="BE134" s="48">
        <f t="shared" si="65"/>
        <v>-1815</v>
      </c>
      <c r="BF134" s="116">
        <f t="shared" si="65"/>
        <v>-428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115">
        <f t="shared" ref="AW136:BF141" si="67">O136-C136</f>
        <v>-781</v>
      </c>
      <c r="AX136" s="48">
        <f t="shared" si="67"/>
        <v>-1586</v>
      </c>
      <c r="AY136" s="48">
        <f t="shared" si="67"/>
        <v>-4329</v>
      </c>
      <c r="AZ136" s="48">
        <f t="shared" si="67"/>
        <v>-5382</v>
      </c>
      <c r="BA136" s="48">
        <f t="shared" si="67"/>
        <v>-5046</v>
      </c>
      <c r="BB136" s="48">
        <f t="shared" si="67"/>
        <v>-2958</v>
      </c>
      <c r="BC136" s="48">
        <f t="shared" si="67"/>
        <v>-1965</v>
      </c>
      <c r="BD136" s="48">
        <f t="shared" si="67"/>
        <v>-2234</v>
      </c>
      <c r="BE136" s="48">
        <f t="shared" si="67"/>
        <v>-1535</v>
      </c>
      <c r="BF136" s="116">
        <f t="shared" si="67"/>
        <v>-2012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67"/>
        <v>0</v>
      </c>
      <c r="AX137" s="48">
        <f t="shared" si="67"/>
        <v>0</v>
      </c>
      <c r="AY137" s="48">
        <f t="shared" si="67"/>
        <v>0</v>
      </c>
      <c r="AZ137" s="48">
        <f t="shared" si="67"/>
        <v>0</v>
      </c>
      <c r="BA137" s="48">
        <f t="shared" si="67"/>
        <v>0</v>
      </c>
      <c r="BB137" s="48">
        <f t="shared" si="67"/>
        <v>0</v>
      </c>
      <c r="BC137" s="48">
        <f t="shared" si="67"/>
        <v>0</v>
      </c>
      <c r="BD137" s="48">
        <f t="shared" si="67"/>
        <v>0</v>
      </c>
      <c r="BE137" s="48">
        <f t="shared" si="67"/>
        <v>0</v>
      </c>
      <c r="BF137" s="116">
        <f t="shared" si="67"/>
        <v>0</v>
      </c>
    </row>
    <row r="138" spans="1:58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115">
        <f t="shared" si="67"/>
        <v>6</v>
      </c>
      <c r="AX138" s="48">
        <f t="shared" si="67"/>
        <v>55</v>
      </c>
      <c r="AY138" s="48">
        <f t="shared" si="67"/>
        <v>53</v>
      </c>
      <c r="AZ138" s="48">
        <f t="shared" si="67"/>
        <v>110</v>
      </c>
      <c r="BA138" s="48">
        <f t="shared" si="67"/>
        <v>118</v>
      </c>
      <c r="BB138" s="48">
        <f t="shared" si="67"/>
        <v>349</v>
      </c>
      <c r="BC138" s="48">
        <f t="shared" si="67"/>
        <v>698</v>
      </c>
      <c r="BD138" s="48">
        <f t="shared" si="67"/>
        <v>1263</v>
      </c>
      <c r="BE138" s="48">
        <f t="shared" si="67"/>
        <v>1436</v>
      </c>
      <c r="BF138" s="116">
        <f t="shared" si="67"/>
        <v>1408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67"/>
        <v>0</v>
      </c>
      <c r="AX139" s="48">
        <f t="shared" si="67"/>
        <v>0</v>
      </c>
      <c r="AY139" s="48">
        <f t="shared" si="67"/>
        <v>0</v>
      </c>
      <c r="AZ139" s="48">
        <f t="shared" si="67"/>
        <v>0</v>
      </c>
      <c r="BA139" s="48">
        <f t="shared" si="67"/>
        <v>0</v>
      </c>
      <c r="BB139" s="48">
        <f t="shared" si="67"/>
        <v>0</v>
      </c>
      <c r="BC139" s="48">
        <f t="shared" si="67"/>
        <v>0</v>
      </c>
      <c r="BD139" s="48">
        <f t="shared" si="67"/>
        <v>0</v>
      </c>
      <c r="BE139" s="48">
        <f t="shared" si="67"/>
        <v>0</v>
      </c>
      <c r="BF139" s="116">
        <f t="shared" si="67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7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67"/>
        <v>0</v>
      </c>
      <c r="AX140" s="338">
        <f t="shared" si="67"/>
        <v>0</v>
      </c>
      <c r="AY140" s="338">
        <f t="shared" si="67"/>
        <v>0</v>
      </c>
      <c r="AZ140" s="338">
        <f t="shared" si="67"/>
        <v>0</v>
      </c>
      <c r="BA140" s="338">
        <f t="shared" si="67"/>
        <v>0</v>
      </c>
      <c r="BB140" s="338">
        <f t="shared" si="67"/>
        <v>0</v>
      </c>
      <c r="BC140" s="338">
        <f t="shared" si="67"/>
        <v>0</v>
      </c>
      <c r="BD140" s="338">
        <f t="shared" si="67"/>
        <v>0</v>
      </c>
      <c r="BE140" s="338">
        <f t="shared" si="67"/>
        <v>0</v>
      </c>
      <c r="BF140" s="339">
        <f t="shared" si="67"/>
        <v>0</v>
      </c>
    </row>
    <row r="141" spans="1:58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K141" si="68">SUM(Q136:Q140)</f>
        <v>2795</v>
      </c>
      <c r="R141" s="341">
        <f t="shared" si="68"/>
        <v>2851</v>
      </c>
      <c r="S141" s="341">
        <f t="shared" si="68"/>
        <v>3022</v>
      </c>
      <c r="T141" s="341">
        <f t="shared" si="68"/>
        <v>4449</v>
      </c>
      <c r="U141" s="376">
        <f t="shared" si="68"/>
        <v>5677</v>
      </c>
      <c r="V141" s="376">
        <f t="shared" si="68"/>
        <v>6536</v>
      </c>
      <c r="W141" s="376">
        <f t="shared" si="68"/>
        <v>8423</v>
      </c>
      <c r="X141" s="376">
        <f t="shared" si="68"/>
        <v>7164</v>
      </c>
      <c r="Y141" s="340">
        <f t="shared" si="68"/>
        <v>6081</v>
      </c>
      <c r="Z141" s="376">
        <f t="shared" si="68"/>
        <v>5692</v>
      </c>
      <c r="AA141" s="376">
        <f t="shared" si="68"/>
        <v>5550</v>
      </c>
      <c r="AB141" s="376">
        <f t="shared" si="68"/>
        <v>6693</v>
      </c>
      <c r="AC141" s="376">
        <f t="shared" si="68"/>
        <v>9098</v>
      </c>
      <c r="AD141" s="376">
        <f t="shared" si="68"/>
        <v>11833</v>
      </c>
      <c r="AE141" s="376">
        <f t="shared" si="68"/>
        <v>13644</v>
      </c>
      <c r="AF141" s="528">
        <f t="shared" si="68"/>
        <v>17003</v>
      </c>
      <c r="AG141" s="528">
        <f t="shared" si="68"/>
        <v>18971</v>
      </c>
      <c r="AH141" s="528">
        <f t="shared" si="68"/>
        <v>19183</v>
      </c>
      <c r="AI141" s="528">
        <f t="shared" si="68"/>
        <v>18324</v>
      </c>
      <c r="AJ141" s="528">
        <f t="shared" si="68"/>
        <v>16403</v>
      </c>
      <c r="AK141" s="268">
        <f t="shared" si="68"/>
        <v>14759</v>
      </c>
      <c r="AL141" s="528"/>
      <c r="AM141" s="528"/>
      <c r="AN141" s="528"/>
      <c r="AO141" s="528"/>
      <c r="AP141" s="528"/>
      <c r="AQ141" s="528"/>
      <c r="AR141" s="528"/>
      <c r="AS141" s="528"/>
      <c r="AT141" s="528"/>
      <c r="AU141" s="528"/>
      <c r="AV141" s="528"/>
      <c r="AW141" s="119">
        <f t="shared" si="67"/>
        <v>-775</v>
      </c>
      <c r="AX141" s="121">
        <f t="shared" si="67"/>
        <v>-1531</v>
      </c>
      <c r="AY141" s="121">
        <f t="shared" si="67"/>
        <v>-4276</v>
      </c>
      <c r="AZ141" s="121">
        <f t="shared" si="67"/>
        <v>-5272</v>
      </c>
      <c r="BA141" s="121">
        <f t="shared" si="67"/>
        <v>-4928</v>
      </c>
      <c r="BB141" s="121">
        <f t="shared" si="67"/>
        <v>-2609</v>
      </c>
      <c r="BC141" s="121">
        <f t="shared" si="67"/>
        <v>-1267</v>
      </c>
      <c r="BD141" s="121">
        <f t="shared" si="67"/>
        <v>-971</v>
      </c>
      <c r="BE141" s="121">
        <f t="shared" si="67"/>
        <v>-99</v>
      </c>
      <c r="BF141" s="122">
        <f t="shared" si="67"/>
        <v>-604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613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614">
        <v>159</v>
      </c>
      <c r="AL143" s="538"/>
      <c r="AM143" s="538"/>
      <c r="AN143" s="538"/>
      <c r="AO143" s="538"/>
      <c r="AP143" s="538"/>
      <c r="AQ143" s="538"/>
      <c r="AR143" s="538"/>
      <c r="AS143" s="538"/>
      <c r="AT143" s="538"/>
      <c r="AU143" s="538"/>
      <c r="AV143" s="538"/>
      <c r="AW143" s="115">
        <f t="shared" ref="AW143:AW148" si="69">O143-C143</f>
        <v>0</v>
      </c>
      <c r="AX143" s="48">
        <f t="shared" ref="AX143:AX148" si="70">P143-D143</f>
        <v>0</v>
      </c>
      <c r="AY143" s="48">
        <f t="shared" ref="AY143:AY148" si="71">Q143-E143</f>
        <v>0</v>
      </c>
      <c r="AZ143" s="48">
        <f t="shared" ref="AZ143:AZ148" si="72">R143-F143</f>
        <v>0</v>
      </c>
      <c r="BA143" s="48">
        <f t="shared" ref="BA143:BA148" si="73">S143-G143</f>
        <v>0</v>
      </c>
      <c r="BB143" s="48">
        <f t="shared" ref="BB143:BB148" si="74">T143-H143</f>
        <v>0</v>
      </c>
      <c r="BC143" s="48">
        <f t="shared" ref="BC143:BC148" si="75">U143-I143</f>
        <v>0</v>
      </c>
      <c r="BD143" s="48">
        <f t="shared" ref="BD143:BD148" si="76">V143-J143</f>
        <v>0</v>
      </c>
      <c r="BE143" s="48">
        <f t="shared" ref="BE143:BE148" si="77">W143-K143</f>
        <v>0</v>
      </c>
      <c r="BF143" s="116">
        <f t="shared" ref="BF143:BF148" si="78">X143-L143</f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614">
        <v>5</v>
      </c>
      <c r="AL144" s="538"/>
      <c r="AM144" s="538"/>
      <c r="AN144" s="538"/>
      <c r="AO144" s="538"/>
      <c r="AP144" s="538"/>
      <c r="AQ144" s="538"/>
      <c r="AR144" s="538"/>
      <c r="AS144" s="538"/>
      <c r="AT144" s="538"/>
      <c r="AU144" s="538"/>
      <c r="AV144" s="538"/>
      <c r="AW144" s="115">
        <f t="shared" si="69"/>
        <v>0</v>
      </c>
      <c r="AX144" s="48">
        <f t="shared" si="70"/>
        <v>0</v>
      </c>
      <c r="AY144" s="48">
        <f t="shared" si="71"/>
        <v>0</v>
      </c>
      <c r="AZ144" s="48">
        <f t="shared" si="72"/>
        <v>0</v>
      </c>
      <c r="BA144" s="48">
        <f t="shared" si="73"/>
        <v>0</v>
      </c>
      <c r="BB144" s="48">
        <f t="shared" si="74"/>
        <v>0</v>
      </c>
      <c r="BC144" s="48">
        <f t="shared" si="75"/>
        <v>0</v>
      </c>
      <c r="BD144" s="48">
        <f t="shared" si="76"/>
        <v>0</v>
      </c>
      <c r="BE144" s="48">
        <f t="shared" si="77"/>
        <v>0</v>
      </c>
      <c r="BF144" s="116">
        <f t="shared" si="78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614">
        <v>41</v>
      </c>
      <c r="AL145" s="538"/>
      <c r="AM145" s="538"/>
      <c r="AN145" s="538"/>
      <c r="AO145" s="538"/>
      <c r="AP145" s="538"/>
      <c r="AQ145" s="538"/>
      <c r="AR145" s="538"/>
      <c r="AS145" s="538"/>
      <c r="AT145" s="538"/>
      <c r="AU145" s="538"/>
      <c r="AV145" s="538"/>
      <c r="AW145" s="115">
        <f t="shared" si="69"/>
        <v>0</v>
      </c>
      <c r="AX145" s="48">
        <f t="shared" si="70"/>
        <v>0</v>
      </c>
      <c r="AY145" s="48">
        <f t="shared" si="71"/>
        <v>0</v>
      </c>
      <c r="AZ145" s="48">
        <f t="shared" si="72"/>
        <v>0</v>
      </c>
      <c r="BA145" s="48">
        <f t="shared" si="73"/>
        <v>0</v>
      </c>
      <c r="BB145" s="48">
        <f t="shared" si="74"/>
        <v>0</v>
      </c>
      <c r="BC145" s="48">
        <f t="shared" si="75"/>
        <v>0</v>
      </c>
      <c r="BD145" s="48">
        <f t="shared" si="76"/>
        <v>0</v>
      </c>
      <c r="BE145" s="48">
        <f t="shared" si="77"/>
        <v>0</v>
      </c>
      <c r="BF145" s="116">
        <f t="shared" si="78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614">
        <v>0</v>
      </c>
      <c r="AL146" s="538"/>
      <c r="AM146" s="538"/>
      <c r="AN146" s="538"/>
      <c r="AO146" s="538"/>
      <c r="AP146" s="538"/>
      <c r="AQ146" s="538"/>
      <c r="AR146" s="538"/>
      <c r="AS146" s="538"/>
      <c r="AT146" s="538"/>
      <c r="AU146" s="538"/>
      <c r="AV146" s="538"/>
      <c r="AW146" s="115">
        <f t="shared" si="69"/>
        <v>0</v>
      </c>
      <c r="AX146" s="48">
        <f t="shared" si="70"/>
        <v>0</v>
      </c>
      <c r="AY146" s="48">
        <f t="shared" si="71"/>
        <v>0</v>
      </c>
      <c r="AZ146" s="48">
        <f t="shared" si="72"/>
        <v>0</v>
      </c>
      <c r="BA146" s="48">
        <f t="shared" si="73"/>
        <v>0</v>
      </c>
      <c r="BB146" s="48">
        <f t="shared" si="74"/>
        <v>0</v>
      </c>
      <c r="BC146" s="48">
        <f t="shared" si="75"/>
        <v>0</v>
      </c>
      <c r="BD146" s="48">
        <f t="shared" si="76"/>
        <v>0</v>
      </c>
      <c r="BE146" s="48">
        <f t="shared" si="77"/>
        <v>0</v>
      </c>
      <c r="BF146" s="116">
        <f t="shared" si="78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615">
        <v>0</v>
      </c>
      <c r="AL147" s="540"/>
      <c r="AM147" s="540"/>
      <c r="AN147" s="540"/>
      <c r="AO147" s="540"/>
      <c r="AP147" s="540"/>
      <c r="AQ147" s="540"/>
      <c r="AR147" s="540"/>
      <c r="AS147" s="540"/>
      <c r="AT147" s="540"/>
      <c r="AU147" s="540"/>
      <c r="AV147" s="540"/>
      <c r="AW147" s="337">
        <f t="shared" si="69"/>
        <v>0</v>
      </c>
      <c r="AX147" s="338">
        <f t="shared" si="70"/>
        <v>0</v>
      </c>
      <c r="AY147" s="338">
        <f t="shared" si="71"/>
        <v>0</v>
      </c>
      <c r="AZ147" s="338">
        <f t="shared" si="72"/>
        <v>0</v>
      </c>
      <c r="BA147" s="338">
        <f t="shared" si="73"/>
        <v>0</v>
      </c>
      <c r="BB147" s="338">
        <f t="shared" si="74"/>
        <v>0</v>
      </c>
      <c r="BC147" s="338">
        <f t="shared" si="75"/>
        <v>0</v>
      </c>
      <c r="BD147" s="338">
        <f t="shared" si="76"/>
        <v>0</v>
      </c>
      <c r="BE147" s="338">
        <f t="shared" si="77"/>
        <v>0</v>
      </c>
      <c r="BF147" s="339">
        <f t="shared" si="78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/>
      <c r="AM148" s="376"/>
      <c r="AN148" s="376"/>
      <c r="AO148" s="376"/>
      <c r="AP148" s="376"/>
      <c r="AQ148" s="376"/>
      <c r="AR148" s="376"/>
      <c r="AS148" s="376"/>
      <c r="AT148" s="376"/>
      <c r="AU148" s="376"/>
      <c r="AV148" s="376"/>
      <c r="AW148" s="119">
        <f t="shared" si="69"/>
        <v>0</v>
      </c>
      <c r="AX148" s="121">
        <f t="shared" si="70"/>
        <v>0</v>
      </c>
      <c r="AY148" s="121">
        <f t="shared" si="71"/>
        <v>0</v>
      </c>
      <c r="AZ148" s="121">
        <f t="shared" si="72"/>
        <v>0</v>
      </c>
      <c r="BA148" s="121">
        <f t="shared" si="73"/>
        <v>0</v>
      </c>
      <c r="BB148" s="121">
        <f t="shared" si="74"/>
        <v>0</v>
      </c>
      <c r="BC148" s="121">
        <f t="shared" si="75"/>
        <v>0</v>
      </c>
      <c r="BD148" s="121">
        <f t="shared" si="76"/>
        <v>0</v>
      </c>
      <c r="BE148" s="121">
        <f t="shared" si="77"/>
        <v>0</v>
      </c>
      <c r="BF148" s="122">
        <f t="shared" si="78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25">
      <c r="B153" s="1" t="s">
        <v>27</v>
      </c>
    </row>
    <row r="154" spans="1:58" x14ac:dyDescent="0.25">
      <c r="B154" s="31" t="s">
        <v>28</v>
      </c>
    </row>
    <row r="157" spans="1:58" x14ac:dyDescent="0.25">
      <c r="B157" s="32" t="s">
        <v>26</v>
      </c>
    </row>
    <row r="158" spans="1:58" x14ac:dyDescent="0.25">
      <c r="B158" s="2" t="s">
        <v>29</v>
      </c>
    </row>
    <row r="159" spans="1:58" x14ac:dyDescent="0.25">
      <c r="B159" s="2" t="s">
        <v>30</v>
      </c>
    </row>
    <row r="160" spans="1:58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BF158"/>
  <sheetViews>
    <sheetView zoomScale="70" zoomScaleNormal="70" workbookViewId="0">
      <pane xSplit="2" ySplit="8" topLeftCell="Z120" activePane="bottomRight" state="frozen"/>
      <selection pane="topRight" activeCell="C1" sqref="C1"/>
      <selection pane="bottomLeft" activeCell="A9" sqref="A9"/>
      <selection pane="bottomRight" activeCell="AJ147" sqref="AJ147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48" width="14.85546875" style="2" customWidth="1"/>
    <col min="49" max="49" width="13.85546875" style="2" bestFit="1" customWidth="1"/>
    <col min="50" max="50" width="15.7109375" style="2" bestFit="1" customWidth="1"/>
    <col min="51" max="52" width="14.85546875" style="2" bestFit="1" customWidth="1"/>
    <col min="53" max="53" width="14.42578125" style="2" bestFit="1" customWidth="1"/>
    <col min="54" max="54" width="14.85546875" style="2" bestFit="1" customWidth="1"/>
    <col min="55" max="55" width="14.42578125" style="2" bestFit="1" customWidth="1"/>
    <col min="56" max="57" width="14.42578125" style="2" customWidth="1"/>
    <col min="58" max="58" width="14.425781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548" t="s">
        <v>19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">
      <c r="B2" s="5" t="s">
        <v>0</v>
      </c>
      <c r="C2" s="550" t="s">
        <v>54</v>
      </c>
      <c r="D2" s="551"/>
      <c r="E2" s="551"/>
      <c r="F2" s="551"/>
      <c r="G2" s="551"/>
      <c r="H2" s="551"/>
      <c r="I2" s="55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550" t="s">
        <v>66</v>
      </c>
      <c r="D3" s="551"/>
      <c r="E3" s="551"/>
      <c r="F3" s="551"/>
      <c r="G3" s="551"/>
      <c r="H3" s="551"/>
      <c r="I3" s="55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552" t="s">
        <v>69</v>
      </c>
      <c r="D4" s="553"/>
      <c r="E4" s="553"/>
      <c r="F4" s="553"/>
      <c r="G4" s="553"/>
      <c r="H4" s="553"/>
      <c r="I4" s="55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64" t="s">
        <v>7</v>
      </c>
      <c r="Z8" s="565" t="s">
        <v>8</v>
      </c>
      <c r="AA8" s="565" t="s">
        <v>9</v>
      </c>
      <c r="AB8" s="565" t="s">
        <v>10</v>
      </c>
      <c r="AC8" s="565" t="s">
        <v>16</v>
      </c>
      <c r="AD8" s="565" t="s">
        <v>11</v>
      </c>
      <c r="AE8" s="565" t="s">
        <v>12</v>
      </c>
      <c r="AF8" s="565" t="s">
        <v>3</v>
      </c>
      <c r="AG8" s="565" t="s">
        <v>13</v>
      </c>
      <c r="AH8" s="565" t="s">
        <v>4</v>
      </c>
      <c r="AI8" s="565" t="s">
        <v>5</v>
      </c>
      <c r="AJ8" s="566" t="s">
        <v>6</v>
      </c>
      <c r="AK8" s="564" t="s">
        <v>7</v>
      </c>
      <c r="AL8" s="565" t="s">
        <v>8</v>
      </c>
      <c r="AM8" s="565" t="s">
        <v>9</v>
      </c>
      <c r="AN8" s="565" t="s">
        <v>10</v>
      </c>
      <c r="AO8" s="565" t="s">
        <v>16</v>
      </c>
      <c r="AP8" s="565" t="s">
        <v>11</v>
      </c>
      <c r="AQ8" s="565" t="s">
        <v>12</v>
      </c>
      <c r="AR8" s="565" t="s">
        <v>3</v>
      </c>
      <c r="AS8" s="565" t="s">
        <v>13</v>
      </c>
      <c r="AT8" s="565" t="s">
        <v>4</v>
      </c>
      <c r="AU8" s="565" t="s">
        <v>5</v>
      </c>
      <c r="AV8" s="566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55">
        <v>243374</v>
      </c>
      <c r="AK10" s="505">
        <v>243308</v>
      </c>
      <c r="AL10" s="505"/>
      <c r="AM10" s="505"/>
      <c r="AN10" s="505"/>
      <c r="AO10" s="505"/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55">
        <v>30999</v>
      </c>
      <c r="AK11" s="505">
        <v>31261</v>
      </c>
      <c r="AL11" s="505"/>
      <c r="AM11" s="505"/>
      <c r="AN11" s="505"/>
      <c r="AO11" s="505"/>
      <c r="AP11" s="505"/>
      <c r="AQ11" s="505"/>
      <c r="AR11" s="505"/>
      <c r="AS11" s="505"/>
      <c r="AT11" s="505"/>
      <c r="AU11" s="505"/>
      <c r="AV11" s="505"/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55">
        <v>24535</v>
      </c>
      <c r="AK12" s="505">
        <v>24654</v>
      </c>
      <c r="AL12" s="505"/>
      <c r="AM12" s="505"/>
      <c r="AN12" s="505"/>
      <c r="AO12" s="505"/>
      <c r="AP12" s="505"/>
      <c r="AQ12" s="505"/>
      <c r="AR12" s="505"/>
      <c r="AS12" s="505"/>
      <c r="AT12" s="505"/>
      <c r="AU12" s="505"/>
      <c r="AV12" s="505"/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55">
        <v>3862</v>
      </c>
      <c r="AK13" s="505">
        <v>3887</v>
      </c>
      <c r="AL13" s="505"/>
      <c r="AM13" s="505"/>
      <c r="AN13" s="505"/>
      <c r="AO13" s="505"/>
      <c r="AP13" s="505"/>
      <c r="AQ13" s="505"/>
      <c r="AR13" s="505"/>
      <c r="AS13" s="505"/>
      <c r="AT13" s="505"/>
      <c r="AU13" s="505"/>
      <c r="AV13" s="505"/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55">
        <v>340</v>
      </c>
      <c r="AK14" s="505">
        <v>341</v>
      </c>
      <c r="AL14" s="505"/>
      <c r="AM14" s="505"/>
      <c r="AN14" s="505"/>
      <c r="AO14" s="505"/>
      <c r="AP14" s="505"/>
      <c r="AQ14" s="505"/>
      <c r="AR14" s="505"/>
      <c r="AS14" s="505"/>
      <c r="AT14" s="505"/>
      <c r="AU14" s="505"/>
      <c r="AV14" s="505"/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56">
        <v>303110</v>
      </c>
      <c r="AK15" s="506">
        <v>303451</v>
      </c>
      <c r="AL15" s="506"/>
      <c r="AM15" s="506"/>
      <c r="AN15" s="506"/>
      <c r="AO15" s="506"/>
      <c r="AP15" s="506"/>
      <c r="AQ15" s="506"/>
      <c r="AR15" s="506"/>
      <c r="AS15" s="506"/>
      <c r="AT15" s="506"/>
      <c r="AU15" s="506"/>
      <c r="AV15" s="506"/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55"/>
      <c r="AK16" s="505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2">+AI24+AI31+AI38</f>
        <v>40644</v>
      </c>
      <c r="AJ17" s="557">
        <v>41616</v>
      </c>
      <c r="AK17" s="507">
        <v>42308</v>
      </c>
      <c r="AL17" s="507"/>
      <c r="AM17" s="507"/>
      <c r="AN17" s="507"/>
      <c r="AO17" s="507"/>
      <c r="AP17" s="507"/>
      <c r="AQ17" s="507"/>
      <c r="AR17" s="507"/>
      <c r="AS17" s="507"/>
      <c r="AT17" s="507"/>
      <c r="AU17" s="507"/>
      <c r="AV17" s="507"/>
      <c r="AW17" s="325">
        <f t="shared" ref="AW17:BF22" si="3">O17-C17</f>
        <v>3419</v>
      </c>
      <c r="AX17" s="142">
        <f t="shared" si="3"/>
        <v>-447</v>
      </c>
      <c r="AY17" s="142">
        <f t="shared" si="3"/>
        <v>-3226</v>
      </c>
      <c r="AZ17" s="142">
        <f t="shared" si="3"/>
        <v>-2994</v>
      </c>
      <c r="BA17" s="142">
        <f t="shared" si="3"/>
        <v>-3100</v>
      </c>
      <c r="BB17" s="142">
        <f t="shared" si="3"/>
        <v>-2599</v>
      </c>
      <c r="BC17" s="142">
        <f t="shared" si="3"/>
        <v>-1200</v>
      </c>
      <c r="BD17" s="142">
        <f t="shared" si="3"/>
        <v>-599</v>
      </c>
      <c r="BE17" s="142">
        <f t="shared" si="3"/>
        <v>1383</v>
      </c>
      <c r="BF17" s="166">
        <f t="shared" si="3"/>
        <v>-2215</v>
      </c>
    </row>
    <row r="18" spans="1:58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2"/>
        <v>11690</v>
      </c>
      <c r="AJ18" s="557">
        <v>12054</v>
      </c>
      <c r="AK18" s="507">
        <v>12732</v>
      </c>
      <c r="AL18" s="507"/>
      <c r="AM18" s="507"/>
      <c r="AN18" s="507"/>
      <c r="AO18" s="507"/>
      <c r="AP18" s="507"/>
      <c r="AQ18" s="507"/>
      <c r="AR18" s="507"/>
      <c r="AS18" s="507"/>
      <c r="AT18" s="507"/>
      <c r="AU18" s="507"/>
      <c r="AV18" s="507"/>
      <c r="AW18" s="325">
        <f t="shared" si="3"/>
        <v>1048</v>
      </c>
      <c r="AX18" s="142">
        <f t="shared" si="3"/>
        <v>866</v>
      </c>
      <c r="AY18" s="142">
        <f t="shared" si="3"/>
        <v>-1985</v>
      </c>
      <c r="AZ18" s="142">
        <f t="shared" si="3"/>
        <v>-986</v>
      </c>
      <c r="BA18" s="142">
        <f t="shared" si="3"/>
        <v>-828</v>
      </c>
      <c r="BB18" s="142">
        <f t="shared" si="3"/>
        <v>-824</v>
      </c>
      <c r="BC18" s="142">
        <f t="shared" si="3"/>
        <v>-411</v>
      </c>
      <c r="BD18" s="142">
        <f t="shared" si="3"/>
        <v>-113</v>
      </c>
      <c r="BE18" s="142">
        <f t="shared" si="3"/>
        <v>-460</v>
      </c>
      <c r="BF18" s="166">
        <f t="shared" si="3"/>
        <v>-1015</v>
      </c>
    </row>
    <row r="19" spans="1:58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2"/>
        <v>3940</v>
      </c>
      <c r="AJ19" s="557">
        <v>3671</v>
      </c>
      <c r="AK19" s="507">
        <v>4415</v>
      </c>
      <c r="AL19" s="507"/>
      <c r="AM19" s="507"/>
      <c r="AN19" s="507"/>
      <c r="AO19" s="507"/>
      <c r="AP19" s="507"/>
      <c r="AQ19" s="507"/>
      <c r="AR19" s="507"/>
      <c r="AS19" s="507"/>
      <c r="AT19" s="507"/>
      <c r="AU19" s="507"/>
      <c r="AV19" s="507"/>
      <c r="AW19" s="325">
        <f t="shared" si="3"/>
        <v>786</v>
      </c>
      <c r="AX19" s="142">
        <f t="shared" si="3"/>
        <v>1793</v>
      </c>
      <c r="AY19" s="142">
        <f t="shared" si="3"/>
        <v>1009</v>
      </c>
      <c r="AZ19" s="142">
        <f t="shared" si="3"/>
        <v>663</v>
      </c>
      <c r="BA19" s="142">
        <f t="shared" si="3"/>
        <v>330</v>
      </c>
      <c r="BB19" s="142">
        <f t="shared" si="3"/>
        <v>354</v>
      </c>
      <c r="BC19" s="142">
        <f t="shared" si="3"/>
        <v>535</v>
      </c>
      <c r="BD19" s="142">
        <f t="shared" si="3"/>
        <v>351</v>
      </c>
      <c r="BE19" s="142">
        <f t="shared" si="3"/>
        <v>314</v>
      </c>
      <c r="BF19" s="166">
        <f t="shared" si="3"/>
        <v>159</v>
      </c>
    </row>
    <row r="20" spans="1:58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2"/>
        <v>0</v>
      </c>
      <c r="AJ20" s="557">
        <v>0</v>
      </c>
      <c r="AK20" s="507">
        <v>0</v>
      </c>
      <c r="AL20" s="507"/>
      <c r="AM20" s="507"/>
      <c r="AN20" s="507"/>
      <c r="AO20" s="507"/>
      <c r="AP20" s="507"/>
      <c r="AQ20" s="507"/>
      <c r="AR20" s="507"/>
      <c r="AS20" s="507"/>
      <c r="AT20" s="507"/>
      <c r="AU20" s="507"/>
      <c r="AV20" s="507"/>
      <c r="AW20" s="325">
        <f t="shared" si="3"/>
        <v>0</v>
      </c>
      <c r="AX20" s="142">
        <f t="shared" si="3"/>
        <v>0</v>
      </c>
      <c r="AY20" s="142">
        <f t="shared" si="3"/>
        <v>0</v>
      </c>
      <c r="AZ20" s="142">
        <f t="shared" si="3"/>
        <v>0</v>
      </c>
      <c r="BA20" s="142">
        <f t="shared" si="3"/>
        <v>0</v>
      </c>
      <c r="BB20" s="142">
        <f t="shared" si="3"/>
        <v>0</v>
      </c>
      <c r="BC20" s="142">
        <f t="shared" si="3"/>
        <v>0</v>
      </c>
      <c r="BD20" s="142">
        <f t="shared" si="3"/>
        <v>0</v>
      </c>
      <c r="BE20" s="142">
        <f t="shared" si="3"/>
        <v>0</v>
      </c>
      <c r="BF20" s="166">
        <f t="shared" si="3"/>
        <v>0</v>
      </c>
    </row>
    <row r="21" spans="1:58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2"/>
        <v>0</v>
      </c>
      <c r="AJ21" s="557">
        <v>0</v>
      </c>
      <c r="AK21" s="507">
        <v>0</v>
      </c>
      <c r="AL21" s="507"/>
      <c r="AM21" s="507"/>
      <c r="AN21" s="507"/>
      <c r="AO21" s="507"/>
      <c r="AP21" s="507"/>
      <c r="AQ21" s="507"/>
      <c r="AR21" s="507"/>
      <c r="AS21" s="507"/>
      <c r="AT21" s="507"/>
      <c r="AU21" s="507"/>
      <c r="AV21" s="507"/>
      <c r="AW21" s="325">
        <f t="shared" si="3"/>
        <v>0</v>
      </c>
      <c r="AX21" s="142">
        <f t="shared" si="3"/>
        <v>0</v>
      </c>
      <c r="AY21" s="142">
        <f t="shared" si="3"/>
        <v>0</v>
      </c>
      <c r="AZ21" s="142">
        <f t="shared" si="3"/>
        <v>0</v>
      </c>
      <c r="BA21" s="142">
        <f t="shared" si="3"/>
        <v>0</v>
      </c>
      <c r="BB21" s="142">
        <f t="shared" si="3"/>
        <v>0</v>
      </c>
      <c r="BC21" s="142">
        <f t="shared" si="3"/>
        <v>0</v>
      </c>
      <c r="BD21" s="142">
        <f t="shared" si="3"/>
        <v>0</v>
      </c>
      <c r="BE21" s="142">
        <f t="shared" si="3"/>
        <v>0</v>
      </c>
      <c r="BF21" s="166">
        <f t="shared" si="3"/>
        <v>0</v>
      </c>
    </row>
    <row r="22" spans="1:58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4">SUM(AI17:AI21)</f>
        <v>56274</v>
      </c>
      <c r="AJ22" s="557">
        <v>57341</v>
      </c>
      <c r="AK22" s="507">
        <v>59455</v>
      </c>
      <c r="AL22" s="507"/>
      <c r="AM22" s="507"/>
      <c r="AN22" s="507"/>
      <c r="AO22" s="507"/>
      <c r="AP22" s="507"/>
      <c r="AQ22" s="507"/>
      <c r="AR22" s="507"/>
      <c r="AS22" s="507"/>
      <c r="AT22" s="507"/>
      <c r="AU22" s="507"/>
      <c r="AV22" s="507"/>
      <c r="AW22" s="325">
        <f t="shared" si="3"/>
        <v>5253</v>
      </c>
      <c r="AX22" s="142">
        <f t="shared" si="3"/>
        <v>2212</v>
      </c>
      <c r="AY22" s="142">
        <f t="shared" si="3"/>
        <v>-4202</v>
      </c>
      <c r="AZ22" s="142">
        <f t="shared" si="3"/>
        <v>-3317</v>
      </c>
      <c r="BA22" s="142">
        <f t="shared" si="3"/>
        <v>-3598</v>
      </c>
      <c r="BB22" s="142">
        <f t="shared" si="3"/>
        <v>-3069</v>
      </c>
      <c r="BC22" s="142">
        <f t="shared" si="3"/>
        <v>-1076</v>
      </c>
      <c r="BD22" s="142">
        <f t="shared" si="3"/>
        <v>-361</v>
      </c>
      <c r="BE22" s="142">
        <f t="shared" si="3"/>
        <v>1237</v>
      </c>
      <c r="BF22" s="166">
        <f t="shared" si="3"/>
        <v>-3071</v>
      </c>
    </row>
    <row r="23" spans="1:58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7"/>
      <c r="AK23" s="507"/>
      <c r="AL23" s="507"/>
      <c r="AM23" s="507"/>
      <c r="AN23" s="507"/>
      <c r="AO23" s="507"/>
      <c r="AP23" s="507"/>
      <c r="AQ23" s="507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7">
        <v>13443</v>
      </c>
      <c r="AK24" s="507">
        <v>15738</v>
      </c>
      <c r="AL24" s="507"/>
      <c r="AM24" s="507"/>
      <c r="AN24" s="507"/>
      <c r="AO24" s="507"/>
      <c r="AP24" s="507"/>
      <c r="AQ24" s="507"/>
      <c r="AR24" s="507"/>
      <c r="AS24" s="507"/>
      <c r="AT24" s="507"/>
      <c r="AU24" s="507"/>
      <c r="AV24" s="507"/>
      <c r="AW24" s="325">
        <f t="shared" ref="AW24:BF29" si="5">O24-C24</f>
        <v>115</v>
      </c>
      <c r="AX24" s="142">
        <f t="shared" si="5"/>
        <v>-3711</v>
      </c>
      <c r="AY24" s="142">
        <f t="shared" si="5"/>
        <v>-3238</v>
      </c>
      <c r="AZ24" s="142">
        <f t="shared" si="5"/>
        <v>-1864</v>
      </c>
      <c r="BA24" s="142">
        <f t="shared" si="5"/>
        <v>-2727</v>
      </c>
      <c r="BB24" s="142">
        <f t="shared" si="5"/>
        <v>-2568</v>
      </c>
      <c r="BC24" s="142">
        <f t="shared" si="5"/>
        <v>-2108</v>
      </c>
      <c r="BD24" s="142">
        <f t="shared" si="5"/>
        <v>-2257</v>
      </c>
      <c r="BE24" s="142">
        <f t="shared" si="5"/>
        <v>-1413</v>
      </c>
      <c r="BF24" s="166">
        <f t="shared" si="5"/>
        <v>-4352</v>
      </c>
    </row>
    <row r="25" spans="1:58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7">
        <v>2097</v>
      </c>
      <c r="AK25" s="507">
        <v>2950</v>
      </c>
      <c r="AL25" s="507"/>
      <c r="AM25" s="507"/>
      <c r="AN25" s="507"/>
      <c r="AO25" s="507"/>
      <c r="AP25" s="507"/>
      <c r="AQ25" s="507"/>
      <c r="AR25" s="507"/>
      <c r="AS25" s="507"/>
      <c r="AT25" s="507"/>
      <c r="AU25" s="507"/>
      <c r="AV25" s="507"/>
      <c r="AW25" s="325">
        <f t="shared" si="5"/>
        <v>742</v>
      </c>
      <c r="AX25" s="142">
        <f t="shared" si="5"/>
        <v>-197</v>
      </c>
      <c r="AY25" s="142">
        <f t="shared" si="5"/>
        <v>-1249</v>
      </c>
      <c r="AZ25" s="142">
        <f t="shared" si="5"/>
        <v>-435</v>
      </c>
      <c r="BA25" s="142">
        <f t="shared" si="5"/>
        <v>-292</v>
      </c>
      <c r="BB25" s="142">
        <f t="shared" si="5"/>
        <v>-200</v>
      </c>
      <c r="BC25" s="142">
        <f t="shared" si="5"/>
        <v>-90</v>
      </c>
      <c r="BD25" s="142">
        <f t="shared" si="5"/>
        <v>-171</v>
      </c>
      <c r="BE25" s="142">
        <f t="shared" si="5"/>
        <v>-314</v>
      </c>
      <c r="BF25" s="166">
        <f t="shared" si="5"/>
        <v>-752</v>
      </c>
    </row>
    <row r="26" spans="1:58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7">
        <v>2074</v>
      </c>
      <c r="AK26" s="507">
        <v>2764</v>
      </c>
      <c r="AL26" s="507"/>
      <c r="AM26" s="507"/>
      <c r="AN26" s="507"/>
      <c r="AO26" s="507"/>
      <c r="AP26" s="507"/>
      <c r="AQ26" s="507"/>
      <c r="AR26" s="507"/>
      <c r="AS26" s="507"/>
      <c r="AT26" s="507"/>
      <c r="AU26" s="507"/>
      <c r="AV26" s="507"/>
      <c r="AW26" s="325">
        <f t="shared" si="5"/>
        <v>407</v>
      </c>
      <c r="AX26" s="142">
        <f t="shared" si="5"/>
        <v>573</v>
      </c>
      <c r="AY26" s="142">
        <f t="shared" si="5"/>
        <v>-415</v>
      </c>
      <c r="AZ26" s="142">
        <f t="shared" si="5"/>
        <v>-258</v>
      </c>
      <c r="BA26" s="142">
        <f t="shared" si="5"/>
        <v>-450</v>
      </c>
      <c r="BB26" s="142">
        <f t="shared" si="5"/>
        <v>-303</v>
      </c>
      <c r="BC26" s="142">
        <f t="shared" si="5"/>
        <v>-196</v>
      </c>
      <c r="BD26" s="142">
        <f t="shared" si="5"/>
        <v>-230</v>
      </c>
      <c r="BE26" s="142">
        <f t="shared" si="5"/>
        <v>-253</v>
      </c>
      <c r="BF26" s="166">
        <f t="shared" si="5"/>
        <v>-103</v>
      </c>
    </row>
    <row r="27" spans="1:58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7"/>
      <c r="AK27" s="507"/>
      <c r="AL27" s="507"/>
      <c r="AM27" s="507"/>
      <c r="AN27" s="507"/>
      <c r="AO27" s="507"/>
      <c r="AP27" s="507"/>
      <c r="AQ27" s="507"/>
      <c r="AR27" s="507"/>
      <c r="AS27" s="507"/>
      <c r="AT27" s="507"/>
      <c r="AU27" s="507"/>
      <c r="AV27" s="507"/>
      <c r="AW27" s="325">
        <f t="shared" si="5"/>
        <v>0</v>
      </c>
      <c r="AX27" s="142">
        <f t="shared" si="5"/>
        <v>0</v>
      </c>
      <c r="AY27" s="142">
        <f t="shared" si="5"/>
        <v>0</v>
      </c>
      <c r="AZ27" s="142">
        <f t="shared" si="5"/>
        <v>0</v>
      </c>
      <c r="BA27" s="142">
        <f t="shared" si="5"/>
        <v>0</v>
      </c>
      <c r="BB27" s="142">
        <f t="shared" si="5"/>
        <v>0</v>
      </c>
      <c r="BC27" s="142">
        <f t="shared" si="5"/>
        <v>0</v>
      </c>
      <c r="BD27" s="142">
        <f t="shared" si="5"/>
        <v>0</v>
      </c>
      <c r="BE27" s="142">
        <f t="shared" si="5"/>
        <v>0</v>
      </c>
      <c r="BF27" s="166">
        <f t="shared" si="5"/>
        <v>0</v>
      </c>
    </row>
    <row r="28" spans="1:58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7"/>
      <c r="AK28" s="507"/>
      <c r="AL28" s="507"/>
      <c r="AM28" s="507"/>
      <c r="AN28" s="507"/>
      <c r="AO28" s="507"/>
      <c r="AP28" s="507"/>
      <c r="AQ28" s="507"/>
      <c r="AR28" s="507"/>
      <c r="AS28" s="507"/>
      <c r="AT28" s="507"/>
      <c r="AU28" s="507"/>
      <c r="AV28" s="507"/>
      <c r="AW28" s="325">
        <f t="shared" si="5"/>
        <v>0</v>
      </c>
      <c r="AX28" s="142">
        <f t="shared" si="5"/>
        <v>0</v>
      </c>
      <c r="AY28" s="142">
        <f t="shared" si="5"/>
        <v>0</v>
      </c>
      <c r="AZ28" s="142">
        <f t="shared" si="5"/>
        <v>0</v>
      </c>
      <c r="BA28" s="142">
        <f t="shared" si="5"/>
        <v>0</v>
      </c>
      <c r="BB28" s="142">
        <f t="shared" si="5"/>
        <v>0</v>
      </c>
      <c r="BC28" s="142">
        <f t="shared" si="5"/>
        <v>0</v>
      </c>
      <c r="BD28" s="142">
        <f t="shared" si="5"/>
        <v>0</v>
      </c>
      <c r="BE28" s="142">
        <f t="shared" si="5"/>
        <v>0</v>
      </c>
      <c r="BF28" s="166">
        <f t="shared" si="5"/>
        <v>0</v>
      </c>
    </row>
    <row r="29" spans="1:58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6">SUM(AI24:AI28)</f>
        <v>15312</v>
      </c>
      <c r="AJ29" s="557">
        <v>17614</v>
      </c>
      <c r="AK29" s="507">
        <v>21452</v>
      </c>
      <c r="AL29" s="507"/>
      <c r="AM29" s="507"/>
      <c r="AN29" s="507"/>
      <c r="AO29" s="507"/>
      <c r="AP29" s="507"/>
      <c r="AQ29" s="507"/>
      <c r="AR29" s="507"/>
      <c r="AS29" s="507"/>
      <c r="AT29" s="507"/>
      <c r="AU29" s="507"/>
      <c r="AV29" s="507"/>
      <c r="AW29" s="325">
        <f t="shared" si="5"/>
        <v>1264</v>
      </c>
      <c r="AX29" s="142">
        <f t="shared" si="5"/>
        <v>-3335</v>
      </c>
      <c r="AY29" s="142">
        <f t="shared" si="5"/>
        <v>-4902</v>
      </c>
      <c r="AZ29" s="142">
        <f t="shared" si="5"/>
        <v>-2557</v>
      </c>
      <c r="BA29" s="142">
        <f t="shared" si="5"/>
        <v>-3469</v>
      </c>
      <c r="BB29" s="142">
        <f t="shared" si="5"/>
        <v>-3071</v>
      </c>
      <c r="BC29" s="142">
        <f t="shared" si="5"/>
        <v>-2394</v>
      </c>
      <c r="BD29" s="142">
        <f t="shared" si="5"/>
        <v>-2658</v>
      </c>
      <c r="BE29" s="142">
        <f t="shared" si="5"/>
        <v>-1980</v>
      </c>
      <c r="BF29" s="166">
        <f t="shared" si="5"/>
        <v>-5207</v>
      </c>
    </row>
    <row r="30" spans="1:58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7"/>
      <c r="AK30" s="507"/>
      <c r="AL30" s="507"/>
      <c r="AM30" s="507"/>
      <c r="AN30" s="507"/>
      <c r="AO30" s="507"/>
      <c r="AP30" s="507"/>
      <c r="AQ30" s="507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7">
        <v>4560</v>
      </c>
      <c r="AK31" s="507">
        <v>4737</v>
      </c>
      <c r="AL31" s="507"/>
      <c r="AM31" s="507"/>
      <c r="AN31" s="507"/>
      <c r="AO31" s="507"/>
      <c r="AP31" s="507"/>
      <c r="AQ31" s="507"/>
      <c r="AR31" s="507"/>
      <c r="AS31" s="507"/>
      <c r="AT31" s="507"/>
      <c r="AU31" s="507"/>
      <c r="AV31" s="507"/>
      <c r="AW31" s="325">
        <f t="shared" ref="AW31:BF36" si="7">O31-C31</f>
        <v>609</v>
      </c>
      <c r="AX31" s="142">
        <f t="shared" si="7"/>
        <v>-420</v>
      </c>
      <c r="AY31" s="142">
        <f t="shared" si="7"/>
        <v>-3073</v>
      </c>
      <c r="AZ31" s="142">
        <f t="shared" si="7"/>
        <v>-2353</v>
      </c>
      <c r="BA31" s="142">
        <f t="shared" si="7"/>
        <v>-1328</v>
      </c>
      <c r="BB31" s="142">
        <f t="shared" si="7"/>
        <v>-1739</v>
      </c>
      <c r="BC31" s="142">
        <f t="shared" si="7"/>
        <v>-1342</v>
      </c>
      <c r="BD31" s="142">
        <f t="shared" si="7"/>
        <v>-1303</v>
      </c>
      <c r="BE31" s="142">
        <f t="shared" si="7"/>
        <v>-970</v>
      </c>
      <c r="BF31" s="166">
        <f t="shared" si="7"/>
        <v>-1209</v>
      </c>
    </row>
    <row r="32" spans="1:58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7">
        <v>922</v>
      </c>
      <c r="AK32" s="507">
        <v>1185</v>
      </c>
      <c r="AL32" s="507"/>
      <c r="AM32" s="507"/>
      <c r="AN32" s="507"/>
      <c r="AO32" s="507"/>
      <c r="AP32" s="507"/>
      <c r="AQ32" s="507"/>
      <c r="AR32" s="507"/>
      <c r="AS32" s="507"/>
      <c r="AT32" s="507"/>
      <c r="AU32" s="507"/>
      <c r="AV32" s="507"/>
      <c r="AW32" s="325">
        <f t="shared" si="7"/>
        <v>169</v>
      </c>
      <c r="AX32" s="142">
        <f t="shared" si="7"/>
        <v>571</v>
      </c>
      <c r="AY32" s="142">
        <f t="shared" si="7"/>
        <v>-551</v>
      </c>
      <c r="AZ32" s="142">
        <f t="shared" si="7"/>
        <v>-330</v>
      </c>
      <c r="BA32" s="142">
        <f t="shared" si="7"/>
        <v>-323</v>
      </c>
      <c r="BB32" s="142">
        <f t="shared" si="7"/>
        <v>-185</v>
      </c>
      <c r="BC32" s="142">
        <f t="shared" si="7"/>
        <v>-174</v>
      </c>
      <c r="BD32" s="142">
        <f t="shared" si="7"/>
        <v>-100</v>
      </c>
      <c r="BE32" s="142">
        <f t="shared" si="7"/>
        <v>-171</v>
      </c>
      <c r="BF32" s="166">
        <f t="shared" si="7"/>
        <v>-352</v>
      </c>
    </row>
    <row r="33" spans="1:58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7">
        <v>463</v>
      </c>
      <c r="AK33" s="507">
        <v>598</v>
      </c>
      <c r="AL33" s="507"/>
      <c r="AM33" s="507"/>
      <c r="AN33" s="507"/>
      <c r="AO33" s="507"/>
      <c r="AP33" s="507"/>
      <c r="AQ33" s="507"/>
      <c r="AR33" s="507"/>
      <c r="AS33" s="507"/>
      <c r="AT33" s="507"/>
      <c r="AU33" s="507"/>
      <c r="AV33" s="507"/>
      <c r="AW33" s="325">
        <f t="shared" si="7"/>
        <v>250</v>
      </c>
      <c r="AX33" s="142">
        <f t="shared" si="7"/>
        <v>700</v>
      </c>
      <c r="AY33" s="142">
        <f t="shared" si="7"/>
        <v>385</v>
      </c>
      <c r="AZ33" s="142">
        <f t="shared" si="7"/>
        <v>-37</v>
      </c>
      <c r="BA33" s="142">
        <f t="shared" si="7"/>
        <v>-67</v>
      </c>
      <c r="BB33" s="142">
        <f t="shared" si="7"/>
        <v>-160</v>
      </c>
      <c r="BC33" s="142">
        <f t="shared" si="7"/>
        <v>-69</v>
      </c>
      <c r="BD33" s="142">
        <f t="shared" si="7"/>
        <v>-32</v>
      </c>
      <c r="BE33" s="142">
        <f t="shared" si="7"/>
        <v>-15</v>
      </c>
      <c r="BF33" s="166">
        <f t="shared" si="7"/>
        <v>-71</v>
      </c>
    </row>
    <row r="34" spans="1:58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7"/>
      <c r="AK34" s="507"/>
      <c r="AL34" s="507"/>
      <c r="AM34" s="507"/>
      <c r="AN34" s="507"/>
      <c r="AO34" s="507"/>
      <c r="AP34" s="507"/>
      <c r="AQ34" s="507"/>
      <c r="AR34" s="507"/>
      <c r="AS34" s="507"/>
      <c r="AT34" s="507"/>
      <c r="AU34" s="507"/>
      <c r="AV34" s="507"/>
      <c r="AW34" s="325">
        <f t="shared" si="7"/>
        <v>0</v>
      </c>
      <c r="AX34" s="142">
        <f t="shared" si="7"/>
        <v>0</v>
      </c>
      <c r="AY34" s="142">
        <f t="shared" si="7"/>
        <v>0</v>
      </c>
      <c r="AZ34" s="142">
        <f t="shared" si="7"/>
        <v>0</v>
      </c>
      <c r="BA34" s="142">
        <f t="shared" si="7"/>
        <v>0</v>
      </c>
      <c r="BB34" s="142">
        <f t="shared" si="7"/>
        <v>0</v>
      </c>
      <c r="BC34" s="142">
        <f t="shared" si="7"/>
        <v>0</v>
      </c>
      <c r="BD34" s="142">
        <f t="shared" si="7"/>
        <v>0</v>
      </c>
      <c r="BE34" s="142">
        <f t="shared" si="7"/>
        <v>0</v>
      </c>
      <c r="BF34" s="166">
        <f t="shared" si="7"/>
        <v>0</v>
      </c>
    </row>
    <row r="35" spans="1:58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7"/>
      <c r="AK35" s="507"/>
      <c r="AL35" s="507"/>
      <c r="AM35" s="507"/>
      <c r="AN35" s="507"/>
      <c r="AO35" s="507"/>
      <c r="AP35" s="507"/>
      <c r="AQ35" s="507"/>
      <c r="AR35" s="507"/>
      <c r="AS35" s="507"/>
      <c r="AT35" s="507"/>
      <c r="AU35" s="507"/>
      <c r="AV35" s="507"/>
      <c r="AW35" s="325">
        <f t="shared" si="7"/>
        <v>0</v>
      </c>
      <c r="AX35" s="142">
        <f t="shared" si="7"/>
        <v>0</v>
      </c>
      <c r="AY35" s="142">
        <f t="shared" si="7"/>
        <v>0</v>
      </c>
      <c r="AZ35" s="142">
        <f t="shared" si="7"/>
        <v>0</v>
      </c>
      <c r="BA35" s="142">
        <f t="shared" si="7"/>
        <v>0</v>
      </c>
      <c r="BB35" s="142">
        <f t="shared" si="7"/>
        <v>0</v>
      </c>
      <c r="BC35" s="142">
        <f t="shared" si="7"/>
        <v>0</v>
      </c>
      <c r="BD35" s="142">
        <f t="shared" si="7"/>
        <v>0</v>
      </c>
      <c r="BE35" s="142">
        <f t="shared" si="7"/>
        <v>0</v>
      </c>
      <c r="BF35" s="166">
        <f t="shared" si="7"/>
        <v>0</v>
      </c>
    </row>
    <row r="36" spans="1:58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8">SUM(AI31:AI35)</f>
        <v>6057</v>
      </c>
      <c r="AJ36" s="557">
        <v>5945</v>
      </c>
      <c r="AK36" s="507">
        <v>6520</v>
      </c>
      <c r="AL36" s="507"/>
      <c r="AM36" s="507"/>
      <c r="AN36" s="507"/>
      <c r="AO36" s="507"/>
      <c r="AP36" s="507"/>
      <c r="AQ36" s="507"/>
      <c r="AR36" s="507"/>
      <c r="AS36" s="507"/>
      <c r="AT36" s="507"/>
      <c r="AU36" s="507"/>
      <c r="AV36" s="507"/>
      <c r="AW36" s="325">
        <f t="shared" si="7"/>
        <v>1028</v>
      </c>
      <c r="AX36" s="142">
        <f t="shared" si="7"/>
        <v>851</v>
      </c>
      <c r="AY36" s="142">
        <f t="shared" si="7"/>
        <v>-3239</v>
      </c>
      <c r="AZ36" s="142">
        <f t="shared" si="7"/>
        <v>-2720</v>
      </c>
      <c r="BA36" s="142">
        <f t="shared" si="7"/>
        <v>-1718</v>
      </c>
      <c r="BB36" s="142">
        <f t="shared" si="7"/>
        <v>-2084</v>
      </c>
      <c r="BC36" s="142">
        <f t="shared" si="7"/>
        <v>-1585</v>
      </c>
      <c r="BD36" s="142">
        <f t="shared" si="7"/>
        <v>-1435</v>
      </c>
      <c r="BE36" s="142">
        <f t="shared" si="7"/>
        <v>-1156</v>
      </c>
      <c r="BF36" s="166">
        <f t="shared" si="7"/>
        <v>-1632</v>
      </c>
    </row>
    <row r="37" spans="1:58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7"/>
      <c r="AK37" s="507"/>
      <c r="AL37" s="507"/>
      <c r="AM37" s="507"/>
      <c r="AN37" s="507"/>
      <c r="AO37" s="507"/>
      <c r="AP37" s="507"/>
      <c r="AQ37" s="507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7">
        <v>23613</v>
      </c>
      <c r="AK38" s="507">
        <v>21833</v>
      </c>
      <c r="AL38" s="507"/>
      <c r="AM38" s="507"/>
      <c r="AN38" s="507"/>
      <c r="AO38" s="507"/>
      <c r="AP38" s="507"/>
      <c r="AQ38" s="507"/>
      <c r="AR38" s="507"/>
      <c r="AS38" s="507"/>
      <c r="AT38" s="507"/>
      <c r="AU38" s="507"/>
      <c r="AV38" s="507"/>
      <c r="AW38" s="325">
        <f t="shared" ref="AW38:BF43" si="9">O38-C38</f>
        <v>2695</v>
      </c>
      <c r="AX38" s="142">
        <f t="shared" si="9"/>
        <v>3684</v>
      </c>
      <c r="AY38" s="142">
        <f t="shared" si="9"/>
        <v>3085</v>
      </c>
      <c r="AZ38" s="142">
        <f t="shared" si="9"/>
        <v>1223</v>
      </c>
      <c r="BA38" s="142">
        <f t="shared" si="9"/>
        <v>955</v>
      </c>
      <c r="BB38" s="142">
        <f t="shared" si="9"/>
        <v>1708</v>
      </c>
      <c r="BC38" s="142">
        <f t="shared" si="9"/>
        <v>2250</v>
      </c>
      <c r="BD38" s="142">
        <f t="shared" si="9"/>
        <v>2961</v>
      </c>
      <c r="BE38" s="142">
        <f t="shared" si="9"/>
        <v>3766</v>
      </c>
      <c r="BF38" s="166">
        <f t="shared" si="9"/>
        <v>3346</v>
      </c>
    </row>
    <row r="39" spans="1:58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7">
        <v>9035</v>
      </c>
      <c r="AK39" s="507">
        <v>8597</v>
      </c>
      <c r="AL39" s="507"/>
      <c r="AM39" s="507"/>
      <c r="AN39" s="507"/>
      <c r="AO39" s="507"/>
      <c r="AP39" s="507"/>
      <c r="AQ39" s="507"/>
      <c r="AR39" s="507"/>
      <c r="AS39" s="507"/>
      <c r="AT39" s="507"/>
      <c r="AU39" s="507"/>
      <c r="AV39" s="507"/>
      <c r="AW39" s="325">
        <f t="shared" si="9"/>
        <v>137</v>
      </c>
      <c r="AX39" s="142">
        <f t="shared" si="9"/>
        <v>492</v>
      </c>
      <c r="AY39" s="142">
        <f t="shared" si="9"/>
        <v>-185</v>
      </c>
      <c r="AZ39" s="142">
        <f t="shared" si="9"/>
        <v>-221</v>
      </c>
      <c r="BA39" s="142">
        <f t="shared" si="9"/>
        <v>-213</v>
      </c>
      <c r="BB39" s="142">
        <f t="shared" si="9"/>
        <v>-439</v>
      </c>
      <c r="BC39" s="142">
        <f t="shared" si="9"/>
        <v>-147</v>
      </c>
      <c r="BD39" s="142">
        <f t="shared" si="9"/>
        <v>158</v>
      </c>
      <c r="BE39" s="142">
        <f t="shared" si="9"/>
        <v>25</v>
      </c>
      <c r="BF39" s="166">
        <f t="shared" si="9"/>
        <v>89</v>
      </c>
    </row>
    <row r="40" spans="1:58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7">
        <v>1134</v>
      </c>
      <c r="AK40" s="507">
        <v>1053</v>
      </c>
      <c r="AL40" s="507"/>
      <c r="AM40" s="507"/>
      <c r="AN40" s="507"/>
      <c r="AO40" s="507"/>
      <c r="AP40" s="507"/>
      <c r="AQ40" s="507"/>
      <c r="AR40" s="507"/>
      <c r="AS40" s="507"/>
      <c r="AT40" s="507"/>
      <c r="AU40" s="507"/>
      <c r="AV40" s="507"/>
      <c r="AW40" s="325">
        <f t="shared" si="9"/>
        <v>129</v>
      </c>
      <c r="AX40" s="142">
        <f t="shared" si="9"/>
        <v>520</v>
      </c>
      <c r="AY40" s="142">
        <f t="shared" si="9"/>
        <v>1039</v>
      </c>
      <c r="AZ40" s="142">
        <f t="shared" si="9"/>
        <v>958</v>
      </c>
      <c r="BA40" s="142">
        <f t="shared" si="9"/>
        <v>847</v>
      </c>
      <c r="BB40" s="142">
        <f t="shared" si="9"/>
        <v>817</v>
      </c>
      <c r="BC40" s="142">
        <f t="shared" si="9"/>
        <v>800</v>
      </c>
      <c r="BD40" s="142">
        <f t="shared" si="9"/>
        <v>613</v>
      </c>
      <c r="BE40" s="142">
        <f t="shared" si="9"/>
        <v>582</v>
      </c>
      <c r="BF40" s="166">
        <f t="shared" si="9"/>
        <v>333</v>
      </c>
    </row>
    <row r="41" spans="1:58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7"/>
      <c r="AK41" s="507"/>
      <c r="AL41" s="507"/>
      <c r="AM41" s="507"/>
      <c r="AN41" s="507"/>
      <c r="AO41" s="507"/>
      <c r="AP41" s="507"/>
      <c r="AQ41" s="507"/>
      <c r="AR41" s="507"/>
      <c r="AS41" s="507"/>
      <c r="AT41" s="507"/>
      <c r="AU41" s="507"/>
      <c r="AV41" s="507"/>
      <c r="AW41" s="325">
        <f t="shared" si="9"/>
        <v>0</v>
      </c>
      <c r="AX41" s="142">
        <f t="shared" si="9"/>
        <v>0</v>
      </c>
      <c r="AY41" s="142">
        <f t="shared" si="9"/>
        <v>0</v>
      </c>
      <c r="AZ41" s="142">
        <f t="shared" si="9"/>
        <v>0</v>
      </c>
      <c r="BA41" s="142">
        <f t="shared" si="9"/>
        <v>0</v>
      </c>
      <c r="BB41" s="142">
        <f t="shared" si="9"/>
        <v>0</v>
      </c>
      <c r="BC41" s="142">
        <f t="shared" si="9"/>
        <v>0</v>
      </c>
      <c r="BD41" s="142">
        <f t="shared" si="9"/>
        <v>0</v>
      </c>
      <c r="BE41" s="142">
        <f t="shared" si="9"/>
        <v>0</v>
      </c>
      <c r="BF41" s="166">
        <f t="shared" si="9"/>
        <v>0</v>
      </c>
    </row>
    <row r="42" spans="1:58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7"/>
      <c r="AK42" s="507"/>
      <c r="AL42" s="507"/>
      <c r="AM42" s="507"/>
      <c r="AN42" s="507"/>
      <c r="AO42" s="507"/>
      <c r="AP42" s="507"/>
      <c r="AQ42" s="507"/>
      <c r="AR42" s="507"/>
      <c r="AS42" s="507"/>
      <c r="AT42" s="507"/>
      <c r="AU42" s="507"/>
      <c r="AV42" s="507"/>
      <c r="AW42" s="325">
        <f t="shared" si="9"/>
        <v>0</v>
      </c>
      <c r="AX42" s="142">
        <f t="shared" si="9"/>
        <v>0</v>
      </c>
      <c r="AY42" s="142">
        <f t="shared" si="9"/>
        <v>0</v>
      </c>
      <c r="AZ42" s="142">
        <f t="shared" si="9"/>
        <v>0</v>
      </c>
      <c r="BA42" s="142">
        <f t="shared" si="9"/>
        <v>0</v>
      </c>
      <c r="BB42" s="142">
        <f t="shared" si="9"/>
        <v>0</v>
      </c>
      <c r="BC42" s="142">
        <f t="shared" si="9"/>
        <v>0</v>
      </c>
      <c r="BD42" s="142">
        <f t="shared" si="9"/>
        <v>0</v>
      </c>
      <c r="BE42" s="142">
        <f t="shared" si="9"/>
        <v>0</v>
      </c>
      <c r="BF42" s="166">
        <f t="shared" si="9"/>
        <v>0</v>
      </c>
    </row>
    <row r="43" spans="1:58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0">SUM(AI38:AI42)</f>
        <v>34905</v>
      </c>
      <c r="AJ43" s="556">
        <v>33782</v>
      </c>
      <c r="AK43" s="506">
        <v>31483</v>
      </c>
      <c r="AL43" s="506"/>
      <c r="AM43" s="506"/>
      <c r="AN43" s="506"/>
      <c r="AO43" s="506"/>
      <c r="AP43" s="506"/>
      <c r="AQ43" s="506"/>
      <c r="AR43" s="506"/>
      <c r="AS43" s="506"/>
      <c r="AT43" s="506"/>
      <c r="AU43" s="506"/>
      <c r="AV43" s="506"/>
      <c r="AW43" s="324">
        <f t="shared" si="9"/>
        <v>2961</v>
      </c>
      <c r="AX43" s="140">
        <f t="shared" si="9"/>
        <v>4696</v>
      </c>
      <c r="AY43" s="140">
        <f t="shared" si="9"/>
        <v>3939</v>
      </c>
      <c r="AZ43" s="140">
        <f t="shared" si="9"/>
        <v>1960</v>
      </c>
      <c r="BA43" s="140">
        <f t="shared" si="9"/>
        <v>1589</v>
      </c>
      <c r="BB43" s="140">
        <f t="shared" si="9"/>
        <v>2086</v>
      </c>
      <c r="BC43" s="140">
        <f t="shared" si="9"/>
        <v>2903</v>
      </c>
      <c r="BD43" s="140">
        <f t="shared" si="9"/>
        <v>3732</v>
      </c>
      <c r="BE43" s="140">
        <f t="shared" si="9"/>
        <v>4373</v>
      </c>
      <c r="BF43" s="167">
        <f t="shared" si="9"/>
        <v>3768</v>
      </c>
    </row>
    <row r="44" spans="1:58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8"/>
      <c r="AK44" s="508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9">
        <v>2875942.43</v>
      </c>
      <c r="AK45" s="280">
        <v>5719613.1499999994</v>
      </c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327">
        <f t="shared" ref="AW45:BF50" si="11">O45-C45</f>
        <v>531962.94999999925</v>
      </c>
      <c r="AX45" s="150">
        <f t="shared" si="11"/>
        <v>-949125.34000000078</v>
      </c>
      <c r="AY45" s="150">
        <f t="shared" si="11"/>
        <v>254284.70999999996</v>
      </c>
      <c r="AZ45" s="150">
        <f t="shared" si="11"/>
        <v>917835.93999999948</v>
      </c>
      <c r="BA45" s="150">
        <f t="shared" si="11"/>
        <v>-84003.339999999851</v>
      </c>
      <c r="BB45" s="150">
        <f t="shared" si="11"/>
        <v>-65817.689999999944</v>
      </c>
      <c r="BC45" s="150">
        <f t="shared" si="11"/>
        <v>13801.800000000163</v>
      </c>
      <c r="BD45" s="150">
        <f t="shared" si="11"/>
        <v>12831.759999999893</v>
      </c>
      <c r="BE45" s="150">
        <f t="shared" si="11"/>
        <v>27629.899999999907</v>
      </c>
      <c r="BF45" s="169">
        <f t="shared" si="11"/>
        <v>-498317.89999999991</v>
      </c>
    </row>
    <row r="46" spans="1:58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9">
        <v>713687.5</v>
      </c>
      <c r="AK46" s="280">
        <v>1522709.3499999999</v>
      </c>
      <c r="AL46" s="280"/>
      <c r="AM46" s="280"/>
      <c r="AN46" s="280"/>
      <c r="AO46" s="280"/>
      <c r="AP46" s="280"/>
      <c r="AQ46" s="280"/>
      <c r="AR46" s="280"/>
      <c r="AS46" s="280"/>
      <c r="AT46" s="280"/>
      <c r="AU46" s="280"/>
      <c r="AV46" s="280"/>
      <c r="AW46" s="327">
        <f t="shared" si="11"/>
        <v>105829.96999999997</v>
      </c>
      <c r="AX46" s="150">
        <f t="shared" si="11"/>
        <v>-114218.47000000044</v>
      </c>
      <c r="AY46" s="150">
        <f t="shared" si="11"/>
        <v>-20984.040000000037</v>
      </c>
      <c r="AZ46" s="150">
        <f t="shared" si="11"/>
        <v>290210.79999999993</v>
      </c>
      <c r="BA46" s="150">
        <f t="shared" si="11"/>
        <v>-39216.669999999984</v>
      </c>
      <c r="BB46" s="150">
        <f t="shared" si="11"/>
        <v>-33792.130000000063</v>
      </c>
      <c r="BC46" s="150">
        <f t="shared" si="11"/>
        <v>7499.4400000000023</v>
      </c>
      <c r="BD46" s="150">
        <f t="shared" si="11"/>
        <v>-16445.709999999963</v>
      </c>
      <c r="BE46" s="150">
        <f t="shared" si="11"/>
        <v>16968.750000000058</v>
      </c>
      <c r="BF46" s="169">
        <f t="shared" si="11"/>
        <v>-111715.73999999987</v>
      </c>
    </row>
    <row r="47" spans="1:58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9">
        <v>2819789.8499999996</v>
      </c>
      <c r="AK47" s="280">
        <v>4697283.1999999993</v>
      </c>
      <c r="AL47" s="280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327">
        <f t="shared" si="11"/>
        <v>1201279.94</v>
      </c>
      <c r="AX47" s="150">
        <f t="shared" si="11"/>
        <v>1194509.9899999998</v>
      </c>
      <c r="AY47" s="150">
        <f t="shared" si="11"/>
        <v>907141.94999999949</v>
      </c>
      <c r="AZ47" s="150">
        <f t="shared" si="11"/>
        <v>456134.14999999991</v>
      </c>
      <c r="BA47" s="150">
        <f t="shared" si="11"/>
        <v>-11832.940000000061</v>
      </c>
      <c r="BB47" s="150">
        <f t="shared" si="11"/>
        <v>23679.660000000149</v>
      </c>
      <c r="BC47" s="150">
        <f t="shared" si="11"/>
        <v>132730.88</v>
      </c>
      <c r="BD47" s="150">
        <f t="shared" si="11"/>
        <v>97545.140000000014</v>
      </c>
      <c r="BE47" s="150">
        <f t="shared" si="11"/>
        <v>-9854.5399999998626</v>
      </c>
      <c r="BF47" s="169">
        <f t="shared" si="11"/>
        <v>-305007.64999999967</v>
      </c>
    </row>
    <row r="48" spans="1:58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9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327">
        <f t="shared" si="11"/>
        <v>0</v>
      </c>
      <c r="AX48" s="150">
        <f t="shared" si="11"/>
        <v>0</v>
      </c>
      <c r="AY48" s="150">
        <f t="shared" si="11"/>
        <v>0</v>
      </c>
      <c r="AZ48" s="150">
        <f t="shared" si="11"/>
        <v>0</v>
      </c>
      <c r="BA48" s="150">
        <f t="shared" si="11"/>
        <v>0</v>
      </c>
      <c r="BB48" s="150">
        <f t="shared" si="11"/>
        <v>0</v>
      </c>
      <c r="BC48" s="150">
        <f t="shared" si="11"/>
        <v>0</v>
      </c>
      <c r="BD48" s="150">
        <f t="shared" si="11"/>
        <v>0</v>
      </c>
      <c r="BE48" s="150">
        <f t="shared" si="11"/>
        <v>0</v>
      </c>
      <c r="BF48" s="169">
        <f t="shared" si="11"/>
        <v>0</v>
      </c>
    </row>
    <row r="49" spans="1:58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9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327">
        <f t="shared" si="11"/>
        <v>0</v>
      </c>
      <c r="AX49" s="150">
        <f t="shared" si="11"/>
        <v>0</v>
      </c>
      <c r="AY49" s="150">
        <f t="shared" si="11"/>
        <v>0</v>
      </c>
      <c r="AZ49" s="150">
        <f t="shared" si="11"/>
        <v>0</v>
      </c>
      <c r="BA49" s="150">
        <f t="shared" si="11"/>
        <v>0</v>
      </c>
      <c r="BB49" s="150">
        <f t="shared" si="11"/>
        <v>0</v>
      </c>
      <c r="BC49" s="150">
        <f t="shared" si="11"/>
        <v>0</v>
      </c>
      <c r="BD49" s="150">
        <f t="shared" si="11"/>
        <v>0</v>
      </c>
      <c r="BE49" s="150">
        <f t="shared" si="11"/>
        <v>0</v>
      </c>
      <c r="BF49" s="169">
        <f t="shared" si="11"/>
        <v>0</v>
      </c>
    </row>
    <row r="50" spans="1:58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2">SUM(AI45:AI49)</f>
        <v>2574661.7800000003</v>
      </c>
      <c r="AJ50" s="559">
        <v>6409419.7799999993</v>
      </c>
      <c r="AK50" s="280">
        <v>11939605.699999999</v>
      </c>
      <c r="AL50" s="280"/>
      <c r="AM50" s="280"/>
      <c r="AN50" s="280"/>
      <c r="AO50" s="280"/>
      <c r="AP50" s="280"/>
      <c r="AQ50" s="280"/>
      <c r="AR50" s="280"/>
      <c r="AS50" s="280"/>
      <c r="AT50" s="280"/>
      <c r="AU50" s="280"/>
      <c r="AV50" s="280"/>
      <c r="AW50" s="327">
        <f t="shared" si="11"/>
        <v>1839072.8599999975</v>
      </c>
      <c r="AX50" s="150">
        <f t="shared" si="11"/>
        <v>131166.17999999784</v>
      </c>
      <c r="AY50" s="150">
        <f t="shared" si="11"/>
        <v>1140442.6200000001</v>
      </c>
      <c r="AZ50" s="150">
        <f t="shared" si="11"/>
        <v>1664180.8900000001</v>
      </c>
      <c r="BA50" s="150">
        <f t="shared" si="11"/>
        <v>-135052.94999999972</v>
      </c>
      <c r="BB50" s="150">
        <f t="shared" si="11"/>
        <v>-75930.160000000149</v>
      </c>
      <c r="BC50" s="150">
        <f t="shared" si="11"/>
        <v>154032.12000000011</v>
      </c>
      <c r="BD50" s="150">
        <f t="shared" si="11"/>
        <v>93931.189999999711</v>
      </c>
      <c r="BE50" s="150">
        <f t="shared" si="11"/>
        <v>34744.110000000102</v>
      </c>
      <c r="BF50" s="169">
        <f t="shared" si="11"/>
        <v>-915041.29</v>
      </c>
    </row>
    <row r="51" spans="1:58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9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9">
        <v>740930.73999999987</v>
      </c>
      <c r="AK52" s="280">
        <v>1674630.6700000002</v>
      </c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80"/>
      <c r="AW52" s="327">
        <f t="shared" ref="AW52:BF57" si="13">O52-C52</f>
        <v>736601.02000000095</v>
      </c>
      <c r="AX52" s="150">
        <f t="shared" si="13"/>
        <v>835963.96000000089</v>
      </c>
      <c r="AY52" s="150">
        <f t="shared" si="13"/>
        <v>-201706.06000000052</v>
      </c>
      <c r="AZ52" s="150">
        <f t="shared" si="13"/>
        <v>501184.76999999955</v>
      </c>
      <c r="BA52" s="150">
        <f t="shared" si="13"/>
        <v>860392.03</v>
      </c>
      <c r="BB52" s="150">
        <f t="shared" si="13"/>
        <v>44566.739999999991</v>
      </c>
      <c r="BC52" s="150">
        <f t="shared" si="13"/>
        <v>15236.230000000098</v>
      </c>
      <c r="BD52" s="150">
        <f t="shared" si="13"/>
        <v>65602.679999999935</v>
      </c>
      <c r="BE52" s="150">
        <f t="shared" si="13"/>
        <v>95834.589999999967</v>
      </c>
      <c r="BF52" s="169">
        <f t="shared" si="13"/>
        <v>64084.530000000144</v>
      </c>
    </row>
    <row r="53" spans="1:58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9">
        <v>274967.26999999996</v>
      </c>
      <c r="AK53" s="280">
        <v>594710.76</v>
      </c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327">
        <f t="shared" si="13"/>
        <v>74563.879999999888</v>
      </c>
      <c r="AX53" s="150">
        <f t="shared" si="13"/>
        <v>137572.37000000034</v>
      </c>
      <c r="AY53" s="150">
        <f t="shared" si="13"/>
        <v>-210128.6399999999</v>
      </c>
      <c r="AZ53" s="150">
        <f t="shared" si="13"/>
        <v>96772.40000000014</v>
      </c>
      <c r="BA53" s="150">
        <f t="shared" si="13"/>
        <v>298535.5</v>
      </c>
      <c r="BB53" s="150">
        <f t="shared" si="13"/>
        <v>-30425.01999999996</v>
      </c>
      <c r="BC53" s="150">
        <f t="shared" si="13"/>
        <v>-23289.909999999974</v>
      </c>
      <c r="BD53" s="150">
        <f t="shared" si="13"/>
        <v>9018.7000000000698</v>
      </c>
      <c r="BE53" s="150">
        <f t="shared" si="13"/>
        <v>-17163.989999999991</v>
      </c>
      <c r="BF53" s="169">
        <f t="shared" si="13"/>
        <v>19579.390000000014</v>
      </c>
    </row>
    <row r="54" spans="1:58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9">
        <v>125078.23</v>
      </c>
      <c r="AK54" s="280">
        <v>574835.28</v>
      </c>
      <c r="AL54" s="280"/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327">
        <f t="shared" si="13"/>
        <v>445600.74000000011</v>
      </c>
      <c r="AX54" s="150">
        <f t="shared" si="13"/>
        <v>1061165.6400000001</v>
      </c>
      <c r="AY54" s="150">
        <f t="shared" si="13"/>
        <v>1078228.7400000007</v>
      </c>
      <c r="AZ54" s="150">
        <f t="shared" si="13"/>
        <v>941923.05999999982</v>
      </c>
      <c r="BA54" s="150">
        <f t="shared" si="13"/>
        <v>441999.32000000007</v>
      </c>
      <c r="BB54" s="150">
        <f t="shared" si="13"/>
        <v>134607.41999999993</v>
      </c>
      <c r="BC54" s="150">
        <f t="shared" si="13"/>
        <v>87587.629999999976</v>
      </c>
      <c r="BD54" s="150">
        <f t="shared" si="13"/>
        <v>38727.270000000019</v>
      </c>
      <c r="BE54" s="150">
        <f t="shared" si="13"/>
        <v>32028.079999999987</v>
      </c>
      <c r="BF54" s="169">
        <f t="shared" si="13"/>
        <v>63250.949999999983</v>
      </c>
    </row>
    <row r="55" spans="1:58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9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327">
        <f t="shared" si="13"/>
        <v>0</v>
      </c>
      <c r="AX55" s="150">
        <f t="shared" si="13"/>
        <v>0</v>
      </c>
      <c r="AY55" s="150">
        <f t="shared" si="13"/>
        <v>0</v>
      </c>
      <c r="AZ55" s="150">
        <f t="shared" si="13"/>
        <v>0</v>
      </c>
      <c r="BA55" s="150">
        <f t="shared" si="13"/>
        <v>0</v>
      </c>
      <c r="BB55" s="150">
        <f t="shared" si="13"/>
        <v>0</v>
      </c>
      <c r="BC55" s="150">
        <f t="shared" si="13"/>
        <v>0</v>
      </c>
      <c r="BD55" s="150">
        <f t="shared" si="13"/>
        <v>0</v>
      </c>
      <c r="BE55" s="150">
        <f t="shared" si="13"/>
        <v>0</v>
      </c>
      <c r="BF55" s="169">
        <f t="shared" si="13"/>
        <v>0</v>
      </c>
    </row>
    <row r="56" spans="1:58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9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327">
        <f t="shared" si="13"/>
        <v>0</v>
      </c>
      <c r="AX56" s="150">
        <f t="shared" si="13"/>
        <v>0</v>
      </c>
      <c r="AY56" s="150">
        <f t="shared" si="13"/>
        <v>0</v>
      </c>
      <c r="AZ56" s="150">
        <f t="shared" si="13"/>
        <v>0</v>
      </c>
      <c r="BA56" s="150">
        <f t="shared" si="13"/>
        <v>0</v>
      </c>
      <c r="BB56" s="150">
        <f t="shared" si="13"/>
        <v>0</v>
      </c>
      <c r="BC56" s="150">
        <f t="shared" si="13"/>
        <v>0</v>
      </c>
      <c r="BD56" s="150">
        <f t="shared" si="13"/>
        <v>0</v>
      </c>
      <c r="BE56" s="150">
        <f t="shared" si="13"/>
        <v>0</v>
      </c>
      <c r="BF56" s="169">
        <f t="shared" si="13"/>
        <v>0</v>
      </c>
    </row>
    <row r="57" spans="1:58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14">SUM(AI52:AI56)</f>
        <v>1144707.96</v>
      </c>
      <c r="AJ57" s="559">
        <v>1140976.2399999998</v>
      </c>
      <c r="AK57" s="280">
        <v>2844176.71</v>
      </c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80"/>
      <c r="AW57" s="327">
        <f t="shared" si="13"/>
        <v>1256765.6400000006</v>
      </c>
      <c r="AX57" s="150">
        <f t="shared" si="13"/>
        <v>2034701.9700000016</v>
      </c>
      <c r="AY57" s="150">
        <f t="shared" si="13"/>
        <v>666394.04000000097</v>
      </c>
      <c r="AZ57" s="150">
        <f t="shared" si="13"/>
        <v>1539880.2299999995</v>
      </c>
      <c r="BA57" s="150">
        <f t="shared" si="13"/>
        <v>1600926.85</v>
      </c>
      <c r="BB57" s="150">
        <f t="shared" si="13"/>
        <v>148749.1399999999</v>
      </c>
      <c r="BC57" s="150">
        <f t="shared" si="13"/>
        <v>79533.950000000186</v>
      </c>
      <c r="BD57" s="150">
        <f t="shared" si="13"/>
        <v>113348.65000000002</v>
      </c>
      <c r="BE57" s="150">
        <f t="shared" si="13"/>
        <v>110698.68000000017</v>
      </c>
      <c r="BF57" s="169">
        <f t="shared" si="13"/>
        <v>146914.87000000011</v>
      </c>
    </row>
    <row r="58" spans="1:58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9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9">
        <v>17215040.129999999</v>
      </c>
      <c r="AK59" s="280">
        <v>16317605.199999996</v>
      </c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327">
        <f t="shared" ref="AW59:BF64" si="15">O59-C59</f>
        <v>714226.03000000492</v>
      </c>
      <c r="AX59" s="150">
        <f t="shared" si="15"/>
        <v>1637815.290000001</v>
      </c>
      <c r="AY59" s="150">
        <f t="shared" si="15"/>
        <v>2482184.9300000016</v>
      </c>
      <c r="AZ59" s="150">
        <f t="shared" si="15"/>
        <v>2613379.5399999991</v>
      </c>
      <c r="BA59" s="150">
        <f t="shared" si="15"/>
        <v>3661679.0299999993</v>
      </c>
      <c r="BB59" s="150">
        <f t="shared" si="15"/>
        <v>5070807.0599999987</v>
      </c>
      <c r="BC59" s="150">
        <f t="shared" si="15"/>
        <v>5673733.3699999992</v>
      </c>
      <c r="BD59" s="150">
        <f t="shared" si="15"/>
        <v>6382495.900000006</v>
      </c>
      <c r="BE59" s="150">
        <f t="shared" si="15"/>
        <v>6574185.929999996</v>
      </c>
      <c r="BF59" s="169">
        <f t="shared" si="15"/>
        <v>6495903.9800000023</v>
      </c>
    </row>
    <row r="60" spans="1:58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9">
        <v>9245056.7800000012</v>
      </c>
      <c r="AK60" s="280">
        <v>8785596.6399999987</v>
      </c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327">
        <f t="shared" si="15"/>
        <v>97386.189999999478</v>
      </c>
      <c r="AX60" s="150">
        <f t="shared" si="15"/>
        <v>371407.79999999981</v>
      </c>
      <c r="AY60" s="150">
        <f t="shared" si="15"/>
        <v>208341.50999999791</v>
      </c>
      <c r="AZ60" s="150">
        <f t="shared" si="15"/>
        <v>452980.58000000007</v>
      </c>
      <c r="BA60" s="150">
        <f t="shared" si="15"/>
        <v>947248.0700000003</v>
      </c>
      <c r="BB60" s="150">
        <f t="shared" si="15"/>
        <v>1290298.2399999984</v>
      </c>
      <c r="BC60" s="150">
        <f t="shared" si="15"/>
        <v>1592341.0499999989</v>
      </c>
      <c r="BD60" s="150">
        <f t="shared" si="15"/>
        <v>1771299.83</v>
      </c>
      <c r="BE60" s="150">
        <f t="shared" si="15"/>
        <v>1699558.1200000029</v>
      </c>
      <c r="BF60" s="169">
        <f t="shared" si="15"/>
        <v>1947219.1299999962</v>
      </c>
    </row>
    <row r="61" spans="1:58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9">
        <v>1799029.1100000006</v>
      </c>
      <c r="AK61" s="280">
        <v>1951763.51</v>
      </c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327">
        <f t="shared" si="15"/>
        <v>374418.46999999962</v>
      </c>
      <c r="AX61" s="150">
        <f t="shared" si="15"/>
        <v>506717.28999999899</v>
      </c>
      <c r="AY61" s="150">
        <f t="shared" si="15"/>
        <v>1362444.4</v>
      </c>
      <c r="AZ61" s="150">
        <f t="shared" si="15"/>
        <v>1848898.7200000009</v>
      </c>
      <c r="BA61" s="150">
        <f t="shared" si="15"/>
        <v>2182834.1500000004</v>
      </c>
      <c r="BB61" s="150">
        <f t="shared" si="15"/>
        <v>2275549.3499999996</v>
      </c>
      <c r="BC61" s="150">
        <f t="shared" si="15"/>
        <v>1918288.2999999996</v>
      </c>
      <c r="BD61" s="150">
        <f t="shared" si="15"/>
        <v>1674297.6800000004</v>
      </c>
      <c r="BE61" s="150">
        <f t="shared" si="15"/>
        <v>1509236.12</v>
      </c>
      <c r="BF61" s="169">
        <f t="shared" si="15"/>
        <v>916116.24999999895</v>
      </c>
    </row>
    <row r="62" spans="1:58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9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327">
        <f t="shared" si="15"/>
        <v>0</v>
      </c>
      <c r="AX62" s="150">
        <f t="shared" si="15"/>
        <v>0</v>
      </c>
      <c r="AY62" s="150">
        <f t="shared" si="15"/>
        <v>0</v>
      </c>
      <c r="AZ62" s="150">
        <f t="shared" si="15"/>
        <v>0</v>
      </c>
      <c r="BA62" s="150">
        <f t="shared" si="15"/>
        <v>0</v>
      </c>
      <c r="BB62" s="150">
        <f t="shared" si="15"/>
        <v>0</v>
      </c>
      <c r="BC62" s="150">
        <f t="shared" si="15"/>
        <v>0</v>
      </c>
      <c r="BD62" s="150">
        <f t="shared" si="15"/>
        <v>0</v>
      </c>
      <c r="BE62" s="150">
        <f t="shared" si="15"/>
        <v>0</v>
      </c>
      <c r="BF62" s="169">
        <f t="shared" si="15"/>
        <v>0</v>
      </c>
    </row>
    <row r="63" spans="1:58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9"/>
      <c r="AK63" s="280"/>
      <c r="AL63" s="280"/>
      <c r="AM63" s="280"/>
      <c r="AN63" s="280"/>
      <c r="AO63" s="280"/>
      <c r="AP63" s="280"/>
      <c r="AQ63" s="280"/>
      <c r="AR63" s="280"/>
      <c r="AS63" s="280"/>
      <c r="AT63" s="280"/>
      <c r="AU63" s="280"/>
      <c r="AV63" s="280"/>
      <c r="AW63" s="327">
        <f t="shared" si="15"/>
        <v>0</v>
      </c>
      <c r="AX63" s="150">
        <f t="shared" si="15"/>
        <v>0</v>
      </c>
      <c r="AY63" s="150">
        <f t="shared" si="15"/>
        <v>0</v>
      </c>
      <c r="AZ63" s="150">
        <f t="shared" si="15"/>
        <v>0</v>
      </c>
      <c r="BA63" s="150">
        <f t="shared" si="15"/>
        <v>0</v>
      </c>
      <c r="BB63" s="150">
        <f t="shared" si="15"/>
        <v>0</v>
      </c>
      <c r="BC63" s="150">
        <f t="shared" si="15"/>
        <v>0</v>
      </c>
      <c r="BD63" s="150">
        <f t="shared" si="15"/>
        <v>0</v>
      </c>
      <c r="BE63" s="150">
        <f t="shared" si="15"/>
        <v>0</v>
      </c>
      <c r="BF63" s="169">
        <f t="shared" si="15"/>
        <v>0</v>
      </c>
    </row>
    <row r="64" spans="1:58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16">SUM(AI59:AI63)</f>
        <v>29911588.410000004</v>
      </c>
      <c r="AJ64" s="559">
        <v>28259126.02</v>
      </c>
      <c r="AK64" s="280">
        <v>27054965.349999998</v>
      </c>
      <c r="AL64" s="280"/>
      <c r="AM64" s="280"/>
      <c r="AN64" s="280"/>
      <c r="AO64" s="280"/>
      <c r="AP64" s="280"/>
      <c r="AQ64" s="280"/>
      <c r="AR64" s="280"/>
      <c r="AS64" s="280"/>
      <c r="AT64" s="280"/>
      <c r="AU64" s="280"/>
      <c r="AV64" s="280"/>
      <c r="AW64" s="327">
        <f t="shared" si="15"/>
        <v>1186030.6900000088</v>
      </c>
      <c r="AX64" s="150">
        <f t="shared" si="15"/>
        <v>2515940.379999999</v>
      </c>
      <c r="AY64" s="150">
        <f t="shared" si="15"/>
        <v>4052970.8399999961</v>
      </c>
      <c r="AZ64" s="150">
        <f t="shared" si="15"/>
        <v>4915258.84</v>
      </c>
      <c r="BA64" s="150">
        <f t="shared" si="15"/>
        <v>6791761.25</v>
      </c>
      <c r="BB64" s="150">
        <f t="shared" si="15"/>
        <v>8636654.6499999948</v>
      </c>
      <c r="BC64" s="150">
        <f t="shared" si="15"/>
        <v>9184362.7199999914</v>
      </c>
      <c r="BD64" s="150">
        <f t="shared" si="15"/>
        <v>9828093.4100000076</v>
      </c>
      <c r="BE64" s="150">
        <f t="shared" si="15"/>
        <v>9782980.1699999981</v>
      </c>
      <c r="BF64" s="169">
        <f t="shared" si="15"/>
        <v>9359239.3599999994</v>
      </c>
    </row>
    <row r="65" spans="1:58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9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17">+AI45+AI52+AI59</f>
        <v>20129477.300000001</v>
      </c>
      <c r="AJ66" s="559">
        <v>20831913.299999997</v>
      </c>
      <c r="AK66" s="280">
        <v>23711849.019999996</v>
      </c>
      <c r="AL66" s="280"/>
      <c r="AM66" s="280"/>
      <c r="AN66" s="280"/>
      <c r="AO66" s="280"/>
      <c r="AP66" s="280"/>
      <c r="AQ66" s="280"/>
      <c r="AR66" s="280"/>
      <c r="AS66" s="280"/>
      <c r="AT66" s="280"/>
      <c r="AU66" s="280"/>
      <c r="AV66" s="280"/>
      <c r="AW66" s="327">
        <f t="shared" ref="AW66:BF71" si="18">O66-C66</f>
        <v>1982790.0000000037</v>
      </c>
      <c r="AX66" s="150">
        <f t="shared" si="18"/>
        <v>1524653.9100000001</v>
      </c>
      <c r="AY66" s="150">
        <f t="shared" si="18"/>
        <v>2534763.5800000019</v>
      </c>
      <c r="AZ66" s="150">
        <f t="shared" si="18"/>
        <v>4032400.2499999963</v>
      </c>
      <c r="BA66" s="150">
        <f t="shared" si="18"/>
        <v>4438067.7199999988</v>
      </c>
      <c r="BB66" s="150">
        <f t="shared" si="18"/>
        <v>5049556.1099999975</v>
      </c>
      <c r="BC66" s="150">
        <f t="shared" si="18"/>
        <v>5702771.4000000004</v>
      </c>
      <c r="BD66" s="150">
        <f t="shared" si="18"/>
        <v>6460930.3400000036</v>
      </c>
      <c r="BE66" s="150">
        <f t="shared" si="18"/>
        <v>6697650.4199999943</v>
      </c>
      <c r="BF66" s="169">
        <f t="shared" si="18"/>
        <v>6061670.6100000013</v>
      </c>
    </row>
    <row r="67" spans="1:58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17"/>
        <v>10206359.100000003</v>
      </c>
      <c r="AJ67" s="559">
        <v>10233711.550000001</v>
      </c>
      <c r="AK67" s="280">
        <v>10903016.749999998</v>
      </c>
      <c r="AL67" s="280"/>
      <c r="AM67" s="280"/>
      <c r="AN67" s="280"/>
      <c r="AO67" s="280"/>
      <c r="AP67" s="280"/>
      <c r="AQ67" s="280"/>
      <c r="AR67" s="280"/>
      <c r="AS67" s="280"/>
      <c r="AT67" s="280"/>
      <c r="AU67" s="280"/>
      <c r="AV67" s="280"/>
      <c r="AW67" s="327">
        <f t="shared" si="18"/>
        <v>277780.03999999911</v>
      </c>
      <c r="AX67" s="150">
        <f t="shared" si="18"/>
        <v>394761.69999999925</v>
      </c>
      <c r="AY67" s="150">
        <f t="shared" si="18"/>
        <v>-22771.170000001788</v>
      </c>
      <c r="AZ67" s="150">
        <f t="shared" si="18"/>
        <v>839963.78000000119</v>
      </c>
      <c r="BA67" s="150">
        <f t="shared" si="18"/>
        <v>1206566.9000000004</v>
      </c>
      <c r="BB67" s="150">
        <f t="shared" si="18"/>
        <v>1226081.0899999999</v>
      </c>
      <c r="BC67" s="150">
        <f t="shared" si="18"/>
        <v>1576550.58</v>
      </c>
      <c r="BD67" s="150">
        <f t="shared" si="18"/>
        <v>1763872.8200000003</v>
      </c>
      <c r="BE67" s="150">
        <f t="shared" si="18"/>
        <v>1699362.8800000027</v>
      </c>
      <c r="BF67" s="169">
        <f t="shared" si="18"/>
        <v>1855082.7799999956</v>
      </c>
    </row>
    <row r="68" spans="1:58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17"/>
        <v>3295121.7499999991</v>
      </c>
      <c r="AJ68" s="559">
        <v>4743897.1900000004</v>
      </c>
      <c r="AK68" s="280">
        <v>7223881.9899999993</v>
      </c>
      <c r="AL68" s="280"/>
      <c r="AM68" s="280"/>
      <c r="AN68" s="280"/>
      <c r="AO68" s="280"/>
      <c r="AP68" s="280"/>
      <c r="AQ68" s="280"/>
      <c r="AR68" s="280"/>
      <c r="AS68" s="280"/>
      <c r="AT68" s="280"/>
      <c r="AU68" s="280"/>
      <c r="AV68" s="280"/>
      <c r="AW68" s="327">
        <f t="shared" si="18"/>
        <v>2021299.1499999994</v>
      </c>
      <c r="AX68" s="150">
        <f t="shared" si="18"/>
        <v>2762392.9199999981</v>
      </c>
      <c r="AY68" s="150">
        <f t="shared" si="18"/>
        <v>3347815.09</v>
      </c>
      <c r="AZ68" s="150">
        <f t="shared" si="18"/>
        <v>3246955.9300000006</v>
      </c>
      <c r="BA68" s="150">
        <f t="shared" si="18"/>
        <v>2613000.5300000007</v>
      </c>
      <c r="BB68" s="150">
        <f t="shared" si="18"/>
        <v>2433836.4300000002</v>
      </c>
      <c r="BC68" s="150">
        <f t="shared" si="18"/>
        <v>2138606.8099999996</v>
      </c>
      <c r="BD68" s="150">
        <f t="shared" si="18"/>
        <v>1810570.0900000003</v>
      </c>
      <c r="BE68" s="150">
        <f t="shared" si="18"/>
        <v>1531409.66</v>
      </c>
      <c r="BF68" s="169">
        <f t="shared" si="18"/>
        <v>674359.54999999888</v>
      </c>
    </row>
    <row r="69" spans="1:58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17"/>
        <v>0</v>
      </c>
      <c r="AJ69" s="559">
        <v>0</v>
      </c>
      <c r="AK69" s="280">
        <v>0</v>
      </c>
      <c r="AL69" s="280"/>
      <c r="AM69" s="280"/>
      <c r="AN69" s="280"/>
      <c r="AO69" s="280"/>
      <c r="AP69" s="280"/>
      <c r="AQ69" s="280"/>
      <c r="AR69" s="280"/>
      <c r="AS69" s="280"/>
      <c r="AT69" s="280"/>
      <c r="AU69" s="280"/>
      <c r="AV69" s="280"/>
      <c r="AW69" s="327">
        <f t="shared" si="18"/>
        <v>0</v>
      </c>
      <c r="AX69" s="150">
        <f t="shared" si="18"/>
        <v>0</v>
      </c>
      <c r="AY69" s="150">
        <f t="shared" si="18"/>
        <v>0</v>
      </c>
      <c r="AZ69" s="150">
        <f t="shared" si="18"/>
        <v>0</v>
      </c>
      <c r="BA69" s="150">
        <f t="shared" si="18"/>
        <v>0</v>
      </c>
      <c r="BB69" s="150">
        <f t="shared" si="18"/>
        <v>0</v>
      </c>
      <c r="BC69" s="150">
        <f t="shared" si="18"/>
        <v>0</v>
      </c>
      <c r="BD69" s="150">
        <f t="shared" si="18"/>
        <v>0</v>
      </c>
      <c r="BE69" s="150">
        <f t="shared" si="18"/>
        <v>0</v>
      </c>
      <c r="BF69" s="169">
        <f t="shared" si="18"/>
        <v>0</v>
      </c>
    </row>
    <row r="70" spans="1:58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17"/>
        <v>0</v>
      </c>
      <c r="AJ70" s="559">
        <v>0</v>
      </c>
      <c r="AK70" s="280">
        <v>0</v>
      </c>
      <c r="AL70" s="280"/>
      <c r="AM70" s="280"/>
      <c r="AN70" s="280"/>
      <c r="AO70" s="280"/>
      <c r="AP70" s="280"/>
      <c r="AQ70" s="280"/>
      <c r="AR70" s="280"/>
      <c r="AS70" s="280"/>
      <c r="AT70" s="280"/>
      <c r="AU70" s="280"/>
      <c r="AV70" s="280"/>
      <c r="AW70" s="327">
        <f t="shared" si="18"/>
        <v>0</v>
      </c>
      <c r="AX70" s="150">
        <f t="shared" si="18"/>
        <v>0</v>
      </c>
      <c r="AY70" s="150">
        <f t="shared" si="18"/>
        <v>0</v>
      </c>
      <c r="AZ70" s="150">
        <f t="shared" si="18"/>
        <v>0</v>
      </c>
      <c r="BA70" s="150">
        <f t="shared" si="18"/>
        <v>0</v>
      </c>
      <c r="BB70" s="150">
        <f t="shared" si="18"/>
        <v>0</v>
      </c>
      <c r="BC70" s="150">
        <f t="shared" si="18"/>
        <v>0</v>
      </c>
      <c r="BD70" s="150">
        <f t="shared" si="18"/>
        <v>0</v>
      </c>
      <c r="BE70" s="150">
        <f t="shared" si="18"/>
        <v>0</v>
      </c>
      <c r="BF70" s="169">
        <f t="shared" si="18"/>
        <v>0</v>
      </c>
    </row>
    <row r="71" spans="1:58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19">SUM(AI66:AI70)</f>
        <v>33630958.150000006</v>
      </c>
      <c r="AJ71" s="560">
        <v>35809522.039999999</v>
      </c>
      <c r="AK71" s="398">
        <v>41838747.759999998</v>
      </c>
      <c r="AL71" s="398"/>
      <c r="AM71" s="398"/>
      <c r="AN71" s="398"/>
      <c r="AO71" s="398"/>
      <c r="AP71" s="398"/>
      <c r="AQ71" s="398"/>
      <c r="AR71" s="398"/>
      <c r="AS71" s="398"/>
      <c r="AT71" s="398"/>
      <c r="AU71" s="398"/>
      <c r="AV71" s="398"/>
      <c r="AW71" s="328">
        <f t="shared" si="18"/>
        <v>4281869.1900000051</v>
      </c>
      <c r="AX71" s="158">
        <f t="shared" si="18"/>
        <v>4681808.5300000012</v>
      </c>
      <c r="AY71" s="158">
        <f t="shared" si="18"/>
        <v>5859807.5000000075</v>
      </c>
      <c r="AZ71" s="158">
        <f t="shared" si="18"/>
        <v>8119319.9599999934</v>
      </c>
      <c r="BA71" s="158">
        <f t="shared" si="18"/>
        <v>8257635.1499999985</v>
      </c>
      <c r="BB71" s="158">
        <f t="shared" si="18"/>
        <v>8709473.6299999952</v>
      </c>
      <c r="BC71" s="158">
        <f t="shared" si="18"/>
        <v>9417928.7900000066</v>
      </c>
      <c r="BD71" s="158">
        <f t="shared" si="18"/>
        <v>10035373.250000004</v>
      </c>
      <c r="BE71" s="158">
        <f t="shared" si="18"/>
        <v>9928422.9599999972</v>
      </c>
      <c r="BF71" s="171">
        <f t="shared" si="18"/>
        <v>8591112.9399999976</v>
      </c>
    </row>
    <row r="72" spans="1:58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55"/>
      <c r="AK72" s="505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7">
        <v>24136216</v>
      </c>
      <c r="AK73" s="507">
        <v>31366548</v>
      </c>
      <c r="AL73" s="507"/>
      <c r="AM73" s="507"/>
      <c r="AN73" s="507"/>
      <c r="AO73" s="507"/>
      <c r="AP73" s="507"/>
      <c r="AQ73" s="507"/>
      <c r="AR73" s="507"/>
      <c r="AS73" s="507"/>
      <c r="AT73" s="507"/>
      <c r="AU73" s="507"/>
      <c r="AV73" s="507"/>
      <c r="AW73" s="325">
        <f t="shared" ref="AW73:BF78" si="20">O73-C73</f>
        <v>-7833055</v>
      </c>
      <c r="AX73" s="142">
        <f t="shared" si="20"/>
        <v>-49419</v>
      </c>
      <c r="AY73" s="142">
        <f t="shared" si="20"/>
        <v>4076614</v>
      </c>
      <c r="AZ73" s="142">
        <f t="shared" si="20"/>
        <v>184697</v>
      </c>
      <c r="BA73" s="142">
        <f t="shared" si="20"/>
        <v>-85427</v>
      </c>
      <c r="BB73" s="142">
        <f t="shared" si="20"/>
        <v>201167</v>
      </c>
      <c r="BC73" s="142">
        <f t="shared" si="20"/>
        <v>151118</v>
      </c>
      <c r="BD73" s="142">
        <f t="shared" si="20"/>
        <v>-267710</v>
      </c>
      <c r="BE73" s="142">
        <f t="shared" si="20"/>
        <v>-2542437</v>
      </c>
      <c r="BF73" s="166">
        <f t="shared" si="20"/>
        <v>-4735292</v>
      </c>
    </row>
    <row r="74" spans="1:58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7">
        <v>3043037</v>
      </c>
      <c r="AK74" s="507">
        <v>3820905</v>
      </c>
      <c r="AL74" s="507"/>
      <c r="AM74" s="507"/>
      <c r="AN74" s="507"/>
      <c r="AO74" s="507"/>
      <c r="AP74" s="507"/>
      <c r="AQ74" s="507"/>
      <c r="AR74" s="507"/>
      <c r="AS74" s="507"/>
      <c r="AT74" s="507"/>
      <c r="AU74" s="507"/>
      <c r="AV74" s="507"/>
      <c r="AW74" s="325">
        <f t="shared" si="20"/>
        <v>-1164200</v>
      </c>
      <c r="AX74" s="142">
        <f t="shared" si="20"/>
        <v>-106977</v>
      </c>
      <c r="AY74" s="142">
        <f t="shared" si="20"/>
        <v>539561</v>
      </c>
      <c r="AZ74" s="142">
        <f t="shared" si="20"/>
        <v>10701</v>
      </c>
      <c r="BA74" s="142">
        <f t="shared" si="20"/>
        <v>-41425</v>
      </c>
      <c r="BB74" s="142">
        <f t="shared" si="20"/>
        <v>33642</v>
      </c>
      <c r="BC74" s="142">
        <f t="shared" si="20"/>
        <v>3631</v>
      </c>
      <c r="BD74" s="142">
        <f t="shared" si="20"/>
        <v>14886</v>
      </c>
      <c r="BE74" s="142">
        <f t="shared" si="20"/>
        <v>-321789</v>
      </c>
      <c r="BF74" s="166">
        <f t="shared" si="20"/>
        <v>-497086</v>
      </c>
    </row>
    <row r="75" spans="1:58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7">
        <v>6667910</v>
      </c>
      <c r="AK75" s="507">
        <v>9185189</v>
      </c>
      <c r="AL75" s="507"/>
      <c r="AM75" s="507"/>
      <c r="AN75" s="507"/>
      <c r="AO75" s="507"/>
      <c r="AP75" s="507"/>
      <c r="AQ75" s="507"/>
      <c r="AR75" s="507"/>
      <c r="AS75" s="507"/>
      <c r="AT75" s="507"/>
      <c r="AU75" s="507"/>
      <c r="AV75" s="507"/>
      <c r="AW75" s="325">
        <f t="shared" si="20"/>
        <v>-2691164</v>
      </c>
      <c r="AX75" s="142">
        <f t="shared" si="20"/>
        <v>-620716</v>
      </c>
      <c r="AY75" s="142">
        <f t="shared" si="20"/>
        <v>492032</v>
      </c>
      <c r="AZ75" s="142">
        <f t="shared" si="20"/>
        <v>-333314</v>
      </c>
      <c r="BA75" s="142">
        <f t="shared" si="20"/>
        <v>-297659</v>
      </c>
      <c r="BB75" s="142">
        <f t="shared" si="20"/>
        <v>-89165</v>
      </c>
      <c r="BC75" s="142">
        <f t="shared" si="20"/>
        <v>-150761</v>
      </c>
      <c r="BD75" s="142">
        <f t="shared" si="20"/>
        <v>-245950</v>
      </c>
      <c r="BE75" s="142">
        <f t="shared" si="20"/>
        <v>-855473</v>
      </c>
      <c r="BF75" s="166">
        <f t="shared" si="20"/>
        <v>-1550057</v>
      </c>
    </row>
    <row r="76" spans="1:58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7">
        <v>12325461</v>
      </c>
      <c r="AK76" s="507">
        <v>15500864</v>
      </c>
      <c r="AL76" s="507"/>
      <c r="AM76" s="507"/>
      <c r="AN76" s="507"/>
      <c r="AO76" s="507"/>
      <c r="AP76" s="507"/>
      <c r="AQ76" s="507"/>
      <c r="AR76" s="507"/>
      <c r="AS76" s="507"/>
      <c r="AT76" s="507"/>
      <c r="AU76" s="507"/>
      <c r="AV76" s="507"/>
      <c r="AW76" s="325">
        <f t="shared" si="20"/>
        <v>-3631067</v>
      </c>
      <c r="AX76" s="142">
        <f t="shared" si="20"/>
        <v>-899118</v>
      </c>
      <c r="AY76" s="142">
        <f t="shared" si="20"/>
        <v>-41565</v>
      </c>
      <c r="AZ76" s="142">
        <f t="shared" si="20"/>
        <v>-969154</v>
      </c>
      <c r="BA76" s="142">
        <f t="shared" si="20"/>
        <v>-368613</v>
      </c>
      <c r="BB76" s="142">
        <f t="shared" si="20"/>
        <v>-164979</v>
      </c>
      <c r="BC76" s="142">
        <f t="shared" si="20"/>
        <v>-226613</v>
      </c>
      <c r="BD76" s="142">
        <f t="shared" si="20"/>
        <v>-295647</v>
      </c>
      <c r="BE76" s="142">
        <f t="shared" si="20"/>
        <v>-1525633</v>
      </c>
      <c r="BF76" s="166">
        <f t="shared" si="20"/>
        <v>-1535234</v>
      </c>
    </row>
    <row r="77" spans="1:58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7">
        <v>14382443</v>
      </c>
      <c r="AK77" s="507">
        <v>14930029</v>
      </c>
      <c r="AL77" s="507"/>
      <c r="AM77" s="507"/>
      <c r="AN77" s="507"/>
      <c r="AO77" s="507"/>
      <c r="AP77" s="507"/>
      <c r="AQ77" s="507"/>
      <c r="AR77" s="507"/>
      <c r="AS77" s="507"/>
      <c r="AT77" s="507"/>
      <c r="AU77" s="507"/>
      <c r="AV77" s="507"/>
      <c r="AW77" s="325">
        <f t="shared" si="20"/>
        <v>-572103</v>
      </c>
      <c r="AX77" s="142">
        <f t="shared" si="20"/>
        <v>-296977</v>
      </c>
      <c r="AY77" s="142">
        <f t="shared" si="20"/>
        <v>-1338759</v>
      </c>
      <c r="AZ77" s="142">
        <f t="shared" si="20"/>
        <v>-5521817</v>
      </c>
      <c r="BA77" s="142">
        <f t="shared" si="20"/>
        <v>2986505</v>
      </c>
      <c r="BB77" s="142">
        <f t="shared" si="20"/>
        <v>-2324097</v>
      </c>
      <c r="BC77" s="142">
        <f t="shared" si="20"/>
        <v>-1363424</v>
      </c>
      <c r="BD77" s="142">
        <f t="shared" si="20"/>
        <v>-49718</v>
      </c>
      <c r="BE77" s="142">
        <f t="shared" si="20"/>
        <v>-9361849</v>
      </c>
      <c r="BF77" s="166">
        <f t="shared" si="20"/>
        <v>7540731</v>
      </c>
    </row>
    <row r="78" spans="1:58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21">SUM(AI73:AI77)</f>
        <v>34686495</v>
      </c>
      <c r="AJ78" s="557">
        <v>60555067</v>
      </c>
      <c r="AK78" s="507">
        <v>74803535</v>
      </c>
      <c r="AL78" s="507"/>
      <c r="AM78" s="507"/>
      <c r="AN78" s="507"/>
      <c r="AO78" s="507"/>
      <c r="AP78" s="507"/>
      <c r="AQ78" s="507"/>
      <c r="AR78" s="507"/>
      <c r="AS78" s="507"/>
      <c r="AT78" s="507"/>
      <c r="AU78" s="507"/>
      <c r="AV78" s="507"/>
      <c r="AW78" s="325">
        <f t="shared" si="20"/>
        <v>-15891589</v>
      </c>
      <c r="AX78" s="142">
        <f t="shared" si="20"/>
        <v>-1973207</v>
      </c>
      <c r="AY78" s="142">
        <f t="shared" si="20"/>
        <v>3727883</v>
      </c>
      <c r="AZ78" s="142">
        <f t="shared" si="20"/>
        <v>-6628887</v>
      </c>
      <c r="BA78" s="142">
        <f t="shared" si="20"/>
        <v>2193381</v>
      </c>
      <c r="BB78" s="142">
        <f t="shared" si="20"/>
        <v>-2343432</v>
      </c>
      <c r="BC78" s="142">
        <f t="shared" si="20"/>
        <v>-1586049</v>
      </c>
      <c r="BD78" s="142">
        <f t="shared" si="20"/>
        <v>-844139</v>
      </c>
      <c r="BE78" s="142">
        <f t="shared" si="20"/>
        <v>-14607181</v>
      </c>
      <c r="BF78" s="166">
        <f t="shared" si="20"/>
        <v>-776938</v>
      </c>
    </row>
    <row r="79" spans="1:58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9"/>
      <c r="AK79" s="280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61">
        <v>43890121.200000003</v>
      </c>
      <c r="AK80" s="283">
        <v>56306074.18999999</v>
      </c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327">
        <f t="shared" ref="AW80:BF85" si="22">O80-C80</f>
        <v>-5328246.7800000086</v>
      </c>
      <c r="AX80" s="150">
        <f t="shared" si="22"/>
        <v>3097871.8699999936</v>
      </c>
      <c r="AY80" s="150">
        <f t="shared" si="22"/>
        <v>6052112.3200000003</v>
      </c>
      <c r="AZ80" s="150">
        <f t="shared" si="22"/>
        <v>179787.14999999944</v>
      </c>
      <c r="BA80" s="150">
        <f t="shared" si="22"/>
        <v>58530.699999999255</v>
      </c>
      <c r="BB80" s="150">
        <f t="shared" si="22"/>
        <v>352998.20000000112</v>
      </c>
      <c r="BC80" s="150">
        <f t="shared" si="22"/>
        <v>368140.12999999989</v>
      </c>
      <c r="BD80" s="150">
        <f t="shared" si="22"/>
        <v>-36871.280000000261</v>
      </c>
      <c r="BE80" s="150">
        <f t="shared" si="22"/>
        <v>-2987927.5200000014</v>
      </c>
      <c r="BF80" s="169">
        <f t="shared" si="22"/>
        <v>-2754425.7200000063</v>
      </c>
    </row>
    <row r="81" spans="1:58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61">
        <v>4116047.06</v>
      </c>
      <c r="AK81" s="283">
        <v>5114213.7799999993</v>
      </c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327">
        <f t="shared" si="22"/>
        <v>-579389.7200000002</v>
      </c>
      <c r="AX81" s="150">
        <f t="shared" si="22"/>
        <v>236633.80999999959</v>
      </c>
      <c r="AY81" s="150">
        <f t="shared" si="22"/>
        <v>598145.57000000007</v>
      </c>
      <c r="AZ81" s="150">
        <f t="shared" si="22"/>
        <v>20958.969999999972</v>
      </c>
      <c r="BA81" s="150">
        <f t="shared" si="22"/>
        <v>-8536.1199999999953</v>
      </c>
      <c r="BB81" s="150">
        <f t="shared" si="22"/>
        <v>49555.389999999956</v>
      </c>
      <c r="BC81" s="150">
        <f t="shared" si="22"/>
        <v>33219.260000000068</v>
      </c>
      <c r="BD81" s="150">
        <f t="shared" si="22"/>
        <v>44130.399999999907</v>
      </c>
      <c r="BE81" s="150">
        <f t="shared" si="22"/>
        <v>-225870.78000000026</v>
      </c>
      <c r="BF81" s="169">
        <f t="shared" si="22"/>
        <v>-73845.25</v>
      </c>
    </row>
    <row r="82" spans="1:58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61">
        <v>8438442.9700000007</v>
      </c>
      <c r="AK82" s="283">
        <v>11512196.689999999</v>
      </c>
      <c r="AL82" s="283"/>
      <c r="AM82" s="283"/>
      <c r="AN82" s="283"/>
      <c r="AO82" s="283"/>
      <c r="AP82" s="283"/>
      <c r="AQ82" s="283"/>
      <c r="AR82" s="283"/>
      <c r="AS82" s="283"/>
      <c r="AT82" s="283"/>
      <c r="AU82" s="283"/>
      <c r="AV82" s="283"/>
      <c r="AW82" s="327">
        <f t="shared" si="22"/>
        <v>-1442105.7799999993</v>
      </c>
      <c r="AX82" s="150">
        <f t="shared" si="22"/>
        <v>82943.400000000373</v>
      </c>
      <c r="AY82" s="150">
        <f t="shared" si="22"/>
        <v>692039.5700000003</v>
      </c>
      <c r="AZ82" s="150">
        <f t="shared" si="22"/>
        <v>-225817.4700000002</v>
      </c>
      <c r="BA82" s="150">
        <f t="shared" si="22"/>
        <v>-172974.4299999997</v>
      </c>
      <c r="BB82" s="150">
        <f t="shared" si="22"/>
        <v>-26203.639999999898</v>
      </c>
      <c r="BC82" s="150">
        <f t="shared" si="22"/>
        <v>-31675.469999999972</v>
      </c>
      <c r="BD82" s="150">
        <f t="shared" si="22"/>
        <v>-106126.29000000004</v>
      </c>
      <c r="BE82" s="150">
        <f t="shared" si="22"/>
        <v>-879986.56</v>
      </c>
      <c r="BF82" s="169">
        <f t="shared" si="22"/>
        <v>-1379707.5</v>
      </c>
    </row>
    <row r="83" spans="1:58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61">
        <v>10546772.840000002</v>
      </c>
      <c r="AK83" s="283">
        <v>13537454.25</v>
      </c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327">
        <f t="shared" si="22"/>
        <v>-1124371.6500000004</v>
      </c>
      <c r="AX83" s="150">
        <f t="shared" si="22"/>
        <v>320523.77999999933</v>
      </c>
      <c r="AY83" s="150">
        <f t="shared" si="22"/>
        <v>347069.33000000007</v>
      </c>
      <c r="AZ83" s="150">
        <f t="shared" si="22"/>
        <v>-457118.25</v>
      </c>
      <c r="BA83" s="150">
        <f t="shared" si="22"/>
        <v>-91623.34999999986</v>
      </c>
      <c r="BB83" s="150">
        <f t="shared" si="22"/>
        <v>-19366.290000000037</v>
      </c>
      <c r="BC83" s="150">
        <f t="shared" si="22"/>
        <v>-8521.339999999851</v>
      </c>
      <c r="BD83" s="150">
        <f t="shared" si="22"/>
        <v>15850.35999999987</v>
      </c>
      <c r="BE83" s="150">
        <f t="shared" si="22"/>
        <v>-979199.43000000017</v>
      </c>
      <c r="BF83" s="169">
        <f t="shared" si="22"/>
        <v>-679757.0700000003</v>
      </c>
    </row>
    <row r="84" spans="1:58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61">
        <v>7939244.7299999995</v>
      </c>
      <c r="AK84" s="283">
        <v>9503921.3300000001</v>
      </c>
      <c r="AL84" s="283"/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327">
        <f t="shared" si="22"/>
        <v>-25291.060000000522</v>
      </c>
      <c r="AX84" s="150">
        <f t="shared" si="22"/>
        <v>835215.63000000175</v>
      </c>
      <c r="AY84" s="150">
        <f t="shared" si="22"/>
        <v>493862.37000000104</v>
      </c>
      <c r="AZ84" s="150">
        <f t="shared" si="22"/>
        <v>-1108424.43</v>
      </c>
      <c r="BA84" s="150">
        <f t="shared" si="22"/>
        <v>316761.40999999968</v>
      </c>
      <c r="BB84" s="150">
        <f t="shared" si="22"/>
        <v>220053.63000000035</v>
      </c>
      <c r="BC84" s="150">
        <f t="shared" si="22"/>
        <v>501583.91000000038</v>
      </c>
      <c r="BD84" s="150">
        <f t="shared" si="22"/>
        <v>312314.80999999982</v>
      </c>
      <c r="BE84" s="150">
        <f t="shared" si="22"/>
        <v>-2793338.6300000008</v>
      </c>
      <c r="BF84" s="169">
        <f t="shared" si="22"/>
        <v>2114915.2400000002</v>
      </c>
    </row>
    <row r="85" spans="1:58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23">SUM(AI80:AI84)</f>
        <v>37847690.129999995</v>
      </c>
      <c r="AJ85" s="561">
        <v>74930628.800000012</v>
      </c>
      <c r="AK85" s="283">
        <v>95973860.239999995</v>
      </c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329">
        <f t="shared" si="22"/>
        <v>-8499404.990000017</v>
      </c>
      <c r="AX85" s="159">
        <f t="shared" si="22"/>
        <v>4573188.4899999946</v>
      </c>
      <c r="AY85" s="159">
        <f t="shared" si="22"/>
        <v>8183229.1600000039</v>
      </c>
      <c r="AZ85" s="159">
        <f t="shared" si="22"/>
        <v>-1590614.0300000012</v>
      </c>
      <c r="BA85" s="159">
        <f t="shared" si="22"/>
        <v>102158.20999999903</v>
      </c>
      <c r="BB85" s="159">
        <f t="shared" si="22"/>
        <v>577037.29000000283</v>
      </c>
      <c r="BC85" s="159">
        <f t="shared" si="22"/>
        <v>862746.49000000022</v>
      </c>
      <c r="BD85" s="159">
        <f t="shared" si="22"/>
        <v>229298</v>
      </c>
      <c r="BE85" s="159">
        <f t="shared" si="22"/>
        <v>-7866322.9199999981</v>
      </c>
      <c r="BF85" s="173">
        <f t="shared" si="22"/>
        <v>-2772820.3000000119</v>
      </c>
    </row>
    <row r="86" spans="1:58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62"/>
      <c r="AK86" s="543"/>
      <c r="AL86" s="543"/>
      <c r="AM86" s="543"/>
      <c r="AN86" s="543"/>
      <c r="AO86" s="543"/>
      <c r="AP86" s="543"/>
      <c r="AQ86" s="543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62"/>
      <c r="AK87" s="543"/>
      <c r="AL87" s="543"/>
      <c r="AM87" s="543"/>
      <c r="AN87" s="543"/>
      <c r="AO87" s="543"/>
      <c r="AP87" s="543"/>
      <c r="AQ87" s="543"/>
      <c r="AR87" s="543"/>
      <c r="AS87" s="543"/>
      <c r="AT87" s="543"/>
      <c r="AU87" s="543"/>
      <c r="AV87" s="543"/>
      <c r="AW87" s="382">
        <f t="shared" ref="AW87:BF92" si="24">O87-C87</f>
        <v>0</v>
      </c>
      <c r="AX87" s="383">
        <f t="shared" si="24"/>
        <v>0</v>
      </c>
      <c r="AY87" s="383">
        <f t="shared" si="24"/>
        <v>0</v>
      </c>
      <c r="AZ87" s="383">
        <f t="shared" si="24"/>
        <v>0</v>
      </c>
      <c r="BA87" s="383">
        <f t="shared" si="24"/>
        <v>0</v>
      </c>
      <c r="BB87" s="383">
        <f t="shared" si="24"/>
        <v>0</v>
      </c>
      <c r="BC87" s="383">
        <f t="shared" si="24"/>
        <v>0</v>
      </c>
      <c r="BD87" s="383">
        <f t="shared" si="24"/>
        <v>0</v>
      </c>
      <c r="BE87" s="383">
        <f t="shared" si="24"/>
        <v>0</v>
      </c>
      <c r="BF87" s="384">
        <f t="shared" si="24"/>
        <v>0</v>
      </c>
    </row>
    <row r="88" spans="1:58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62"/>
      <c r="AK88" s="543"/>
      <c r="AL88" s="543"/>
      <c r="AM88" s="543"/>
      <c r="AN88" s="543"/>
      <c r="AO88" s="543"/>
      <c r="AP88" s="543"/>
      <c r="AQ88" s="543"/>
      <c r="AR88" s="543"/>
      <c r="AS88" s="543"/>
      <c r="AT88" s="543"/>
      <c r="AU88" s="543"/>
      <c r="AV88" s="543"/>
      <c r="AW88" s="382">
        <f t="shared" si="24"/>
        <v>0</v>
      </c>
      <c r="AX88" s="383">
        <f t="shared" si="24"/>
        <v>0</v>
      </c>
      <c r="AY88" s="383">
        <f t="shared" si="24"/>
        <v>0</v>
      </c>
      <c r="AZ88" s="383">
        <f t="shared" si="24"/>
        <v>0</v>
      </c>
      <c r="BA88" s="383">
        <f t="shared" si="24"/>
        <v>0</v>
      </c>
      <c r="BB88" s="383">
        <f t="shared" si="24"/>
        <v>0</v>
      </c>
      <c r="BC88" s="383">
        <f t="shared" si="24"/>
        <v>0</v>
      </c>
      <c r="BD88" s="383">
        <f t="shared" si="24"/>
        <v>0</v>
      </c>
      <c r="BE88" s="383">
        <f t="shared" si="24"/>
        <v>0</v>
      </c>
      <c r="BF88" s="384">
        <f t="shared" si="24"/>
        <v>0</v>
      </c>
    </row>
    <row r="89" spans="1:58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62"/>
      <c r="AK89" s="543"/>
      <c r="AL89" s="543"/>
      <c r="AM89" s="543"/>
      <c r="AN89" s="543"/>
      <c r="AO89" s="543"/>
      <c r="AP89" s="543"/>
      <c r="AQ89" s="543"/>
      <c r="AR89" s="543"/>
      <c r="AS89" s="543"/>
      <c r="AT89" s="543"/>
      <c r="AU89" s="543"/>
      <c r="AV89" s="543"/>
      <c r="AW89" s="382">
        <f t="shared" si="24"/>
        <v>0</v>
      </c>
      <c r="AX89" s="383">
        <f t="shared" si="24"/>
        <v>0</v>
      </c>
      <c r="AY89" s="383">
        <f t="shared" si="24"/>
        <v>0</v>
      </c>
      <c r="AZ89" s="383">
        <f t="shared" si="24"/>
        <v>0</v>
      </c>
      <c r="BA89" s="383">
        <f t="shared" si="24"/>
        <v>0</v>
      </c>
      <c r="BB89" s="383">
        <f t="shared" si="24"/>
        <v>0</v>
      </c>
      <c r="BC89" s="383">
        <f t="shared" si="24"/>
        <v>0</v>
      </c>
      <c r="BD89" s="383">
        <f t="shared" si="24"/>
        <v>0</v>
      </c>
      <c r="BE89" s="383">
        <f t="shared" si="24"/>
        <v>0</v>
      </c>
      <c r="BF89" s="384">
        <f t="shared" si="24"/>
        <v>0</v>
      </c>
    </row>
    <row r="90" spans="1:58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62"/>
      <c r="AK90" s="543"/>
      <c r="AL90" s="543"/>
      <c r="AM90" s="543"/>
      <c r="AN90" s="543"/>
      <c r="AO90" s="543"/>
      <c r="AP90" s="543"/>
      <c r="AQ90" s="543"/>
      <c r="AR90" s="543"/>
      <c r="AS90" s="543"/>
      <c r="AT90" s="543"/>
      <c r="AU90" s="543"/>
      <c r="AV90" s="543"/>
      <c r="AW90" s="382">
        <f t="shared" si="24"/>
        <v>0</v>
      </c>
      <c r="AX90" s="383">
        <f t="shared" si="24"/>
        <v>0</v>
      </c>
      <c r="AY90" s="383">
        <f t="shared" si="24"/>
        <v>0</v>
      </c>
      <c r="AZ90" s="383">
        <f t="shared" si="24"/>
        <v>0</v>
      </c>
      <c r="BA90" s="383">
        <f t="shared" si="24"/>
        <v>0</v>
      </c>
      <c r="BB90" s="383">
        <f t="shared" si="24"/>
        <v>0</v>
      </c>
      <c r="BC90" s="383">
        <f t="shared" si="24"/>
        <v>0</v>
      </c>
      <c r="BD90" s="383">
        <f t="shared" si="24"/>
        <v>0</v>
      </c>
      <c r="BE90" s="383">
        <f t="shared" si="24"/>
        <v>0</v>
      </c>
      <c r="BF90" s="384">
        <f t="shared" si="24"/>
        <v>0</v>
      </c>
    </row>
    <row r="91" spans="1:58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62"/>
      <c r="AK91" s="543"/>
      <c r="AL91" s="543"/>
      <c r="AM91" s="543"/>
      <c r="AN91" s="543"/>
      <c r="AO91" s="543"/>
      <c r="AP91" s="543"/>
      <c r="AQ91" s="543"/>
      <c r="AR91" s="543"/>
      <c r="AS91" s="543"/>
      <c r="AT91" s="543"/>
      <c r="AU91" s="543"/>
      <c r="AV91" s="543"/>
      <c r="AW91" s="382">
        <f t="shared" si="24"/>
        <v>0</v>
      </c>
      <c r="AX91" s="383">
        <f t="shared" si="24"/>
        <v>0</v>
      </c>
      <c r="AY91" s="383">
        <f t="shared" si="24"/>
        <v>0</v>
      </c>
      <c r="AZ91" s="383">
        <f t="shared" si="24"/>
        <v>0</v>
      </c>
      <c r="BA91" s="383">
        <f t="shared" si="24"/>
        <v>0</v>
      </c>
      <c r="BB91" s="383">
        <f t="shared" si="24"/>
        <v>0</v>
      </c>
      <c r="BC91" s="383">
        <f t="shared" si="24"/>
        <v>0</v>
      </c>
      <c r="BD91" s="383">
        <f t="shared" si="24"/>
        <v>0</v>
      </c>
      <c r="BE91" s="383">
        <f t="shared" si="24"/>
        <v>0</v>
      </c>
      <c r="BF91" s="384">
        <f t="shared" si="24"/>
        <v>0</v>
      </c>
    </row>
    <row r="92" spans="1:58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25">SUM(AI87:AI91)</f>
        <v>0</v>
      </c>
      <c r="AJ92" s="562">
        <v>0</v>
      </c>
      <c r="AK92" s="543">
        <v>0</v>
      </c>
      <c r="AL92" s="543"/>
      <c r="AM92" s="543"/>
      <c r="AN92" s="543"/>
      <c r="AO92" s="543"/>
      <c r="AP92" s="543"/>
      <c r="AQ92" s="543"/>
      <c r="AR92" s="543"/>
      <c r="AS92" s="543"/>
      <c r="AT92" s="543"/>
      <c r="AU92" s="543"/>
      <c r="AV92" s="543"/>
      <c r="AW92" s="370">
        <f t="shared" si="24"/>
        <v>0</v>
      </c>
      <c r="AX92" s="175">
        <f t="shared" si="24"/>
        <v>0</v>
      </c>
      <c r="AY92" s="175">
        <f t="shared" si="24"/>
        <v>0</v>
      </c>
      <c r="AZ92" s="175">
        <f t="shared" si="24"/>
        <v>0</v>
      </c>
      <c r="BA92" s="175">
        <f t="shared" si="24"/>
        <v>0</v>
      </c>
      <c r="BB92" s="175">
        <f t="shared" si="24"/>
        <v>0</v>
      </c>
      <c r="BC92" s="175">
        <f t="shared" si="24"/>
        <v>0</v>
      </c>
      <c r="BD92" s="175">
        <f t="shared" si="24"/>
        <v>0</v>
      </c>
      <c r="BE92" s="175">
        <f t="shared" si="24"/>
        <v>0</v>
      </c>
      <c r="BF92" s="381">
        <f t="shared" si="24"/>
        <v>0</v>
      </c>
    </row>
    <row r="93" spans="1:58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61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26">AF80+AF87</f>
        <v>6479548.0099999988</v>
      </c>
      <c r="AG94" s="283">
        <v>6816766.7699999996</v>
      </c>
      <c r="AH94" s="283">
        <v>7966330.1600000001</v>
      </c>
      <c r="AI94" s="283">
        <f t="shared" ref="AI94:AI98" si="27">AI80+AI87</f>
        <v>21714508.009999998</v>
      </c>
      <c r="AJ94" s="561">
        <v>43890121.200000003</v>
      </c>
      <c r="AK94" s="283">
        <v>56306074.18999999</v>
      </c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329">
        <f t="shared" ref="AW94:BF99" si="28">O94-C94</f>
        <v>-5328246.7800000086</v>
      </c>
      <c r="AX94" s="159">
        <f t="shared" si="28"/>
        <v>3097871.8699999936</v>
      </c>
      <c r="AY94" s="159">
        <f t="shared" si="28"/>
        <v>6052112.3200000003</v>
      </c>
      <c r="AZ94" s="159">
        <f t="shared" si="28"/>
        <v>179787.14999999944</v>
      </c>
      <c r="BA94" s="159">
        <f t="shared" si="28"/>
        <v>58530.699999999255</v>
      </c>
      <c r="BB94" s="159">
        <f t="shared" si="28"/>
        <v>352998.20000000112</v>
      </c>
      <c r="BC94" s="159">
        <f t="shared" si="28"/>
        <v>368140.12999999989</v>
      </c>
      <c r="BD94" s="159">
        <f t="shared" si="28"/>
        <v>-36871.280000000261</v>
      </c>
      <c r="BE94" s="159">
        <f t="shared" si="28"/>
        <v>-2987927.5200000014</v>
      </c>
      <c r="BF94" s="173">
        <f t="shared" si="28"/>
        <v>-2754425.7200000063</v>
      </c>
    </row>
    <row r="95" spans="1:58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26"/>
        <v>679604.6399999999</v>
      </c>
      <c r="AG95" s="283">
        <v>708139.05</v>
      </c>
      <c r="AH95" s="283">
        <v>781986.11</v>
      </c>
      <c r="AI95" s="283">
        <f t="shared" si="27"/>
        <v>1974854.92</v>
      </c>
      <c r="AJ95" s="561">
        <v>4116047.06</v>
      </c>
      <c r="AK95" s="283">
        <v>5114213.7799999993</v>
      </c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329">
        <f t="shared" si="28"/>
        <v>-579389.7200000002</v>
      </c>
      <c r="AX95" s="159">
        <f t="shared" si="28"/>
        <v>236633.80999999959</v>
      </c>
      <c r="AY95" s="159">
        <f t="shared" si="28"/>
        <v>598145.57000000007</v>
      </c>
      <c r="AZ95" s="159">
        <f t="shared" si="28"/>
        <v>20958.969999999972</v>
      </c>
      <c r="BA95" s="159">
        <f t="shared" si="28"/>
        <v>-8536.1199999999953</v>
      </c>
      <c r="BB95" s="159">
        <f t="shared" si="28"/>
        <v>49555.389999999956</v>
      </c>
      <c r="BC95" s="159">
        <f t="shared" si="28"/>
        <v>33219.260000000068</v>
      </c>
      <c r="BD95" s="159">
        <f t="shared" si="28"/>
        <v>44130.399999999907</v>
      </c>
      <c r="BE95" s="159">
        <f t="shared" si="28"/>
        <v>-225870.78000000026</v>
      </c>
      <c r="BF95" s="173">
        <f t="shared" si="28"/>
        <v>-73845.25</v>
      </c>
    </row>
    <row r="96" spans="1:58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26"/>
        <v>1276789.07</v>
      </c>
      <c r="AG96" s="283">
        <v>1362218.85</v>
      </c>
      <c r="AH96" s="283">
        <v>1609908.8499999999</v>
      </c>
      <c r="AI96" s="283">
        <f t="shared" si="27"/>
        <v>4044798.2</v>
      </c>
      <c r="AJ96" s="561">
        <v>8438442.9700000007</v>
      </c>
      <c r="AK96" s="283">
        <v>11512196.689999999</v>
      </c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329">
        <f t="shared" si="28"/>
        <v>-1442105.7799999993</v>
      </c>
      <c r="AX96" s="159">
        <f t="shared" si="28"/>
        <v>82943.400000000373</v>
      </c>
      <c r="AY96" s="159">
        <f t="shared" si="28"/>
        <v>692039.5700000003</v>
      </c>
      <c r="AZ96" s="159">
        <f t="shared" si="28"/>
        <v>-225817.4700000002</v>
      </c>
      <c r="BA96" s="159">
        <f t="shared" si="28"/>
        <v>-172974.4299999997</v>
      </c>
      <c r="BB96" s="159">
        <f t="shared" si="28"/>
        <v>-26203.639999999898</v>
      </c>
      <c r="BC96" s="159">
        <f t="shared" si="28"/>
        <v>-31675.469999999972</v>
      </c>
      <c r="BD96" s="159">
        <f t="shared" si="28"/>
        <v>-106126.29000000004</v>
      </c>
      <c r="BE96" s="159">
        <f t="shared" si="28"/>
        <v>-879986.56</v>
      </c>
      <c r="BF96" s="173">
        <f t="shared" si="28"/>
        <v>-1379707.5</v>
      </c>
    </row>
    <row r="97" spans="1:58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26"/>
        <v>1509772.91</v>
      </c>
      <c r="AG97" s="283">
        <v>1600529.31</v>
      </c>
      <c r="AH97" s="283">
        <v>2118356.86</v>
      </c>
      <c r="AI97" s="283">
        <f t="shared" si="27"/>
        <v>5646312.1100000003</v>
      </c>
      <c r="AJ97" s="561">
        <v>10546772.840000002</v>
      </c>
      <c r="AK97" s="283">
        <v>13537454.25</v>
      </c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329">
        <f t="shared" si="28"/>
        <v>-1124371.6500000004</v>
      </c>
      <c r="AX97" s="159">
        <f t="shared" si="28"/>
        <v>320523.77999999933</v>
      </c>
      <c r="AY97" s="159">
        <f t="shared" si="28"/>
        <v>347069.33000000007</v>
      </c>
      <c r="AZ97" s="159">
        <f t="shared" si="28"/>
        <v>-457118.25</v>
      </c>
      <c r="BA97" s="159">
        <f t="shared" si="28"/>
        <v>-91623.34999999986</v>
      </c>
      <c r="BB97" s="159">
        <f t="shared" si="28"/>
        <v>-19366.290000000037</v>
      </c>
      <c r="BC97" s="159">
        <f t="shared" si="28"/>
        <v>-8521.339999999851</v>
      </c>
      <c r="BD97" s="159">
        <f t="shared" si="28"/>
        <v>15850.35999999987</v>
      </c>
      <c r="BE97" s="159">
        <f t="shared" si="28"/>
        <v>-979199.43000000017</v>
      </c>
      <c r="BF97" s="173">
        <f t="shared" si="28"/>
        <v>-679757.0700000003</v>
      </c>
    </row>
    <row r="98" spans="1:58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26"/>
        <v>2845293.5199999996</v>
      </c>
      <c r="AG98" s="283">
        <v>3131927.08</v>
      </c>
      <c r="AH98" s="283">
        <v>3133550.95</v>
      </c>
      <c r="AI98" s="283">
        <f t="shared" si="27"/>
        <v>4467216.8900000006</v>
      </c>
      <c r="AJ98" s="561">
        <v>7939244.7299999995</v>
      </c>
      <c r="AK98" s="283">
        <v>9503921.3300000001</v>
      </c>
      <c r="AL98" s="283"/>
      <c r="AM98" s="283"/>
      <c r="AN98" s="283"/>
      <c r="AO98" s="283"/>
      <c r="AP98" s="283"/>
      <c r="AQ98" s="283"/>
      <c r="AR98" s="283"/>
      <c r="AS98" s="283"/>
      <c r="AT98" s="283"/>
      <c r="AU98" s="283"/>
      <c r="AV98" s="283"/>
      <c r="AW98" s="329">
        <f t="shared" si="28"/>
        <v>-25291.060000000522</v>
      </c>
      <c r="AX98" s="159">
        <f t="shared" si="28"/>
        <v>835215.63000000175</v>
      </c>
      <c r="AY98" s="159">
        <f t="shared" si="28"/>
        <v>493862.37000000104</v>
      </c>
      <c r="AZ98" s="159">
        <f t="shared" si="28"/>
        <v>-1108424.43</v>
      </c>
      <c r="BA98" s="159">
        <f t="shared" si="28"/>
        <v>316761.40999999968</v>
      </c>
      <c r="BB98" s="159">
        <f t="shared" si="28"/>
        <v>220053.63000000035</v>
      </c>
      <c r="BC98" s="159">
        <f t="shared" si="28"/>
        <v>501583.91000000038</v>
      </c>
      <c r="BD98" s="159">
        <f t="shared" si="28"/>
        <v>312314.80999999982</v>
      </c>
      <c r="BE98" s="159">
        <f t="shared" si="28"/>
        <v>-2793338.6300000008</v>
      </c>
      <c r="BF98" s="173">
        <f t="shared" si="28"/>
        <v>2114915.2400000002</v>
      </c>
    </row>
    <row r="99" spans="1:58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29">SUM(AI94:AI98)</f>
        <v>37847690.129999995</v>
      </c>
      <c r="AJ99" s="561">
        <v>74930628.800000012</v>
      </c>
      <c r="AK99" s="283">
        <v>95973860.239999995</v>
      </c>
      <c r="AL99" s="283"/>
      <c r="AM99" s="283"/>
      <c r="AN99" s="283"/>
      <c r="AO99" s="283"/>
      <c r="AP99" s="283"/>
      <c r="AQ99" s="283"/>
      <c r="AR99" s="283"/>
      <c r="AS99" s="283"/>
      <c r="AT99" s="283"/>
      <c r="AU99" s="283"/>
      <c r="AV99" s="283"/>
      <c r="AW99" s="328">
        <f t="shared" si="28"/>
        <v>-8499404.990000017</v>
      </c>
      <c r="AX99" s="158">
        <f t="shared" si="28"/>
        <v>4573188.4899999946</v>
      </c>
      <c r="AY99" s="158">
        <f t="shared" si="28"/>
        <v>8183229.1600000039</v>
      </c>
      <c r="AZ99" s="158">
        <f t="shared" si="28"/>
        <v>-1590614.0300000012</v>
      </c>
      <c r="BA99" s="158">
        <f t="shared" si="28"/>
        <v>102158.20999999903</v>
      </c>
      <c r="BB99" s="158">
        <f t="shared" si="28"/>
        <v>577037.29000000283</v>
      </c>
      <c r="BC99" s="158">
        <f t="shared" si="28"/>
        <v>862746.49000000022</v>
      </c>
      <c r="BD99" s="158">
        <f t="shared" si="28"/>
        <v>229298</v>
      </c>
      <c r="BE99" s="158">
        <f t="shared" si="28"/>
        <v>-7866322.9199999981</v>
      </c>
      <c r="BF99" s="171">
        <f t="shared" si="28"/>
        <v>-2772820.3000000119</v>
      </c>
    </row>
    <row r="100" spans="1:58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261">
        <f t="shared" ref="AW101:BF106" si="30">O101-C101</f>
        <v>-1165623.4300000072</v>
      </c>
      <c r="AX101" s="66">
        <f t="shared" si="30"/>
        <v>-4322138.2699999884</v>
      </c>
      <c r="AY101" s="66">
        <f t="shared" si="30"/>
        <v>1280738.3899999931</v>
      </c>
      <c r="AZ101" s="66">
        <f t="shared" si="30"/>
        <v>3262961.8200000003</v>
      </c>
      <c r="BA101" s="66">
        <f t="shared" si="30"/>
        <v>-1820651.0299999975</v>
      </c>
      <c r="BB101" s="66">
        <f t="shared" si="30"/>
        <v>-779979.38000000268</v>
      </c>
      <c r="BC101" s="66">
        <f t="shared" si="30"/>
        <v>-191920.75999999791</v>
      </c>
      <c r="BD101" s="66">
        <f t="shared" si="30"/>
        <v>-984401.24000000209</v>
      </c>
      <c r="BE101" s="66">
        <f t="shared" si="30"/>
        <v>-1557458.3800000027</v>
      </c>
      <c r="BF101" s="106">
        <f t="shared" si="30"/>
        <v>-4395239.0400000028</v>
      </c>
    </row>
    <row r="102" spans="1:58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30"/>
        <v>0</v>
      </c>
      <c r="AX102" s="66">
        <f t="shared" si="30"/>
        <v>0</v>
      </c>
      <c r="AY102" s="66">
        <f t="shared" si="30"/>
        <v>0</v>
      </c>
      <c r="AZ102" s="66">
        <f t="shared" si="30"/>
        <v>0</v>
      </c>
      <c r="BA102" s="66">
        <f t="shared" si="30"/>
        <v>0</v>
      </c>
      <c r="BB102" s="66">
        <f t="shared" si="30"/>
        <v>0</v>
      </c>
      <c r="BC102" s="66">
        <f t="shared" si="30"/>
        <v>0</v>
      </c>
      <c r="BD102" s="66">
        <f t="shared" si="30"/>
        <v>0</v>
      </c>
      <c r="BE102" s="66">
        <f t="shared" si="30"/>
        <v>0</v>
      </c>
      <c r="BF102" s="106">
        <f t="shared" si="30"/>
        <v>0</v>
      </c>
    </row>
    <row r="103" spans="1:58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261">
        <f t="shared" si="30"/>
        <v>-2937218.609999992</v>
      </c>
      <c r="AX103" s="66">
        <f t="shared" si="30"/>
        <v>-3310425.7299999967</v>
      </c>
      <c r="AY103" s="66">
        <f t="shared" si="30"/>
        <v>-318986.56000000052</v>
      </c>
      <c r="AZ103" s="66">
        <f t="shared" si="30"/>
        <v>2740156.4499999993</v>
      </c>
      <c r="BA103" s="66">
        <f t="shared" si="30"/>
        <v>410315.24999999907</v>
      </c>
      <c r="BB103" s="66">
        <f t="shared" si="30"/>
        <v>-180332.43999999948</v>
      </c>
      <c r="BC103" s="66">
        <f t="shared" si="30"/>
        <v>609842.33000000101</v>
      </c>
      <c r="BD103" s="66">
        <f t="shared" si="30"/>
        <v>391077.40999999922</v>
      </c>
      <c r="BE103" s="66">
        <f t="shared" si="30"/>
        <v>310011.89999999944</v>
      </c>
      <c r="BF103" s="106">
        <f t="shared" si="30"/>
        <v>-2963895.700000003</v>
      </c>
    </row>
    <row r="104" spans="1:58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30"/>
        <v>0</v>
      </c>
      <c r="AX104" s="66">
        <f t="shared" si="30"/>
        <v>0</v>
      </c>
      <c r="AY104" s="66">
        <f t="shared" si="30"/>
        <v>0</v>
      </c>
      <c r="AZ104" s="66">
        <f t="shared" si="30"/>
        <v>0</v>
      </c>
      <c r="BA104" s="66">
        <f t="shared" si="30"/>
        <v>0</v>
      </c>
      <c r="BB104" s="66">
        <f t="shared" si="30"/>
        <v>0</v>
      </c>
      <c r="BC104" s="66">
        <f t="shared" si="30"/>
        <v>0</v>
      </c>
      <c r="BD104" s="66">
        <f t="shared" si="30"/>
        <v>0</v>
      </c>
      <c r="BE104" s="66">
        <f t="shared" si="30"/>
        <v>0</v>
      </c>
      <c r="BF104" s="106">
        <f t="shared" si="30"/>
        <v>0</v>
      </c>
    </row>
    <row r="105" spans="1:58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30"/>
        <v>0</v>
      </c>
      <c r="AX105" s="66">
        <f t="shared" si="30"/>
        <v>0</v>
      </c>
      <c r="AY105" s="66">
        <f t="shared" si="30"/>
        <v>0</v>
      </c>
      <c r="AZ105" s="66">
        <f t="shared" si="30"/>
        <v>0</v>
      </c>
      <c r="BA105" s="66">
        <f t="shared" si="30"/>
        <v>0</v>
      </c>
      <c r="BB105" s="66">
        <f t="shared" si="30"/>
        <v>0</v>
      </c>
      <c r="BC105" s="66">
        <f t="shared" si="30"/>
        <v>0</v>
      </c>
      <c r="BD105" s="66">
        <f t="shared" si="30"/>
        <v>0</v>
      </c>
      <c r="BE105" s="66">
        <f t="shared" si="30"/>
        <v>0</v>
      </c>
      <c r="BF105" s="106">
        <f t="shared" si="30"/>
        <v>0</v>
      </c>
    </row>
    <row r="106" spans="1:58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K106" si="31">SUM(U101:U105)</f>
        <v>13389369</v>
      </c>
      <c r="V106" s="71">
        <f t="shared" si="31"/>
        <v>14287455</v>
      </c>
      <c r="W106" s="71">
        <f t="shared" si="31"/>
        <v>16227846</v>
      </c>
      <c r="X106" s="106">
        <f t="shared" si="31"/>
        <v>37225835</v>
      </c>
      <c r="Y106" s="298">
        <f t="shared" si="31"/>
        <v>62755447</v>
      </c>
      <c r="Z106" s="78">
        <f t="shared" si="31"/>
        <v>74034074</v>
      </c>
      <c r="AA106" s="78">
        <f t="shared" si="31"/>
        <v>94408791</v>
      </c>
      <c r="AB106" s="78">
        <f t="shared" si="31"/>
        <v>70793022</v>
      </c>
      <c r="AC106" s="78">
        <f t="shared" si="31"/>
        <v>52491341</v>
      </c>
      <c r="AD106" s="78">
        <f t="shared" si="31"/>
        <v>35501519</v>
      </c>
      <c r="AE106" s="78">
        <f t="shared" si="31"/>
        <v>22491995.670000002</v>
      </c>
      <c r="AF106" s="78">
        <f t="shared" si="31"/>
        <v>19448730.949999999</v>
      </c>
      <c r="AG106" s="78">
        <f t="shared" si="31"/>
        <v>17473493.580000002</v>
      </c>
      <c r="AH106" s="78">
        <f t="shared" si="31"/>
        <v>18510384.670000002</v>
      </c>
      <c r="AI106" s="78">
        <f t="shared" si="31"/>
        <v>27289497.260000002</v>
      </c>
      <c r="AJ106" s="488">
        <f t="shared" si="31"/>
        <v>50610418.359999999</v>
      </c>
      <c r="AK106" s="78">
        <f t="shared" si="31"/>
        <v>68226153.899999991</v>
      </c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298">
        <f t="shared" si="30"/>
        <v>-4102842.0400000066</v>
      </c>
      <c r="AX106" s="60">
        <f t="shared" si="30"/>
        <v>-7632563.9999999851</v>
      </c>
      <c r="AY106" s="59">
        <f t="shared" si="30"/>
        <v>961751.82999999076</v>
      </c>
      <c r="AZ106" s="59">
        <f t="shared" si="30"/>
        <v>6003118.2699999996</v>
      </c>
      <c r="BA106" s="59">
        <f t="shared" si="30"/>
        <v>-1410335.7799999975</v>
      </c>
      <c r="BB106" s="59">
        <f t="shared" si="30"/>
        <v>-960311.8200000003</v>
      </c>
      <c r="BC106" s="59">
        <f t="shared" si="30"/>
        <v>417921.57000000402</v>
      </c>
      <c r="BD106" s="59">
        <f t="shared" si="30"/>
        <v>-593323.83000000194</v>
      </c>
      <c r="BE106" s="59">
        <f t="shared" si="30"/>
        <v>-1247446.4800000042</v>
      </c>
      <c r="BF106" s="107">
        <f t="shared" si="30"/>
        <v>-7359134.7400000095</v>
      </c>
    </row>
    <row r="107" spans="1:58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/>
      <c r="AM108" s="361"/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00">
        <f t="shared" ref="AW108:BF113" si="32">O108-C108</f>
        <v>-310</v>
      </c>
      <c r="AX108" s="86">
        <f t="shared" si="32"/>
        <v>-563</v>
      </c>
      <c r="AY108" s="86">
        <f t="shared" si="32"/>
        <v>-4149</v>
      </c>
      <c r="AZ108" s="86">
        <f t="shared" si="32"/>
        <v>16396</v>
      </c>
      <c r="BA108" s="86">
        <f t="shared" si="32"/>
        <v>550</v>
      </c>
      <c r="BB108" s="86">
        <f t="shared" si="32"/>
        <v>1705</v>
      </c>
      <c r="BC108" s="86">
        <f t="shared" si="32"/>
        <v>8682</v>
      </c>
      <c r="BD108" s="86">
        <f t="shared" si="32"/>
        <v>-2247</v>
      </c>
      <c r="BE108" s="86">
        <f t="shared" si="32"/>
        <v>-7215</v>
      </c>
      <c r="BF108" s="332">
        <f t="shared" si="32"/>
        <v>-1183</v>
      </c>
    </row>
    <row r="109" spans="1:58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32"/>
        <v>0</v>
      </c>
      <c r="AX109" s="86">
        <f t="shared" si="32"/>
        <v>0</v>
      </c>
      <c r="AY109" s="86">
        <f t="shared" si="32"/>
        <v>0</v>
      </c>
      <c r="AZ109" s="86">
        <f t="shared" si="32"/>
        <v>0</v>
      </c>
      <c r="BA109" s="86">
        <f t="shared" si="32"/>
        <v>0</v>
      </c>
      <c r="BB109" s="86">
        <f t="shared" si="32"/>
        <v>0</v>
      </c>
      <c r="BC109" s="86">
        <f t="shared" si="32"/>
        <v>0</v>
      </c>
      <c r="BD109" s="86">
        <f t="shared" si="32"/>
        <v>0</v>
      </c>
      <c r="BE109" s="86">
        <f t="shared" si="32"/>
        <v>0</v>
      </c>
      <c r="BF109" s="332">
        <f t="shared" si="32"/>
        <v>0</v>
      </c>
    </row>
    <row r="110" spans="1:58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00">
        <f t="shared" si="32"/>
        <v>-757</v>
      </c>
      <c r="AX110" s="86">
        <f t="shared" si="32"/>
        <v>-1127</v>
      </c>
      <c r="AY110" s="86">
        <f t="shared" si="32"/>
        <v>-1377</v>
      </c>
      <c r="AZ110" s="86">
        <f t="shared" si="32"/>
        <v>-689</v>
      </c>
      <c r="BA110" s="86">
        <f t="shared" si="32"/>
        <v>-1760</v>
      </c>
      <c r="BB110" s="86">
        <f t="shared" si="32"/>
        <v>-2080</v>
      </c>
      <c r="BC110" s="86">
        <f t="shared" si="32"/>
        <v>-980</v>
      </c>
      <c r="BD110" s="86">
        <f t="shared" si="32"/>
        <v>-1469</v>
      </c>
      <c r="BE110" s="86">
        <f t="shared" si="32"/>
        <v>-852</v>
      </c>
      <c r="BF110" s="332">
        <f t="shared" si="32"/>
        <v>-780</v>
      </c>
    </row>
    <row r="111" spans="1:58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32"/>
        <v>0</v>
      </c>
      <c r="AX111" s="86">
        <f t="shared" si="32"/>
        <v>0</v>
      </c>
      <c r="AY111" s="86">
        <f t="shared" si="32"/>
        <v>0</v>
      </c>
      <c r="AZ111" s="86">
        <f t="shared" si="32"/>
        <v>0</v>
      </c>
      <c r="BA111" s="86">
        <f t="shared" si="32"/>
        <v>0</v>
      </c>
      <c r="BB111" s="86">
        <f t="shared" si="32"/>
        <v>0</v>
      </c>
      <c r="BC111" s="86">
        <f t="shared" si="32"/>
        <v>0</v>
      </c>
      <c r="BD111" s="86">
        <f t="shared" si="32"/>
        <v>0</v>
      </c>
      <c r="BE111" s="86">
        <f t="shared" si="32"/>
        <v>0</v>
      </c>
      <c r="BF111" s="332">
        <f t="shared" si="32"/>
        <v>0</v>
      </c>
    </row>
    <row r="112" spans="1:58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32"/>
        <v>0</v>
      </c>
      <c r="AX112" s="86">
        <f t="shared" si="32"/>
        <v>0</v>
      </c>
      <c r="AY112" s="86">
        <f t="shared" si="32"/>
        <v>0</v>
      </c>
      <c r="AZ112" s="86">
        <f t="shared" si="32"/>
        <v>0</v>
      </c>
      <c r="BA112" s="86">
        <f t="shared" si="32"/>
        <v>0</v>
      </c>
      <c r="BB112" s="86">
        <f t="shared" si="32"/>
        <v>0</v>
      </c>
      <c r="BC112" s="86">
        <f t="shared" si="32"/>
        <v>0</v>
      </c>
      <c r="BD112" s="86">
        <f t="shared" si="32"/>
        <v>0</v>
      </c>
      <c r="BE112" s="86">
        <f t="shared" si="32"/>
        <v>0</v>
      </c>
      <c r="BF112" s="332">
        <f t="shared" si="32"/>
        <v>0</v>
      </c>
    </row>
    <row r="113" spans="1:58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2:AK113" si="33">SUM(U108:U110)</f>
        <v>225812</v>
      </c>
      <c r="V113" s="316">
        <f t="shared" si="33"/>
        <v>228599</v>
      </c>
      <c r="W113" s="316">
        <f t="shared" si="33"/>
        <v>210745</v>
      </c>
      <c r="X113" s="492">
        <f t="shared" si="33"/>
        <v>233537</v>
      </c>
      <c r="Y113" s="481">
        <f t="shared" si="33"/>
        <v>238366</v>
      </c>
      <c r="Z113" s="295">
        <f t="shared" si="33"/>
        <v>233289</v>
      </c>
      <c r="AA113" s="295">
        <f t="shared" si="33"/>
        <v>255039</v>
      </c>
      <c r="AB113" s="295">
        <f t="shared" si="33"/>
        <v>244980</v>
      </c>
      <c r="AC113" s="316">
        <f t="shared" si="33"/>
        <v>233196</v>
      </c>
      <c r="AD113" s="316">
        <f t="shared" si="33"/>
        <v>243022</v>
      </c>
      <c r="AE113" s="316">
        <f t="shared" si="33"/>
        <v>240029</v>
      </c>
      <c r="AF113" s="316">
        <f t="shared" si="33"/>
        <v>236345</v>
      </c>
      <c r="AG113" s="316">
        <f t="shared" si="33"/>
        <v>232415</v>
      </c>
      <c r="AH113" s="316">
        <f t="shared" si="33"/>
        <v>232568</v>
      </c>
      <c r="AI113" s="316">
        <f t="shared" si="33"/>
        <v>240707</v>
      </c>
      <c r="AJ113" s="492">
        <f t="shared" si="33"/>
        <v>242760</v>
      </c>
      <c r="AK113" s="481">
        <f t="shared" si="33"/>
        <v>242814</v>
      </c>
      <c r="AL113" s="295"/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301">
        <f t="shared" si="32"/>
        <v>-1067</v>
      </c>
      <c r="AX113" s="49">
        <f t="shared" si="32"/>
        <v>-1690</v>
      </c>
      <c r="AY113" s="49">
        <f t="shared" si="32"/>
        <v>-5526</v>
      </c>
      <c r="AZ113" s="49">
        <f t="shared" si="32"/>
        <v>15707</v>
      </c>
      <c r="BA113" s="49">
        <f t="shared" si="32"/>
        <v>-1210</v>
      </c>
      <c r="BB113" s="49">
        <f t="shared" si="32"/>
        <v>-375</v>
      </c>
      <c r="BC113" s="49">
        <f t="shared" si="32"/>
        <v>7702</v>
      </c>
      <c r="BD113" s="49">
        <f t="shared" si="32"/>
        <v>-3716</v>
      </c>
      <c r="BE113" s="49">
        <f t="shared" si="32"/>
        <v>-8067</v>
      </c>
      <c r="BF113" s="104">
        <f t="shared" si="32"/>
        <v>-1963</v>
      </c>
    </row>
    <row r="114" spans="1:58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34">Q94-Q101</f>
        <v>-9246534.2699999996</v>
      </c>
      <c r="R115" s="66">
        <f t="shared" si="34"/>
        <v>-12362757.51</v>
      </c>
      <c r="S115" s="66">
        <f t="shared" si="34"/>
        <v>-7227461.9199999999</v>
      </c>
      <c r="T115" s="66">
        <f t="shared" si="34"/>
        <v>-4505622.0299999993</v>
      </c>
      <c r="U115" s="71">
        <f t="shared" si="34"/>
        <v>-3287989.2800000003</v>
      </c>
      <c r="V115" s="71">
        <f t="shared" si="34"/>
        <v>-2675865.71</v>
      </c>
      <c r="W115" s="71">
        <f t="shared" ref="W115:AE115" si="35">W94-W101</f>
        <v>5234054.5499999989</v>
      </c>
      <c r="X115" s="106">
        <f t="shared" si="35"/>
        <v>13523545.469999999</v>
      </c>
      <c r="Y115" s="448">
        <f t="shared" si="35"/>
        <v>10972104.07</v>
      </c>
      <c r="Z115" s="71">
        <f t="shared" si="35"/>
        <v>11576950.519999996</v>
      </c>
      <c r="AA115" s="71">
        <f t="shared" si="35"/>
        <v>-11606321</v>
      </c>
      <c r="AB115" s="71">
        <f t="shared" si="35"/>
        <v>-13068299.5</v>
      </c>
      <c r="AC115" s="71">
        <f t="shared" si="35"/>
        <v>-10520991.789999999</v>
      </c>
      <c r="AD115" s="71">
        <f t="shared" si="35"/>
        <v>-11932173.52</v>
      </c>
      <c r="AE115" s="71">
        <f t="shared" si="35"/>
        <v>-8860764.0500000007</v>
      </c>
      <c r="AF115" s="71">
        <f t="shared" ref="AF115:AG115" si="36">AF94-AF101</f>
        <v>-7181800.6800000006</v>
      </c>
      <c r="AG115" s="71">
        <f t="shared" si="36"/>
        <v>-5701242.6100000013</v>
      </c>
      <c r="AH115" s="71">
        <f t="shared" ref="AH115:AI115" si="37">AH94-AH101</f>
        <v>-4463279.1999999993</v>
      </c>
      <c r="AI115" s="71">
        <f t="shared" si="37"/>
        <v>1065245.3699999973</v>
      </c>
      <c r="AJ115" s="106">
        <f t="shared" ref="AJ115:AK115" si="38">AJ94-AJ101</f>
        <v>10312073.700000003</v>
      </c>
      <c r="AK115" s="71">
        <f t="shared" si="38"/>
        <v>8272137.5599999949</v>
      </c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261">
        <f t="shared" ref="AW115:BF120" si="39">O115-C115</f>
        <v>-4162623.3500000015</v>
      </c>
      <c r="AX115" s="66">
        <f t="shared" si="39"/>
        <v>7420010.1399999848</v>
      </c>
      <c r="AY115" s="66">
        <f t="shared" si="39"/>
        <v>4771373.9300000072</v>
      </c>
      <c r="AZ115" s="66">
        <f t="shared" si="39"/>
        <v>-3083174.67</v>
      </c>
      <c r="BA115" s="66">
        <f t="shared" si="39"/>
        <v>1879181.7299999967</v>
      </c>
      <c r="BB115" s="66">
        <f t="shared" si="39"/>
        <v>1132977.5800000038</v>
      </c>
      <c r="BC115" s="66">
        <f t="shared" si="39"/>
        <v>560060.8899999978</v>
      </c>
      <c r="BD115" s="66">
        <f t="shared" si="39"/>
        <v>947529.96000000183</v>
      </c>
      <c r="BE115" s="66">
        <f t="shared" si="39"/>
        <v>-1430469.1399999987</v>
      </c>
      <c r="BF115" s="106">
        <f t="shared" si="39"/>
        <v>1640813.3199999966</v>
      </c>
    </row>
    <row r="116" spans="1:58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40">Q95-Q102</f>
        <v>2005101.99</v>
      </c>
      <c r="R116" s="66">
        <f t="shared" si="40"/>
        <v>817863.76</v>
      </c>
      <c r="S116" s="66">
        <f t="shared" ref="S116:V120" si="41">S95-S102</f>
        <v>543878.47</v>
      </c>
      <c r="T116" s="66">
        <f t="shared" si="41"/>
        <v>507358.35</v>
      </c>
      <c r="U116" s="71">
        <f t="shared" si="41"/>
        <v>514881.67000000004</v>
      </c>
      <c r="V116" s="399">
        <f t="shared" si="41"/>
        <v>679127.25</v>
      </c>
      <c r="W116" s="399">
        <f t="shared" ref="W116:AE116" si="42">W95-W102</f>
        <v>1371103.8399999999</v>
      </c>
      <c r="X116" s="493">
        <f t="shared" si="42"/>
        <v>3395548.8400000003</v>
      </c>
      <c r="Y116" s="448">
        <f t="shared" si="42"/>
        <v>4727667.8499999996</v>
      </c>
      <c r="Z116" s="71">
        <f t="shared" si="42"/>
        <v>5240194.99</v>
      </c>
      <c r="AA116" s="71">
        <f t="shared" si="42"/>
        <v>4537764</v>
      </c>
      <c r="AB116" s="71">
        <f t="shared" si="42"/>
        <v>3043243.33</v>
      </c>
      <c r="AC116" s="71">
        <f t="shared" si="42"/>
        <v>1941427.59</v>
      </c>
      <c r="AD116" s="71">
        <f t="shared" si="42"/>
        <v>931645.93</v>
      </c>
      <c r="AE116" s="71">
        <f t="shared" si="42"/>
        <v>718775.22</v>
      </c>
      <c r="AF116" s="71">
        <f t="shared" ref="AF116:AG116" si="43">AF95-AF102</f>
        <v>679604.6399999999</v>
      </c>
      <c r="AG116" s="71">
        <f t="shared" si="43"/>
        <v>708139.05</v>
      </c>
      <c r="AH116" s="71">
        <f t="shared" ref="AH116:AI116" si="44">AH95-AH102</f>
        <v>781986.11</v>
      </c>
      <c r="AI116" s="71">
        <f t="shared" si="44"/>
        <v>1974854.92</v>
      </c>
      <c r="AJ116" s="106">
        <f t="shared" ref="AJ116:AK116" si="45">AJ95-AJ102</f>
        <v>4116047.06</v>
      </c>
      <c r="AK116" s="71">
        <f t="shared" si="45"/>
        <v>5114213.7799999993</v>
      </c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261">
        <f t="shared" si="39"/>
        <v>-579389.7200000002</v>
      </c>
      <c r="AX116" s="66">
        <f t="shared" si="39"/>
        <v>236633.80999999959</v>
      </c>
      <c r="AY116" s="66">
        <f t="shared" si="39"/>
        <v>598145.57000000007</v>
      </c>
      <c r="AZ116" s="66">
        <f t="shared" si="39"/>
        <v>20958.969999999972</v>
      </c>
      <c r="BA116" s="66">
        <f t="shared" si="39"/>
        <v>-8536.1199999999953</v>
      </c>
      <c r="BB116" s="66">
        <f t="shared" si="39"/>
        <v>49555.389999999956</v>
      </c>
      <c r="BC116" s="66">
        <f t="shared" si="39"/>
        <v>33219.260000000068</v>
      </c>
      <c r="BD116" s="66">
        <f t="shared" si="39"/>
        <v>44130.399999999907</v>
      </c>
      <c r="BE116" s="66">
        <f t="shared" si="39"/>
        <v>-225870.78000000026</v>
      </c>
      <c r="BF116" s="106">
        <f t="shared" si="39"/>
        <v>-73845.25</v>
      </c>
    </row>
    <row r="117" spans="1:58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40"/>
        <v>-12746267.15</v>
      </c>
      <c r="R117" s="66">
        <f t="shared" si="40"/>
        <v>-10038307.130000001</v>
      </c>
      <c r="S117" s="66">
        <f t="shared" si="41"/>
        <v>-5318321.05</v>
      </c>
      <c r="T117" s="66">
        <f t="shared" si="41"/>
        <v>-3445902.29</v>
      </c>
      <c r="U117" s="71">
        <f t="shared" si="41"/>
        <v>-3599578.98</v>
      </c>
      <c r="V117" s="71">
        <f t="shared" si="41"/>
        <v>-3407918.7800000003</v>
      </c>
      <c r="W117" s="71">
        <f t="shared" ref="W117:AE117" si="46">W96-W103</f>
        <v>-2324896.2200000002</v>
      </c>
      <c r="X117" s="106">
        <f t="shared" si="46"/>
        <v>-4723970.7300000004</v>
      </c>
      <c r="Y117" s="448">
        <f t="shared" si="46"/>
        <v>-10585804.680000002</v>
      </c>
      <c r="Z117" s="71">
        <f t="shared" si="46"/>
        <v>-15673653.970000001</v>
      </c>
      <c r="AA117" s="71">
        <f t="shared" si="46"/>
        <v>-25283780</v>
      </c>
      <c r="AB117" s="71">
        <f t="shared" si="46"/>
        <v>-20489734.300000001</v>
      </c>
      <c r="AC117" s="71">
        <f t="shared" si="46"/>
        <v>-19606576.600000001</v>
      </c>
      <c r="AD117" s="71">
        <f t="shared" si="46"/>
        <v>-12549767.789999999</v>
      </c>
      <c r="AE117" s="71">
        <f t="shared" si="46"/>
        <v>-5382303.0999999996</v>
      </c>
      <c r="AF117" s="71">
        <f t="shared" ref="AF117:AG117" si="47">AF96-AF103</f>
        <v>-4510593.1900000004</v>
      </c>
      <c r="AG117" s="71">
        <f t="shared" si="47"/>
        <v>-3593265.35</v>
      </c>
      <c r="AH117" s="71">
        <f t="shared" ref="AH117:AI117" si="48">AH96-AH103</f>
        <v>-4470866.4600000009</v>
      </c>
      <c r="AI117" s="71">
        <f t="shared" si="48"/>
        <v>-2595436.42</v>
      </c>
      <c r="AJ117" s="106">
        <f t="shared" ref="AJ117:AK117" si="49">AJ96-AJ103</f>
        <v>-8593927.8900000025</v>
      </c>
      <c r="AK117" s="71">
        <f t="shared" si="49"/>
        <v>-8680020.5800000001</v>
      </c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261">
        <f t="shared" si="39"/>
        <v>1495112.8299999926</v>
      </c>
      <c r="AX117" s="66">
        <f t="shared" si="39"/>
        <v>3393369.1299999971</v>
      </c>
      <c r="AY117" s="66">
        <f t="shared" si="39"/>
        <v>1011026.1300000008</v>
      </c>
      <c r="AZ117" s="66">
        <f t="shared" si="39"/>
        <v>-2965973.92</v>
      </c>
      <c r="BA117" s="66">
        <f t="shared" si="39"/>
        <v>-583289.67999999877</v>
      </c>
      <c r="BB117" s="66">
        <f t="shared" si="39"/>
        <v>154128.79999999981</v>
      </c>
      <c r="BC117" s="66">
        <f t="shared" si="39"/>
        <v>-641517.80000000121</v>
      </c>
      <c r="BD117" s="66">
        <f t="shared" si="39"/>
        <v>-497203.69999999925</v>
      </c>
      <c r="BE117" s="66">
        <f t="shared" si="39"/>
        <v>-1189998.4599999995</v>
      </c>
      <c r="BF117" s="106">
        <f t="shared" si="39"/>
        <v>1584188.200000003</v>
      </c>
    </row>
    <row r="118" spans="1:58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40"/>
        <v>3816220.45</v>
      </c>
      <c r="R118" s="66">
        <f t="shared" si="40"/>
        <v>1530804.79</v>
      </c>
      <c r="S118" s="66">
        <f t="shared" si="41"/>
        <v>1127531.74</v>
      </c>
      <c r="T118" s="66">
        <f t="shared" si="41"/>
        <v>1043290.0800000001</v>
      </c>
      <c r="U118" s="71">
        <f t="shared" si="41"/>
        <v>1092680.25</v>
      </c>
      <c r="V118" s="71">
        <f t="shared" si="41"/>
        <v>1488845.0899999999</v>
      </c>
      <c r="W118" s="71">
        <f t="shared" ref="W118:AE118" si="50">W97-W104</f>
        <v>3881885.98</v>
      </c>
      <c r="X118" s="106">
        <f t="shared" si="50"/>
        <v>8840450.1099999994</v>
      </c>
      <c r="Y118" s="448">
        <f t="shared" si="50"/>
        <v>11871695.379999999</v>
      </c>
      <c r="Z118" s="71">
        <f t="shared" si="50"/>
        <v>12948824.319999998</v>
      </c>
      <c r="AA118" s="71">
        <f t="shared" si="50"/>
        <v>11263367</v>
      </c>
      <c r="AB118" s="71">
        <f t="shared" si="50"/>
        <v>6797667.0200000014</v>
      </c>
      <c r="AC118" s="71">
        <f t="shared" si="50"/>
        <v>4208333.6900000004</v>
      </c>
      <c r="AD118" s="71">
        <f t="shared" si="50"/>
        <v>1806339.9699999997</v>
      </c>
      <c r="AE118" s="71">
        <f t="shared" si="50"/>
        <v>1560608.85</v>
      </c>
      <c r="AF118" s="71">
        <f t="shared" ref="AF118:AG118" si="51">AF97-AF104</f>
        <v>1509772.91</v>
      </c>
      <c r="AG118" s="71">
        <f t="shared" si="51"/>
        <v>1600529.31</v>
      </c>
      <c r="AH118" s="71">
        <f t="shared" ref="AH118:AI118" si="52">AH97-AH104</f>
        <v>2118356.86</v>
      </c>
      <c r="AI118" s="71">
        <f t="shared" si="52"/>
        <v>5646312.1100000003</v>
      </c>
      <c r="AJ118" s="106">
        <f t="shared" ref="AJ118:AK118" si="53">AJ97-AJ104</f>
        <v>10546772.840000002</v>
      </c>
      <c r="AK118" s="71">
        <f t="shared" si="53"/>
        <v>13537454.25</v>
      </c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261">
        <f t="shared" si="39"/>
        <v>-1124371.6500000004</v>
      </c>
      <c r="AX118" s="66">
        <f t="shared" si="39"/>
        <v>320523.77999999933</v>
      </c>
      <c r="AY118" s="66">
        <f t="shared" si="39"/>
        <v>347069.33000000007</v>
      </c>
      <c r="AZ118" s="66">
        <f t="shared" si="39"/>
        <v>-457118.25</v>
      </c>
      <c r="BA118" s="66">
        <f t="shared" si="39"/>
        <v>-91623.34999999986</v>
      </c>
      <c r="BB118" s="66">
        <f t="shared" si="39"/>
        <v>-19366.290000000037</v>
      </c>
      <c r="BC118" s="66">
        <f t="shared" si="39"/>
        <v>-8521.339999999851</v>
      </c>
      <c r="BD118" s="66">
        <f t="shared" si="39"/>
        <v>15850.35999999987</v>
      </c>
      <c r="BE118" s="66">
        <f t="shared" si="39"/>
        <v>-979199.43000000017</v>
      </c>
      <c r="BF118" s="106">
        <f t="shared" si="39"/>
        <v>-679757.0700000003</v>
      </c>
    </row>
    <row r="119" spans="1:58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40"/>
        <v>5294733.4700000007</v>
      </c>
      <c r="R119" s="66">
        <f t="shared" si="40"/>
        <v>1384909.6700000002</v>
      </c>
      <c r="S119" s="66">
        <f t="shared" si="41"/>
        <v>1663024.5699999998</v>
      </c>
      <c r="T119" s="66">
        <f t="shared" si="41"/>
        <v>2275428.62</v>
      </c>
      <c r="U119" s="71">
        <f t="shared" si="41"/>
        <v>2220529.1500000004</v>
      </c>
      <c r="V119" s="71">
        <f t="shared" si="41"/>
        <v>2205324.42</v>
      </c>
      <c r="W119" s="71">
        <f t="shared" ref="W119:AE119" si="54">W98-W105</f>
        <v>2956862.6399999997</v>
      </c>
      <c r="X119" s="106">
        <f t="shared" si="54"/>
        <v>6545726.6600000001</v>
      </c>
      <c r="Y119" s="448">
        <f t="shared" si="54"/>
        <v>6720870.46</v>
      </c>
      <c r="Z119" s="71">
        <f t="shared" si="54"/>
        <v>13071587.629999999</v>
      </c>
      <c r="AA119" s="71">
        <f t="shared" si="54"/>
        <v>4622843</v>
      </c>
      <c r="AB119" s="71">
        <f t="shared" si="54"/>
        <v>6978983.1400000006</v>
      </c>
      <c r="AC119" s="71">
        <f t="shared" si="54"/>
        <v>5279710.08</v>
      </c>
      <c r="AD119" s="71">
        <f t="shared" si="54"/>
        <v>2942169.38</v>
      </c>
      <c r="AE119" s="71">
        <f t="shared" si="54"/>
        <v>2673860.4100000006</v>
      </c>
      <c r="AF119" s="71">
        <f t="shared" ref="AF119:AG119" si="55">AF98-AF105</f>
        <v>2845293.5199999996</v>
      </c>
      <c r="AG119" s="71">
        <f t="shared" si="55"/>
        <v>3131927.08</v>
      </c>
      <c r="AH119" s="71">
        <f t="shared" ref="AH119:AI119" si="56">AH98-AH105</f>
        <v>3133550.95</v>
      </c>
      <c r="AI119" s="71">
        <f t="shared" si="56"/>
        <v>4467216.8900000006</v>
      </c>
      <c r="AJ119" s="106">
        <f t="shared" ref="AJ119:AK119" si="57">AJ98-AJ105</f>
        <v>7939244.7299999995</v>
      </c>
      <c r="AK119" s="71">
        <f t="shared" si="57"/>
        <v>9503921.3300000001</v>
      </c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261">
        <f t="shared" si="39"/>
        <v>-25291.060000000522</v>
      </c>
      <c r="AX119" s="66">
        <f t="shared" si="39"/>
        <v>835215.63000000175</v>
      </c>
      <c r="AY119" s="66">
        <f t="shared" si="39"/>
        <v>493862.37000000104</v>
      </c>
      <c r="AZ119" s="66">
        <f t="shared" si="39"/>
        <v>-1108424.43</v>
      </c>
      <c r="BA119" s="66">
        <f t="shared" si="39"/>
        <v>316761.40999999968</v>
      </c>
      <c r="BB119" s="66">
        <f t="shared" si="39"/>
        <v>220053.63000000035</v>
      </c>
      <c r="BC119" s="66">
        <f t="shared" si="39"/>
        <v>501583.91000000038</v>
      </c>
      <c r="BD119" s="66">
        <f t="shared" si="39"/>
        <v>312314.80999999982</v>
      </c>
      <c r="BE119" s="66">
        <f t="shared" si="39"/>
        <v>-2793338.6300000008</v>
      </c>
      <c r="BF119" s="106">
        <f t="shared" si="39"/>
        <v>2114915.2400000002</v>
      </c>
    </row>
    <row r="120" spans="1:58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40"/>
        <v>-10876745.509999998</v>
      </c>
      <c r="R120" s="61">
        <f t="shared" si="40"/>
        <v>-18667486.420000002</v>
      </c>
      <c r="S120" s="61">
        <f t="shared" si="41"/>
        <v>-9211348.1899999995</v>
      </c>
      <c r="T120" s="61">
        <f t="shared" si="41"/>
        <v>-4125447.2699999996</v>
      </c>
      <c r="U120" s="102">
        <f t="shared" si="41"/>
        <v>-3059477.1899999995</v>
      </c>
      <c r="V120" s="102">
        <f t="shared" si="41"/>
        <v>-1710487.7300000004</v>
      </c>
      <c r="W120" s="102">
        <f t="shared" ref="W120:AE120" si="58">W99-W106</f>
        <v>11119010.790000003</v>
      </c>
      <c r="X120" s="105">
        <f t="shared" si="58"/>
        <v>27581300.349999994</v>
      </c>
      <c r="Y120" s="483">
        <f t="shared" si="58"/>
        <v>23706533.079999983</v>
      </c>
      <c r="Z120" s="102">
        <f t="shared" si="58"/>
        <v>27163903.48999998</v>
      </c>
      <c r="AA120" s="102">
        <f t="shared" si="58"/>
        <v>-16466127</v>
      </c>
      <c r="AB120" s="102">
        <f t="shared" si="58"/>
        <v>-16738140.309999995</v>
      </c>
      <c r="AC120" s="102">
        <f t="shared" si="58"/>
        <v>-18698097.030000001</v>
      </c>
      <c r="AD120" s="102">
        <f t="shared" si="58"/>
        <v>-18801786.030000001</v>
      </c>
      <c r="AE120" s="102">
        <f t="shared" si="58"/>
        <v>-9289822.6700000018</v>
      </c>
      <c r="AF120" s="102">
        <f t="shared" ref="AF120:AG120" si="59">AF99-AF106</f>
        <v>-6657722.8000000007</v>
      </c>
      <c r="AG120" s="102">
        <f t="shared" si="59"/>
        <v>-3853912.5200000014</v>
      </c>
      <c r="AH120" s="102">
        <f t="shared" ref="AH120:AI120" si="60">AH99-AH106</f>
        <v>-2900251.7400000021</v>
      </c>
      <c r="AI120" s="102">
        <f t="shared" si="60"/>
        <v>10558192.869999994</v>
      </c>
      <c r="AJ120" s="105">
        <f t="shared" ref="AJ120:AK120" si="61">AJ99-AJ106</f>
        <v>24320210.440000013</v>
      </c>
      <c r="AK120" s="102">
        <f t="shared" si="61"/>
        <v>27747706.340000004</v>
      </c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262">
        <f t="shared" si="39"/>
        <v>-4396562.9500000104</v>
      </c>
      <c r="AX120" s="61">
        <f t="shared" si="39"/>
        <v>12205752.489999983</v>
      </c>
      <c r="AY120" s="61">
        <f t="shared" si="39"/>
        <v>7221477.3300000131</v>
      </c>
      <c r="AZ120" s="61">
        <f t="shared" si="39"/>
        <v>-7593732.2999999989</v>
      </c>
      <c r="BA120" s="61">
        <f t="shared" si="39"/>
        <v>1512493.9899999984</v>
      </c>
      <c r="BB120" s="61">
        <f t="shared" si="39"/>
        <v>1537349.1100000031</v>
      </c>
      <c r="BC120" s="61">
        <f t="shared" si="39"/>
        <v>444824.91999999713</v>
      </c>
      <c r="BD120" s="61">
        <f t="shared" si="39"/>
        <v>822621.83000000101</v>
      </c>
      <c r="BE120" s="61">
        <f t="shared" si="39"/>
        <v>-6618876.4399999939</v>
      </c>
      <c r="BF120" s="105">
        <f t="shared" si="39"/>
        <v>4586314.4399999976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62">T122-H122</f>
        <v>0</v>
      </c>
      <c r="BC122" s="48">
        <f t="shared" ref="BC122:BC127" si="63">U122-I122</f>
        <v>0</v>
      </c>
      <c r="BD122" s="48">
        <f t="shared" ref="BD122:BF127" si="64">V122-J122</f>
        <v>0</v>
      </c>
      <c r="BE122" s="48">
        <f t="shared" si="64"/>
        <v>0</v>
      </c>
      <c r="BF122" s="116">
        <f t="shared" si="64"/>
        <v>0</v>
      </c>
    </row>
    <row r="123" spans="1:58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115">
        <f>O123-C123</f>
        <v>-144</v>
      </c>
      <c r="AX123" s="48">
        <f t="shared" ref="AX123:BA127" si="65">P123-D123</f>
        <v>-179</v>
      </c>
      <c r="AY123" s="48">
        <f t="shared" si="65"/>
        <v>-341</v>
      </c>
      <c r="AZ123" s="48">
        <f t="shared" si="65"/>
        <v>-770</v>
      </c>
      <c r="BA123" s="48">
        <f t="shared" si="65"/>
        <v>-896</v>
      </c>
      <c r="BB123" s="48">
        <f t="shared" si="62"/>
        <v>-771</v>
      </c>
      <c r="BC123" s="48">
        <f t="shared" si="63"/>
        <v>-732</v>
      </c>
      <c r="BD123" s="48">
        <f t="shared" si="64"/>
        <v>-722</v>
      </c>
      <c r="BE123" s="48">
        <f t="shared" si="64"/>
        <v>-726</v>
      </c>
      <c r="BF123" s="116">
        <f t="shared" si="64"/>
        <v>-601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>O124-C124</f>
        <v>0</v>
      </c>
      <c r="AX124" s="48">
        <f t="shared" si="65"/>
        <v>0</v>
      </c>
      <c r="AY124" s="48">
        <f t="shared" si="65"/>
        <v>0</v>
      </c>
      <c r="AZ124" s="48">
        <f t="shared" si="65"/>
        <v>0</v>
      </c>
      <c r="BA124" s="48">
        <f t="shared" si="65"/>
        <v>0</v>
      </c>
      <c r="BB124" s="48">
        <f t="shared" si="62"/>
        <v>0</v>
      </c>
      <c r="BC124" s="48">
        <f t="shared" si="63"/>
        <v>0</v>
      </c>
      <c r="BD124" s="48">
        <f t="shared" si="64"/>
        <v>0</v>
      </c>
      <c r="BE124" s="48">
        <f t="shared" si="64"/>
        <v>0</v>
      </c>
      <c r="BF124" s="116">
        <f t="shared" si="64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>O125-C125</f>
        <v>0</v>
      </c>
      <c r="AX125" s="48">
        <f t="shared" si="65"/>
        <v>0</v>
      </c>
      <c r="AY125" s="48">
        <f t="shared" si="65"/>
        <v>0</v>
      </c>
      <c r="AZ125" s="48">
        <f t="shared" si="65"/>
        <v>0</v>
      </c>
      <c r="BA125" s="48">
        <f t="shared" si="65"/>
        <v>0</v>
      </c>
      <c r="BB125" s="48">
        <f t="shared" si="62"/>
        <v>0</v>
      </c>
      <c r="BC125" s="48">
        <f t="shared" si="63"/>
        <v>0</v>
      </c>
      <c r="BD125" s="48">
        <f t="shared" si="64"/>
        <v>0</v>
      </c>
      <c r="BE125" s="48">
        <f t="shared" si="64"/>
        <v>0</v>
      </c>
      <c r="BF125" s="116">
        <f t="shared" si="64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>O126-C126</f>
        <v>0</v>
      </c>
      <c r="AX126" s="48">
        <f t="shared" si="65"/>
        <v>0</v>
      </c>
      <c r="AY126" s="48">
        <f t="shared" si="65"/>
        <v>0</v>
      </c>
      <c r="AZ126" s="48">
        <f t="shared" si="65"/>
        <v>0</v>
      </c>
      <c r="BA126" s="48">
        <f t="shared" si="65"/>
        <v>0</v>
      </c>
      <c r="BB126" s="48">
        <f t="shared" si="62"/>
        <v>0</v>
      </c>
      <c r="BC126" s="48">
        <f t="shared" si="63"/>
        <v>0</v>
      </c>
      <c r="BD126" s="48">
        <f t="shared" si="64"/>
        <v>0</v>
      </c>
      <c r="BE126" s="48">
        <f t="shared" si="64"/>
        <v>0</v>
      </c>
      <c r="BF126" s="116">
        <f t="shared" si="64"/>
        <v>0</v>
      </c>
    </row>
    <row r="127" spans="1:58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66">SUM(Q122:Q126)</f>
        <v>854</v>
      </c>
      <c r="R127" s="241">
        <f t="shared" si="66"/>
        <v>928</v>
      </c>
      <c r="S127" s="241">
        <f t="shared" si="66"/>
        <v>951</v>
      </c>
      <c r="T127" s="241">
        <f t="shared" si="66"/>
        <v>1048</v>
      </c>
      <c r="U127" s="319">
        <f t="shared" si="66"/>
        <v>1071</v>
      </c>
      <c r="V127" s="319">
        <f t="shared" si="66"/>
        <v>1065</v>
      </c>
      <c r="W127" s="319">
        <f t="shared" si="66"/>
        <v>1065</v>
      </c>
      <c r="X127" s="319">
        <f t="shared" si="66"/>
        <v>946</v>
      </c>
      <c r="Y127" s="529">
        <f t="shared" si="66"/>
        <v>831</v>
      </c>
      <c r="Z127" s="319">
        <f t="shared" si="66"/>
        <v>855</v>
      </c>
      <c r="AA127" s="319">
        <f t="shared" si="66"/>
        <v>972</v>
      </c>
      <c r="AB127" s="319">
        <f t="shared" si="66"/>
        <v>1437</v>
      </c>
      <c r="AC127" s="319">
        <f t="shared" si="66"/>
        <v>2042</v>
      </c>
      <c r="AD127" s="319">
        <f t="shared" si="66"/>
        <v>2681</v>
      </c>
      <c r="AE127" s="319">
        <f t="shared" si="66"/>
        <v>2636</v>
      </c>
      <c r="AF127" s="319">
        <f t="shared" si="66"/>
        <v>2903</v>
      </c>
      <c r="AG127" s="319">
        <f t="shared" si="66"/>
        <v>3157</v>
      </c>
      <c r="AH127" s="319">
        <f t="shared" si="66"/>
        <v>2981</v>
      </c>
      <c r="AI127" s="319">
        <v>2544</v>
      </c>
      <c r="AJ127" s="116">
        <v>2001</v>
      </c>
      <c r="AK127" s="319">
        <v>4510</v>
      </c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115">
        <f>O127-C127</f>
        <v>-144</v>
      </c>
      <c r="AX127" s="48">
        <f t="shared" si="65"/>
        <v>-179</v>
      </c>
      <c r="AY127" s="48">
        <f t="shared" si="65"/>
        <v>-341</v>
      </c>
      <c r="AZ127" s="48">
        <f t="shared" si="65"/>
        <v>-770</v>
      </c>
      <c r="BA127" s="48">
        <f t="shared" si="65"/>
        <v>-896</v>
      </c>
      <c r="BB127" s="48">
        <f t="shared" si="62"/>
        <v>-771</v>
      </c>
      <c r="BC127" s="48">
        <f t="shared" si="63"/>
        <v>-732</v>
      </c>
      <c r="BD127" s="48">
        <f t="shared" si="64"/>
        <v>-722</v>
      </c>
      <c r="BE127" s="48">
        <f t="shared" si="64"/>
        <v>-726</v>
      </c>
      <c r="BF127" s="116">
        <f t="shared" si="64"/>
        <v>-601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67">T129-H129</f>
        <v>-241</v>
      </c>
      <c r="BC129" s="48">
        <f t="shared" ref="BC129:BC134" si="68">U129-I129</f>
        <v>-299</v>
      </c>
      <c r="BD129" s="48">
        <f t="shared" ref="BD129:BF134" si="69">V129-J129</f>
        <v>-238</v>
      </c>
      <c r="BE129" s="48">
        <f t="shared" si="69"/>
        <v>-32</v>
      </c>
      <c r="BF129" s="116">
        <f t="shared" si="69"/>
        <v>0</v>
      </c>
    </row>
    <row r="130" spans="1:58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115">
        <f>O130-C130</f>
        <v>-1</v>
      </c>
      <c r="AX130" s="48">
        <f t="shared" ref="AX130:BA134" si="70">P130-D130</f>
        <v>-81</v>
      </c>
      <c r="AY130" s="48">
        <f t="shared" si="70"/>
        <v>-39</v>
      </c>
      <c r="AZ130" s="48">
        <f t="shared" si="70"/>
        <v>-263</v>
      </c>
      <c r="BA130" s="48">
        <f t="shared" si="70"/>
        <v>-187</v>
      </c>
      <c r="BB130" s="48">
        <f t="shared" si="67"/>
        <v>-237</v>
      </c>
      <c r="BC130" s="48">
        <f t="shared" si="68"/>
        <v>-235</v>
      </c>
      <c r="BD130" s="48">
        <f t="shared" si="69"/>
        <v>-259</v>
      </c>
      <c r="BE130" s="48">
        <f t="shared" si="69"/>
        <v>-86</v>
      </c>
      <c r="BF130" s="116">
        <f t="shared" si="69"/>
        <v>0</v>
      </c>
    </row>
    <row r="131" spans="1:58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115">
        <f>O131-C131</f>
        <v>-47</v>
      </c>
      <c r="AX131" s="48">
        <f t="shared" si="70"/>
        <v>-136</v>
      </c>
      <c r="AY131" s="48">
        <f t="shared" si="70"/>
        <v>-100</v>
      </c>
      <c r="AZ131" s="48">
        <f t="shared" si="70"/>
        <v>-88</v>
      </c>
      <c r="BA131" s="48">
        <f t="shared" si="70"/>
        <v>-38</v>
      </c>
      <c r="BB131" s="48">
        <f t="shared" si="67"/>
        <v>-43</v>
      </c>
      <c r="BC131" s="48">
        <f t="shared" si="68"/>
        <v>-26</v>
      </c>
      <c r="BD131" s="48">
        <f t="shared" si="69"/>
        <v>-20</v>
      </c>
      <c r="BE131" s="48">
        <f t="shared" si="69"/>
        <v>-17</v>
      </c>
      <c r="BF131" s="116">
        <f t="shared" si="69"/>
        <v>38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70"/>
        <v>0</v>
      </c>
      <c r="AY132" s="48">
        <f t="shared" si="70"/>
        <v>0</v>
      </c>
      <c r="AZ132" s="48">
        <f t="shared" si="70"/>
        <v>0</v>
      </c>
      <c r="BA132" s="48">
        <f t="shared" si="70"/>
        <v>0</v>
      </c>
      <c r="BB132" s="48">
        <f t="shared" si="67"/>
        <v>0</v>
      </c>
      <c r="BC132" s="48">
        <f t="shared" si="68"/>
        <v>0</v>
      </c>
      <c r="BD132" s="48">
        <f t="shared" si="69"/>
        <v>0</v>
      </c>
      <c r="BE132" s="48">
        <f t="shared" si="69"/>
        <v>0</v>
      </c>
      <c r="BF132" s="116">
        <f t="shared" si="69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70"/>
        <v>0</v>
      </c>
      <c r="AY133" s="48">
        <f t="shared" si="70"/>
        <v>0</v>
      </c>
      <c r="AZ133" s="48">
        <f t="shared" si="70"/>
        <v>0</v>
      </c>
      <c r="BA133" s="48">
        <f t="shared" si="70"/>
        <v>0</v>
      </c>
      <c r="BB133" s="48">
        <f t="shared" si="67"/>
        <v>0</v>
      </c>
      <c r="BC133" s="48">
        <f t="shared" si="68"/>
        <v>0</v>
      </c>
      <c r="BD133" s="48">
        <f t="shared" si="69"/>
        <v>0</v>
      </c>
      <c r="BE133" s="48">
        <f t="shared" si="69"/>
        <v>0</v>
      </c>
      <c r="BF133" s="116">
        <f t="shared" si="69"/>
        <v>0</v>
      </c>
    </row>
    <row r="134" spans="1:58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71">SUM(Y129:Y131)</f>
        <v>50</v>
      </c>
      <c r="Z134" s="319">
        <f t="shared" si="71"/>
        <v>40</v>
      </c>
      <c r="AA134" s="319">
        <f t="shared" si="71"/>
        <v>75</v>
      </c>
      <c r="AB134" s="319">
        <f t="shared" si="71"/>
        <v>93</v>
      </c>
      <c r="AC134" s="319">
        <f t="shared" si="71"/>
        <v>71</v>
      </c>
      <c r="AD134" s="319">
        <f t="shared" si="71"/>
        <v>80</v>
      </c>
      <c r="AE134" s="319">
        <f t="shared" si="71"/>
        <v>320</v>
      </c>
      <c r="AF134" s="319">
        <f t="shared" si="71"/>
        <v>353</v>
      </c>
      <c r="AG134" s="319">
        <f t="shared" si="71"/>
        <v>287</v>
      </c>
      <c r="AH134" s="319">
        <f t="shared" si="71"/>
        <v>138</v>
      </c>
      <c r="AI134" s="319">
        <f t="shared" si="71"/>
        <v>49</v>
      </c>
      <c r="AJ134" s="116">
        <f t="shared" si="71"/>
        <v>9</v>
      </c>
      <c r="AK134" s="319">
        <v>22</v>
      </c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115">
        <f>O134-C134</f>
        <v>-262</v>
      </c>
      <c r="AX134" s="48">
        <f t="shared" si="70"/>
        <v>-610</v>
      </c>
      <c r="AY134" s="48">
        <f t="shared" si="70"/>
        <v>-437</v>
      </c>
      <c r="AZ134" s="48">
        <f t="shared" si="70"/>
        <v>-496</v>
      </c>
      <c r="BA134" s="48">
        <f t="shared" si="70"/>
        <v>-444</v>
      </c>
      <c r="BB134" s="48">
        <f t="shared" si="67"/>
        <v>-521</v>
      </c>
      <c r="BC134" s="48">
        <f t="shared" si="68"/>
        <v>-560</v>
      </c>
      <c r="BD134" s="48">
        <f t="shared" si="69"/>
        <v>-517</v>
      </c>
      <c r="BE134" s="48">
        <f t="shared" si="69"/>
        <v>-135</v>
      </c>
      <c r="BF134" s="116">
        <f t="shared" si="69"/>
        <v>38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72">T136-H136</f>
        <v>-1429</v>
      </c>
      <c r="BC136" s="48">
        <f t="shared" ref="BC136:BC141" si="73">U136-I136</f>
        <v>-889</v>
      </c>
      <c r="BD136" s="48">
        <f t="shared" ref="BD136:BF141" si="74">V136-J136</f>
        <v>-617</v>
      </c>
      <c r="BE136" s="48">
        <f t="shared" si="74"/>
        <v>-313</v>
      </c>
      <c r="BF136" s="116">
        <f t="shared" si="74"/>
        <v>-151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75">P137-D137</f>
        <v>0</v>
      </c>
      <c r="AY137" s="48">
        <f t="shared" si="75"/>
        <v>0</v>
      </c>
      <c r="AZ137" s="48">
        <f t="shared" si="75"/>
        <v>0</v>
      </c>
      <c r="BA137" s="48">
        <f t="shared" si="75"/>
        <v>0</v>
      </c>
      <c r="BB137" s="48">
        <f t="shared" si="72"/>
        <v>0</v>
      </c>
      <c r="BC137" s="48">
        <f t="shared" si="73"/>
        <v>0</v>
      </c>
      <c r="BD137" s="48">
        <f t="shared" si="74"/>
        <v>0</v>
      </c>
      <c r="BE137" s="48">
        <f t="shared" si="74"/>
        <v>0</v>
      </c>
      <c r="BF137" s="116">
        <f t="shared" si="74"/>
        <v>0</v>
      </c>
    </row>
    <row r="138" spans="1:58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115">
        <f>O138-C138</f>
        <v>-2</v>
      </c>
      <c r="AX138" s="48">
        <f t="shared" si="75"/>
        <v>9</v>
      </c>
      <c r="AY138" s="48">
        <f t="shared" si="75"/>
        <v>14</v>
      </c>
      <c r="AZ138" s="48">
        <f t="shared" si="75"/>
        <v>16</v>
      </c>
      <c r="BA138" s="48">
        <f t="shared" si="75"/>
        <v>22</v>
      </c>
      <c r="BB138" s="48">
        <f t="shared" si="72"/>
        <v>71</v>
      </c>
      <c r="BC138" s="48">
        <f t="shared" si="73"/>
        <v>135</v>
      </c>
      <c r="BD138" s="48">
        <f t="shared" si="74"/>
        <v>234</v>
      </c>
      <c r="BE138" s="48">
        <f t="shared" si="74"/>
        <v>243</v>
      </c>
      <c r="BF138" s="116">
        <f t="shared" si="74"/>
        <v>251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75"/>
        <v>0</v>
      </c>
      <c r="AY139" s="48">
        <f t="shared" si="75"/>
        <v>0</v>
      </c>
      <c r="AZ139" s="48">
        <f t="shared" si="75"/>
        <v>0</v>
      </c>
      <c r="BA139" s="48">
        <f t="shared" si="75"/>
        <v>0</v>
      </c>
      <c r="BB139" s="48">
        <f t="shared" si="72"/>
        <v>0</v>
      </c>
      <c r="BC139" s="48">
        <f t="shared" si="73"/>
        <v>0</v>
      </c>
      <c r="BD139" s="48">
        <f t="shared" si="74"/>
        <v>0</v>
      </c>
      <c r="BE139" s="48">
        <f t="shared" si="74"/>
        <v>0</v>
      </c>
      <c r="BF139" s="116">
        <f t="shared" si="74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75"/>
        <v>0</v>
      </c>
      <c r="AY140" s="338">
        <f t="shared" si="75"/>
        <v>0</v>
      </c>
      <c r="AZ140" s="338">
        <f t="shared" si="75"/>
        <v>0</v>
      </c>
      <c r="BA140" s="338">
        <f t="shared" si="75"/>
        <v>0</v>
      </c>
      <c r="BB140" s="338">
        <f t="shared" si="72"/>
        <v>0</v>
      </c>
      <c r="BC140" s="338">
        <f t="shared" si="73"/>
        <v>0</v>
      </c>
      <c r="BD140" s="338">
        <f t="shared" si="74"/>
        <v>0</v>
      </c>
      <c r="BE140" s="338">
        <f t="shared" si="74"/>
        <v>0</v>
      </c>
      <c r="BF140" s="339">
        <f t="shared" si="74"/>
        <v>0</v>
      </c>
    </row>
    <row r="141" spans="1:58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K141" si="76">SUM(U136:U139)</f>
        <v>1345</v>
      </c>
      <c r="V141" s="376">
        <f t="shared" si="76"/>
        <v>1415</v>
      </c>
      <c r="W141" s="376">
        <f t="shared" si="76"/>
        <v>1705</v>
      </c>
      <c r="X141" s="376">
        <f t="shared" si="76"/>
        <v>1448</v>
      </c>
      <c r="Y141" s="376">
        <f t="shared" si="76"/>
        <v>1363</v>
      </c>
      <c r="Z141" s="376">
        <f t="shared" si="76"/>
        <v>1421</v>
      </c>
      <c r="AA141" s="376">
        <f t="shared" si="76"/>
        <v>1629</v>
      </c>
      <c r="AB141" s="376">
        <f t="shared" si="76"/>
        <v>2358</v>
      </c>
      <c r="AC141" s="376">
        <f t="shared" si="76"/>
        <v>3638</v>
      </c>
      <c r="AD141" s="376">
        <f t="shared" si="76"/>
        <v>4667</v>
      </c>
      <c r="AE141" s="376">
        <f t="shared" si="76"/>
        <v>4888</v>
      </c>
      <c r="AF141" s="528">
        <f t="shared" si="76"/>
        <v>5321</v>
      </c>
      <c r="AG141" s="528">
        <f t="shared" si="76"/>
        <v>6250</v>
      </c>
      <c r="AH141" s="528">
        <f t="shared" si="76"/>
        <v>5793</v>
      </c>
      <c r="AI141" s="528">
        <f t="shared" si="76"/>
        <v>4915</v>
      </c>
      <c r="AJ141" s="342">
        <f t="shared" si="76"/>
        <v>3496</v>
      </c>
      <c r="AK141" s="268">
        <f t="shared" si="76"/>
        <v>2960</v>
      </c>
      <c r="AL141" s="528"/>
      <c r="AM141" s="528"/>
      <c r="AN141" s="528"/>
      <c r="AO141" s="528"/>
      <c r="AP141" s="528"/>
      <c r="AQ141" s="528"/>
      <c r="AR141" s="528"/>
      <c r="AS141" s="528"/>
      <c r="AT141" s="528"/>
      <c r="AU141" s="528"/>
      <c r="AV141" s="528"/>
      <c r="AW141" s="340">
        <f>O141-C141</f>
        <v>-97</v>
      </c>
      <c r="AX141" s="341">
        <f t="shared" si="75"/>
        <v>-410</v>
      </c>
      <c r="AY141" s="341">
        <f t="shared" si="75"/>
        <v>-1398</v>
      </c>
      <c r="AZ141" s="341">
        <f t="shared" si="75"/>
        <v>-1365</v>
      </c>
      <c r="BA141" s="341">
        <f t="shared" si="75"/>
        <v>-1705</v>
      </c>
      <c r="BB141" s="341">
        <f t="shared" si="72"/>
        <v>-1358</v>
      </c>
      <c r="BC141" s="341">
        <f t="shared" si="73"/>
        <v>-754</v>
      </c>
      <c r="BD141" s="341">
        <f t="shared" si="74"/>
        <v>-383</v>
      </c>
      <c r="BE141" s="341">
        <f t="shared" si="74"/>
        <v>-70</v>
      </c>
      <c r="BF141" s="341">
        <f t="shared" si="74"/>
        <v>100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115">
        <f t="shared" ref="AW143:BF148" si="77">O143-C143</f>
        <v>0</v>
      </c>
      <c r="AX143" s="48">
        <f t="shared" si="77"/>
        <v>0</v>
      </c>
      <c r="AY143" s="48">
        <f t="shared" si="77"/>
        <v>0</v>
      </c>
      <c r="AZ143" s="48">
        <f t="shared" si="77"/>
        <v>0</v>
      </c>
      <c r="BA143" s="48">
        <f t="shared" si="77"/>
        <v>0</v>
      </c>
      <c r="BB143" s="48">
        <f t="shared" si="77"/>
        <v>0</v>
      </c>
      <c r="BC143" s="48">
        <f t="shared" si="77"/>
        <v>0</v>
      </c>
      <c r="BD143" s="48">
        <f t="shared" si="77"/>
        <v>0</v>
      </c>
      <c r="BE143" s="48">
        <f t="shared" si="77"/>
        <v>0</v>
      </c>
      <c r="BF143" s="116">
        <f t="shared" si="77"/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115">
        <f t="shared" si="77"/>
        <v>0</v>
      </c>
      <c r="AX144" s="48">
        <f t="shared" si="77"/>
        <v>0</v>
      </c>
      <c r="AY144" s="48">
        <f t="shared" si="77"/>
        <v>0</v>
      </c>
      <c r="AZ144" s="48">
        <f t="shared" si="77"/>
        <v>0</v>
      </c>
      <c r="BA144" s="48">
        <f t="shared" si="77"/>
        <v>0</v>
      </c>
      <c r="BB144" s="48">
        <f t="shared" si="77"/>
        <v>0</v>
      </c>
      <c r="BC144" s="48">
        <f t="shared" si="77"/>
        <v>0</v>
      </c>
      <c r="BD144" s="48">
        <f t="shared" si="77"/>
        <v>0</v>
      </c>
      <c r="BE144" s="48">
        <f t="shared" si="77"/>
        <v>0</v>
      </c>
      <c r="BF144" s="116">
        <f t="shared" si="77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115">
        <f t="shared" si="77"/>
        <v>0</v>
      </c>
      <c r="AX145" s="48">
        <f t="shared" si="77"/>
        <v>0</v>
      </c>
      <c r="AY145" s="48">
        <f t="shared" si="77"/>
        <v>0</v>
      </c>
      <c r="AZ145" s="48">
        <f t="shared" si="77"/>
        <v>0</v>
      </c>
      <c r="BA145" s="48">
        <f t="shared" si="77"/>
        <v>0</v>
      </c>
      <c r="BB145" s="48">
        <f t="shared" si="77"/>
        <v>0</v>
      </c>
      <c r="BC145" s="48">
        <f t="shared" si="77"/>
        <v>0</v>
      </c>
      <c r="BD145" s="48">
        <f t="shared" si="77"/>
        <v>0</v>
      </c>
      <c r="BE145" s="48">
        <f t="shared" si="77"/>
        <v>0</v>
      </c>
      <c r="BF145" s="116">
        <f t="shared" si="77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115">
        <f t="shared" si="77"/>
        <v>0</v>
      </c>
      <c r="AX146" s="48">
        <f t="shared" si="77"/>
        <v>0</v>
      </c>
      <c r="AY146" s="48">
        <f t="shared" si="77"/>
        <v>0</v>
      </c>
      <c r="AZ146" s="48">
        <f t="shared" si="77"/>
        <v>0</v>
      </c>
      <c r="BA146" s="48">
        <f t="shared" si="77"/>
        <v>0</v>
      </c>
      <c r="BB146" s="48">
        <f t="shared" si="77"/>
        <v>0</v>
      </c>
      <c r="BC146" s="48">
        <f t="shared" si="77"/>
        <v>0</v>
      </c>
      <c r="BD146" s="48">
        <f t="shared" si="77"/>
        <v>0</v>
      </c>
      <c r="BE146" s="48">
        <f t="shared" si="77"/>
        <v>0</v>
      </c>
      <c r="BF146" s="116">
        <f t="shared" si="77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77"/>
        <v>0</v>
      </c>
      <c r="AX147" s="338">
        <f t="shared" si="77"/>
        <v>0</v>
      </c>
      <c r="AY147" s="338">
        <f t="shared" si="77"/>
        <v>0</v>
      </c>
      <c r="AZ147" s="338">
        <f t="shared" si="77"/>
        <v>0</v>
      </c>
      <c r="BA147" s="338">
        <f t="shared" si="77"/>
        <v>0</v>
      </c>
      <c r="BB147" s="338">
        <f t="shared" si="77"/>
        <v>0</v>
      </c>
      <c r="BC147" s="338">
        <f t="shared" si="77"/>
        <v>0</v>
      </c>
      <c r="BD147" s="338">
        <f t="shared" si="77"/>
        <v>0</v>
      </c>
      <c r="BE147" s="338">
        <f t="shared" si="77"/>
        <v>0</v>
      </c>
      <c r="BF147" s="339">
        <f t="shared" si="77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63">
        <v>11</v>
      </c>
      <c r="AK148" s="364">
        <v>14</v>
      </c>
      <c r="AL148" s="364"/>
      <c r="AM148" s="364"/>
      <c r="AN148" s="364"/>
      <c r="AO148" s="364"/>
      <c r="AP148" s="364"/>
      <c r="AQ148" s="364"/>
      <c r="AR148" s="364"/>
      <c r="AS148" s="364"/>
      <c r="AT148" s="364"/>
      <c r="AU148" s="364"/>
      <c r="AV148" s="364"/>
      <c r="AW148" s="119">
        <f t="shared" si="77"/>
        <v>0</v>
      </c>
      <c r="AX148" s="121">
        <f t="shared" si="77"/>
        <v>0</v>
      </c>
      <c r="AY148" s="121">
        <f t="shared" si="77"/>
        <v>0</v>
      </c>
      <c r="AZ148" s="121">
        <f t="shared" si="77"/>
        <v>0</v>
      </c>
      <c r="BA148" s="121">
        <f t="shared" si="77"/>
        <v>0</v>
      </c>
      <c r="BB148" s="121">
        <f t="shared" si="77"/>
        <v>0</v>
      </c>
      <c r="BC148" s="121">
        <f t="shared" si="77"/>
        <v>0</v>
      </c>
      <c r="BD148" s="121">
        <f t="shared" si="77"/>
        <v>0</v>
      </c>
      <c r="BE148" s="121">
        <f t="shared" si="77"/>
        <v>0</v>
      </c>
      <c r="BF148" s="122">
        <f t="shared" si="77"/>
        <v>0</v>
      </c>
    </row>
    <row r="149" spans="1:58" ht="15.75" thickTop="1" x14ac:dyDescent="0.25">
      <c r="A149" s="4"/>
      <c r="W149" s="413"/>
    </row>
    <row r="150" spans="1:58" x14ac:dyDescent="0.25">
      <c r="B150" s="1" t="s">
        <v>27</v>
      </c>
      <c r="W150" s="414"/>
    </row>
    <row r="151" spans="1:58" x14ac:dyDescent="0.25">
      <c r="B151" s="31" t="s">
        <v>28</v>
      </c>
    </row>
    <row r="154" spans="1:58" x14ac:dyDescent="0.25">
      <c r="B154" s="32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2022-02-10T19:36:44Z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