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F9EB2E09-FEA1-4147-BA2C-8D7AC82F98F2}" xr6:coauthVersionLast="44" xr6:coauthVersionMax="44" xr10:uidLastSave="{00000000-0000-0000-0000-000000000000}"/>
  <bookViews>
    <workbookView xWindow="456" yWindow="456" windowWidth="14400" windowHeight="7464"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85" i="6" l="1"/>
  <c r="AJ106" i="6" l="1"/>
  <c r="AJ71" i="6"/>
  <c r="AJ67" i="6"/>
  <c r="AJ68" i="6"/>
  <c r="AJ66" i="6"/>
  <c r="AJ64" i="6"/>
  <c r="AJ57" i="6"/>
  <c r="AJ15" i="6"/>
  <c r="AK18" i="2" l="1"/>
  <c r="AK17" i="2"/>
  <c r="AK39" i="2"/>
  <c r="AK38" i="2"/>
  <c r="AK60" i="2"/>
  <c r="AK59" i="2"/>
  <c r="AK53" i="2"/>
  <c r="AK52" i="2"/>
  <c r="AK32" i="2"/>
  <c r="AK31" i="2"/>
  <c r="AK46" i="2"/>
  <c r="AK45" i="2"/>
  <c r="AK25" i="2"/>
  <c r="AK24" i="2"/>
  <c r="AK113" i="2" l="1"/>
  <c r="AK106" i="2"/>
  <c r="AK95" i="2"/>
  <c r="AK96" i="2"/>
  <c r="AK97" i="2"/>
  <c r="AK98" i="2"/>
  <c r="AK94" i="2"/>
  <c r="AK84" i="2"/>
  <c r="AK83" i="2"/>
  <c r="AK82" i="2"/>
  <c r="AK80" i="2"/>
  <c r="AK81" i="2"/>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84" i="2"/>
  <c r="BR83" i="2"/>
  <c r="BR82" i="2"/>
  <c r="BR81" i="2"/>
  <c r="BR80" i="2"/>
  <c r="BR77" i="2"/>
  <c r="BR76" i="2"/>
  <c r="BR75" i="2"/>
  <c r="BR74" i="2"/>
  <c r="BR73" i="2"/>
  <c r="BR63" i="2"/>
  <c r="BR62" i="2"/>
  <c r="BR61" i="2"/>
  <c r="BR60" i="2"/>
  <c r="BR59" i="2"/>
  <c r="BR56" i="2"/>
  <c r="BR55" i="2"/>
  <c r="BR54" i="2"/>
  <c r="BR53" i="2"/>
  <c r="BR52" i="2"/>
  <c r="BR49" i="2"/>
  <c r="BR48" i="2"/>
  <c r="BR47" i="2"/>
  <c r="BR46" i="2"/>
  <c r="BR45" i="2"/>
  <c r="BR42" i="2"/>
  <c r="BR41" i="2"/>
  <c r="BR40" i="2"/>
  <c r="BR39" i="2"/>
  <c r="BR38" i="2"/>
  <c r="BR35" i="2"/>
  <c r="BR34" i="2"/>
  <c r="BR33" i="2"/>
  <c r="BR32" i="2"/>
  <c r="BR31" i="2"/>
  <c r="BR28" i="2"/>
  <c r="BR27" i="2"/>
  <c r="BR26" i="2"/>
  <c r="BR25" i="2"/>
  <c r="BR24" i="2"/>
  <c r="BR21" i="2"/>
  <c r="BR20" i="2"/>
  <c r="BR19" i="2"/>
  <c r="BR18" i="2"/>
  <c r="BR17" i="2"/>
  <c r="BR14" i="2"/>
  <c r="BR13" i="2"/>
  <c r="BR12" i="2"/>
  <c r="BR11" i="2"/>
  <c r="BR10"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84" i="2"/>
  <c r="BQ83" i="2"/>
  <c r="BQ82" i="2"/>
  <c r="BQ81" i="2"/>
  <c r="BQ80" i="2"/>
  <c r="BQ77" i="2"/>
  <c r="BQ76" i="2"/>
  <c r="BQ75" i="2"/>
  <c r="BQ74" i="2"/>
  <c r="BQ73" i="2"/>
  <c r="BQ63" i="2"/>
  <c r="BQ62" i="2"/>
  <c r="BQ61" i="2"/>
  <c r="BQ60" i="2"/>
  <c r="BQ59" i="2"/>
  <c r="BQ56" i="2"/>
  <c r="BQ55" i="2"/>
  <c r="BQ54" i="2"/>
  <c r="BQ53" i="2"/>
  <c r="BQ52" i="2"/>
  <c r="BQ49" i="2"/>
  <c r="BQ48" i="2"/>
  <c r="BQ47" i="2"/>
  <c r="BQ46" i="2"/>
  <c r="BQ45" i="2"/>
  <c r="BQ42" i="2"/>
  <c r="BQ41" i="2"/>
  <c r="BQ40" i="2"/>
  <c r="BQ39" i="2"/>
  <c r="BQ38" i="2"/>
  <c r="BQ35" i="2"/>
  <c r="BQ34" i="2"/>
  <c r="BQ33" i="2"/>
  <c r="BQ32" i="2"/>
  <c r="BQ31" i="2"/>
  <c r="BQ28" i="2"/>
  <c r="BQ27" i="2"/>
  <c r="BQ26" i="2"/>
  <c r="BQ25" i="2"/>
  <c r="BQ24" i="2"/>
  <c r="BQ21" i="2"/>
  <c r="BQ20" i="2"/>
  <c r="BQ19" i="2"/>
  <c r="BQ18" i="2"/>
  <c r="BQ17" i="2"/>
  <c r="BQ14" i="2"/>
  <c r="BQ13" i="2"/>
  <c r="BQ12" i="2"/>
  <c r="BQ11" i="2"/>
  <c r="BQ10"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3" i="2"/>
  <c r="AI41" i="2"/>
  <c r="AI40" i="2"/>
  <c r="AI39" i="2"/>
  <c r="AI38" i="2"/>
  <c r="AI56" i="2"/>
  <c r="AI55" i="2"/>
  <c r="AI54" i="2"/>
  <c r="AI53" i="2"/>
  <c r="AI52" i="2"/>
  <c r="AI35" i="2"/>
  <c r="AI34" i="2"/>
  <c r="AI33" i="2"/>
  <c r="AI32" i="2"/>
  <c r="AI31" i="2"/>
  <c r="AI49" i="2"/>
  <c r="AI48" i="2"/>
  <c r="AI47" i="2"/>
  <c r="AI46" i="2"/>
  <c r="AI45" i="2"/>
  <c r="AI28" i="2"/>
  <c r="AI27" i="2"/>
  <c r="AI26" i="2"/>
  <c r="AI25" i="2"/>
  <c r="AI24" i="2"/>
  <c r="AJ120" i="2" l="1"/>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53" i="2"/>
  <c r="BO49" i="2"/>
  <c r="BO48" i="2"/>
  <c r="BO47" i="2"/>
  <c r="BO42" i="2"/>
  <c r="BO41" i="2"/>
  <c r="BO40" i="2"/>
  <c r="BO35" i="2"/>
  <c r="BO34" i="2"/>
  <c r="BO33" i="2"/>
  <c r="BO32" i="2"/>
  <c r="BO31" i="2"/>
  <c r="BO28" i="2"/>
  <c r="BO27" i="2"/>
  <c r="BO26" i="2"/>
  <c r="AG130" i="2"/>
  <c r="BO130" i="2" s="1"/>
  <c r="AG53" i="2"/>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BE82" i="2" s="1"/>
  <c r="W84" i="2"/>
  <c r="BE84" i="2" s="1"/>
  <c r="W83" i="2"/>
  <c r="BE83" i="2" s="1"/>
  <c r="BE141" i="2" l="1"/>
  <c r="BE134" i="2"/>
  <c r="BE127" i="2"/>
  <c r="BE106" i="2"/>
  <c r="BE113" i="2"/>
  <c r="BE64" i="2"/>
  <c r="BE57" i="2"/>
  <c r="BE50" i="2"/>
  <c r="BE43" i="2"/>
  <c r="BE36" i="2"/>
  <c r="BE29" i="2"/>
  <c r="W77" i="2"/>
  <c r="BE77" i="2" s="1"/>
  <c r="W76" i="2"/>
  <c r="BE76" i="2" s="1"/>
  <c r="W75" i="2"/>
  <c r="BE75" i="2" s="1"/>
  <c r="W80" i="2"/>
  <c r="BE80" i="2" s="1"/>
  <c r="W81" i="2"/>
  <c r="BE81" i="2" s="1"/>
  <c r="W74" i="2"/>
  <c r="BE74" i="2" s="1"/>
  <c r="W73" i="2"/>
  <c r="BE73" i="2" s="1"/>
  <c r="BE85" i="2" l="1"/>
  <c r="BE78" i="2"/>
  <c r="W21" i="2"/>
  <c r="W20" i="2"/>
  <c r="W19" i="2"/>
  <c r="W18" i="2"/>
  <c r="W17" i="2"/>
  <c r="W14" i="2"/>
  <c r="BE14" i="2" s="1"/>
  <c r="W13" i="2"/>
  <c r="BE13" i="2" s="1"/>
  <c r="W12" i="2"/>
  <c r="BE12" i="2" s="1"/>
  <c r="W11" i="2"/>
  <c r="BE11" i="2" l="1"/>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 r="AJ7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<sst xmlns="http://schemas.openxmlformats.org/spreadsheetml/2006/main" count="711" uniqueCount="79">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</sst>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2">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workbookViewId="0">
      <pane xSplit="2" ySplit="8" topLeftCell="AK135" activePane="bottomRight" state="frozen"/>
      <selection pane="topRight" activeCell="C1" sqref="C1"/>
      <selection pane="bottomLeft" activeCell="A9" sqref="A9"/>
      <selection pane="bottomRight" activeCell="AN15" sqref="AN15"/>
    </sheetView>
  </sheetViews>
  <sheetFormatPr defaultColWidth="9.109375" defaultRowHeight="14.4" x14ac:dyDescent="0.3"/>
  <cols>
    <col min="1" max="1" width="5.88671875" style="2" customWidth="1"/>
    <col min="2" max="2" width="24.6640625" style="2" customWidth="1"/>
    <col min="3" max="3" width="12.6640625" style="2" bestFit="1" customWidth="1"/>
    <col min="4" max="4" width="11.88671875" style="2" bestFit="1" customWidth="1"/>
    <col min="5" max="12" width="10.88671875" style="2" bestFit="1" customWidth="1"/>
    <col min="13" max="15" width="11.88671875" style="2" bestFit="1" customWidth="1"/>
    <col min="16" max="21" width="10.88671875" style="2" bestFit="1" customWidth="1"/>
    <col min="22" max="23" width="10.88671875" style="2" customWidth="1"/>
    <col min="24" max="24" width="10.88671875" style="395" customWidth="1"/>
    <col min="25" max="28" width="11.88671875" style="2" bestFit="1" customWidth="1"/>
    <col min="29" max="29" width="21" style="395" customWidth="1"/>
    <col min="30" max="48" width="21" style="586" customWidth="1"/>
    <col min="49" max="49" width="10.88671875" style="2" bestFit="1" customWidth="1"/>
    <col min="50" max="58" width="11.5546875" style="2" bestFit="1" customWidth="1"/>
    <col min="59" max="68" width="11.5546875" style="2" customWidth="1"/>
    <col min="69" max="16384" width="9.109375" style="2"/>
  </cols>
  <sheetData>
    <row r="1" spans="1:70" ht="15.6" thickTop="1" thickBot="1" x14ac:dyDescent="0.35">
      <c r="B1" s="885" t="s">
        <v>19</v>
      </c>
      <c r="C1" s="886"/>
      <c r="D1" s="886"/>
      <c r="E1" s="886"/>
      <c r="F1" s="886"/>
      <c r="G1" s="886"/>
      <c r="H1" s="886"/>
      <c r="I1" s="886"/>
      <c r="J1" s="886"/>
      <c r="K1" s="886"/>
      <c r="L1" s="886"/>
      <c r="M1" s="886"/>
      <c r="N1" s="886"/>
      <c r="O1" s="886"/>
      <c r="P1" s="886"/>
      <c r="Q1" s="886"/>
      <c r="R1" s="886"/>
      <c r="S1" s="886"/>
      <c r="T1" s="886"/>
      <c r="U1" s="886"/>
      <c r="V1" s="886"/>
      <c r="W1" s="886"/>
      <c r="X1" s="887"/>
      <c r="Y1" s="886"/>
      <c r="Z1" s="886"/>
      <c r="AA1" s="886"/>
      <c r="AB1" s="886"/>
      <c r="AC1" s="887"/>
      <c r="AD1" s="887"/>
      <c r="AE1" s="887"/>
      <c r="AF1" s="887"/>
      <c r="AG1" s="887"/>
      <c r="AH1" s="887"/>
      <c r="AI1" s="887"/>
      <c r="AJ1" s="887"/>
      <c r="AK1" s="887"/>
      <c r="AL1" s="887"/>
      <c r="AM1" s="887"/>
      <c r="AN1" s="887"/>
      <c r="AO1" s="887"/>
      <c r="AP1" s="887"/>
      <c r="AQ1" s="887"/>
      <c r="AR1" s="887"/>
      <c r="AS1" s="887"/>
      <c r="AT1" s="887"/>
      <c r="AU1" s="887"/>
      <c r="AV1" s="887"/>
      <c r="AW1" s="886"/>
      <c r="AX1" s="886"/>
      <c r="AY1" s="38"/>
      <c r="AZ1" s="38"/>
      <c r="BA1" s="38"/>
      <c r="BB1" s="38"/>
      <c r="BC1" s="39"/>
      <c r="BD1" s="312"/>
      <c r="BE1" s="312"/>
      <c r="BF1" s="312"/>
      <c r="BG1" s="312"/>
      <c r="BH1" s="312"/>
      <c r="BI1" s="312"/>
      <c r="BJ1" s="312"/>
      <c r="BK1" s="312"/>
      <c r="BL1" s="312"/>
      <c r="BM1" s="312"/>
      <c r="BN1" s="312"/>
      <c r="BO1" s="312"/>
      <c r="BP1" s="312"/>
    </row>
    <row r="2" spans="1:70" ht="27.6" customHeight="1" thickTop="1" thickBot="1" x14ac:dyDescent="0.35">
      <c r="B2" s="5" t="s">
        <v>0</v>
      </c>
      <c r="C2" s="888" t="s">
        <v>57</v>
      </c>
      <c r="D2" s="889"/>
      <c r="E2" s="889"/>
      <c r="F2" s="889"/>
      <c r="G2" s="889"/>
      <c r="H2" s="889"/>
      <c r="I2" s="889"/>
      <c r="J2" s="6"/>
      <c r="K2" s="7"/>
      <c r="L2" s="7"/>
      <c r="M2" s="888"/>
      <c r="N2" s="889"/>
      <c r="O2" s="889"/>
      <c r="P2" s="889"/>
      <c r="Q2" s="889"/>
      <c r="R2" s="889"/>
      <c r="S2" s="889"/>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27.6" customHeight="1" thickTop="1" thickBot="1" x14ac:dyDescent="0.35">
      <c r="B3" s="5" t="s">
        <v>1</v>
      </c>
      <c r="C3" s="888" t="s">
        <v>48</v>
      </c>
      <c r="D3" s="889"/>
      <c r="E3" s="889"/>
      <c r="F3" s="889"/>
      <c r="G3" s="889"/>
      <c r="H3" s="889"/>
      <c r="I3" s="889"/>
      <c r="J3" s="6"/>
      <c r="K3" s="9"/>
      <c r="L3" s="9"/>
      <c r="M3" s="888"/>
      <c r="N3" s="889"/>
      <c r="O3" s="889"/>
      <c r="P3" s="889"/>
      <c r="Q3" s="889"/>
      <c r="R3" s="889"/>
      <c r="S3" s="889"/>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customHeight="1" thickTop="1" thickBot="1" x14ac:dyDescent="0.35">
      <c r="B4" s="5" t="s">
        <v>2</v>
      </c>
      <c r="C4" s="890">
        <v>44603</v>
      </c>
      <c r="D4" s="891"/>
      <c r="E4" s="891"/>
      <c r="F4" s="891"/>
      <c r="G4" s="891"/>
      <c r="H4" s="891"/>
      <c r="I4" s="891"/>
      <c r="J4" s="6"/>
      <c r="K4" s="9"/>
      <c r="L4" s="9"/>
      <c r="M4" s="890"/>
      <c r="N4" s="891"/>
      <c r="O4" s="891"/>
      <c r="P4" s="891"/>
      <c r="Q4" s="891"/>
      <c r="R4" s="891"/>
      <c r="S4" s="891"/>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15" thickTop="1" x14ac:dyDescent="0.3">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5" thickBot="1" x14ac:dyDescent="0.35">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5" thickBot="1" x14ac:dyDescent="0.35">
      <c r="B7" s="21"/>
      <c r="C7" s="22">
        <v>2019</v>
      </c>
      <c r="D7" s="23"/>
      <c r="E7" s="23"/>
      <c r="F7" s="23"/>
      <c r="G7" s="23"/>
      <c r="H7" s="23"/>
      <c r="I7" s="23"/>
      <c r="J7" s="23"/>
      <c r="K7" s="23"/>
      <c r="L7" s="195"/>
      <c r="M7" s="202">
        <v>2020</v>
      </c>
      <c r="N7" s="202"/>
      <c r="O7" s="25"/>
      <c r="P7" s="23"/>
      <c r="Q7" s="23"/>
      <c r="R7" s="23"/>
      <c r="S7" s="23"/>
      <c r="T7" s="23"/>
      <c r="U7" s="26"/>
      <c r="V7" s="202"/>
      <c r="W7" s="202"/>
      <c r="X7" s="396"/>
      <c r="Y7" s="893">
        <v>2021</v>
      </c>
      <c r="Z7" s="881"/>
      <c r="AA7" s="881"/>
      <c r="AB7" s="881"/>
      <c r="AC7" s="881"/>
      <c r="AD7" s="881"/>
      <c r="AE7" s="881"/>
      <c r="AF7" s="881"/>
      <c r="AG7" s="881"/>
      <c r="AH7" s="881"/>
      <c r="AI7" s="881"/>
      <c r="AJ7" s="894"/>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0" t="s">
        <v>63</v>
      </c>
      <c r="BH7" s="881"/>
      <c r="BI7" s="881"/>
      <c r="BJ7" s="881"/>
      <c r="BK7" s="881"/>
      <c r="BL7" s="881"/>
      <c r="BM7" s="881"/>
      <c r="BN7" s="881"/>
      <c r="BO7" s="881"/>
      <c r="BP7" s="881"/>
      <c r="BQ7" s="881"/>
      <c r="BR7" s="881"/>
    </row>
    <row r="8" spans="1:70" ht="15" thickBot="1" x14ac:dyDescent="0.35">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3">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3">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c r="AM10" s="338"/>
      <c r="AN10" s="338"/>
      <c r="AO10" s="338"/>
      <c r="AP10" s="338"/>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Z14" si="2">W10-AI10</f>
        <v>-452</v>
      </c>
      <c r="BR10" s="242">
        <f t="shared" si="2"/>
        <v>-614</v>
      </c>
    </row>
    <row r="11" spans="1:70" x14ac:dyDescent="0.3">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c r="AM11" s="338"/>
      <c r="AN11" s="338"/>
      <c r="AO11" s="338"/>
      <c r="AP11" s="338"/>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3">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c r="AM12" s="338"/>
      <c r="AN12" s="338"/>
      <c r="AO12" s="338"/>
      <c r="AP12" s="338"/>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3">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c r="AM13" s="338"/>
      <c r="AN13" s="338"/>
      <c r="AO13" s="338"/>
      <c r="AP13" s="338"/>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3">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c r="AM14" s="338"/>
      <c r="AN14" s="338"/>
      <c r="AO14" s="338"/>
      <c r="AP14" s="338"/>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 thickBot="1" x14ac:dyDescent="0.35">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K15" si="5">SUM(AJ10:AJ14)</f>
        <v>58846</v>
      </c>
      <c r="AK15" s="163">
        <f t="shared" si="5"/>
        <v>58902</v>
      </c>
      <c r="AL15" s="252"/>
      <c r="AM15" s="252"/>
      <c r="AN15" s="252"/>
      <c r="AO15" s="252"/>
      <c r="AP15" s="252"/>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3">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3">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c r="AM17" s="251"/>
      <c r="AN17" s="251"/>
      <c r="AO17" s="251"/>
      <c r="AP17" s="251"/>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Z21" si="10">W17-AI17</f>
        <v>12798</v>
      </c>
      <c r="BR17" s="242">
        <f t="shared" si="10"/>
        <v>12145</v>
      </c>
    </row>
    <row r="18" spans="1:70" x14ac:dyDescent="0.3">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c r="AM18" s="251"/>
      <c r="AN18" s="251"/>
      <c r="AO18" s="251"/>
      <c r="AP18" s="251"/>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3">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c r="AM19" s="251"/>
      <c r="AN19" s="251"/>
      <c r="AO19" s="251"/>
      <c r="AP19" s="251"/>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3">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c r="AM20" s="251"/>
      <c r="AN20" s="251"/>
      <c r="AO20" s="251"/>
      <c r="AP20" s="251"/>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3">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c r="AM21" s="251"/>
      <c r="AN21" s="251"/>
      <c r="AO21" s="251"/>
      <c r="AP21" s="251"/>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3">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K22" si="15">SUM(AJ17:AJ21)</f>
        <v>12128</v>
      </c>
      <c r="AK22" s="71">
        <f t="shared" si="15"/>
        <v>11617</v>
      </c>
      <c r="AL22" s="71"/>
      <c r="AM22" s="71"/>
      <c r="AN22" s="71"/>
      <c r="AO22" s="71"/>
      <c r="AP22" s="71"/>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3">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3">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c r="AM24" s="747"/>
      <c r="AN24" s="747"/>
      <c r="AO24" s="747"/>
      <c r="AP24" s="747"/>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Z28" si="20">W24-AI24</f>
        <v>4284</v>
      </c>
      <c r="BR24" s="242">
        <f t="shared" si="20"/>
        <v>3642</v>
      </c>
    </row>
    <row r="25" spans="1:70" x14ac:dyDescent="0.3">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c r="AM25" s="747"/>
      <c r="AN25" s="747"/>
      <c r="AO25" s="747"/>
      <c r="AP25" s="747"/>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3">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c r="AM26" s="747"/>
      <c r="AN26" s="747"/>
      <c r="AO26" s="747"/>
      <c r="AP26" s="747"/>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3">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c r="AM27" s="747"/>
      <c r="AN27" s="747"/>
      <c r="AO27" s="747"/>
      <c r="AP27" s="747"/>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3">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c r="AM28" s="747"/>
      <c r="AN28" s="747"/>
      <c r="AO28" s="747"/>
      <c r="AP28" s="747"/>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3">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SUM(AG24:AG28)</f>
        <v>12834</v>
      </c>
      <c r="AH29" s="251">
        <f>SUM(AH24:AH28)</f>
        <v>11554</v>
      </c>
      <c r="AI29" s="251">
        <f>SUM(AI24:AI28)</f>
        <v>10477</v>
      </c>
      <c r="AJ29" s="172">
        <f>SUM(AJ24:AJ28)</f>
        <v>10862</v>
      </c>
      <c r="AK29" s="251">
        <f>SUM(AK24:AK28)</f>
        <v>10132</v>
      </c>
      <c r="AL29" s="251"/>
      <c r="AM29" s="251"/>
      <c r="AN29" s="251"/>
      <c r="AO29" s="251"/>
      <c r="AP29" s="251"/>
      <c r="AQ29" s="251"/>
      <c r="AR29" s="251"/>
      <c r="AS29" s="251"/>
      <c r="AT29" s="251"/>
      <c r="AU29" s="251"/>
      <c r="AV29" s="251"/>
      <c r="AW29" s="71">
        <f t="shared" ref="AW29:BF29" si="22">SUM(AW24:AW28)</f>
        <v>-44</v>
      </c>
      <c r="AX29" s="71">
        <f t="shared" si="22"/>
        <v>-509</v>
      </c>
      <c r="AY29" s="71">
        <f t="shared" si="22"/>
        <v>-1479</v>
      </c>
      <c r="AZ29" s="71">
        <f t="shared" si="22"/>
        <v>500</v>
      </c>
      <c r="BA29" s="71">
        <f t="shared" si="22"/>
        <v>503</v>
      </c>
      <c r="BB29" s="71">
        <f t="shared" si="22"/>
        <v>-195</v>
      </c>
      <c r="BC29" s="70">
        <f t="shared" si="22"/>
        <v>-812</v>
      </c>
      <c r="BD29" s="70">
        <f t="shared" si="22"/>
        <v>-997</v>
      </c>
      <c r="BE29" s="70">
        <f t="shared" si="22"/>
        <v>-2578</v>
      </c>
      <c r="BF29" s="242">
        <f t="shared" si="22"/>
        <v>-3004</v>
      </c>
      <c r="BG29" s="242">
        <f t="shared" ref="BG29:BR29" si="23">M29-Y29</f>
        <v>-3204</v>
      </c>
      <c r="BH29" s="242">
        <f t="shared" si="23"/>
        <v>-5313</v>
      </c>
      <c r="BI29" s="242">
        <f t="shared" si="23"/>
        <v>-1678</v>
      </c>
      <c r="BJ29" s="242">
        <f t="shared" si="23"/>
        <v>-360</v>
      </c>
      <c r="BK29" s="242">
        <f t="shared" si="23"/>
        <v>3757</v>
      </c>
      <c r="BL29" s="242">
        <f t="shared" si="23"/>
        <v>4630</v>
      </c>
      <c r="BM29" s="242">
        <f t="shared" si="23"/>
        <v>1643</v>
      </c>
      <c r="BN29" s="242">
        <f t="shared" si="23"/>
        <v>3733</v>
      </c>
      <c r="BO29" s="242">
        <f t="shared" si="23"/>
        <v>4322</v>
      </c>
      <c r="BP29" s="242">
        <f t="shared" si="23"/>
        <v>4935</v>
      </c>
      <c r="BQ29" s="242">
        <f t="shared" si="23"/>
        <v>7900</v>
      </c>
      <c r="BR29" s="242">
        <f t="shared" si="23"/>
        <v>7374</v>
      </c>
    </row>
    <row r="30" spans="1:70" x14ac:dyDescent="0.3">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3">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c r="AM31" s="747"/>
      <c r="AN31" s="747"/>
      <c r="AO31" s="747"/>
      <c r="AP31" s="747"/>
      <c r="AQ31" s="747"/>
      <c r="AR31" s="747"/>
      <c r="AS31" s="747"/>
      <c r="AT31" s="747"/>
      <c r="AU31" s="747"/>
      <c r="AV31" s="747"/>
      <c r="AW31" s="71">
        <f t="shared" ref="AW31:BF35" si="24">C31-O31</f>
        <v>-1709</v>
      </c>
      <c r="AX31" s="71">
        <f t="shared" si="24"/>
        <v>-1567</v>
      </c>
      <c r="AY31" s="71">
        <f t="shared" si="24"/>
        <v>-1824</v>
      </c>
      <c r="AZ31" s="71">
        <f t="shared" si="24"/>
        <v>-941</v>
      </c>
      <c r="BA31" s="71">
        <f t="shared" si="24"/>
        <v>-1380</v>
      </c>
      <c r="BB31" s="71">
        <f t="shared" si="24"/>
        <v>-1047</v>
      </c>
      <c r="BC31" s="70">
        <f t="shared" si="24"/>
        <v>-1317</v>
      </c>
      <c r="BD31" s="70">
        <f t="shared" si="24"/>
        <v>-1511</v>
      </c>
      <c r="BE31" s="70">
        <f t="shared" si="24"/>
        <v>-1411</v>
      </c>
      <c r="BF31" s="242">
        <f t="shared" si="24"/>
        <v>-1743</v>
      </c>
      <c r="BG31" s="242">
        <f t="shared" ref="BG31:BP35" si="25">M31-Y31</f>
        <v>-2275</v>
      </c>
      <c r="BH31" s="242">
        <f t="shared" si="25"/>
        <v>-1803</v>
      </c>
      <c r="BI31" s="242">
        <f t="shared" si="25"/>
        <v>-1440</v>
      </c>
      <c r="BJ31" s="242">
        <f t="shared" si="25"/>
        <v>-797</v>
      </c>
      <c r="BK31" s="242">
        <f t="shared" si="25"/>
        <v>826</v>
      </c>
      <c r="BL31" s="242">
        <f t="shared" si="25"/>
        <v>2442</v>
      </c>
      <c r="BM31" s="242">
        <f t="shared" si="25"/>
        <v>2886</v>
      </c>
      <c r="BN31" s="242">
        <f t="shared" si="25"/>
        <v>1060</v>
      </c>
      <c r="BO31" s="242">
        <f t="shared" si="25"/>
        <v>64</v>
      </c>
      <c r="BP31" s="242">
        <f t="shared" si="25"/>
        <v>794</v>
      </c>
      <c r="BQ31" s="242">
        <f t="shared" ref="BQ31:BZ35" si="26">W31-AI31</f>
        <v>2216</v>
      </c>
      <c r="BR31" s="242">
        <f t="shared" si="26"/>
        <v>1630</v>
      </c>
    </row>
    <row r="32" spans="1:70" x14ac:dyDescent="0.3">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c r="AM32" s="747"/>
      <c r="AN32" s="747"/>
      <c r="AO32" s="747"/>
      <c r="AP32" s="747"/>
      <c r="AQ32" s="747"/>
      <c r="AR32" s="747"/>
      <c r="AS32" s="747"/>
      <c r="AT32" s="747"/>
      <c r="AU32" s="747"/>
      <c r="AV32" s="747"/>
      <c r="AW32" s="71">
        <f t="shared" si="24"/>
        <v>-148</v>
      </c>
      <c r="AX32" s="71">
        <f t="shared" si="24"/>
        <v>-211</v>
      </c>
      <c r="AY32" s="71">
        <f t="shared" si="24"/>
        <v>-417</v>
      </c>
      <c r="AZ32" s="71">
        <f t="shared" si="24"/>
        <v>1188</v>
      </c>
      <c r="BA32" s="71">
        <f t="shared" si="24"/>
        <v>1171</v>
      </c>
      <c r="BB32" s="71">
        <f t="shared" si="24"/>
        <v>1078</v>
      </c>
      <c r="BC32" s="70">
        <f t="shared" si="24"/>
        <v>498</v>
      </c>
      <c r="BD32" s="70">
        <f t="shared" si="24"/>
        <v>399</v>
      </c>
      <c r="BE32" s="70">
        <f t="shared" si="24"/>
        <v>4</v>
      </c>
      <c r="BF32" s="242">
        <f t="shared" si="24"/>
        <v>-830</v>
      </c>
      <c r="BG32" s="242">
        <f t="shared" si="25"/>
        <v>-1537</v>
      </c>
      <c r="BH32" s="242">
        <f t="shared" si="25"/>
        <v>-1182</v>
      </c>
      <c r="BI32" s="242">
        <f t="shared" si="25"/>
        <v>-1138</v>
      </c>
      <c r="BJ32" s="242">
        <f t="shared" si="25"/>
        <v>-566</v>
      </c>
      <c r="BK32" s="242">
        <f t="shared" si="25"/>
        <v>1111</v>
      </c>
      <c r="BL32" s="242">
        <f t="shared" si="25"/>
        <v>-1227</v>
      </c>
      <c r="BM32" s="242">
        <f t="shared" si="25"/>
        <v>455</v>
      </c>
      <c r="BN32" s="242">
        <f t="shared" si="25"/>
        <v>-669</v>
      </c>
      <c r="BO32" s="242">
        <f t="shared" si="25"/>
        <v>798</v>
      </c>
      <c r="BP32" s="242">
        <f t="shared" si="25"/>
        <v>1385</v>
      </c>
      <c r="BQ32" s="242">
        <f t="shared" si="26"/>
        <v>2412</v>
      </c>
      <c r="BR32" s="242">
        <f t="shared" si="26"/>
        <v>2335</v>
      </c>
    </row>
    <row r="33" spans="1:70" x14ac:dyDescent="0.3">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c r="AM33" s="747"/>
      <c r="AN33" s="747"/>
      <c r="AO33" s="747"/>
      <c r="AP33" s="747"/>
      <c r="AQ33" s="747"/>
      <c r="AR33" s="747"/>
      <c r="AS33" s="747"/>
      <c r="AT33" s="747"/>
      <c r="AU33" s="747"/>
      <c r="AV33" s="747"/>
      <c r="AW33" s="71">
        <f t="shared" si="24"/>
        <v>-32</v>
      </c>
      <c r="AX33" s="71">
        <f t="shared" si="24"/>
        <v>-149</v>
      </c>
      <c r="AY33" s="71">
        <f t="shared" si="24"/>
        <v>-233</v>
      </c>
      <c r="AZ33" s="71">
        <f t="shared" si="24"/>
        <v>-105</v>
      </c>
      <c r="BA33" s="71">
        <f t="shared" si="24"/>
        <v>-65</v>
      </c>
      <c r="BB33" s="71">
        <f t="shared" si="24"/>
        <v>-40</v>
      </c>
      <c r="BC33" s="70">
        <f t="shared" si="24"/>
        <v>-21</v>
      </c>
      <c r="BD33" s="70">
        <f t="shared" si="24"/>
        <v>-73</v>
      </c>
      <c r="BE33" s="70">
        <f t="shared" si="24"/>
        <v>-123</v>
      </c>
      <c r="BF33" s="242">
        <f t="shared" si="24"/>
        <v>-107</v>
      </c>
      <c r="BG33" s="242">
        <f t="shared" si="25"/>
        <v>-118</v>
      </c>
      <c r="BH33" s="242">
        <f t="shared" si="25"/>
        <v>-76</v>
      </c>
      <c r="BI33" s="242">
        <f t="shared" si="25"/>
        <v>-49</v>
      </c>
      <c r="BJ33" s="242">
        <f t="shared" si="25"/>
        <v>106</v>
      </c>
      <c r="BK33" s="242">
        <f t="shared" si="25"/>
        <v>276</v>
      </c>
      <c r="BL33" s="242">
        <f t="shared" si="25"/>
        <v>116</v>
      </c>
      <c r="BM33" s="242">
        <f t="shared" si="25"/>
        <v>121</v>
      </c>
      <c r="BN33" s="242">
        <f t="shared" si="25"/>
        <v>-18</v>
      </c>
      <c r="BO33" s="242">
        <f t="shared" si="25"/>
        <v>-2</v>
      </c>
      <c r="BP33" s="242">
        <f t="shared" si="25"/>
        <v>-11</v>
      </c>
      <c r="BQ33" s="242">
        <f t="shared" si="26"/>
        <v>108</v>
      </c>
      <c r="BR33" s="242">
        <f t="shared" si="26"/>
        <v>66</v>
      </c>
    </row>
    <row r="34" spans="1:70" x14ac:dyDescent="0.3">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c r="AM34" s="747"/>
      <c r="AN34" s="747"/>
      <c r="AO34" s="747"/>
      <c r="AP34" s="747"/>
      <c r="AQ34" s="747"/>
      <c r="AR34" s="747"/>
      <c r="AS34" s="747"/>
      <c r="AT34" s="747"/>
      <c r="AU34" s="747"/>
      <c r="AV34" s="747"/>
      <c r="AW34" s="71">
        <f t="shared" si="24"/>
        <v>-12</v>
      </c>
      <c r="AX34" s="71">
        <f t="shared" si="24"/>
        <v>-35</v>
      </c>
      <c r="AY34" s="71">
        <f t="shared" si="24"/>
        <v>-36</v>
      </c>
      <c r="AZ34" s="71">
        <f t="shared" si="24"/>
        <v>-26</v>
      </c>
      <c r="BA34" s="71">
        <f t="shared" si="24"/>
        <v>-20</v>
      </c>
      <c r="BB34" s="71">
        <f t="shared" si="24"/>
        <v>-17</v>
      </c>
      <c r="BC34" s="70">
        <f t="shared" si="24"/>
        <v>-19</v>
      </c>
      <c r="BD34" s="70">
        <f t="shared" si="24"/>
        <v>-16</v>
      </c>
      <c r="BE34" s="70">
        <f t="shared" si="24"/>
        <v>-12</v>
      </c>
      <c r="BF34" s="242">
        <f t="shared" si="24"/>
        <v>-16</v>
      </c>
      <c r="BG34" s="242">
        <f t="shared" si="25"/>
        <v>-21</v>
      </c>
      <c r="BH34" s="242">
        <f t="shared" si="25"/>
        <v>-24</v>
      </c>
      <c r="BI34" s="242">
        <f t="shared" si="25"/>
        <v>-8</v>
      </c>
      <c r="BJ34" s="242">
        <f t="shared" si="25"/>
        <v>20</v>
      </c>
      <c r="BK34" s="242">
        <f t="shared" si="25"/>
        <v>34</v>
      </c>
      <c r="BL34" s="242">
        <f t="shared" si="25"/>
        <v>13</v>
      </c>
      <c r="BM34" s="242">
        <f t="shared" si="25"/>
        <v>21</v>
      </c>
      <c r="BN34" s="242">
        <f t="shared" si="25"/>
        <v>14</v>
      </c>
      <c r="BO34" s="242">
        <f t="shared" si="25"/>
        <v>14</v>
      </c>
      <c r="BP34" s="242">
        <f t="shared" si="25"/>
        <v>10</v>
      </c>
      <c r="BQ34" s="242">
        <f t="shared" si="26"/>
        <v>15</v>
      </c>
      <c r="BR34" s="242">
        <f t="shared" si="26"/>
        <v>9</v>
      </c>
    </row>
    <row r="35" spans="1:70" x14ac:dyDescent="0.3">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c r="AM35" s="747"/>
      <c r="AN35" s="747"/>
      <c r="AO35" s="747"/>
      <c r="AP35" s="747"/>
      <c r="AQ35" s="747"/>
      <c r="AR35" s="747"/>
      <c r="AS35" s="747"/>
      <c r="AT35" s="747"/>
      <c r="AU35" s="747"/>
      <c r="AV35" s="747"/>
      <c r="AW35" s="71">
        <f t="shared" si="24"/>
        <v>0</v>
      </c>
      <c r="AX35" s="71">
        <f t="shared" si="24"/>
        <v>0</v>
      </c>
      <c r="AY35" s="71">
        <f t="shared" si="24"/>
        <v>-3</v>
      </c>
      <c r="AZ35" s="71">
        <f t="shared" si="24"/>
        <v>-4</v>
      </c>
      <c r="BA35" s="71">
        <f t="shared" si="24"/>
        <v>-1</v>
      </c>
      <c r="BB35" s="71">
        <f t="shared" si="24"/>
        <v>-2</v>
      </c>
      <c r="BC35" s="70">
        <f t="shared" si="24"/>
        <v>0</v>
      </c>
      <c r="BD35" s="70">
        <f t="shared" si="24"/>
        <v>-1</v>
      </c>
      <c r="BE35" s="70">
        <f t="shared" si="24"/>
        <v>0</v>
      </c>
      <c r="BF35" s="242">
        <f t="shared" si="24"/>
        <v>0</v>
      </c>
      <c r="BG35" s="242">
        <f t="shared" si="25"/>
        <v>0</v>
      </c>
      <c r="BH35" s="242">
        <f t="shared" si="25"/>
        <v>1</v>
      </c>
      <c r="BI35" s="242">
        <f t="shared" si="25"/>
        <v>0</v>
      </c>
      <c r="BJ35" s="242">
        <f t="shared" si="25"/>
        <v>0</v>
      </c>
      <c r="BK35" s="242">
        <f t="shared" si="25"/>
        <v>2</v>
      </c>
      <c r="BL35" s="242">
        <f t="shared" si="25"/>
        <v>3</v>
      </c>
      <c r="BM35" s="242">
        <f t="shared" si="25"/>
        <v>0</v>
      </c>
      <c r="BN35" s="242">
        <f t="shared" si="25"/>
        <v>1</v>
      </c>
      <c r="BO35" s="242">
        <f t="shared" si="25"/>
        <v>-1</v>
      </c>
      <c r="BP35" s="242">
        <f t="shared" si="25"/>
        <v>0</v>
      </c>
      <c r="BQ35" s="242">
        <f t="shared" si="26"/>
        <v>0</v>
      </c>
      <c r="BR35" s="242">
        <f t="shared" si="26"/>
        <v>-1</v>
      </c>
    </row>
    <row r="36" spans="1:70" x14ac:dyDescent="0.3">
      <c r="A36" s="4"/>
      <c r="B36" s="35" t="s">
        <v>41</v>
      </c>
      <c r="C36" s="131">
        <f t="shared" ref="C36:AF36" si="27">SUM(C31:C35)</f>
        <v>7919</v>
      </c>
      <c r="D36" s="71">
        <f t="shared" si="27"/>
        <v>9129</v>
      </c>
      <c r="E36" s="71">
        <f t="shared" si="27"/>
        <v>9359</v>
      </c>
      <c r="F36" s="71">
        <f t="shared" si="27"/>
        <v>11166</v>
      </c>
      <c r="G36" s="71">
        <f t="shared" si="27"/>
        <v>12015</v>
      </c>
      <c r="H36" s="71">
        <f t="shared" si="27"/>
        <v>12307</v>
      </c>
      <c r="I36" s="71">
        <f t="shared" si="27"/>
        <v>12126</v>
      </c>
      <c r="J36" s="71">
        <f t="shared" si="27"/>
        <v>11497</v>
      </c>
      <c r="K36" s="71">
        <f t="shared" si="27"/>
        <v>11283</v>
      </c>
      <c r="L36" s="162">
        <f t="shared" si="27"/>
        <v>10017</v>
      </c>
      <c r="M36" s="71">
        <f t="shared" si="27"/>
        <v>8779</v>
      </c>
      <c r="N36" s="71">
        <f t="shared" si="27"/>
        <v>8825</v>
      </c>
      <c r="O36" s="71">
        <f t="shared" si="27"/>
        <v>9820</v>
      </c>
      <c r="P36" s="71">
        <f t="shared" si="27"/>
        <v>11091</v>
      </c>
      <c r="Q36" s="71">
        <f t="shared" si="27"/>
        <v>11872</v>
      </c>
      <c r="R36" s="71">
        <f t="shared" si="27"/>
        <v>11054</v>
      </c>
      <c r="S36" s="71">
        <f t="shared" si="27"/>
        <v>12310</v>
      </c>
      <c r="T36" s="71">
        <f t="shared" si="27"/>
        <v>12335</v>
      </c>
      <c r="U36" s="172">
        <f t="shared" si="27"/>
        <v>12985</v>
      </c>
      <c r="V36" s="172">
        <f t="shared" si="27"/>
        <v>12699</v>
      </c>
      <c r="W36" s="172">
        <f t="shared" si="27"/>
        <v>12825</v>
      </c>
      <c r="X36" s="162">
        <f t="shared" si="27"/>
        <v>12713</v>
      </c>
      <c r="Y36" s="162">
        <f t="shared" si="27"/>
        <v>12730</v>
      </c>
      <c r="Z36" s="162">
        <f t="shared" si="27"/>
        <v>11909</v>
      </c>
      <c r="AA36" s="162">
        <f t="shared" si="27"/>
        <v>12455</v>
      </c>
      <c r="AB36" s="162">
        <f t="shared" si="27"/>
        <v>12328</v>
      </c>
      <c r="AC36" s="162">
        <f t="shared" si="27"/>
        <v>9623</v>
      </c>
      <c r="AD36" s="251">
        <f t="shared" si="27"/>
        <v>9707</v>
      </c>
      <c r="AE36" s="251">
        <f t="shared" si="27"/>
        <v>8827</v>
      </c>
      <c r="AF36" s="251">
        <f t="shared" si="27"/>
        <v>11947</v>
      </c>
      <c r="AG36" s="251">
        <f>SUM(AG31:AG35)</f>
        <v>12112</v>
      </c>
      <c r="AH36" s="251">
        <f>SUM(AH31:AH35)</f>
        <v>10521</v>
      </c>
      <c r="AI36" s="251">
        <f>SUM(AI31:AI35)</f>
        <v>8074</v>
      </c>
      <c r="AJ36" s="172">
        <f>SUM(AJ31:AJ35)</f>
        <v>8674</v>
      </c>
      <c r="AK36" s="251">
        <f>SUM(AK31:AK35)</f>
        <v>8387</v>
      </c>
      <c r="AL36" s="251"/>
      <c r="AM36" s="251"/>
      <c r="AN36" s="251"/>
      <c r="AO36" s="251"/>
      <c r="AP36" s="251"/>
      <c r="AQ36" s="251"/>
      <c r="AR36" s="251"/>
      <c r="AS36" s="251"/>
      <c r="AT36" s="251"/>
      <c r="AU36" s="251"/>
      <c r="AV36" s="251"/>
      <c r="AW36" s="71">
        <f t="shared" ref="AW36:BF36" si="28">SUM(AW31:AW35)</f>
        <v>-1901</v>
      </c>
      <c r="AX36" s="71">
        <f t="shared" si="28"/>
        <v>-1962</v>
      </c>
      <c r="AY36" s="71">
        <f t="shared" si="28"/>
        <v>-2513</v>
      </c>
      <c r="AZ36" s="71">
        <f t="shared" si="28"/>
        <v>112</v>
      </c>
      <c r="BA36" s="71">
        <f t="shared" si="28"/>
        <v>-295</v>
      </c>
      <c r="BB36" s="71">
        <f t="shared" si="28"/>
        <v>-28</v>
      </c>
      <c r="BC36" s="70">
        <f t="shared" si="28"/>
        <v>-859</v>
      </c>
      <c r="BD36" s="70">
        <f t="shared" si="28"/>
        <v>-1202</v>
      </c>
      <c r="BE36" s="70">
        <f t="shared" si="28"/>
        <v>-1542</v>
      </c>
      <c r="BF36" s="242">
        <f t="shared" si="28"/>
        <v>-2696</v>
      </c>
      <c r="BG36" s="242">
        <f t="shared" ref="BG36:BR36" si="29">M36-Y36</f>
        <v>-3951</v>
      </c>
      <c r="BH36" s="242">
        <f t="shared" si="29"/>
        <v>-3084</v>
      </c>
      <c r="BI36" s="242">
        <f t="shared" si="29"/>
        <v>-2635</v>
      </c>
      <c r="BJ36" s="242">
        <f t="shared" si="29"/>
        <v>-1237</v>
      </c>
      <c r="BK36" s="242">
        <f t="shared" si="29"/>
        <v>2249</v>
      </c>
      <c r="BL36" s="242">
        <f t="shared" si="29"/>
        <v>1347</v>
      </c>
      <c r="BM36" s="242">
        <f t="shared" si="29"/>
        <v>3483</v>
      </c>
      <c r="BN36" s="242">
        <f t="shared" si="29"/>
        <v>388</v>
      </c>
      <c r="BO36" s="242">
        <f t="shared" si="29"/>
        <v>873</v>
      </c>
      <c r="BP36" s="242">
        <f t="shared" si="29"/>
        <v>2178</v>
      </c>
      <c r="BQ36" s="242">
        <f t="shared" si="29"/>
        <v>4751</v>
      </c>
      <c r="BR36" s="242">
        <f t="shared" si="29"/>
        <v>4039</v>
      </c>
    </row>
    <row r="37" spans="1:70" x14ac:dyDescent="0.3">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3">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c r="AM38" s="747"/>
      <c r="AN38" s="747"/>
      <c r="AO38" s="747"/>
      <c r="AP38" s="747"/>
      <c r="AQ38" s="747"/>
      <c r="AR38" s="747"/>
      <c r="AS38" s="747"/>
      <c r="AT38" s="747"/>
      <c r="AU38" s="747"/>
      <c r="AV38" s="747"/>
      <c r="AW38" s="71">
        <f t="shared" ref="AW38:BF39" si="30">C38-O38</f>
        <v>-224</v>
      </c>
      <c r="AX38" s="71">
        <f t="shared" si="30"/>
        <v>-1509</v>
      </c>
      <c r="AY38" s="71">
        <f t="shared" si="30"/>
        <v>-2029</v>
      </c>
      <c r="AZ38" s="71">
        <f t="shared" si="30"/>
        <v>-2018</v>
      </c>
      <c r="BA38" s="71">
        <f t="shared" si="30"/>
        <v>-1127</v>
      </c>
      <c r="BB38" s="71">
        <f t="shared" si="30"/>
        <v>-1430</v>
      </c>
      <c r="BC38" s="70">
        <f t="shared" si="30"/>
        <v>-1438</v>
      </c>
      <c r="BD38" s="70">
        <f t="shared" si="30"/>
        <v>-1439</v>
      </c>
      <c r="BE38" s="70">
        <f t="shared" si="30"/>
        <v>-1703</v>
      </c>
      <c r="BF38" s="242">
        <f t="shared" si="30"/>
        <v>-1829</v>
      </c>
      <c r="BG38" s="242">
        <f t="shared" ref="BG38:BP39" si="31">M38-Y38</f>
        <v>-2663</v>
      </c>
      <c r="BH38" s="242">
        <f t="shared" si="31"/>
        <v>-3462</v>
      </c>
      <c r="BI38" s="242">
        <f t="shared" si="31"/>
        <v>-3077</v>
      </c>
      <c r="BJ38" s="242">
        <f t="shared" si="31"/>
        <v>-2431</v>
      </c>
      <c r="BK38" s="242">
        <f t="shared" si="31"/>
        <v>-332</v>
      </c>
      <c r="BL38" s="242">
        <f t="shared" si="31"/>
        <v>1423</v>
      </c>
      <c r="BM38" s="242">
        <f t="shared" si="31"/>
        <v>650</v>
      </c>
      <c r="BN38" s="242">
        <f t="shared" si="31"/>
        <v>1335</v>
      </c>
      <c r="BO38" s="242">
        <f t="shared" si="31"/>
        <v>1317</v>
      </c>
      <c r="BP38" s="242">
        <f t="shared" si="31"/>
        <v>693</v>
      </c>
      <c r="BQ38" s="242">
        <f t="shared" ref="BQ38:BZ39" si="32">W38-AI38</f>
        <v>959</v>
      </c>
      <c r="BR38" s="242">
        <f t="shared" si="32"/>
        <v>870</v>
      </c>
    </row>
    <row r="39" spans="1:70" x14ac:dyDescent="0.3">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c r="AM39" s="747"/>
      <c r="AN39" s="747"/>
      <c r="AO39" s="747"/>
      <c r="AP39" s="747"/>
      <c r="AQ39" s="747"/>
      <c r="AR39" s="747"/>
      <c r="AS39" s="747"/>
      <c r="AT39" s="747"/>
      <c r="AU39" s="747"/>
      <c r="AV39" s="747"/>
      <c r="AW39" s="71">
        <f t="shared" si="30"/>
        <v>251</v>
      </c>
      <c r="AX39" s="71">
        <f t="shared" si="30"/>
        <v>-352</v>
      </c>
      <c r="AY39" s="71">
        <f t="shared" si="30"/>
        <v>-656</v>
      </c>
      <c r="AZ39" s="71">
        <f t="shared" si="30"/>
        <v>902</v>
      </c>
      <c r="BA39" s="71">
        <f t="shared" si="30"/>
        <v>1379</v>
      </c>
      <c r="BB39" s="71">
        <f t="shared" si="30"/>
        <v>1187</v>
      </c>
      <c r="BC39" s="70">
        <f t="shared" si="30"/>
        <v>903</v>
      </c>
      <c r="BD39" s="70">
        <f t="shared" si="30"/>
        <v>603</v>
      </c>
      <c r="BE39" s="70">
        <f t="shared" si="30"/>
        <v>117</v>
      </c>
      <c r="BF39" s="242">
        <f t="shared" si="30"/>
        <v>-515</v>
      </c>
      <c r="BG39" s="242">
        <f t="shared" si="31"/>
        <v>-1271</v>
      </c>
      <c r="BH39" s="242">
        <f t="shared" si="31"/>
        <v>-1413</v>
      </c>
      <c r="BI39" s="242">
        <f t="shared" si="31"/>
        <v>-1099</v>
      </c>
      <c r="BJ39" s="242">
        <f t="shared" si="31"/>
        <v>-708</v>
      </c>
      <c r="BK39" s="242">
        <f t="shared" si="31"/>
        <v>777</v>
      </c>
      <c r="BL39" s="242">
        <f t="shared" si="31"/>
        <v>-1500</v>
      </c>
      <c r="BM39" s="242">
        <f t="shared" si="31"/>
        <v>-1467</v>
      </c>
      <c r="BN39" s="242">
        <f t="shared" si="31"/>
        <v>70</v>
      </c>
      <c r="BO39" s="242">
        <f t="shared" si="31"/>
        <v>-399</v>
      </c>
      <c r="BP39" s="242">
        <f t="shared" si="31"/>
        <v>775</v>
      </c>
      <c r="BQ39" s="242">
        <f t="shared" si="32"/>
        <v>1740</v>
      </c>
      <c r="BR39" s="242">
        <f t="shared" si="32"/>
        <v>1513</v>
      </c>
    </row>
    <row r="40" spans="1:70" x14ac:dyDescent="0.3">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c r="AM40" s="747"/>
      <c r="AN40" s="747"/>
      <c r="AO40" s="747"/>
      <c r="AP40" s="747"/>
      <c r="AQ40" s="747"/>
      <c r="AR40" s="747"/>
      <c r="AS40" s="747"/>
      <c r="AT40" s="747"/>
      <c r="AU40" s="747"/>
      <c r="AV40" s="747"/>
      <c r="AW40" s="71">
        <f>C26-O40</f>
        <v>419</v>
      </c>
      <c r="AX40" s="71">
        <f t="shared" ref="AX40:BG42" si="33">D40-P40</f>
        <v>-75</v>
      </c>
      <c r="AY40" s="71">
        <f t="shared" si="33"/>
        <v>-111</v>
      </c>
      <c r="AZ40" s="71">
        <f t="shared" si="33"/>
        <v>-118</v>
      </c>
      <c r="BA40" s="71">
        <f t="shared" si="33"/>
        <v>-91</v>
      </c>
      <c r="BB40" s="71">
        <f t="shared" si="33"/>
        <v>-44</v>
      </c>
      <c r="BC40" s="70">
        <f t="shared" si="33"/>
        <v>-14</v>
      </c>
      <c r="BD40" s="70">
        <f t="shared" si="33"/>
        <v>-59</v>
      </c>
      <c r="BE40" s="70">
        <f t="shared" si="33"/>
        <v>-87</v>
      </c>
      <c r="BF40" s="242">
        <f t="shared" si="33"/>
        <v>-121</v>
      </c>
      <c r="BG40" s="242">
        <f t="shared" si="33"/>
        <v>-100</v>
      </c>
      <c r="BH40" s="242">
        <f t="shared" ref="BH40:BQ42" si="34">N40-Z40</f>
        <v>-107</v>
      </c>
      <c r="BI40" s="242">
        <f t="shared" si="34"/>
        <v>-73</v>
      </c>
      <c r="BJ40" s="242">
        <f t="shared" si="34"/>
        <v>-38</v>
      </c>
      <c r="BK40" s="242">
        <f t="shared" si="34"/>
        <v>106</v>
      </c>
      <c r="BL40" s="242">
        <f t="shared" si="34"/>
        <v>105</v>
      </c>
      <c r="BM40" s="242">
        <f t="shared" si="34"/>
        <v>34</v>
      </c>
      <c r="BN40" s="242">
        <f t="shared" si="34"/>
        <v>2</v>
      </c>
      <c r="BO40" s="242">
        <f t="shared" si="34"/>
        <v>-46</v>
      </c>
      <c r="BP40" s="242">
        <f t="shared" si="34"/>
        <v>-36</v>
      </c>
      <c r="BQ40" s="242">
        <f t="shared" si="34"/>
        <v>10</v>
      </c>
      <c r="BR40" s="242">
        <f t="shared" ref="BR40:BR42" si="35">X40-AJ40</f>
        <v>54</v>
      </c>
    </row>
    <row r="41" spans="1:70" x14ac:dyDescent="0.3">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c r="AM41" s="747"/>
      <c r="AN41" s="747"/>
      <c r="AO41" s="747"/>
      <c r="AP41" s="747"/>
      <c r="AQ41" s="747"/>
      <c r="AR41" s="747"/>
      <c r="AS41" s="747"/>
      <c r="AT41" s="747"/>
      <c r="AU41" s="747"/>
      <c r="AV41" s="747"/>
      <c r="AW41" s="71">
        <f>C27-O41</f>
        <v>61</v>
      </c>
      <c r="AX41" s="71">
        <f t="shared" si="33"/>
        <v>-10</v>
      </c>
      <c r="AY41" s="71">
        <f t="shared" si="33"/>
        <v>-22</v>
      </c>
      <c r="AZ41" s="71">
        <f t="shared" si="33"/>
        <v>-25</v>
      </c>
      <c r="BA41" s="71">
        <f t="shared" si="33"/>
        <v>-26</v>
      </c>
      <c r="BB41" s="71">
        <f t="shared" si="33"/>
        <v>-18</v>
      </c>
      <c r="BC41" s="70">
        <f t="shared" si="33"/>
        <v>-17</v>
      </c>
      <c r="BD41" s="70">
        <f t="shared" si="33"/>
        <v>-16</v>
      </c>
      <c r="BE41" s="70">
        <f t="shared" si="33"/>
        <v>-12</v>
      </c>
      <c r="BF41" s="242">
        <f t="shared" si="33"/>
        <v>-12</v>
      </c>
      <c r="BG41" s="242">
        <f t="shared" si="33"/>
        <v>-14</v>
      </c>
      <c r="BH41" s="242">
        <f t="shared" si="34"/>
        <v>-14</v>
      </c>
      <c r="BI41" s="242">
        <f t="shared" si="34"/>
        <v>-10</v>
      </c>
      <c r="BJ41" s="242">
        <f t="shared" si="34"/>
        <v>4</v>
      </c>
      <c r="BK41" s="242">
        <f t="shared" si="34"/>
        <v>19</v>
      </c>
      <c r="BL41" s="242">
        <f t="shared" si="34"/>
        <v>18</v>
      </c>
      <c r="BM41" s="242">
        <f t="shared" si="34"/>
        <v>24</v>
      </c>
      <c r="BN41" s="242">
        <f t="shared" si="34"/>
        <v>14</v>
      </c>
      <c r="BO41" s="242">
        <f t="shared" si="34"/>
        <v>13</v>
      </c>
      <c r="BP41" s="242">
        <f t="shared" si="34"/>
        <v>4</v>
      </c>
      <c r="BQ41" s="242">
        <f t="shared" si="34"/>
        <v>9</v>
      </c>
      <c r="BR41" s="242">
        <f t="shared" si="35"/>
        <v>3</v>
      </c>
    </row>
    <row r="42" spans="1:70" x14ac:dyDescent="0.3">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c r="AM42" s="747"/>
      <c r="AN42" s="747"/>
      <c r="AO42" s="747"/>
      <c r="AP42" s="747"/>
      <c r="AQ42" s="747"/>
      <c r="AR42" s="747"/>
      <c r="AS42" s="747"/>
      <c r="AT42" s="747"/>
      <c r="AU42" s="747"/>
      <c r="AV42" s="747"/>
      <c r="AW42" s="71">
        <f>C42-O42</f>
        <v>0</v>
      </c>
      <c r="AX42" s="71">
        <f t="shared" si="33"/>
        <v>0</v>
      </c>
      <c r="AY42" s="71">
        <f t="shared" si="33"/>
        <v>0</v>
      </c>
      <c r="AZ42" s="71">
        <f t="shared" si="33"/>
        <v>-2</v>
      </c>
      <c r="BA42" s="71">
        <f t="shared" si="33"/>
        <v>-2</v>
      </c>
      <c r="BB42" s="71">
        <f t="shared" si="33"/>
        <v>-1</v>
      </c>
      <c r="BC42" s="70">
        <f t="shared" si="33"/>
        <v>-1</v>
      </c>
      <c r="BD42" s="70">
        <f t="shared" si="33"/>
        <v>-1</v>
      </c>
      <c r="BE42" s="70">
        <f t="shared" si="33"/>
        <v>-1</v>
      </c>
      <c r="BF42" s="242">
        <f t="shared" si="33"/>
        <v>1</v>
      </c>
      <c r="BG42" s="242">
        <f t="shared" si="33"/>
        <v>1</v>
      </c>
      <c r="BH42" s="242">
        <f t="shared" si="34"/>
        <v>1</v>
      </c>
      <c r="BI42" s="242">
        <f t="shared" si="34"/>
        <v>0</v>
      </c>
      <c r="BJ42" s="242">
        <f t="shared" si="34"/>
        <v>0</v>
      </c>
      <c r="BK42" s="242">
        <f t="shared" si="34"/>
        <v>0</v>
      </c>
      <c r="BL42" s="242">
        <f t="shared" si="34"/>
        <v>2</v>
      </c>
      <c r="BM42" s="242">
        <f t="shared" si="34"/>
        <v>1</v>
      </c>
      <c r="BN42" s="242">
        <f t="shared" si="34"/>
        <v>0</v>
      </c>
      <c r="BO42" s="242">
        <f t="shared" si="34"/>
        <v>0</v>
      </c>
      <c r="BP42" s="242">
        <f t="shared" si="34"/>
        <v>0</v>
      </c>
      <c r="BQ42" s="242">
        <f t="shared" si="34"/>
        <v>0</v>
      </c>
      <c r="BR42" s="242">
        <f t="shared" si="35"/>
        <v>0</v>
      </c>
    </row>
    <row r="43" spans="1:70" ht="15" thickBot="1" x14ac:dyDescent="0.35">
      <c r="A43" s="4"/>
      <c r="B43" s="37" t="s">
        <v>41</v>
      </c>
      <c r="C43" s="122">
        <f t="shared" ref="C43:AD43" si="36">SUM(C38:C42)</f>
        <v>6139</v>
      </c>
      <c r="D43" s="60">
        <f t="shared" si="36"/>
        <v>5571</v>
      </c>
      <c r="E43" s="60">
        <f t="shared" si="36"/>
        <v>5764</v>
      </c>
      <c r="F43" s="60">
        <f t="shared" si="36"/>
        <v>7309</v>
      </c>
      <c r="G43" s="60">
        <f t="shared" si="36"/>
        <v>8758</v>
      </c>
      <c r="H43" s="60">
        <f t="shared" si="36"/>
        <v>10459</v>
      </c>
      <c r="I43" s="60">
        <f t="shared" si="36"/>
        <v>10359</v>
      </c>
      <c r="J43" s="60">
        <f t="shared" si="36"/>
        <v>9967</v>
      </c>
      <c r="K43" s="60">
        <f t="shared" si="36"/>
        <v>9645</v>
      </c>
      <c r="L43" s="163">
        <f t="shared" si="36"/>
        <v>8576</v>
      </c>
      <c r="M43" s="60">
        <f t="shared" si="36"/>
        <v>7143</v>
      </c>
      <c r="N43" s="60">
        <f t="shared" si="36"/>
        <v>6113</v>
      </c>
      <c r="O43" s="60">
        <f t="shared" si="36"/>
        <v>6143</v>
      </c>
      <c r="P43" s="60">
        <f t="shared" si="36"/>
        <v>7517</v>
      </c>
      <c r="Q43" s="60">
        <f t="shared" si="36"/>
        <v>8582</v>
      </c>
      <c r="R43" s="60">
        <f t="shared" si="36"/>
        <v>8570</v>
      </c>
      <c r="S43" s="60">
        <f t="shared" si="36"/>
        <v>8625</v>
      </c>
      <c r="T43" s="60">
        <f t="shared" si="36"/>
        <v>10765</v>
      </c>
      <c r="U43" s="173">
        <f t="shared" si="36"/>
        <v>10926</v>
      </c>
      <c r="V43" s="173">
        <f t="shared" si="36"/>
        <v>10879</v>
      </c>
      <c r="W43" s="173">
        <f t="shared" si="36"/>
        <v>11331</v>
      </c>
      <c r="X43" s="163">
        <f t="shared" si="36"/>
        <v>11052</v>
      </c>
      <c r="Y43" s="163">
        <f t="shared" si="36"/>
        <v>11190</v>
      </c>
      <c r="Z43" s="163">
        <f t="shared" si="36"/>
        <v>11108</v>
      </c>
      <c r="AA43" s="163">
        <f t="shared" si="36"/>
        <v>10402</v>
      </c>
      <c r="AB43" s="163">
        <f t="shared" si="36"/>
        <v>10690</v>
      </c>
      <c r="AC43" s="163">
        <f t="shared" si="36"/>
        <v>8012</v>
      </c>
      <c r="AD43" s="252">
        <f t="shared" si="36"/>
        <v>8522</v>
      </c>
      <c r="AE43" s="252">
        <f t="shared" ref="AE43:AK43" si="37">SUM(AE38:AE42)</f>
        <v>9383</v>
      </c>
      <c r="AF43" s="252">
        <f t="shared" si="37"/>
        <v>9344</v>
      </c>
      <c r="AG43" s="252">
        <f t="shared" si="37"/>
        <v>10041</v>
      </c>
      <c r="AH43" s="252">
        <f t="shared" si="37"/>
        <v>9443</v>
      </c>
      <c r="AI43" s="252">
        <f t="shared" si="37"/>
        <v>8613</v>
      </c>
      <c r="AJ43" s="173">
        <f t="shared" si="37"/>
        <v>8612</v>
      </c>
      <c r="AK43" s="252">
        <f t="shared" si="37"/>
        <v>8254</v>
      </c>
      <c r="AL43" s="252"/>
      <c r="AM43" s="252"/>
      <c r="AN43" s="252"/>
      <c r="AO43" s="252"/>
      <c r="AP43" s="252"/>
      <c r="AQ43" s="252"/>
      <c r="AR43" s="252"/>
      <c r="AS43" s="252"/>
      <c r="AT43" s="252"/>
      <c r="AU43" s="252"/>
      <c r="AV43" s="252"/>
      <c r="AW43" s="60">
        <f t="shared" ref="AW43:BF43" si="38">SUM(AW38:AW42)</f>
        <v>507</v>
      </c>
      <c r="AX43" s="60">
        <f t="shared" si="38"/>
        <v>-1946</v>
      </c>
      <c r="AY43" s="60">
        <f t="shared" si="38"/>
        <v>-2818</v>
      </c>
      <c r="AZ43" s="60">
        <f t="shared" si="38"/>
        <v>-1261</v>
      </c>
      <c r="BA43" s="60">
        <f t="shared" si="38"/>
        <v>133</v>
      </c>
      <c r="BB43" s="60">
        <f t="shared" si="38"/>
        <v>-306</v>
      </c>
      <c r="BC43" s="59">
        <f t="shared" si="38"/>
        <v>-567</v>
      </c>
      <c r="BD43" s="59">
        <f t="shared" si="38"/>
        <v>-912</v>
      </c>
      <c r="BE43" s="59">
        <f t="shared" si="38"/>
        <v>-1686</v>
      </c>
      <c r="BF43" s="262">
        <f t="shared" si="38"/>
        <v>-2476</v>
      </c>
      <c r="BG43" s="242">
        <f t="shared" ref="BG43:BR43" si="39">M43-Y43</f>
        <v>-4047</v>
      </c>
      <c r="BH43" s="242">
        <f t="shared" si="39"/>
        <v>-4995</v>
      </c>
      <c r="BI43" s="242">
        <f t="shared" si="39"/>
        <v>-4259</v>
      </c>
      <c r="BJ43" s="242">
        <f t="shared" si="39"/>
        <v>-3173</v>
      </c>
      <c r="BK43" s="242">
        <f t="shared" si="39"/>
        <v>570</v>
      </c>
      <c r="BL43" s="242">
        <f t="shared" si="39"/>
        <v>48</v>
      </c>
      <c r="BM43" s="242">
        <f t="shared" si="39"/>
        <v>-758</v>
      </c>
      <c r="BN43" s="242">
        <f t="shared" si="39"/>
        <v>1421</v>
      </c>
      <c r="BO43" s="242">
        <f t="shared" si="39"/>
        <v>885</v>
      </c>
      <c r="BP43" s="242">
        <f t="shared" si="39"/>
        <v>1436</v>
      </c>
      <c r="BQ43" s="242">
        <f t="shared" si="39"/>
        <v>2718</v>
      </c>
      <c r="BR43" s="242">
        <f t="shared" si="39"/>
        <v>2440</v>
      </c>
    </row>
    <row r="44" spans="1:70" x14ac:dyDescent="0.3">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3">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c r="AM45" s="748"/>
      <c r="AN45" s="748"/>
      <c r="AO45" s="748"/>
      <c r="AP45" s="748"/>
      <c r="AQ45" s="748"/>
      <c r="AR45" s="748"/>
      <c r="AS45" s="748"/>
      <c r="AT45" s="748"/>
      <c r="AU45" s="748"/>
      <c r="AV45" s="748"/>
      <c r="AW45" s="79">
        <f t="shared" ref="AW45:BF49" si="40">C45-O45</f>
        <v>192265.6100000001</v>
      </c>
      <c r="AX45" s="79">
        <f t="shared" si="40"/>
        <v>152870.93999999994</v>
      </c>
      <c r="AY45" s="79">
        <f t="shared" si="40"/>
        <v>-149594.23999999999</v>
      </c>
      <c r="AZ45" s="79">
        <f t="shared" si="40"/>
        <v>-299389.70000000007</v>
      </c>
      <c r="BA45" s="79">
        <f t="shared" si="40"/>
        <v>-11836.330000000016</v>
      </c>
      <c r="BB45" s="79">
        <f t="shared" si="40"/>
        <v>-25652.410000000033</v>
      </c>
      <c r="BC45" s="78">
        <f t="shared" si="40"/>
        <v>-74679.840000000026</v>
      </c>
      <c r="BD45" s="78">
        <f t="shared" si="40"/>
        <v>-37618.700000000012</v>
      </c>
      <c r="BE45" s="78">
        <f t="shared" si="40"/>
        <v>-102439.18</v>
      </c>
      <c r="BF45" s="254">
        <f t="shared" si="40"/>
        <v>-34893.329999999958</v>
      </c>
      <c r="BG45" s="254">
        <f t="shared" ref="BG45:BP49" si="41">M45-Y45</f>
        <v>-5420.339999999851</v>
      </c>
      <c r="BH45" s="254">
        <f t="shared" si="41"/>
        <v>-513477.94999999972</v>
      </c>
      <c r="BI45" s="254">
        <f t="shared" si="41"/>
        <v>-261844.78000000003</v>
      </c>
      <c r="BJ45" s="254">
        <f t="shared" si="41"/>
        <v>-264349.49</v>
      </c>
      <c r="BK45" s="254">
        <f t="shared" si="41"/>
        <v>-68336.080000000075</v>
      </c>
      <c r="BL45" s="254">
        <f t="shared" si="41"/>
        <v>118068.67999999993</v>
      </c>
      <c r="BM45" s="254">
        <f t="shared" si="41"/>
        <v>-285746.23999999993</v>
      </c>
      <c r="BN45" s="254">
        <f t="shared" si="41"/>
        <v>-15506.909999999974</v>
      </c>
      <c r="BO45" s="254">
        <f t="shared" si="41"/>
        <v>66840.680000000051</v>
      </c>
      <c r="BP45" s="254">
        <f t="shared" si="41"/>
        <v>41117.06</v>
      </c>
      <c r="BQ45" s="254">
        <f t="shared" ref="BQ45:BZ49" si="42">W45-AI45</f>
        <v>152895.18000000002</v>
      </c>
      <c r="BR45" s="254">
        <f t="shared" si="42"/>
        <v>391603.4</v>
      </c>
    </row>
    <row r="46" spans="1:70" x14ac:dyDescent="0.3">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c r="AM46" s="748"/>
      <c r="AN46" s="748"/>
      <c r="AO46" s="748"/>
      <c r="AP46" s="748"/>
      <c r="AQ46" s="748"/>
      <c r="AR46" s="748"/>
      <c r="AS46" s="748"/>
      <c r="AT46" s="748"/>
      <c r="AU46" s="748"/>
      <c r="AV46" s="748"/>
      <c r="AW46" s="79">
        <f t="shared" si="40"/>
        <v>225562.05000000005</v>
      </c>
      <c r="AX46" s="79">
        <f t="shared" si="40"/>
        <v>95126.950000000012</v>
      </c>
      <c r="AY46" s="79">
        <f t="shared" si="40"/>
        <v>-20369.649999999965</v>
      </c>
      <c r="AZ46" s="79">
        <f t="shared" si="40"/>
        <v>7799.1600000000035</v>
      </c>
      <c r="BA46" s="79">
        <f t="shared" si="40"/>
        <v>20599.270000000004</v>
      </c>
      <c r="BB46" s="79">
        <f t="shared" si="40"/>
        <v>-68924.680000000008</v>
      </c>
      <c r="BC46" s="78">
        <f t="shared" si="40"/>
        <v>-209762.34000000003</v>
      </c>
      <c r="BD46" s="78">
        <f t="shared" si="40"/>
        <v>-235538.11000000002</v>
      </c>
      <c r="BE46" s="78">
        <f t="shared" si="40"/>
        <v>-158793.87999999998</v>
      </c>
      <c r="BF46" s="254">
        <f t="shared" si="40"/>
        <v>-25332.729999999981</v>
      </c>
      <c r="BG46" s="254">
        <f t="shared" si="41"/>
        <v>-203978.89</v>
      </c>
      <c r="BH46" s="254">
        <f t="shared" si="41"/>
        <v>-494665.99000000005</v>
      </c>
      <c r="BI46" s="254">
        <f t="shared" si="41"/>
        <v>-266413.48</v>
      </c>
      <c r="BJ46" s="254">
        <f t="shared" si="41"/>
        <v>-101879.88999999996</v>
      </c>
      <c r="BK46" s="254">
        <f t="shared" si="41"/>
        <v>66417.5</v>
      </c>
      <c r="BL46" s="254">
        <f t="shared" si="41"/>
        <v>-164628.52000000002</v>
      </c>
      <c r="BM46" s="254">
        <f t="shared" si="41"/>
        <v>-78257.67</v>
      </c>
      <c r="BN46" s="254">
        <f t="shared" si="41"/>
        <v>94413.680000000008</v>
      </c>
      <c r="BO46" s="254">
        <f t="shared" si="41"/>
        <v>241057.76</v>
      </c>
      <c r="BP46" s="254">
        <f t="shared" si="41"/>
        <v>228611.75</v>
      </c>
      <c r="BQ46" s="254">
        <f t="shared" si="42"/>
        <v>204091.21999999997</v>
      </c>
      <c r="BR46" s="254">
        <f t="shared" si="42"/>
        <v>217117.94999999998</v>
      </c>
    </row>
    <row r="47" spans="1:70" x14ac:dyDescent="0.3">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c r="AM47" s="748"/>
      <c r="AN47" s="748"/>
      <c r="AO47" s="748"/>
      <c r="AP47" s="748"/>
      <c r="AQ47" s="748"/>
      <c r="AR47" s="748"/>
      <c r="AS47" s="748"/>
      <c r="AT47" s="748"/>
      <c r="AU47" s="748"/>
      <c r="AV47" s="748"/>
      <c r="AW47" s="79">
        <f t="shared" si="40"/>
        <v>159688.47000000003</v>
      </c>
      <c r="AX47" s="79">
        <f t="shared" si="40"/>
        <v>-69686.669999999984</v>
      </c>
      <c r="AY47" s="79">
        <f t="shared" si="40"/>
        <v>-123603.19</v>
      </c>
      <c r="AZ47" s="79">
        <f t="shared" si="40"/>
        <v>-38087.17</v>
      </c>
      <c r="BA47" s="79">
        <f t="shared" si="40"/>
        <v>-13032.282000000003</v>
      </c>
      <c r="BB47" s="79">
        <f t="shared" si="40"/>
        <v>-165397.36000000002</v>
      </c>
      <c r="BC47" s="78">
        <f t="shared" si="40"/>
        <v>-24.31000000000131</v>
      </c>
      <c r="BD47" s="78">
        <f t="shared" si="40"/>
        <v>-3732.1899999999987</v>
      </c>
      <c r="BE47" s="78">
        <f t="shared" si="40"/>
        <v>-9778.6699999999983</v>
      </c>
      <c r="BF47" s="254">
        <f t="shared" si="40"/>
        <v>-16863.22</v>
      </c>
      <c r="BG47" s="254">
        <f t="shared" si="41"/>
        <v>-29915.090000000011</v>
      </c>
      <c r="BH47" s="254">
        <f t="shared" si="41"/>
        <v>-46058.369999999995</v>
      </c>
      <c r="BI47" s="254">
        <f t="shared" si="41"/>
        <v>-13074.559999999998</v>
      </c>
      <c r="BJ47" s="254">
        <f t="shared" si="41"/>
        <v>47320.109999999986</v>
      </c>
      <c r="BK47" s="254">
        <f t="shared" si="41"/>
        <v>115872.72</v>
      </c>
      <c r="BL47" s="254">
        <f t="shared" si="41"/>
        <v>6354.0899999999965</v>
      </c>
      <c r="BM47" s="254">
        <f t="shared" si="41"/>
        <v>-9103.8099999999977</v>
      </c>
      <c r="BN47" s="254">
        <f t="shared" si="41"/>
        <v>164667.91</v>
      </c>
      <c r="BO47" s="254">
        <f t="shared" si="41"/>
        <v>5407.68</v>
      </c>
      <c r="BP47" s="254">
        <f t="shared" si="41"/>
        <v>5975.2599999999984</v>
      </c>
      <c r="BQ47" s="254">
        <f t="shared" si="42"/>
        <v>15167.080000000002</v>
      </c>
      <c r="BR47" s="254">
        <f t="shared" si="42"/>
        <v>39774.559999999998</v>
      </c>
    </row>
    <row r="48" spans="1:70" x14ac:dyDescent="0.3">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c r="AM48" s="748"/>
      <c r="AN48" s="748"/>
      <c r="AO48" s="748"/>
      <c r="AP48" s="748"/>
      <c r="AQ48" s="748"/>
      <c r="AR48" s="748"/>
      <c r="AS48" s="748"/>
      <c r="AT48" s="748"/>
      <c r="AU48" s="748"/>
      <c r="AV48" s="748"/>
      <c r="AW48" s="79">
        <f t="shared" si="40"/>
        <v>7130.1100000000151</v>
      </c>
      <c r="AX48" s="79">
        <f t="shared" si="40"/>
        <v>-90326.390000000014</v>
      </c>
      <c r="AY48" s="79">
        <f t="shared" si="40"/>
        <v>-91006.000000000015</v>
      </c>
      <c r="AZ48" s="79">
        <f t="shared" si="40"/>
        <v>-52902.180000000008</v>
      </c>
      <c r="BA48" s="79">
        <f t="shared" si="40"/>
        <v>-20594.210000000003</v>
      </c>
      <c r="BB48" s="79">
        <f t="shared" si="40"/>
        <v>-25983.989999999998</v>
      </c>
      <c r="BC48" s="78">
        <f t="shared" si="40"/>
        <v>-7171.6499999999978</v>
      </c>
      <c r="BD48" s="78">
        <f t="shared" si="40"/>
        <v>-63036.679999999993</v>
      </c>
      <c r="BE48" s="78">
        <f t="shared" si="40"/>
        <v>-23046.739999999998</v>
      </c>
      <c r="BF48" s="254">
        <f t="shared" si="40"/>
        <v>-66153.36</v>
      </c>
      <c r="BG48" s="254">
        <f t="shared" si="41"/>
        <v>-146507.46000000002</v>
      </c>
      <c r="BH48" s="254">
        <f t="shared" si="41"/>
        <v>-326491.15000000002</v>
      </c>
      <c r="BI48" s="254">
        <f t="shared" si="41"/>
        <v>-11874.579999999987</v>
      </c>
      <c r="BJ48" s="254">
        <f t="shared" si="41"/>
        <v>37973.97</v>
      </c>
      <c r="BK48" s="254">
        <f t="shared" si="41"/>
        <v>5791.2700000000186</v>
      </c>
      <c r="BL48" s="254">
        <f t="shared" si="41"/>
        <v>-75584.06</v>
      </c>
      <c r="BM48" s="254">
        <f t="shared" si="41"/>
        <v>-14063.720000000001</v>
      </c>
      <c r="BN48" s="254">
        <f t="shared" si="41"/>
        <v>23766.87</v>
      </c>
      <c r="BO48" s="254">
        <f t="shared" si="41"/>
        <v>-4449.5300000000025</v>
      </c>
      <c r="BP48" s="254">
        <f t="shared" si="41"/>
        <v>49714.819999999992</v>
      </c>
      <c r="BQ48" s="254">
        <f t="shared" si="42"/>
        <v>21864.93</v>
      </c>
      <c r="BR48" s="254">
        <f t="shared" si="42"/>
        <v>73297.540000000008</v>
      </c>
    </row>
    <row r="49" spans="1:87" x14ac:dyDescent="0.3">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c r="AM49" s="748"/>
      <c r="AN49" s="748"/>
      <c r="AO49" s="748"/>
      <c r="AP49" s="748"/>
      <c r="AQ49" s="748"/>
      <c r="AR49" s="748"/>
      <c r="AS49" s="748"/>
      <c r="AT49" s="748"/>
      <c r="AU49" s="748"/>
      <c r="AV49" s="748"/>
      <c r="AW49" s="79">
        <f t="shared" si="40"/>
        <v>0</v>
      </c>
      <c r="AX49" s="79">
        <f t="shared" si="40"/>
        <v>-46412.270000000004</v>
      </c>
      <c r="AY49" s="79">
        <f t="shared" si="40"/>
        <v>-136975.71</v>
      </c>
      <c r="AZ49" s="79">
        <f t="shared" si="40"/>
        <v>-25301.66</v>
      </c>
      <c r="BA49" s="79">
        <f t="shared" si="40"/>
        <v>-31567.600000000002</v>
      </c>
      <c r="BB49" s="79">
        <f t="shared" si="40"/>
        <v>-24424.350000000002</v>
      </c>
      <c r="BC49" s="78">
        <f t="shared" si="40"/>
        <v>-7246.97</v>
      </c>
      <c r="BD49" s="78">
        <f t="shared" si="40"/>
        <v>-597.63</v>
      </c>
      <c r="BE49" s="78">
        <f t="shared" si="40"/>
        <v>-38501.659999999996</v>
      </c>
      <c r="BF49" s="254">
        <f t="shared" si="40"/>
        <v>-16229.500000000002</v>
      </c>
      <c r="BG49" s="254">
        <f t="shared" si="41"/>
        <v>-21075.280000000002</v>
      </c>
      <c r="BH49" s="254">
        <f t="shared" si="41"/>
        <v>-68616.600000000006</v>
      </c>
      <c r="BI49" s="254">
        <f t="shared" si="41"/>
        <v>-446.98</v>
      </c>
      <c r="BJ49" s="254">
        <f t="shared" si="41"/>
        <v>10402.970000000001</v>
      </c>
      <c r="BK49" s="254">
        <f t="shared" si="41"/>
        <v>125725.61</v>
      </c>
      <c r="BL49" s="254">
        <f t="shared" si="41"/>
        <v>30935.050000000003</v>
      </c>
      <c r="BM49" s="254">
        <f t="shared" si="41"/>
        <v>9675.380000000001</v>
      </c>
      <c r="BN49" s="254">
        <f t="shared" si="41"/>
        <v>19814.14</v>
      </c>
      <c r="BO49" s="254">
        <f t="shared" si="41"/>
        <v>4075.5299999999997</v>
      </c>
      <c r="BP49" s="254">
        <f t="shared" si="41"/>
        <v>-5388.41</v>
      </c>
      <c r="BQ49" s="254">
        <f t="shared" si="42"/>
        <v>31980.61</v>
      </c>
      <c r="BR49" s="254">
        <f t="shared" si="42"/>
        <v>9312.34</v>
      </c>
    </row>
    <row r="50" spans="1:87" x14ac:dyDescent="0.3">
      <c r="A50" s="4"/>
      <c r="B50" s="35" t="s">
        <v>41</v>
      </c>
      <c r="C50" s="108">
        <f t="shared" ref="C50:AC50" si="43">SUM(C45:C49)</f>
        <v>2912107.69</v>
      </c>
      <c r="D50" s="79">
        <f t="shared" si="43"/>
        <v>2474927.7999999998</v>
      </c>
      <c r="E50" s="79">
        <f t="shared" si="43"/>
        <v>1695771.3399999999</v>
      </c>
      <c r="F50" s="79">
        <f t="shared" si="43"/>
        <v>1005234.6300000001</v>
      </c>
      <c r="G50" s="79">
        <f t="shared" si="43"/>
        <v>577118.37800000003</v>
      </c>
      <c r="H50" s="79">
        <f t="shared" si="43"/>
        <v>457694.14</v>
      </c>
      <c r="I50" s="79">
        <f t="shared" si="43"/>
        <v>409619.29</v>
      </c>
      <c r="J50" s="79">
        <f t="shared" si="43"/>
        <v>398212.09</v>
      </c>
      <c r="K50" s="79">
        <f t="shared" si="43"/>
        <v>459690.25</v>
      </c>
      <c r="L50" s="110">
        <f t="shared" si="43"/>
        <v>994612.07000000018</v>
      </c>
      <c r="M50" s="79">
        <f t="shared" si="43"/>
        <v>1837328.5600000003</v>
      </c>
      <c r="N50" s="79">
        <f t="shared" si="43"/>
        <v>2492447.9500000002</v>
      </c>
      <c r="O50" s="79">
        <f t="shared" si="43"/>
        <v>2327461.4499999997</v>
      </c>
      <c r="P50" s="79">
        <f t="shared" si="43"/>
        <v>2433355.2400000002</v>
      </c>
      <c r="Q50" s="79">
        <f t="shared" si="43"/>
        <v>2217320.13</v>
      </c>
      <c r="R50" s="79">
        <f t="shared" si="43"/>
        <v>1413116.18</v>
      </c>
      <c r="S50" s="79">
        <f t="shared" si="43"/>
        <v>633549.53</v>
      </c>
      <c r="T50" s="79">
        <f t="shared" si="43"/>
        <v>768076.92999999993</v>
      </c>
      <c r="U50" s="175">
        <f t="shared" si="43"/>
        <v>708504.4</v>
      </c>
      <c r="V50" s="175">
        <f t="shared" si="43"/>
        <v>738735.39999999991</v>
      </c>
      <c r="W50" s="175">
        <f t="shared" si="43"/>
        <v>792250.38</v>
      </c>
      <c r="X50" s="110">
        <f t="shared" si="43"/>
        <v>1154084.21</v>
      </c>
      <c r="Y50" s="110">
        <f t="shared" si="43"/>
        <v>2244225.62</v>
      </c>
      <c r="Z50" s="110">
        <f t="shared" si="43"/>
        <v>3941758.0100000002</v>
      </c>
      <c r="AA50" s="110">
        <f t="shared" si="43"/>
        <v>2881115.83</v>
      </c>
      <c r="AB50" s="110">
        <f t="shared" si="43"/>
        <v>2703887.5700000003</v>
      </c>
      <c r="AC50" s="110">
        <f t="shared" si="43"/>
        <v>1971849.1099999999</v>
      </c>
      <c r="AD50" s="334">
        <f t="shared" ref="AD50:AI50" si="44">SUM(AD45:AD49)</f>
        <v>1497970.94</v>
      </c>
      <c r="AE50" s="334">
        <f t="shared" si="44"/>
        <v>1011045.5899999999</v>
      </c>
      <c r="AF50" s="334">
        <f t="shared" si="44"/>
        <v>480921.24</v>
      </c>
      <c r="AG50" s="334">
        <f t="shared" si="44"/>
        <v>395572.27999999997</v>
      </c>
      <c r="AH50" s="334">
        <f t="shared" si="44"/>
        <v>418704.92</v>
      </c>
      <c r="AI50" s="334">
        <f t="shared" si="44"/>
        <v>366251.36</v>
      </c>
      <c r="AJ50" s="870">
        <f t="shared" ref="AJ50:AK50" si="45">SUM(AJ45:AJ49)</f>
        <v>422978.41999999993</v>
      </c>
      <c r="AK50" s="334">
        <f t="shared" si="45"/>
        <v>766655.22</v>
      </c>
      <c r="AL50" s="334"/>
      <c r="AM50" s="334"/>
      <c r="AN50" s="334"/>
      <c r="AO50" s="334"/>
      <c r="AP50" s="334"/>
      <c r="AQ50" s="334"/>
      <c r="AR50" s="334"/>
      <c r="AS50" s="334"/>
      <c r="AT50" s="334"/>
      <c r="AU50" s="334"/>
      <c r="AV50" s="334"/>
      <c r="AW50" s="79">
        <f t="shared" ref="AW50:BF50" si="46">SUM(AW45:AW49)</f>
        <v>584646.24000000011</v>
      </c>
      <c r="AX50" s="79">
        <f t="shared" si="46"/>
        <v>41572.559999999954</v>
      </c>
      <c r="AY50" s="79">
        <f t="shared" si="46"/>
        <v>-521548.78999999992</v>
      </c>
      <c r="AZ50" s="79">
        <f t="shared" si="46"/>
        <v>-407881.55</v>
      </c>
      <c r="BA50" s="79">
        <f t="shared" si="46"/>
        <v>-56431.152000000016</v>
      </c>
      <c r="BB50" s="79">
        <f t="shared" si="46"/>
        <v>-310382.79000000004</v>
      </c>
      <c r="BC50" s="78">
        <f t="shared" si="46"/>
        <v>-298885.11000000004</v>
      </c>
      <c r="BD50" s="78">
        <f t="shared" si="46"/>
        <v>-340523.31000000006</v>
      </c>
      <c r="BE50" s="78">
        <f t="shared" si="46"/>
        <v>-332560.12999999995</v>
      </c>
      <c r="BF50" s="254">
        <f t="shared" si="46"/>
        <v>-159472.13999999996</v>
      </c>
      <c r="BG50" s="254">
        <f t="shared" ref="BG50:BR50" si="47">M50-Y50</f>
        <v>-406897.05999999982</v>
      </c>
      <c r="BH50" s="254">
        <f t="shared" si="47"/>
        <v>-1449310.06</v>
      </c>
      <c r="BI50" s="254">
        <f t="shared" si="47"/>
        <v>-553654.38000000035</v>
      </c>
      <c r="BJ50" s="254">
        <f t="shared" si="47"/>
        <v>-270532.33000000007</v>
      </c>
      <c r="BK50" s="254">
        <f t="shared" si="47"/>
        <v>245471.02000000002</v>
      </c>
      <c r="BL50" s="254">
        <f t="shared" si="47"/>
        <v>-84854.760000000009</v>
      </c>
      <c r="BM50" s="254">
        <f t="shared" si="47"/>
        <v>-377496.05999999982</v>
      </c>
      <c r="BN50" s="254">
        <f t="shared" si="47"/>
        <v>287155.68999999994</v>
      </c>
      <c r="BO50" s="254">
        <f t="shared" si="47"/>
        <v>312932.12000000005</v>
      </c>
      <c r="BP50" s="254">
        <f t="shared" si="47"/>
        <v>320030.47999999992</v>
      </c>
      <c r="BQ50" s="254">
        <f t="shared" si="47"/>
        <v>425999.02</v>
      </c>
      <c r="BR50" s="254">
        <f t="shared" si="47"/>
        <v>731105.79</v>
      </c>
      <c r="CF50" s="239">
        <v>43970</v>
      </c>
      <c r="CG50" s="239">
        <v>43971</v>
      </c>
    </row>
    <row r="51" spans="1:87" x14ac:dyDescent="0.3">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3">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c r="AM52" s="748"/>
      <c r="AN52" s="748"/>
      <c r="AO52" s="748"/>
      <c r="AP52" s="748"/>
      <c r="AQ52" s="748"/>
      <c r="AR52" s="748"/>
      <c r="AS52" s="748"/>
      <c r="AT52" s="748"/>
      <c r="AU52" s="748"/>
      <c r="AV52" s="748"/>
      <c r="AW52" s="79">
        <f t="shared" ref="AW52:BA56" si="48">C52-O52</f>
        <v>-336250.93999999994</v>
      </c>
      <c r="AX52" s="79">
        <f t="shared" si="48"/>
        <v>-209293.25</v>
      </c>
      <c r="AY52" s="79">
        <f t="shared" si="48"/>
        <v>-239866.5</v>
      </c>
      <c r="AZ52" s="79">
        <f t="shared" si="48"/>
        <v>-189896.33000000007</v>
      </c>
      <c r="BA52" s="79">
        <f t="shared" si="48"/>
        <v>-298701.28000000003</v>
      </c>
      <c r="BB52" s="79">
        <f>H45-T52</f>
        <v>6354.539999999979</v>
      </c>
      <c r="BC52" s="78">
        <f t="shared" ref="BC52:BR56" si="49">I52-U52</f>
        <v>-39851.660000000003</v>
      </c>
      <c r="BD52" s="78">
        <f t="shared" si="49"/>
        <v>-81055.859999999986</v>
      </c>
      <c r="BE52" s="78">
        <f t="shared" si="49"/>
        <v>-63964.94</v>
      </c>
      <c r="BF52" s="254">
        <f t="shared" si="49"/>
        <v>-86189.460000000021</v>
      </c>
      <c r="BG52" s="254">
        <f t="shared" si="49"/>
        <v>-120427.72000000003</v>
      </c>
      <c r="BH52" s="254">
        <f t="shared" si="49"/>
        <v>-196393.21000000008</v>
      </c>
      <c r="BI52" s="254">
        <f t="shared" si="49"/>
        <v>-366420.02999999991</v>
      </c>
      <c r="BJ52" s="254">
        <f t="shared" si="49"/>
        <v>-303290.82999999996</v>
      </c>
      <c r="BK52" s="254">
        <f t="shared" si="49"/>
        <v>-137990.29999999993</v>
      </c>
      <c r="BL52" s="254">
        <f t="shared" si="49"/>
        <v>21756.390000000014</v>
      </c>
      <c r="BM52" s="254">
        <f t="shared" si="49"/>
        <v>138072.5</v>
      </c>
      <c r="BN52" s="254">
        <f t="shared" si="49"/>
        <v>-223256.22999999998</v>
      </c>
      <c r="BO52" s="254">
        <f t="shared" si="49"/>
        <v>-23773.890000000014</v>
      </c>
      <c r="BP52" s="254">
        <f t="shared" si="49"/>
        <v>25318.399999999994</v>
      </c>
      <c r="BQ52" s="254">
        <f t="shared" si="49"/>
        <v>37089.080000000016</v>
      </c>
      <c r="BR52" s="254">
        <f t="shared" si="49"/>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3">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c r="AM53" s="748"/>
      <c r="AN53" s="748"/>
      <c r="AO53" s="748"/>
      <c r="AP53" s="748"/>
      <c r="AQ53" s="748"/>
      <c r="AR53" s="748"/>
      <c r="AS53" s="748"/>
      <c r="AT53" s="748"/>
      <c r="AU53" s="748"/>
      <c r="AV53" s="748"/>
      <c r="AW53" s="79">
        <f t="shared" si="48"/>
        <v>-29482.820000000007</v>
      </c>
      <c r="AX53" s="79">
        <f t="shared" si="48"/>
        <v>46057.859999999986</v>
      </c>
      <c r="AY53" s="79">
        <f t="shared" si="48"/>
        <v>-16723.569999999949</v>
      </c>
      <c r="AZ53" s="79">
        <f t="shared" si="48"/>
        <v>121481.37</v>
      </c>
      <c r="BA53" s="79">
        <f t="shared" si="48"/>
        <v>36049.739999999991</v>
      </c>
      <c r="BB53" s="79">
        <f>H46-T53</f>
        <v>8831.2300000000105</v>
      </c>
      <c r="BC53" s="78">
        <f t="shared" si="49"/>
        <v>-71953.469999999987</v>
      </c>
      <c r="BD53" s="78">
        <f t="shared" si="49"/>
        <v>-186620.11</v>
      </c>
      <c r="BE53" s="78">
        <f t="shared" si="49"/>
        <v>-219555.29</v>
      </c>
      <c r="BF53" s="254">
        <f t="shared" si="49"/>
        <v>-162652.98000000001</v>
      </c>
      <c r="BG53" s="254">
        <f t="shared" si="49"/>
        <v>-73655.840000000026</v>
      </c>
      <c r="BH53" s="254">
        <f t="shared" si="49"/>
        <v>-122254.81</v>
      </c>
      <c r="BI53" s="254">
        <f t="shared" si="49"/>
        <v>-314400.46000000002</v>
      </c>
      <c r="BJ53" s="254">
        <f t="shared" si="49"/>
        <v>-152711.12</v>
      </c>
      <c r="BK53" s="254">
        <f t="shared" si="49"/>
        <v>45172.01999999996</v>
      </c>
      <c r="BL53" s="254">
        <f t="shared" si="49"/>
        <v>-238277.25999999995</v>
      </c>
      <c r="BM53" s="254">
        <f t="shared" si="49"/>
        <v>-146526.62</v>
      </c>
      <c r="BN53" s="254">
        <f t="shared" si="49"/>
        <v>-73100.680000000008</v>
      </c>
      <c r="BO53" s="254">
        <f t="shared" si="49"/>
        <v>-618440.74</v>
      </c>
      <c r="BP53" s="254">
        <f t="shared" si="49"/>
        <v>206351.06</v>
      </c>
      <c r="BQ53" s="254">
        <f t="shared" si="49"/>
        <v>239298.19</v>
      </c>
      <c r="BR53" s="254">
        <f t="shared" si="49"/>
        <v>174851.5</v>
      </c>
    </row>
    <row r="54" spans="1:87" x14ac:dyDescent="0.3">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c r="AM54" s="748"/>
      <c r="AN54" s="748"/>
      <c r="AO54" s="748"/>
      <c r="AP54" s="748"/>
      <c r="AQ54" s="748"/>
      <c r="AR54" s="748"/>
      <c r="AS54" s="748"/>
      <c r="AT54" s="748"/>
      <c r="AU54" s="748"/>
      <c r="AV54" s="748"/>
      <c r="AW54" s="79">
        <f t="shared" si="48"/>
        <v>-72749.97</v>
      </c>
      <c r="AX54" s="79">
        <f t="shared" si="48"/>
        <v>-40359.090000000004</v>
      </c>
      <c r="AY54" s="79">
        <f t="shared" si="48"/>
        <v>-68352.41</v>
      </c>
      <c r="AZ54" s="79">
        <f t="shared" si="48"/>
        <v>-32861.14</v>
      </c>
      <c r="BA54" s="79">
        <f t="shared" si="48"/>
        <v>-30244.670000000002</v>
      </c>
      <c r="BB54" s="79">
        <f>H54-T54</f>
        <v>-15120.640000000001</v>
      </c>
      <c r="BC54" s="78">
        <f t="shared" si="49"/>
        <v>-15.280000000000655</v>
      </c>
      <c r="BD54" s="78">
        <f t="shared" si="49"/>
        <v>-2587.7099999999991</v>
      </c>
      <c r="BE54" s="78">
        <f t="shared" si="49"/>
        <v>-3545.3199999999997</v>
      </c>
      <c r="BF54" s="254">
        <f t="shared" si="49"/>
        <v>-4845.41</v>
      </c>
      <c r="BG54" s="254">
        <f t="shared" si="49"/>
        <v>-6439.8899999999976</v>
      </c>
      <c r="BH54" s="254">
        <f t="shared" si="49"/>
        <v>-14241.839999999997</v>
      </c>
      <c r="BI54" s="254">
        <f t="shared" si="49"/>
        <v>43140.849999999991</v>
      </c>
      <c r="BJ54" s="254">
        <f t="shared" si="49"/>
        <v>23633.090000000004</v>
      </c>
      <c r="BK54" s="254">
        <f t="shared" si="49"/>
        <v>63571.899999999994</v>
      </c>
      <c r="BL54" s="254">
        <f t="shared" si="49"/>
        <v>10013.589999999997</v>
      </c>
      <c r="BM54" s="254">
        <f t="shared" si="49"/>
        <v>17613.410000000003</v>
      </c>
      <c r="BN54" s="254">
        <f t="shared" si="49"/>
        <v>-3390.5699999999997</v>
      </c>
      <c r="BO54" s="254">
        <f t="shared" si="49"/>
        <v>-4623.2099999999991</v>
      </c>
      <c r="BP54" s="254">
        <f t="shared" si="49"/>
        <v>-2331.3700000000008</v>
      </c>
      <c r="BQ54" s="254">
        <f t="shared" si="49"/>
        <v>1077.9799999999996</v>
      </c>
      <c r="BR54" s="254">
        <f t="shared" si="49"/>
        <v>2497.3899999999994</v>
      </c>
      <c r="CF54" s="239">
        <v>44001</v>
      </c>
      <c r="CG54" s="239">
        <v>44002</v>
      </c>
    </row>
    <row r="55" spans="1:87" x14ac:dyDescent="0.3">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c r="AM55" s="748"/>
      <c r="AN55" s="748"/>
      <c r="AO55" s="748"/>
      <c r="AP55" s="748"/>
      <c r="AQ55" s="748"/>
      <c r="AR55" s="748"/>
      <c r="AS55" s="748"/>
      <c r="AT55" s="748"/>
      <c r="AU55" s="748"/>
      <c r="AV55" s="748"/>
      <c r="AW55" s="79">
        <f t="shared" si="48"/>
        <v>-35243.200000000004</v>
      </c>
      <c r="AX55" s="79">
        <f t="shared" si="48"/>
        <v>-73083.400000000009</v>
      </c>
      <c r="AY55" s="79">
        <f t="shared" si="48"/>
        <v>-120136.39000000001</v>
      </c>
      <c r="AZ55" s="79">
        <f t="shared" si="48"/>
        <v>-56972.09</v>
      </c>
      <c r="BA55" s="79">
        <f t="shared" si="48"/>
        <v>-45610.039999999994</v>
      </c>
      <c r="BB55" s="79">
        <f>H55-T55</f>
        <v>-18782.46</v>
      </c>
      <c r="BC55" s="78">
        <f t="shared" si="49"/>
        <v>-6762.7000000000007</v>
      </c>
      <c r="BD55" s="78">
        <f t="shared" si="49"/>
        <v>-12283.44</v>
      </c>
      <c r="BE55" s="78">
        <f t="shared" si="49"/>
        <v>-2033.7400000000007</v>
      </c>
      <c r="BF55" s="254">
        <f t="shared" si="49"/>
        <v>-4453.6500000000005</v>
      </c>
      <c r="BG55" s="254">
        <f t="shared" si="49"/>
        <v>-18814.54</v>
      </c>
      <c r="BH55" s="254">
        <f t="shared" si="49"/>
        <v>-53607.5</v>
      </c>
      <c r="BI55" s="254">
        <f t="shared" si="49"/>
        <v>-35217.289999999994</v>
      </c>
      <c r="BJ55" s="254">
        <f t="shared" si="49"/>
        <v>36100.240000000005</v>
      </c>
      <c r="BK55" s="254">
        <f t="shared" si="49"/>
        <v>83949.790000000008</v>
      </c>
      <c r="BL55" s="254">
        <f t="shared" si="49"/>
        <v>-35765.590000000011</v>
      </c>
      <c r="BM55" s="254">
        <f t="shared" si="49"/>
        <v>22042.879999999997</v>
      </c>
      <c r="BN55" s="254">
        <f t="shared" si="49"/>
        <v>-13919.759999999998</v>
      </c>
      <c r="BO55" s="254">
        <f t="shared" si="49"/>
        <v>-7973.7100000000009</v>
      </c>
      <c r="BP55" s="254">
        <f t="shared" si="49"/>
        <v>-7967.41</v>
      </c>
      <c r="BQ55" s="254">
        <f t="shared" si="49"/>
        <v>-4111.79</v>
      </c>
      <c r="BR55" s="254">
        <f t="shared" si="49"/>
        <v>-3526.76</v>
      </c>
      <c r="CE55" s="2" t="s">
        <v>49</v>
      </c>
      <c r="CF55" s="238">
        <f>SUM(E45+E46+E52+E53+E59+E60)</f>
        <v>4024345.31</v>
      </c>
      <c r="CG55" s="238">
        <f>SUM(R45+R46+R52+R53+R59+R60)</f>
        <v>5183823.4800000004</v>
      </c>
      <c r="CH55" s="238">
        <f>CG55-CF55</f>
        <v>1159478.1700000004</v>
      </c>
      <c r="CI55" s="2">
        <f>((CH55/CF55)/2)*100</f>
        <v>14.405798716114651</v>
      </c>
    </row>
    <row r="56" spans="1:87" x14ac:dyDescent="0.3">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c r="AM56" s="748"/>
      <c r="AN56" s="748"/>
      <c r="AO56" s="748"/>
      <c r="AP56" s="748"/>
      <c r="AQ56" s="748"/>
      <c r="AR56" s="748"/>
      <c r="AS56" s="748"/>
      <c r="AT56" s="748"/>
      <c r="AU56" s="748"/>
      <c r="AV56" s="748"/>
      <c r="AW56" s="79">
        <f t="shared" si="48"/>
        <v>0</v>
      </c>
      <c r="AX56" s="79">
        <f t="shared" si="48"/>
        <v>0</v>
      </c>
      <c r="AY56" s="79">
        <f t="shared" si="48"/>
        <v>-43104.74</v>
      </c>
      <c r="AZ56" s="79">
        <f t="shared" si="48"/>
        <v>-117764.4</v>
      </c>
      <c r="BA56" s="79">
        <f t="shared" si="48"/>
        <v>-918.5</v>
      </c>
      <c r="BB56" s="79">
        <f>H56-T56</f>
        <v>-25110.5</v>
      </c>
      <c r="BC56" s="78">
        <f t="shared" si="49"/>
        <v>-1232.9000000000001</v>
      </c>
      <c r="BD56" s="78">
        <f t="shared" si="49"/>
        <v>-1316.52</v>
      </c>
      <c r="BE56" s="78">
        <f t="shared" si="49"/>
        <v>-597.63</v>
      </c>
      <c r="BF56" s="254">
        <f t="shared" si="49"/>
        <v>0</v>
      </c>
      <c r="BG56" s="254">
        <f t="shared" si="49"/>
        <v>-7952.01</v>
      </c>
      <c r="BH56" s="254">
        <f t="shared" si="49"/>
        <v>12384.7</v>
      </c>
      <c r="BI56" s="254">
        <f t="shared" si="49"/>
        <v>0</v>
      </c>
      <c r="BJ56" s="254">
        <f t="shared" si="49"/>
        <v>0</v>
      </c>
      <c r="BK56" s="254">
        <f t="shared" si="49"/>
        <v>22365.46</v>
      </c>
      <c r="BL56" s="254">
        <f t="shared" si="49"/>
        <v>97025.12</v>
      </c>
      <c r="BM56" s="254">
        <f t="shared" si="49"/>
        <v>-10346.92</v>
      </c>
      <c r="BN56" s="254">
        <f t="shared" si="49"/>
        <v>19647.02</v>
      </c>
      <c r="BO56" s="254">
        <f t="shared" si="49"/>
        <v>-3052.7799999999997</v>
      </c>
      <c r="BP56" s="254">
        <f t="shared" si="49"/>
        <v>-1864</v>
      </c>
      <c r="BQ56" s="254">
        <f t="shared" si="49"/>
        <v>-5388.41</v>
      </c>
      <c r="BR56" s="254">
        <f t="shared" si="49"/>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3">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0">SUM(I52:I56)</f>
        <v>306372.23000000004</v>
      </c>
      <c r="J57" s="79">
        <f t="shared" si="50"/>
        <v>261310.13</v>
      </c>
      <c r="K57" s="79">
        <f t="shared" si="50"/>
        <v>280069.40999999997</v>
      </c>
      <c r="L57" s="110">
        <f t="shared" si="50"/>
        <v>275748.93</v>
      </c>
      <c r="M57" s="79">
        <f t="shared" si="50"/>
        <v>532364.32999999996</v>
      </c>
      <c r="N57" s="79">
        <f t="shared" si="50"/>
        <v>963420.92999999982</v>
      </c>
      <c r="O57" s="79">
        <f t="shared" si="50"/>
        <v>1378108.38</v>
      </c>
      <c r="P57" s="79">
        <f t="shared" si="50"/>
        <v>1487196.42</v>
      </c>
      <c r="Q57" s="79">
        <f t="shared" si="50"/>
        <v>1618479.68</v>
      </c>
      <c r="R57" s="79">
        <f t="shared" si="50"/>
        <v>1317710.06</v>
      </c>
      <c r="S57" s="79">
        <f t="shared" si="50"/>
        <v>908299.72000000009</v>
      </c>
      <c r="T57" s="79">
        <f t="shared" si="50"/>
        <v>472791.58999999997</v>
      </c>
      <c r="U57" s="175">
        <f t="shared" si="50"/>
        <v>426188.24000000005</v>
      </c>
      <c r="V57" s="175">
        <f t="shared" si="50"/>
        <v>545173.7699999999</v>
      </c>
      <c r="W57" s="175">
        <f t="shared" si="50"/>
        <v>569766.32999999996</v>
      </c>
      <c r="X57" s="110">
        <f t="shared" si="50"/>
        <v>533890.42999999993</v>
      </c>
      <c r="Y57" s="110">
        <f t="shared" si="50"/>
        <v>759654.33000000007</v>
      </c>
      <c r="Z57" s="110">
        <f t="shared" si="50"/>
        <v>1337533.5900000003</v>
      </c>
      <c r="AA57" s="110">
        <f t="shared" si="50"/>
        <v>2051005.3099999998</v>
      </c>
      <c r="AB57" s="110">
        <f t="shared" si="50"/>
        <v>1883465.0399999998</v>
      </c>
      <c r="AC57" s="110">
        <f t="shared" si="50"/>
        <v>1541410.81</v>
      </c>
      <c r="AD57" s="334">
        <f t="shared" ref="AD57:AI57" si="51">SUM(AD52:AD56)</f>
        <v>1462957.8099999998</v>
      </c>
      <c r="AE57" s="334">
        <f t="shared" si="51"/>
        <v>887444.47000000009</v>
      </c>
      <c r="AF57" s="334">
        <f t="shared" si="51"/>
        <v>766811.81</v>
      </c>
      <c r="AG57" s="334">
        <f t="shared" si="51"/>
        <v>1084052.5699999998</v>
      </c>
      <c r="AH57" s="334">
        <f t="shared" si="51"/>
        <v>325667.09000000003</v>
      </c>
      <c r="AI57" s="334">
        <f t="shared" si="51"/>
        <v>301801.27999999997</v>
      </c>
      <c r="AJ57" s="870">
        <f t="shared" ref="AJ57:AK57" si="52">SUM(AJ52:AJ56)</f>
        <v>296504.06999999995</v>
      </c>
      <c r="AK57" s="334">
        <f t="shared" si="52"/>
        <v>289242.78999999998</v>
      </c>
      <c r="AL57" s="334"/>
      <c r="AM57" s="334"/>
      <c r="AN57" s="334"/>
      <c r="AO57" s="334"/>
      <c r="AP57" s="334"/>
      <c r="AQ57" s="334"/>
      <c r="AR57" s="334"/>
      <c r="AS57" s="334"/>
      <c r="AT57" s="334"/>
      <c r="AU57" s="334"/>
      <c r="AV57" s="334"/>
      <c r="AW57" s="79">
        <f t="shared" ref="AW57:BF57" si="53">SUM(AW52:AW56)</f>
        <v>-473726.93</v>
      </c>
      <c r="AX57" s="79">
        <f t="shared" si="53"/>
        <v>-276677.88</v>
      </c>
      <c r="AY57" s="79">
        <f t="shared" si="53"/>
        <v>-488183.61</v>
      </c>
      <c r="AZ57" s="79">
        <f t="shared" si="53"/>
        <v>-276012.59000000008</v>
      </c>
      <c r="BA57" s="79">
        <f t="shared" si="53"/>
        <v>-339424.75</v>
      </c>
      <c r="BB57" s="79">
        <f t="shared" si="53"/>
        <v>-43827.830000000009</v>
      </c>
      <c r="BC57" s="78">
        <f t="shared" si="53"/>
        <v>-119816.00999999998</v>
      </c>
      <c r="BD57" s="78">
        <f t="shared" si="53"/>
        <v>-283863.64</v>
      </c>
      <c r="BE57" s="78">
        <f t="shared" si="53"/>
        <v>-289696.92</v>
      </c>
      <c r="BF57" s="254">
        <f t="shared" si="53"/>
        <v>-258141.50000000003</v>
      </c>
      <c r="BG57" s="254">
        <f t="shared" ref="BG57:BR57" si="54">M57-Y57</f>
        <v>-227290.00000000012</v>
      </c>
      <c r="BH57" s="254">
        <f t="shared" si="54"/>
        <v>-374112.6600000005</v>
      </c>
      <c r="BI57" s="254">
        <f t="shared" si="54"/>
        <v>-672896.92999999993</v>
      </c>
      <c r="BJ57" s="254">
        <f t="shared" si="54"/>
        <v>-396268.61999999988</v>
      </c>
      <c r="BK57" s="254">
        <f t="shared" si="54"/>
        <v>77068.869999999879</v>
      </c>
      <c r="BL57" s="254">
        <f t="shared" si="54"/>
        <v>-145247.74999999977</v>
      </c>
      <c r="BM57" s="254">
        <f t="shared" si="54"/>
        <v>20855.25</v>
      </c>
      <c r="BN57" s="254">
        <f t="shared" si="54"/>
        <v>-294020.22000000009</v>
      </c>
      <c r="BO57" s="254">
        <f t="shared" si="54"/>
        <v>-657864.32999999984</v>
      </c>
      <c r="BP57" s="254">
        <f t="shared" si="54"/>
        <v>219506.67999999988</v>
      </c>
      <c r="BQ57" s="254">
        <f t="shared" si="54"/>
        <v>267965.05</v>
      </c>
      <c r="BR57" s="254">
        <f t="shared" si="54"/>
        <v>237386.36</v>
      </c>
    </row>
    <row r="58" spans="1:87" x14ac:dyDescent="0.3">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3">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c r="AM59" s="595"/>
      <c r="AN59" s="595"/>
      <c r="AO59" s="595"/>
      <c r="AP59" s="595"/>
      <c r="AQ59" s="595"/>
      <c r="AR59" s="595"/>
      <c r="AS59" s="595"/>
      <c r="AT59" s="595"/>
      <c r="AU59" s="595"/>
      <c r="AV59" s="595"/>
      <c r="AW59" s="79">
        <f t="shared" ref="AW59:BF63" si="55">C59-O59</f>
        <v>-170475.86</v>
      </c>
      <c r="AX59" s="79">
        <f t="shared" si="55"/>
        <v>-553719.72</v>
      </c>
      <c r="AY59" s="79">
        <f t="shared" si="55"/>
        <v>-907977.64</v>
      </c>
      <c r="AZ59" s="79">
        <f t="shared" si="55"/>
        <v>-1481533.7200000002</v>
      </c>
      <c r="BA59" s="79">
        <f t="shared" si="55"/>
        <v>-1567126.79</v>
      </c>
      <c r="BB59" s="79">
        <f t="shared" si="55"/>
        <v>-1930828.61</v>
      </c>
      <c r="BC59" s="78">
        <f t="shared" si="55"/>
        <v>-1992448.6900000002</v>
      </c>
      <c r="BD59" s="78">
        <f t="shared" si="55"/>
        <v>-1952771.0100000002</v>
      </c>
      <c r="BE59" s="78">
        <f t="shared" si="55"/>
        <v>-1867195.0499999998</v>
      </c>
      <c r="BF59" s="254">
        <f t="shared" si="55"/>
        <v>-1789684.8199999998</v>
      </c>
      <c r="BG59" s="254">
        <f t="shared" ref="BG59:BP63" si="56">M59-Y59</f>
        <v>-1914598.0399999998</v>
      </c>
      <c r="BH59" s="254">
        <f t="shared" si="56"/>
        <v>-1910427.5999999996</v>
      </c>
      <c r="BI59" s="254">
        <f t="shared" si="56"/>
        <v>-2043175.15</v>
      </c>
      <c r="BJ59" s="254">
        <f t="shared" si="56"/>
        <v>-2225461.88</v>
      </c>
      <c r="BK59" s="254">
        <f t="shared" si="56"/>
        <v>-2051975.4400000002</v>
      </c>
      <c r="BL59" s="254">
        <f t="shared" si="56"/>
        <v>-1109019.7499999995</v>
      </c>
      <c r="BM59" s="254">
        <f t="shared" si="56"/>
        <v>-1526758.71</v>
      </c>
      <c r="BN59" s="254">
        <f t="shared" si="56"/>
        <v>-1461818.6699999995</v>
      </c>
      <c r="BO59" s="254">
        <f t="shared" si="56"/>
        <v>-1404246.7300000004</v>
      </c>
      <c r="BP59" s="254">
        <f t="shared" si="56"/>
        <v>-1394480.69</v>
      </c>
      <c r="BQ59" s="254">
        <f t="shared" ref="BQ59:BZ63" si="57">W59-AI59</f>
        <v>-1362290.3800000008</v>
      </c>
      <c r="BR59" s="254">
        <f t="shared" si="57"/>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3">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c r="AM60" s="748"/>
      <c r="AN60" s="748"/>
      <c r="AO60" s="748"/>
      <c r="AP60" s="748"/>
      <c r="AQ60" s="748"/>
      <c r="AR60" s="748"/>
      <c r="AS60" s="748"/>
      <c r="AT60" s="748"/>
      <c r="AU60" s="748"/>
      <c r="AV60" s="748"/>
      <c r="AW60" s="79">
        <f t="shared" si="55"/>
        <v>-176811.91000000003</v>
      </c>
      <c r="AX60" s="79">
        <f t="shared" si="55"/>
        <v>-389270.68000000005</v>
      </c>
      <c r="AY60" s="79">
        <f t="shared" si="55"/>
        <v>-565289.99000000011</v>
      </c>
      <c r="AZ60" s="79">
        <f t="shared" si="55"/>
        <v>206102.67000000004</v>
      </c>
      <c r="BA60" s="79">
        <f t="shared" si="55"/>
        <v>431158.21000000008</v>
      </c>
      <c r="BB60" s="79">
        <f t="shared" si="55"/>
        <v>317651.7</v>
      </c>
      <c r="BC60" s="78">
        <f t="shared" si="55"/>
        <v>142090.95999999996</v>
      </c>
      <c r="BD60" s="78">
        <f t="shared" si="55"/>
        <v>146900.62</v>
      </c>
      <c r="BE60" s="78">
        <f t="shared" si="55"/>
        <v>-71843.839999999967</v>
      </c>
      <c r="BF60" s="254">
        <f t="shared" si="55"/>
        <v>-286222.67000000004</v>
      </c>
      <c r="BG60" s="254">
        <f t="shared" si="56"/>
        <v>-476901.62</v>
      </c>
      <c r="BH60" s="254">
        <f t="shared" si="56"/>
        <v>-509926.02</v>
      </c>
      <c r="BI60" s="254">
        <f t="shared" si="56"/>
        <v>-583314.78</v>
      </c>
      <c r="BJ60" s="254">
        <f t="shared" si="56"/>
        <v>-771961.96</v>
      </c>
      <c r="BK60" s="254">
        <f t="shared" si="56"/>
        <v>-41557.530000000028</v>
      </c>
      <c r="BL60" s="254">
        <f t="shared" si="56"/>
        <v>-1547187.66</v>
      </c>
      <c r="BM60" s="254">
        <f t="shared" si="56"/>
        <v>-1733396.58</v>
      </c>
      <c r="BN60" s="254">
        <f t="shared" si="56"/>
        <v>-1754287.5999999999</v>
      </c>
      <c r="BO60" s="254">
        <f t="shared" si="56"/>
        <v>-1805240.8099999998</v>
      </c>
      <c r="BP60" s="254">
        <f t="shared" si="56"/>
        <v>-1453889.04</v>
      </c>
      <c r="BQ60" s="254">
        <f t="shared" si="57"/>
        <v>-969827.78</v>
      </c>
      <c r="BR60" s="254">
        <f t="shared" si="57"/>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3">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c r="AM61" s="748"/>
      <c r="AN61" s="748"/>
      <c r="AO61" s="748"/>
      <c r="AP61" s="748"/>
      <c r="AQ61" s="748"/>
      <c r="AR61" s="748"/>
      <c r="AS61" s="748"/>
      <c r="AT61" s="748"/>
      <c r="AU61" s="748"/>
      <c r="AV61" s="748"/>
      <c r="AW61" s="79">
        <f t="shared" si="55"/>
        <v>-5168.6200000000026</v>
      </c>
      <c r="AX61" s="79">
        <f t="shared" si="55"/>
        <v>-27047.170000000002</v>
      </c>
      <c r="AY61" s="79">
        <f t="shared" si="55"/>
        <v>-36289.399999999994</v>
      </c>
      <c r="AZ61" s="79">
        <f t="shared" si="55"/>
        <v>-58633.840000000004</v>
      </c>
      <c r="BA61" s="79">
        <f t="shared" si="55"/>
        <v>-75141.56</v>
      </c>
      <c r="BB61" s="79">
        <f t="shared" si="55"/>
        <v>-77714.459999999992</v>
      </c>
      <c r="BC61" s="78">
        <f t="shared" si="55"/>
        <v>-38565.870000000003</v>
      </c>
      <c r="BD61" s="78">
        <f t="shared" si="55"/>
        <v>-13377.479999999996</v>
      </c>
      <c r="BE61" s="78">
        <f t="shared" si="55"/>
        <v>-17965.79</v>
      </c>
      <c r="BF61" s="254">
        <f t="shared" si="55"/>
        <v>-25939.189999999995</v>
      </c>
      <c r="BG61" s="254">
        <f t="shared" si="56"/>
        <v>-27131.260000000002</v>
      </c>
      <c r="BH61" s="254">
        <f t="shared" si="56"/>
        <v>-26770.679999999997</v>
      </c>
      <c r="BI61" s="254">
        <f t="shared" si="56"/>
        <v>-37019.740000000005</v>
      </c>
      <c r="BJ61" s="254">
        <f t="shared" si="56"/>
        <v>-36269.159999999996</v>
      </c>
      <c r="BK61" s="254">
        <f t="shared" si="56"/>
        <v>5726.9499999999971</v>
      </c>
      <c r="BL61" s="254">
        <f t="shared" si="56"/>
        <v>7131.9700000000012</v>
      </c>
      <c r="BM61" s="254">
        <f t="shared" si="56"/>
        <v>-20794.799999999988</v>
      </c>
      <c r="BN61" s="254">
        <f t="shared" si="56"/>
        <v>-43644.599999999991</v>
      </c>
      <c r="BO61" s="254">
        <f t="shared" si="56"/>
        <v>-114225.47</v>
      </c>
      <c r="BP61" s="254">
        <f t="shared" si="56"/>
        <v>-124078.66</v>
      </c>
      <c r="BQ61" s="254">
        <f t="shared" si="57"/>
        <v>-112026.60999999999</v>
      </c>
      <c r="BR61" s="254">
        <f t="shared" si="57"/>
        <v>-106772.86000000002</v>
      </c>
    </row>
    <row r="62" spans="1:87" x14ac:dyDescent="0.3">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c r="AM62" s="748"/>
      <c r="AN62" s="748"/>
      <c r="AO62" s="748"/>
      <c r="AP62" s="748"/>
      <c r="AQ62" s="748"/>
      <c r="AR62" s="748"/>
      <c r="AS62" s="748"/>
      <c r="AT62" s="748"/>
      <c r="AU62" s="748"/>
      <c r="AV62" s="748"/>
      <c r="AW62" s="79">
        <f t="shared" si="55"/>
        <v>-12522.800000000001</v>
      </c>
      <c r="AX62" s="79">
        <f t="shared" si="55"/>
        <v>-51064.29</v>
      </c>
      <c r="AY62" s="79">
        <f t="shared" si="55"/>
        <v>-85001.78</v>
      </c>
      <c r="AZ62" s="79">
        <f t="shared" si="55"/>
        <v>-154990.51</v>
      </c>
      <c r="BA62" s="79">
        <f t="shared" si="55"/>
        <v>-202626.99000000002</v>
      </c>
      <c r="BB62" s="79">
        <f t="shared" si="55"/>
        <v>-212840.84</v>
      </c>
      <c r="BC62" s="78">
        <f t="shared" si="55"/>
        <v>-113792.36</v>
      </c>
      <c r="BD62" s="78">
        <f t="shared" si="55"/>
        <v>-107887.13</v>
      </c>
      <c r="BE62" s="78">
        <f t="shared" si="55"/>
        <v>-118470.23</v>
      </c>
      <c r="BF62" s="254">
        <f t="shared" si="55"/>
        <v>-101967.56999999999</v>
      </c>
      <c r="BG62" s="254">
        <f t="shared" si="56"/>
        <v>-82756.78</v>
      </c>
      <c r="BH62" s="254">
        <f t="shared" si="56"/>
        <v>-61135.83</v>
      </c>
      <c r="BI62" s="254">
        <f t="shared" si="56"/>
        <v>-51593.510000000009</v>
      </c>
      <c r="BJ62" s="254">
        <f t="shared" si="56"/>
        <v>-35483.440000000002</v>
      </c>
      <c r="BK62" s="254">
        <f t="shared" si="56"/>
        <v>17397.419999999998</v>
      </c>
      <c r="BL62" s="254">
        <f t="shared" si="56"/>
        <v>83088.26999999999</v>
      </c>
      <c r="BM62" s="254">
        <f t="shared" si="56"/>
        <v>117394.69</v>
      </c>
      <c r="BN62" s="254">
        <f t="shared" si="56"/>
        <v>103594.45999999999</v>
      </c>
      <c r="BO62" s="254">
        <f t="shared" si="56"/>
        <v>-10066.73000000001</v>
      </c>
      <c r="BP62" s="254">
        <f t="shared" si="56"/>
        <v>-3972.8199999999924</v>
      </c>
      <c r="BQ62" s="254">
        <f t="shared" si="57"/>
        <v>19741.979999999996</v>
      </c>
      <c r="BR62" s="254">
        <f t="shared" si="57"/>
        <v>6543.9099999999889</v>
      </c>
      <c r="CF62" s="239">
        <v>44062</v>
      </c>
      <c r="CG62" s="239">
        <v>44063</v>
      </c>
    </row>
    <row r="63" spans="1:87" x14ac:dyDescent="0.3">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c r="AM63" s="748"/>
      <c r="AN63" s="748"/>
      <c r="AO63" s="748"/>
      <c r="AP63" s="748"/>
      <c r="AQ63" s="748"/>
      <c r="AR63" s="748"/>
      <c r="AS63" s="748"/>
      <c r="AT63" s="748"/>
      <c r="AU63" s="748"/>
      <c r="AV63" s="748"/>
      <c r="AW63" s="79">
        <f t="shared" si="55"/>
        <v>0</v>
      </c>
      <c r="AX63" s="79">
        <f t="shared" si="55"/>
        <v>0</v>
      </c>
      <c r="AY63" s="79">
        <f t="shared" si="55"/>
        <v>0</v>
      </c>
      <c r="AZ63" s="79">
        <f t="shared" si="55"/>
        <v>-25423.25</v>
      </c>
      <c r="BA63" s="79">
        <f t="shared" si="55"/>
        <v>-112115.38</v>
      </c>
      <c r="BB63" s="79">
        <f t="shared" si="55"/>
        <v>-36715.9</v>
      </c>
      <c r="BC63" s="78">
        <f t="shared" si="55"/>
        <v>-1972.37</v>
      </c>
      <c r="BD63" s="78">
        <f t="shared" si="55"/>
        <v>-1252.43</v>
      </c>
      <c r="BE63" s="78">
        <f t="shared" si="55"/>
        <v>-2568.9499999999998</v>
      </c>
      <c r="BF63" s="254">
        <f t="shared" si="55"/>
        <v>44.71</v>
      </c>
      <c r="BG63" s="254">
        <f t="shared" si="56"/>
        <v>239.83</v>
      </c>
      <c r="BH63" s="254">
        <f t="shared" si="56"/>
        <v>242.02</v>
      </c>
      <c r="BI63" s="254">
        <f t="shared" si="56"/>
        <v>0</v>
      </c>
      <c r="BJ63" s="254">
        <f t="shared" si="56"/>
        <v>0</v>
      </c>
      <c r="BK63" s="254">
        <f t="shared" si="56"/>
        <v>0</v>
      </c>
      <c r="BL63" s="254">
        <f t="shared" si="56"/>
        <v>25423.25</v>
      </c>
      <c r="BM63" s="254">
        <f t="shared" si="56"/>
        <v>109181.91</v>
      </c>
      <c r="BN63" s="254">
        <f t="shared" si="56"/>
        <v>23435.510000000002</v>
      </c>
      <c r="BO63" s="254">
        <f t="shared" si="56"/>
        <v>-15853</v>
      </c>
      <c r="BP63" s="254">
        <f t="shared" si="56"/>
        <v>-1975.8700000000001</v>
      </c>
      <c r="BQ63" s="254">
        <f t="shared" si="57"/>
        <v>-3839.87</v>
      </c>
      <c r="BR63" s="254">
        <f t="shared" si="57"/>
        <v>0</v>
      </c>
      <c r="CE63" s="2" t="s">
        <v>49</v>
      </c>
      <c r="CF63" s="238">
        <f>SUM(H45+H52+H59+H46+H53+H60)</f>
        <v>2519413.98</v>
      </c>
      <c r="CG63" s="238">
        <f>SUM(T45+T46+T52+T59+T53+T60)</f>
        <v>4248674.7699999996</v>
      </c>
      <c r="CH63" s="238">
        <f>CG63-CF63</f>
        <v>1729260.7899999996</v>
      </c>
      <c r="CI63" s="2">
        <f>((CH63/CF63)/2)*100</f>
        <v>34.318710694778311</v>
      </c>
    </row>
    <row r="64" spans="1:87" x14ac:dyDescent="0.3">
      <c r="A64" s="4"/>
      <c r="B64" s="35" t="s">
        <v>41</v>
      </c>
      <c r="C64" s="108">
        <f t="shared" ref="C64:AC64" si="58">SUM(C59:C63)</f>
        <v>1312846.28</v>
      </c>
      <c r="D64" s="79">
        <f t="shared" si="58"/>
        <v>1393529.54</v>
      </c>
      <c r="E64" s="79">
        <f t="shared" si="58"/>
        <v>1533479.58</v>
      </c>
      <c r="F64" s="79">
        <f t="shared" si="58"/>
        <v>1782095.7900000003</v>
      </c>
      <c r="G64" s="79">
        <f t="shared" si="58"/>
        <v>1982757.9200000002</v>
      </c>
      <c r="H64" s="79">
        <f t="shared" si="58"/>
        <v>1798855.5</v>
      </c>
      <c r="I64" s="79">
        <f t="shared" si="58"/>
        <v>1555758.37</v>
      </c>
      <c r="J64" s="79">
        <f t="shared" si="58"/>
        <v>1372283.5</v>
      </c>
      <c r="K64" s="79">
        <f t="shared" si="58"/>
        <v>1324007.6399999999</v>
      </c>
      <c r="L64" s="110">
        <f t="shared" si="58"/>
        <v>1281763.95</v>
      </c>
      <c r="M64" s="79">
        <f t="shared" si="58"/>
        <v>1152530.79</v>
      </c>
      <c r="N64" s="79">
        <f t="shared" si="58"/>
        <v>1277275.27</v>
      </c>
      <c r="O64" s="79">
        <f t="shared" si="58"/>
        <v>1677825.4700000002</v>
      </c>
      <c r="P64" s="79">
        <f t="shared" si="58"/>
        <v>2414631.4</v>
      </c>
      <c r="Q64" s="79">
        <f t="shared" si="58"/>
        <v>3128038.39</v>
      </c>
      <c r="R64" s="79">
        <f t="shared" si="58"/>
        <v>3296574.4400000004</v>
      </c>
      <c r="S64" s="79">
        <f t="shared" si="58"/>
        <v>3508610.4299999997</v>
      </c>
      <c r="T64" s="79">
        <f t="shared" si="58"/>
        <v>3739303.61</v>
      </c>
      <c r="U64" s="175">
        <f t="shared" si="58"/>
        <v>3560446.7000000007</v>
      </c>
      <c r="V64" s="175">
        <f t="shared" si="58"/>
        <v>3300670.9300000006</v>
      </c>
      <c r="W64" s="175">
        <f t="shared" si="58"/>
        <v>3402051.5</v>
      </c>
      <c r="X64" s="110">
        <f t="shared" si="58"/>
        <v>3485533.4899999998</v>
      </c>
      <c r="Y64" s="110">
        <f t="shared" si="58"/>
        <v>3653678.6599999997</v>
      </c>
      <c r="Z64" s="110">
        <f t="shared" si="58"/>
        <v>3785293.3800000004</v>
      </c>
      <c r="AA64" s="110">
        <f t="shared" si="58"/>
        <v>4392928.6499999994</v>
      </c>
      <c r="AB64" s="110">
        <f t="shared" si="58"/>
        <v>5483807.8399999999</v>
      </c>
      <c r="AC64" s="110">
        <f t="shared" si="58"/>
        <v>5198446.99</v>
      </c>
      <c r="AD64" s="334">
        <f t="shared" ref="AD64:AI64" si="59">SUM(AD59:AD63)</f>
        <v>5837138.3600000003</v>
      </c>
      <c r="AE64" s="334">
        <f t="shared" si="59"/>
        <v>6562983.9199999999</v>
      </c>
      <c r="AF64" s="334">
        <f t="shared" si="59"/>
        <v>6872024.5099999998</v>
      </c>
      <c r="AG64" s="334">
        <f t="shared" si="59"/>
        <v>6910079.4400000013</v>
      </c>
      <c r="AH64" s="334">
        <f t="shared" si="59"/>
        <v>6279068.0099999998</v>
      </c>
      <c r="AI64" s="334">
        <f t="shared" si="59"/>
        <v>5830294.1600000011</v>
      </c>
      <c r="AJ64" s="870">
        <f t="shared" ref="AJ64:AK64" si="60">SUM(AJ59:AJ63)</f>
        <v>5756892.7399999993</v>
      </c>
      <c r="AK64" s="334">
        <f t="shared" si="60"/>
        <v>5398367.6299999999</v>
      </c>
      <c r="AL64" s="334"/>
      <c r="AM64" s="334"/>
      <c r="AN64" s="334"/>
      <c r="AO64" s="334"/>
      <c r="AP64" s="334"/>
      <c r="AQ64" s="334"/>
      <c r="AR64" s="334"/>
      <c r="AS64" s="334"/>
      <c r="AT64" s="334"/>
      <c r="AU64" s="334"/>
      <c r="AV64" s="334"/>
      <c r="AW64" s="79">
        <f t="shared" ref="AW64:BF64" si="61">SUM(AW59:AW63)</f>
        <v>-364979.19</v>
      </c>
      <c r="AX64" s="79">
        <f t="shared" si="61"/>
        <v>-1021101.8600000001</v>
      </c>
      <c r="AY64" s="79">
        <f t="shared" si="61"/>
        <v>-1594558.81</v>
      </c>
      <c r="AZ64" s="79">
        <f t="shared" si="61"/>
        <v>-1514478.6500000004</v>
      </c>
      <c r="BA64" s="79">
        <f t="shared" si="61"/>
        <v>-1525852.5100000002</v>
      </c>
      <c r="BB64" s="79">
        <f t="shared" si="61"/>
        <v>-1940448.11</v>
      </c>
      <c r="BC64" s="78">
        <f t="shared" si="61"/>
        <v>-2004688.3300000005</v>
      </c>
      <c r="BD64" s="78">
        <f t="shared" si="61"/>
        <v>-1928387.43</v>
      </c>
      <c r="BE64" s="78">
        <f t="shared" si="61"/>
        <v>-2078043.8599999996</v>
      </c>
      <c r="BF64" s="254">
        <f t="shared" si="61"/>
        <v>-2203769.5399999996</v>
      </c>
      <c r="BG64" s="254">
        <f t="shared" ref="BG64:BR64" si="62">M64-Y64</f>
        <v>-2501147.8699999996</v>
      </c>
      <c r="BH64" s="254">
        <f t="shared" si="62"/>
        <v>-2508018.1100000003</v>
      </c>
      <c r="BI64" s="254">
        <f t="shared" si="62"/>
        <v>-2715103.1799999992</v>
      </c>
      <c r="BJ64" s="254">
        <f t="shared" si="62"/>
        <v>-3069176.44</v>
      </c>
      <c r="BK64" s="254">
        <f t="shared" si="62"/>
        <v>-2070408.6</v>
      </c>
      <c r="BL64" s="254">
        <f t="shared" si="62"/>
        <v>-2540563.92</v>
      </c>
      <c r="BM64" s="254">
        <f t="shared" si="62"/>
        <v>-3054373.49</v>
      </c>
      <c r="BN64" s="254">
        <f t="shared" si="62"/>
        <v>-3132720.9</v>
      </c>
      <c r="BO64" s="254">
        <f t="shared" si="62"/>
        <v>-3349632.7400000007</v>
      </c>
      <c r="BP64" s="254">
        <f t="shared" si="62"/>
        <v>-2978397.0799999991</v>
      </c>
      <c r="BQ64" s="254">
        <f t="shared" si="62"/>
        <v>-2428242.6600000011</v>
      </c>
      <c r="BR64" s="254">
        <f t="shared" si="62"/>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3">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3">
      <c r="A66" s="4"/>
      <c r="B66" s="35" t="s">
        <v>36</v>
      </c>
      <c r="C66" s="108">
        <f t="shared" ref="C66:G70" si="63">SUM(C45+C52+C59)</f>
        <v>3078951.17</v>
      </c>
      <c r="D66" s="77">
        <f t="shared" si="63"/>
        <v>3180627.34</v>
      </c>
      <c r="E66" s="77">
        <f t="shared" si="63"/>
        <v>2861146.44</v>
      </c>
      <c r="F66" s="77">
        <f t="shared" si="63"/>
        <v>2476669.91</v>
      </c>
      <c r="G66" s="77">
        <f t="shared" si="63"/>
        <v>1976984.96</v>
      </c>
      <c r="H66" s="77">
        <f>SUM(H45+H59+H52)</f>
        <v>1625060.47</v>
      </c>
      <c r="I66" s="77">
        <f t="shared" ref="I66:AB66" si="64">SUM(I45+I52+I59)</f>
        <v>1332224.3</v>
      </c>
      <c r="J66" s="77">
        <f t="shared" si="64"/>
        <v>1157506.21</v>
      </c>
      <c r="K66" s="77">
        <f t="shared" si="64"/>
        <v>1136902.6400000001</v>
      </c>
      <c r="L66" s="78">
        <f t="shared" si="64"/>
        <v>1471549.4900000002</v>
      </c>
      <c r="M66" s="79">
        <f t="shared" si="64"/>
        <v>2144349.6100000003</v>
      </c>
      <c r="N66" s="79">
        <f t="shared" si="64"/>
        <v>2879225.98</v>
      </c>
      <c r="O66" s="79">
        <f t="shared" si="64"/>
        <v>3393412.36</v>
      </c>
      <c r="P66" s="79">
        <f t="shared" si="64"/>
        <v>3790769.37</v>
      </c>
      <c r="Q66" s="79">
        <f t="shared" si="64"/>
        <v>4158584.8200000003</v>
      </c>
      <c r="R66" s="79">
        <f t="shared" si="64"/>
        <v>4447489.66</v>
      </c>
      <c r="S66" s="79">
        <f t="shared" si="64"/>
        <v>3854649.3600000003</v>
      </c>
      <c r="T66" s="79">
        <f t="shared" si="64"/>
        <v>3620404.22</v>
      </c>
      <c r="U66" s="189">
        <f t="shared" si="64"/>
        <v>3439204.49</v>
      </c>
      <c r="V66" s="189">
        <f t="shared" si="64"/>
        <v>3228951.7800000003</v>
      </c>
      <c r="W66" s="189">
        <f t="shared" si="64"/>
        <v>3170501.8099999996</v>
      </c>
      <c r="X66" s="78">
        <f t="shared" si="64"/>
        <v>3382317.1</v>
      </c>
      <c r="Y66" s="78">
        <f t="shared" si="64"/>
        <v>4184795.71</v>
      </c>
      <c r="Z66" s="78">
        <f t="shared" si="64"/>
        <v>5499524.7400000002</v>
      </c>
      <c r="AA66" s="78">
        <f t="shared" si="64"/>
        <v>6064852.3199999994</v>
      </c>
      <c r="AB66" s="78">
        <f t="shared" si="64"/>
        <v>6583871.5700000003</v>
      </c>
      <c r="AC66" s="579">
        <f t="shared" ref="AC66:AF70" si="65">SUM(AC45+AC52+AC59)</f>
        <v>6416886.6400000006</v>
      </c>
      <c r="AD66" s="579">
        <f t="shared" si="65"/>
        <v>5416684.3399999999</v>
      </c>
      <c r="AE66" s="579">
        <f t="shared" si="65"/>
        <v>5529081.8100000005</v>
      </c>
      <c r="AF66" s="579">
        <f t="shared" si="65"/>
        <v>5320986.0299999993</v>
      </c>
      <c r="AG66" s="579">
        <f>SUM(AG45+AG52+AG59)</f>
        <v>4800384.4300000006</v>
      </c>
      <c r="AH66" s="579">
        <f>SUM(AH45+AH52+AH59)</f>
        <v>4556997.01</v>
      </c>
      <c r="AI66" s="579">
        <f>SUM(AI45+AI52+AI59)</f>
        <v>4342807.9300000006</v>
      </c>
      <c r="AJ66" s="872">
        <f>SUM(AJ45+AJ52+AJ59)</f>
        <v>4344333.5299999993</v>
      </c>
      <c r="AK66" s="812">
        <f>SUM(AK45+AK52+AK59)</f>
        <v>4334366.25</v>
      </c>
      <c r="AL66" s="812"/>
      <c r="AM66" s="812"/>
      <c r="AN66" s="812"/>
      <c r="AO66" s="812"/>
      <c r="AP66" s="812"/>
      <c r="AQ66" s="812"/>
      <c r="AR66" s="812"/>
      <c r="AS66" s="812"/>
      <c r="AT66" s="812"/>
      <c r="AU66" s="812"/>
      <c r="AV66" s="812"/>
      <c r="AW66" s="79">
        <f t="shared" ref="AW66:BF70" si="66">C66-O66</f>
        <v>-314461.18999999994</v>
      </c>
      <c r="AX66" s="79">
        <f t="shared" si="66"/>
        <v>-610142.03000000026</v>
      </c>
      <c r="AY66" s="79">
        <f t="shared" si="66"/>
        <v>-1297438.3800000004</v>
      </c>
      <c r="AZ66" s="79">
        <f t="shared" si="66"/>
        <v>-1970819.75</v>
      </c>
      <c r="BA66" s="79">
        <f t="shared" si="66"/>
        <v>-1877664.4000000004</v>
      </c>
      <c r="BB66" s="79">
        <f t="shared" si="66"/>
        <v>-1995343.7500000002</v>
      </c>
      <c r="BC66" s="78">
        <f t="shared" si="66"/>
        <v>-2106980.1900000004</v>
      </c>
      <c r="BD66" s="78">
        <f t="shared" si="66"/>
        <v>-2071445.5700000003</v>
      </c>
      <c r="BE66" s="78">
        <f t="shared" si="66"/>
        <v>-2033599.1699999995</v>
      </c>
      <c r="BF66" s="254">
        <f t="shared" si="66"/>
        <v>-1910767.6099999999</v>
      </c>
      <c r="BG66" s="254">
        <f t="shared" ref="BG66:BP70" si="67">M66-Y66</f>
        <v>-2040446.0999999996</v>
      </c>
      <c r="BH66" s="254">
        <f t="shared" si="67"/>
        <v>-2620298.7600000002</v>
      </c>
      <c r="BI66" s="254">
        <f t="shared" si="67"/>
        <v>-2671439.9599999995</v>
      </c>
      <c r="BJ66" s="254">
        <f t="shared" si="67"/>
        <v>-2793102.2</v>
      </c>
      <c r="BK66" s="254">
        <f t="shared" si="67"/>
        <v>-2258301.8200000003</v>
      </c>
      <c r="BL66" s="254">
        <f t="shared" si="67"/>
        <v>-969194.6799999997</v>
      </c>
      <c r="BM66" s="254">
        <f t="shared" si="67"/>
        <v>-1674432.4500000002</v>
      </c>
      <c r="BN66" s="254">
        <f t="shared" si="67"/>
        <v>-1700581.8099999991</v>
      </c>
      <c r="BO66" s="254">
        <f t="shared" si="67"/>
        <v>-1361179.9400000004</v>
      </c>
      <c r="BP66" s="254">
        <f t="shared" si="67"/>
        <v>-1328045.2299999995</v>
      </c>
      <c r="BQ66" s="254">
        <f t="shared" ref="BQ66:BZ70" si="68">W66-AI66</f>
        <v>-1172306.120000001</v>
      </c>
      <c r="BR66" s="254">
        <f t="shared" si="68"/>
        <v>-962016.42999999924</v>
      </c>
    </row>
    <row r="67" spans="1:70" x14ac:dyDescent="0.3">
      <c r="A67" s="4"/>
      <c r="B67" s="35" t="s">
        <v>37</v>
      </c>
      <c r="C67" s="108">
        <f t="shared" si="63"/>
        <v>1497238.7</v>
      </c>
      <c r="D67" s="77">
        <f t="shared" si="63"/>
        <v>1469460.12</v>
      </c>
      <c r="E67" s="77">
        <f t="shared" si="63"/>
        <v>1163198.8700000001</v>
      </c>
      <c r="F67" s="77">
        <f t="shared" si="63"/>
        <v>1071717.02</v>
      </c>
      <c r="G67" s="77">
        <f t="shared" si="63"/>
        <v>996001.34000000008</v>
      </c>
      <c r="H67" s="77">
        <f>SUM(H46+H53+H60)</f>
        <v>894353.51</v>
      </c>
      <c r="I67" s="77">
        <f t="shared" ref="I67:AB67" si="69">SUM(I46+I53+I60)</f>
        <v>828359.91999999993</v>
      </c>
      <c r="J67" s="77">
        <f t="shared" si="69"/>
        <v>787617.59</v>
      </c>
      <c r="K67" s="77">
        <f t="shared" si="69"/>
        <v>824109.14</v>
      </c>
      <c r="L67" s="109">
        <f t="shared" si="69"/>
        <v>948375.52</v>
      </c>
      <c r="M67" s="108">
        <f t="shared" si="69"/>
        <v>1109618.5499999998</v>
      </c>
      <c r="N67" s="77">
        <f t="shared" si="69"/>
        <v>1345640.97</v>
      </c>
      <c r="O67" s="77">
        <f t="shared" si="69"/>
        <v>1477971.38</v>
      </c>
      <c r="P67" s="77">
        <f t="shared" si="69"/>
        <v>1717545.99</v>
      </c>
      <c r="Q67" s="77">
        <f t="shared" si="69"/>
        <v>1765582.08</v>
      </c>
      <c r="R67" s="77">
        <f t="shared" si="69"/>
        <v>736333.82000000007</v>
      </c>
      <c r="S67" s="77">
        <f t="shared" si="69"/>
        <v>508194.12</v>
      </c>
      <c r="T67" s="77">
        <f t="shared" si="69"/>
        <v>628270.55000000005</v>
      </c>
      <c r="U67" s="189">
        <f t="shared" si="69"/>
        <v>967984.77</v>
      </c>
      <c r="V67" s="189">
        <f t="shared" si="69"/>
        <v>1062875.19</v>
      </c>
      <c r="W67" s="189">
        <f t="shared" si="69"/>
        <v>1274302.1499999999</v>
      </c>
      <c r="X67" s="78">
        <f t="shared" si="69"/>
        <v>1422583.9</v>
      </c>
      <c r="Y67" s="78">
        <f t="shared" si="69"/>
        <v>1864154.9</v>
      </c>
      <c r="Z67" s="78">
        <f t="shared" si="69"/>
        <v>2472487.79</v>
      </c>
      <c r="AA67" s="78">
        <f t="shared" si="69"/>
        <v>2642100.1</v>
      </c>
      <c r="AB67" s="78">
        <f t="shared" si="69"/>
        <v>2744098.96</v>
      </c>
      <c r="AC67" s="579">
        <f t="shared" si="65"/>
        <v>1695550.09</v>
      </c>
      <c r="AD67" s="579">
        <f t="shared" si="65"/>
        <v>2686427.26</v>
      </c>
      <c r="AE67" s="579">
        <f t="shared" ref="AE67:AF70" si="70">SUM(AE46+AE53+AE60)</f>
        <v>2466374.9900000002</v>
      </c>
      <c r="AF67" s="579">
        <f t="shared" si="70"/>
        <v>2361245.15</v>
      </c>
      <c r="AG67" s="579">
        <f t="shared" ref="AG67:AI71" si="71">SUM(AG46+AG53+AG60)</f>
        <v>3150608.5599999996</v>
      </c>
      <c r="AH67" s="579">
        <f t="shared" si="71"/>
        <v>2081801.42</v>
      </c>
      <c r="AI67" s="579">
        <f t="shared" si="71"/>
        <v>1800740.52</v>
      </c>
      <c r="AJ67" s="872">
        <f t="shared" ref="AJ67:AK67" si="72">SUM(AJ46+AJ53+AJ60)</f>
        <v>1777412.28</v>
      </c>
      <c r="AK67" s="812">
        <f t="shared" si="72"/>
        <v>1804014.45</v>
      </c>
      <c r="AL67" s="812"/>
      <c r="AM67" s="812"/>
      <c r="AN67" s="812"/>
      <c r="AO67" s="812"/>
      <c r="AP67" s="812"/>
      <c r="AQ67" s="812"/>
      <c r="AR67" s="812"/>
      <c r="AS67" s="812"/>
      <c r="AT67" s="812"/>
      <c r="AU67" s="812"/>
      <c r="AV67" s="812"/>
      <c r="AW67" s="79">
        <f t="shared" si="66"/>
        <v>19267.320000000065</v>
      </c>
      <c r="AX67" s="79">
        <f t="shared" si="66"/>
        <v>-248085.86999999988</v>
      </c>
      <c r="AY67" s="79">
        <f t="shared" si="66"/>
        <v>-602383.21</v>
      </c>
      <c r="AZ67" s="79">
        <f t="shared" si="66"/>
        <v>335383.19999999995</v>
      </c>
      <c r="BA67" s="79">
        <f t="shared" si="66"/>
        <v>487807.22000000009</v>
      </c>
      <c r="BB67" s="79">
        <f t="shared" si="66"/>
        <v>266082.95999999996</v>
      </c>
      <c r="BC67" s="78">
        <f t="shared" si="66"/>
        <v>-139624.85000000009</v>
      </c>
      <c r="BD67" s="78">
        <f t="shared" si="66"/>
        <v>-275257.59999999998</v>
      </c>
      <c r="BE67" s="78">
        <f t="shared" si="66"/>
        <v>-450193.00999999989</v>
      </c>
      <c r="BF67" s="254">
        <f t="shared" si="66"/>
        <v>-474208.37999999989</v>
      </c>
      <c r="BG67" s="254">
        <f t="shared" si="67"/>
        <v>-754536.35000000009</v>
      </c>
      <c r="BH67" s="254">
        <f t="shared" si="67"/>
        <v>-1126846.82</v>
      </c>
      <c r="BI67" s="254">
        <f t="shared" si="67"/>
        <v>-1164128.7200000002</v>
      </c>
      <c r="BJ67" s="254">
        <f t="shared" si="67"/>
        <v>-1026552.97</v>
      </c>
      <c r="BK67" s="254">
        <f t="shared" si="67"/>
        <v>70031.989999999991</v>
      </c>
      <c r="BL67" s="254">
        <f t="shared" si="67"/>
        <v>-1950093.4399999997</v>
      </c>
      <c r="BM67" s="254">
        <f t="shared" si="67"/>
        <v>-1958180.87</v>
      </c>
      <c r="BN67" s="254">
        <f t="shared" si="67"/>
        <v>-1732974.5999999999</v>
      </c>
      <c r="BO67" s="254">
        <f t="shared" si="67"/>
        <v>-2182623.7899999996</v>
      </c>
      <c r="BP67" s="254">
        <f t="shared" si="67"/>
        <v>-1018926.23</v>
      </c>
      <c r="BQ67" s="254">
        <f t="shared" si="68"/>
        <v>-526438.37000000011</v>
      </c>
      <c r="BR67" s="254">
        <f t="shared" si="68"/>
        <v>-354828.38000000012</v>
      </c>
    </row>
    <row r="68" spans="1:70" x14ac:dyDescent="0.3">
      <c r="A68" s="4"/>
      <c r="B68" s="35" t="s">
        <v>38</v>
      </c>
      <c r="C68" s="108">
        <f t="shared" si="63"/>
        <v>361940.41000000003</v>
      </c>
      <c r="D68" s="77">
        <f t="shared" si="63"/>
        <v>203534.76</v>
      </c>
      <c r="E68" s="77">
        <f t="shared" si="63"/>
        <v>174104.93</v>
      </c>
      <c r="F68" s="77">
        <f t="shared" si="63"/>
        <v>134061.98000000001</v>
      </c>
      <c r="G68" s="77">
        <f t="shared" si="63"/>
        <v>96921.518000000011</v>
      </c>
      <c r="H68" s="77">
        <f>SUM(H47+H54+H61)</f>
        <v>77322.989999999991</v>
      </c>
      <c r="I68" s="77">
        <f t="shared" ref="I68:AB68" si="73">SUM(I47+I54+I61)</f>
        <v>66746.23</v>
      </c>
      <c r="J68" s="77">
        <f t="shared" si="73"/>
        <v>53856.480000000003</v>
      </c>
      <c r="K68" s="77">
        <f t="shared" si="73"/>
        <v>56464.43</v>
      </c>
      <c r="L68" s="109">
        <f t="shared" si="73"/>
        <v>69575.600000000006</v>
      </c>
      <c r="M68" s="108">
        <f t="shared" si="73"/>
        <v>140243.15</v>
      </c>
      <c r="N68" s="77">
        <f t="shared" si="73"/>
        <v>264376.21000000002</v>
      </c>
      <c r="O68" s="77">
        <f t="shared" si="73"/>
        <v>280170.52999999997</v>
      </c>
      <c r="P68" s="77">
        <f t="shared" si="73"/>
        <v>340627.68999999994</v>
      </c>
      <c r="Q68" s="77">
        <f t="shared" si="73"/>
        <v>402349.93</v>
      </c>
      <c r="R68" s="77">
        <f t="shared" si="73"/>
        <v>263644.13</v>
      </c>
      <c r="S68" s="77">
        <f t="shared" si="73"/>
        <v>215340.03000000003</v>
      </c>
      <c r="T68" s="77">
        <f t="shared" si="73"/>
        <v>335555.45</v>
      </c>
      <c r="U68" s="189">
        <f t="shared" si="73"/>
        <v>105351.69</v>
      </c>
      <c r="V68" s="189">
        <f t="shared" si="73"/>
        <v>73553.859999999986</v>
      </c>
      <c r="W68" s="189">
        <f t="shared" si="73"/>
        <v>87754.209999999992</v>
      </c>
      <c r="X68" s="78">
        <f t="shared" si="73"/>
        <v>117223.41999999998</v>
      </c>
      <c r="Y68" s="78">
        <f t="shared" si="73"/>
        <v>203729.39</v>
      </c>
      <c r="Z68" s="78">
        <f t="shared" si="73"/>
        <v>351447.10000000003</v>
      </c>
      <c r="AA68" s="78">
        <f t="shared" si="73"/>
        <v>287123.98</v>
      </c>
      <c r="AB68" s="78">
        <f t="shared" si="73"/>
        <v>305943.65000000002</v>
      </c>
      <c r="AC68" s="579">
        <f t="shared" si="65"/>
        <v>217178.36000000002</v>
      </c>
      <c r="AD68" s="579">
        <f t="shared" si="65"/>
        <v>240144.48</v>
      </c>
      <c r="AE68" s="579">
        <f t="shared" si="70"/>
        <v>227625.22999999998</v>
      </c>
      <c r="AF68" s="579">
        <f t="shared" si="70"/>
        <v>217922.71</v>
      </c>
      <c r="AG68" s="579">
        <f t="shared" si="71"/>
        <v>218792.69</v>
      </c>
      <c r="AH68" s="579">
        <f t="shared" si="71"/>
        <v>193988.63</v>
      </c>
      <c r="AI68" s="579">
        <f t="shared" si="71"/>
        <v>183535.76</v>
      </c>
      <c r="AJ68" s="872">
        <f t="shared" ref="AJ68:AK68" si="74">SUM(AJ47+AJ54+AJ61)</f>
        <v>181724.33000000002</v>
      </c>
      <c r="AK68" s="812">
        <f t="shared" si="74"/>
        <v>159265.13</v>
      </c>
      <c r="AL68" s="812"/>
      <c r="AM68" s="812"/>
      <c r="AN68" s="812"/>
      <c r="AO68" s="812"/>
      <c r="AP68" s="812"/>
      <c r="AQ68" s="812"/>
      <c r="AR68" s="812"/>
      <c r="AS68" s="812"/>
      <c r="AT68" s="812"/>
      <c r="AU68" s="812"/>
      <c r="AV68" s="812"/>
      <c r="AW68" s="79">
        <f t="shared" si="66"/>
        <v>81769.880000000063</v>
      </c>
      <c r="AX68" s="79">
        <f t="shared" si="66"/>
        <v>-137092.92999999993</v>
      </c>
      <c r="AY68" s="79">
        <f t="shared" si="66"/>
        <v>-228245</v>
      </c>
      <c r="AZ68" s="79">
        <f t="shared" si="66"/>
        <v>-129582.15</v>
      </c>
      <c r="BA68" s="79">
        <f t="shared" si="66"/>
        <v>-118418.51200000002</v>
      </c>
      <c r="BB68" s="79">
        <f t="shared" si="66"/>
        <v>-258232.46000000002</v>
      </c>
      <c r="BC68" s="78">
        <f t="shared" si="66"/>
        <v>-38605.460000000006</v>
      </c>
      <c r="BD68" s="78">
        <f t="shared" si="66"/>
        <v>-19697.379999999983</v>
      </c>
      <c r="BE68" s="78">
        <f t="shared" si="66"/>
        <v>-31289.779999999992</v>
      </c>
      <c r="BF68" s="254">
        <f t="shared" si="66"/>
        <v>-47647.819999999978</v>
      </c>
      <c r="BG68" s="254">
        <f t="shared" si="67"/>
        <v>-63486.24000000002</v>
      </c>
      <c r="BH68" s="254">
        <f t="shared" si="67"/>
        <v>-87070.890000000014</v>
      </c>
      <c r="BI68" s="254">
        <f t="shared" si="67"/>
        <v>-6953.4500000000116</v>
      </c>
      <c r="BJ68" s="254">
        <f t="shared" si="67"/>
        <v>34684.039999999921</v>
      </c>
      <c r="BK68" s="254">
        <f t="shared" si="67"/>
        <v>185171.56999999998</v>
      </c>
      <c r="BL68" s="254">
        <f t="shared" si="67"/>
        <v>23499.649999999994</v>
      </c>
      <c r="BM68" s="254">
        <f t="shared" si="67"/>
        <v>-12285.199999999953</v>
      </c>
      <c r="BN68" s="254">
        <f t="shared" si="67"/>
        <v>117632.74000000002</v>
      </c>
      <c r="BO68" s="254">
        <f t="shared" si="67"/>
        <v>-113441</v>
      </c>
      <c r="BP68" s="254">
        <f t="shared" si="67"/>
        <v>-120434.77000000002</v>
      </c>
      <c r="BQ68" s="254">
        <f t="shared" si="68"/>
        <v>-95781.550000000017</v>
      </c>
      <c r="BR68" s="254">
        <f t="shared" si="68"/>
        <v>-64500.910000000033</v>
      </c>
    </row>
    <row r="69" spans="1:70" x14ac:dyDescent="0.3">
      <c r="A69" s="4"/>
      <c r="B69" s="35" t="s">
        <v>39</v>
      </c>
      <c r="C69" s="108">
        <f t="shared" si="63"/>
        <v>191205.14</v>
      </c>
      <c r="D69" s="77">
        <f t="shared" si="63"/>
        <v>207785.49</v>
      </c>
      <c r="E69" s="77">
        <f t="shared" si="63"/>
        <v>161081.43</v>
      </c>
      <c r="F69" s="77">
        <f t="shared" si="63"/>
        <v>129680.17</v>
      </c>
      <c r="G69" s="77">
        <f t="shared" si="63"/>
        <v>58796.94</v>
      </c>
      <c r="H69" s="77">
        <f>SUM(H48+H55+H62)</f>
        <v>51133.73</v>
      </c>
      <c r="I69" s="77">
        <f t="shared" ref="I69:AB69" si="75">SUM(I48+I55+I62)</f>
        <v>43472.33</v>
      </c>
      <c r="J69" s="77">
        <f t="shared" si="75"/>
        <v>32816.25</v>
      </c>
      <c r="K69" s="77">
        <f t="shared" si="75"/>
        <v>44728.490000000005</v>
      </c>
      <c r="L69" s="109">
        <f t="shared" si="75"/>
        <v>62382.32</v>
      </c>
      <c r="M69" s="108">
        <f t="shared" si="75"/>
        <v>115385.65</v>
      </c>
      <c r="N69" s="77">
        <f t="shared" si="75"/>
        <v>213897.46</v>
      </c>
      <c r="O69" s="77">
        <f t="shared" si="75"/>
        <v>231841.03</v>
      </c>
      <c r="P69" s="77">
        <f t="shared" si="75"/>
        <v>422259.57</v>
      </c>
      <c r="Q69" s="77">
        <f t="shared" si="75"/>
        <v>457225.60000000003</v>
      </c>
      <c r="R69" s="77">
        <f t="shared" si="75"/>
        <v>394544.94999999995</v>
      </c>
      <c r="S69" s="77">
        <f t="shared" si="75"/>
        <v>327628.18</v>
      </c>
      <c r="T69" s="77">
        <f t="shared" si="75"/>
        <v>308741.02</v>
      </c>
      <c r="U69" s="189">
        <f t="shared" si="75"/>
        <v>171199.03999999998</v>
      </c>
      <c r="V69" s="189">
        <f t="shared" si="75"/>
        <v>216023.5</v>
      </c>
      <c r="W69" s="189">
        <f t="shared" si="75"/>
        <v>188279.2</v>
      </c>
      <c r="X69" s="78">
        <f t="shared" si="75"/>
        <v>234956.9</v>
      </c>
      <c r="Y69" s="78">
        <f t="shared" si="75"/>
        <v>363464.43</v>
      </c>
      <c r="Z69" s="78">
        <f t="shared" si="75"/>
        <v>655131.94000000006</v>
      </c>
      <c r="AA69" s="78">
        <f t="shared" si="75"/>
        <v>330526.40999999997</v>
      </c>
      <c r="AB69" s="78">
        <f t="shared" si="75"/>
        <v>383668.8</v>
      </c>
      <c r="AC69" s="579">
        <f t="shared" si="65"/>
        <v>350087.12</v>
      </c>
      <c r="AD69" s="579">
        <f t="shared" si="65"/>
        <v>422806.33</v>
      </c>
      <c r="AE69" s="579">
        <f t="shared" si="70"/>
        <v>202254.33000000002</v>
      </c>
      <c r="AF69" s="579">
        <f t="shared" si="70"/>
        <v>195299.45</v>
      </c>
      <c r="AG69" s="579">
        <f t="shared" si="71"/>
        <v>193689.01</v>
      </c>
      <c r="AH69" s="579">
        <f t="shared" si="71"/>
        <v>178248.91</v>
      </c>
      <c r="AI69" s="579">
        <f t="shared" si="71"/>
        <v>150784.08000000002</v>
      </c>
      <c r="AJ69" s="872">
        <f t="shared" ref="AJ69:AK69" si="76">SUM(AJ48+AJ55+AJ62)</f>
        <v>158642.21000000002</v>
      </c>
      <c r="AK69" s="812">
        <f t="shared" si="76"/>
        <v>121725.15</v>
      </c>
      <c r="AL69" s="812"/>
      <c r="AM69" s="812"/>
      <c r="AN69" s="812"/>
      <c r="AO69" s="812"/>
      <c r="AP69" s="812"/>
      <c r="AQ69" s="812"/>
      <c r="AR69" s="812"/>
      <c r="AS69" s="812"/>
      <c r="AT69" s="812"/>
      <c r="AU69" s="812"/>
      <c r="AV69" s="812"/>
      <c r="AW69" s="79">
        <f t="shared" si="66"/>
        <v>-40635.889999999985</v>
      </c>
      <c r="AX69" s="79">
        <f t="shared" si="66"/>
        <v>-214474.08000000002</v>
      </c>
      <c r="AY69" s="79">
        <f t="shared" si="66"/>
        <v>-296144.17000000004</v>
      </c>
      <c r="AZ69" s="79">
        <f t="shared" si="66"/>
        <v>-264864.77999999997</v>
      </c>
      <c r="BA69" s="79">
        <f t="shared" si="66"/>
        <v>-268831.24</v>
      </c>
      <c r="BB69" s="79">
        <f t="shared" si="66"/>
        <v>-257607.29</v>
      </c>
      <c r="BC69" s="78">
        <f t="shared" si="66"/>
        <v>-127726.70999999998</v>
      </c>
      <c r="BD69" s="78">
        <f t="shared" si="66"/>
        <v>-183207.25</v>
      </c>
      <c r="BE69" s="78">
        <f t="shared" si="66"/>
        <v>-143550.71000000002</v>
      </c>
      <c r="BF69" s="254">
        <f t="shared" si="66"/>
        <v>-172574.58</v>
      </c>
      <c r="BG69" s="254">
        <f t="shared" si="67"/>
        <v>-248078.78</v>
      </c>
      <c r="BH69" s="254">
        <f t="shared" si="67"/>
        <v>-441234.4800000001</v>
      </c>
      <c r="BI69" s="254">
        <f t="shared" si="67"/>
        <v>-98685.379999999976</v>
      </c>
      <c r="BJ69" s="254">
        <f t="shared" si="67"/>
        <v>38590.770000000019</v>
      </c>
      <c r="BK69" s="254">
        <f t="shared" si="67"/>
        <v>107138.48000000004</v>
      </c>
      <c r="BL69" s="254">
        <f t="shared" si="67"/>
        <v>-28261.380000000063</v>
      </c>
      <c r="BM69" s="254">
        <f t="shared" si="67"/>
        <v>125373.84999999998</v>
      </c>
      <c r="BN69" s="254">
        <f t="shared" si="67"/>
        <v>113441.57</v>
      </c>
      <c r="BO69" s="254">
        <f t="shared" si="67"/>
        <v>-22489.97000000003</v>
      </c>
      <c r="BP69" s="254">
        <f t="shared" si="67"/>
        <v>37774.589999999997</v>
      </c>
      <c r="BQ69" s="254">
        <f t="shared" si="68"/>
        <v>37495.119999999995</v>
      </c>
      <c r="BR69" s="254">
        <f t="shared" si="68"/>
        <v>76314.689999999973</v>
      </c>
    </row>
    <row r="70" spans="1:70" x14ac:dyDescent="0.3">
      <c r="A70" s="4"/>
      <c r="B70" s="35" t="s">
        <v>40</v>
      </c>
      <c r="C70" s="108">
        <f t="shared" si="63"/>
        <v>0</v>
      </c>
      <c r="D70" s="77">
        <f t="shared" si="63"/>
        <v>17568.169999999998</v>
      </c>
      <c r="E70" s="77">
        <f t="shared" si="63"/>
        <v>15.32</v>
      </c>
      <c r="F70" s="77">
        <f t="shared" si="63"/>
        <v>16898.810000000001</v>
      </c>
      <c r="G70" s="77">
        <f t="shared" si="63"/>
        <v>46.51</v>
      </c>
      <c r="H70" s="77">
        <f>SUM(H49+H56+H63)</f>
        <v>950.14</v>
      </c>
      <c r="I70" s="77">
        <f t="shared" ref="I70:AB70" si="77">SUM(I49+I56+I63)</f>
        <v>947.11</v>
      </c>
      <c r="J70" s="77">
        <f t="shared" si="77"/>
        <v>9.19</v>
      </c>
      <c r="K70" s="77">
        <f t="shared" si="77"/>
        <v>1562.6000000000001</v>
      </c>
      <c r="L70" s="109">
        <f t="shared" si="77"/>
        <v>242.02</v>
      </c>
      <c r="M70" s="108">
        <f t="shared" si="77"/>
        <v>12626.720000000001</v>
      </c>
      <c r="N70" s="77">
        <f t="shared" si="77"/>
        <v>30003.530000000002</v>
      </c>
      <c r="O70" s="77">
        <f t="shared" si="77"/>
        <v>0</v>
      </c>
      <c r="P70" s="77">
        <f t="shared" si="77"/>
        <v>63980.44</v>
      </c>
      <c r="Q70" s="77">
        <f t="shared" si="77"/>
        <v>180095.77</v>
      </c>
      <c r="R70" s="77">
        <f t="shared" si="77"/>
        <v>185388.12</v>
      </c>
      <c r="S70" s="77">
        <f t="shared" si="77"/>
        <v>144647.99</v>
      </c>
      <c r="T70" s="77">
        <f t="shared" si="77"/>
        <v>87200.890000000014</v>
      </c>
      <c r="U70" s="189">
        <f t="shared" si="77"/>
        <v>11399.349999999999</v>
      </c>
      <c r="V70" s="189">
        <f t="shared" si="77"/>
        <v>3175.7700000000004</v>
      </c>
      <c r="W70" s="189">
        <f t="shared" si="77"/>
        <v>43230.84</v>
      </c>
      <c r="X70" s="78">
        <f t="shared" si="77"/>
        <v>16426.810000000001</v>
      </c>
      <c r="Y70" s="78">
        <f t="shared" si="77"/>
        <v>41414.18</v>
      </c>
      <c r="Z70" s="78">
        <f t="shared" si="77"/>
        <v>85993.41</v>
      </c>
      <c r="AA70" s="78">
        <f t="shared" si="77"/>
        <v>446.98</v>
      </c>
      <c r="AB70" s="78">
        <f t="shared" si="77"/>
        <v>53577.47</v>
      </c>
      <c r="AC70" s="579">
        <f t="shared" si="65"/>
        <v>32004.699999999997</v>
      </c>
      <c r="AD70" s="579">
        <f t="shared" si="65"/>
        <v>32004.699999999997</v>
      </c>
      <c r="AE70" s="579">
        <f t="shared" si="70"/>
        <v>36137.620000000003</v>
      </c>
      <c r="AF70" s="579">
        <f t="shared" si="70"/>
        <v>24304.22</v>
      </c>
      <c r="AG70" s="579">
        <f t="shared" si="71"/>
        <v>26229.599999999999</v>
      </c>
      <c r="AH70" s="579">
        <f t="shared" si="71"/>
        <v>12404.05</v>
      </c>
      <c r="AI70" s="579">
        <f t="shared" si="71"/>
        <v>20478.509999999998</v>
      </c>
      <c r="AJ70" s="872">
        <f t="shared" ref="AJ70:AK70" si="78">SUM(AJ49+AJ56+AJ63)</f>
        <v>14262.880000000001</v>
      </c>
      <c r="AK70" s="812">
        <f t="shared" si="78"/>
        <v>34894.660000000003</v>
      </c>
      <c r="AL70" s="812"/>
      <c r="AM70" s="812"/>
      <c r="AN70" s="812"/>
      <c r="AO70" s="812"/>
      <c r="AP70" s="812"/>
      <c r="AQ70" s="812"/>
      <c r="AR70" s="812"/>
      <c r="AS70" s="812"/>
      <c r="AT70" s="812"/>
      <c r="AU70" s="812"/>
      <c r="AV70" s="812"/>
      <c r="AW70" s="79">
        <f t="shared" si="66"/>
        <v>0</v>
      </c>
      <c r="AX70" s="79">
        <f t="shared" si="66"/>
        <v>-46412.270000000004</v>
      </c>
      <c r="AY70" s="79">
        <f t="shared" si="66"/>
        <v>-180080.44999999998</v>
      </c>
      <c r="AZ70" s="79">
        <f t="shared" si="66"/>
        <v>-168489.31</v>
      </c>
      <c r="BA70" s="79">
        <f t="shared" si="66"/>
        <v>-144601.47999999998</v>
      </c>
      <c r="BB70" s="79">
        <f t="shared" si="66"/>
        <v>-86250.750000000015</v>
      </c>
      <c r="BC70" s="78">
        <f t="shared" si="66"/>
        <v>-10452.239999999998</v>
      </c>
      <c r="BD70" s="78">
        <f t="shared" si="66"/>
        <v>-3166.5800000000004</v>
      </c>
      <c r="BE70" s="78">
        <f t="shared" si="66"/>
        <v>-41668.239999999998</v>
      </c>
      <c r="BF70" s="254">
        <f t="shared" si="66"/>
        <v>-16184.79</v>
      </c>
      <c r="BG70" s="254">
        <f t="shared" si="67"/>
        <v>-28787.46</v>
      </c>
      <c r="BH70" s="254">
        <f t="shared" si="67"/>
        <v>-55989.880000000005</v>
      </c>
      <c r="BI70" s="254">
        <f t="shared" si="67"/>
        <v>-446.98</v>
      </c>
      <c r="BJ70" s="254">
        <f t="shared" si="67"/>
        <v>10402.970000000001</v>
      </c>
      <c r="BK70" s="254">
        <f t="shared" si="67"/>
        <v>148091.07</v>
      </c>
      <c r="BL70" s="254">
        <f t="shared" si="67"/>
        <v>153383.41999999998</v>
      </c>
      <c r="BM70" s="254">
        <f t="shared" si="67"/>
        <v>108510.37</v>
      </c>
      <c r="BN70" s="254">
        <f t="shared" si="67"/>
        <v>62896.670000000013</v>
      </c>
      <c r="BO70" s="254">
        <f t="shared" si="67"/>
        <v>-14830.25</v>
      </c>
      <c r="BP70" s="254">
        <f t="shared" si="67"/>
        <v>-9228.2799999999988</v>
      </c>
      <c r="BQ70" s="254">
        <f t="shared" si="68"/>
        <v>22752.329999999998</v>
      </c>
      <c r="BR70" s="254">
        <f t="shared" si="68"/>
        <v>2163.9300000000003</v>
      </c>
    </row>
    <row r="71" spans="1:70" ht="15" thickBot="1" x14ac:dyDescent="0.35">
      <c r="A71" s="4"/>
      <c r="B71" s="37" t="s">
        <v>41</v>
      </c>
      <c r="C71" s="100">
        <f t="shared" ref="C71:AC71" si="79">SUM(C66:C70)</f>
        <v>5129335.42</v>
      </c>
      <c r="D71" s="81">
        <f t="shared" si="79"/>
        <v>5078975.88</v>
      </c>
      <c r="E71" s="81">
        <f t="shared" si="79"/>
        <v>4359546.99</v>
      </c>
      <c r="F71" s="81">
        <f t="shared" si="79"/>
        <v>3829027.89</v>
      </c>
      <c r="G71" s="81">
        <f t="shared" si="79"/>
        <v>3128751.2679999997</v>
      </c>
      <c r="H71" s="81">
        <f t="shared" si="79"/>
        <v>2648820.84</v>
      </c>
      <c r="I71" s="81">
        <f t="shared" si="79"/>
        <v>2271749.8899999997</v>
      </c>
      <c r="J71" s="81">
        <f t="shared" si="79"/>
        <v>2031805.7199999997</v>
      </c>
      <c r="K71" s="81">
        <f t="shared" si="79"/>
        <v>2063767.3000000003</v>
      </c>
      <c r="L71" s="160">
        <f t="shared" si="79"/>
        <v>2552124.9500000002</v>
      </c>
      <c r="M71" s="81">
        <f t="shared" si="79"/>
        <v>3522223.68</v>
      </c>
      <c r="N71" s="81">
        <f t="shared" si="79"/>
        <v>4733144.1500000004</v>
      </c>
      <c r="O71" s="81">
        <f t="shared" si="79"/>
        <v>5383395.3000000007</v>
      </c>
      <c r="P71" s="81">
        <f t="shared" si="79"/>
        <v>6335183.0600000015</v>
      </c>
      <c r="Q71" s="81">
        <f t="shared" si="79"/>
        <v>6963838.1999999993</v>
      </c>
      <c r="R71" s="81">
        <f t="shared" si="79"/>
        <v>6027400.6800000006</v>
      </c>
      <c r="S71" s="81">
        <f t="shared" si="79"/>
        <v>5050459.6800000006</v>
      </c>
      <c r="T71" s="81">
        <f t="shared" si="79"/>
        <v>4980172.13</v>
      </c>
      <c r="U71" s="176">
        <f t="shared" si="79"/>
        <v>4695139.34</v>
      </c>
      <c r="V71" s="176">
        <f t="shared" si="79"/>
        <v>4584580.1000000006</v>
      </c>
      <c r="W71" s="176">
        <f t="shared" si="79"/>
        <v>4764068.209999999</v>
      </c>
      <c r="X71" s="160">
        <f t="shared" si="79"/>
        <v>5173508.13</v>
      </c>
      <c r="Y71" s="160">
        <f t="shared" si="79"/>
        <v>6657558.6099999985</v>
      </c>
      <c r="Z71" s="160">
        <f t="shared" si="79"/>
        <v>9064584.9800000004</v>
      </c>
      <c r="AA71" s="160">
        <f t="shared" si="79"/>
        <v>9325049.790000001</v>
      </c>
      <c r="AB71" s="160">
        <f t="shared" si="79"/>
        <v>10071160.450000003</v>
      </c>
      <c r="AC71" s="160">
        <f t="shared" si="79"/>
        <v>8711706.9100000001</v>
      </c>
      <c r="AD71" s="160">
        <f>SUM(AD66:AD70)</f>
        <v>8798067.1099999994</v>
      </c>
      <c r="AE71" s="160">
        <f>SUM(AE66:AE70)</f>
        <v>8461473.9800000004</v>
      </c>
      <c r="AF71" s="579">
        <f>SUM(AF50+AF57+AF64)</f>
        <v>8119757.5599999996</v>
      </c>
      <c r="AG71" s="579">
        <f t="shared" si="71"/>
        <v>8389704.290000001</v>
      </c>
      <c r="AH71" s="579">
        <f t="shared" si="71"/>
        <v>7023440.0199999996</v>
      </c>
      <c r="AI71" s="579">
        <f t="shared" si="71"/>
        <v>6498346.8000000007</v>
      </c>
      <c r="AJ71" s="872">
        <f t="shared" ref="AJ71:AK71" si="80">SUM(AJ50+AJ57+AJ64)</f>
        <v>6476375.2299999995</v>
      </c>
      <c r="AK71" s="812">
        <f t="shared" si="80"/>
        <v>6454265.6399999997</v>
      </c>
      <c r="AL71" s="813"/>
      <c r="AM71" s="813"/>
      <c r="AN71" s="813"/>
      <c r="AO71" s="813"/>
      <c r="AP71" s="813"/>
      <c r="AQ71" s="813"/>
      <c r="AR71" s="813"/>
      <c r="AS71" s="813"/>
      <c r="AT71" s="813"/>
      <c r="AU71" s="813"/>
      <c r="AV71" s="813"/>
      <c r="AW71" s="81">
        <f t="shared" ref="AW71:BF71" si="81">SUM(AW66:AW70)</f>
        <v>-254059.8799999998</v>
      </c>
      <c r="AX71" s="81">
        <f t="shared" si="81"/>
        <v>-1256207.1800000002</v>
      </c>
      <c r="AY71" s="81">
        <f t="shared" si="81"/>
        <v>-2604291.2100000004</v>
      </c>
      <c r="AZ71" s="81">
        <f t="shared" si="81"/>
        <v>-2198372.79</v>
      </c>
      <c r="BA71" s="81">
        <f t="shared" si="81"/>
        <v>-1921708.4120000002</v>
      </c>
      <c r="BB71" s="81">
        <f t="shared" si="81"/>
        <v>-2331351.29</v>
      </c>
      <c r="BC71" s="80">
        <f t="shared" si="81"/>
        <v>-2423389.4500000007</v>
      </c>
      <c r="BD71" s="80">
        <f t="shared" si="81"/>
        <v>-2552774.3800000004</v>
      </c>
      <c r="BE71" s="80">
        <f t="shared" si="81"/>
        <v>-2700300.9099999992</v>
      </c>
      <c r="BF71" s="263">
        <f t="shared" si="81"/>
        <v>-2621383.1799999997</v>
      </c>
      <c r="BG71" s="254">
        <f t="shared" ref="BG71:BR71" si="82">M71-Y71</f>
        <v>-3135334.9299999983</v>
      </c>
      <c r="BH71" s="254">
        <f t="shared" si="82"/>
        <v>-4331440.83</v>
      </c>
      <c r="BI71" s="254">
        <f t="shared" si="82"/>
        <v>-3941654.49</v>
      </c>
      <c r="BJ71" s="254">
        <f t="shared" si="82"/>
        <v>-3735977.3900000015</v>
      </c>
      <c r="BK71" s="254">
        <f t="shared" si="82"/>
        <v>-1747868.7100000009</v>
      </c>
      <c r="BL71" s="254">
        <f t="shared" si="82"/>
        <v>-2770666.4299999988</v>
      </c>
      <c r="BM71" s="254">
        <f t="shared" si="82"/>
        <v>-3411014.3</v>
      </c>
      <c r="BN71" s="254">
        <f t="shared" si="82"/>
        <v>-3139585.4299999997</v>
      </c>
      <c r="BO71" s="254">
        <f t="shared" si="82"/>
        <v>-3694564.9500000011</v>
      </c>
      <c r="BP71" s="254">
        <f t="shared" si="82"/>
        <v>-2438859.919999999</v>
      </c>
      <c r="BQ71" s="254">
        <f t="shared" si="82"/>
        <v>-1734278.5900000017</v>
      </c>
      <c r="BR71" s="254">
        <f t="shared" si="82"/>
        <v>-1302867.0999999996</v>
      </c>
    </row>
    <row r="72" spans="1:70" x14ac:dyDescent="0.3">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3">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57"/>
      <c r="AM73" s="257"/>
      <c r="AN73" s="257"/>
      <c r="AO73" s="257"/>
      <c r="AP73" s="257"/>
      <c r="AQ73" s="257"/>
      <c r="AR73" s="257"/>
      <c r="AS73" s="257"/>
      <c r="AT73" s="257"/>
      <c r="AU73" s="257"/>
      <c r="AV73" s="257"/>
      <c r="AW73" s="83">
        <f t="shared" ref="AW73:BF77" si="83">C73-O73</f>
        <v>1044376</v>
      </c>
      <c r="AX73" s="83">
        <f t="shared" si="83"/>
        <v>339578</v>
      </c>
      <c r="AY73" s="83">
        <f t="shared" si="83"/>
        <v>-889327</v>
      </c>
      <c r="AZ73" s="83">
        <f t="shared" si="83"/>
        <v>112049</v>
      </c>
      <c r="BA73" s="83">
        <f t="shared" si="83"/>
        <v>21199</v>
      </c>
      <c r="BB73" s="83">
        <f t="shared" si="83"/>
        <v>-59267</v>
      </c>
      <c r="BC73" s="82">
        <f t="shared" si="83"/>
        <v>1836</v>
      </c>
      <c r="BD73" s="82">
        <f t="shared" si="83"/>
        <v>-141841</v>
      </c>
      <c r="BE73" s="82">
        <f t="shared" si="83"/>
        <v>354367</v>
      </c>
      <c r="BF73" s="256">
        <f t="shared" si="83"/>
        <v>916830</v>
      </c>
      <c r="BG73" s="256">
        <f t="shared" ref="BG73:BP77" si="84">M73-Y73</f>
        <v>-45044</v>
      </c>
      <c r="BH73" s="256">
        <f t="shared" si="84"/>
        <v>-746337</v>
      </c>
      <c r="BI73" s="256">
        <f t="shared" si="84"/>
        <v>-850134</v>
      </c>
      <c r="BJ73" s="256">
        <f t="shared" si="84"/>
        <v>-71810</v>
      </c>
      <c r="BK73" s="256">
        <f t="shared" si="84"/>
        <v>813076</v>
      </c>
      <c r="BL73" s="256">
        <f t="shared" si="84"/>
        <v>55530</v>
      </c>
      <c r="BM73" s="256">
        <f t="shared" si="84"/>
        <v>35618</v>
      </c>
      <c r="BN73" s="256">
        <f t="shared" si="84"/>
        <v>-56209</v>
      </c>
      <c r="BO73" s="256">
        <f t="shared" si="84"/>
        <v>-19066</v>
      </c>
      <c r="BP73" s="256">
        <f t="shared" si="84"/>
        <v>197537</v>
      </c>
      <c r="BQ73" s="256">
        <f t="shared" ref="BQ73:BZ77" si="85">W73-AI73</f>
        <v>328382</v>
      </c>
      <c r="BR73" s="256">
        <f t="shared" si="85"/>
        <v>-390287</v>
      </c>
    </row>
    <row r="74" spans="1:70" x14ac:dyDescent="0.3">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c r="AM74" s="232"/>
      <c r="AN74" s="232"/>
      <c r="AO74" s="232"/>
      <c r="AP74" s="232"/>
      <c r="AQ74" s="232"/>
      <c r="AR74" s="232"/>
      <c r="AS74" s="232"/>
      <c r="AT74" s="232"/>
      <c r="AU74" s="232"/>
      <c r="AV74" s="232"/>
      <c r="AW74" s="83">
        <f t="shared" si="83"/>
        <v>249515</v>
      </c>
      <c r="AX74" s="83">
        <f t="shared" si="83"/>
        <v>40224</v>
      </c>
      <c r="AY74" s="83">
        <f t="shared" si="83"/>
        <v>-200093</v>
      </c>
      <c r="AZ74" s="83">
        <f t="shared" si="83"/>
        <v>38121</v>
      </c>
      <c r="BA74" s="83">
        <f t="shared" si="83"/>
        <v>11268</v>
      </c>
      <c r="BB74" s="83">
        <f t="shared" si="83"/>
        <v>-9400</v>
      </c>
      <c r="BC74" s="82">
        <f t="shared" si="83"/>
        <v>-2433</v>
      </c>
      <c r="BD74" s="82">
        <f t="shared" si="83"/>
        <v>-17703</v>
      </c>
      <c r="BE74" s="82">
        <f t="shared" si="83"/>
        <v>124795</v>
      </c>
      <c r="BF74" s="256">
        <f t="shared" si="83"/>
        <v>195386</v>
      </c>
      <c r="BG74" s="256">
        <f t="shared" si="84"/>
        <v>42230</v>
      </c>
      <c r="BH74" s="256">
        <f t="shared" si="84"/>
        <v>-173591</v>
      </c>
      <c r="BI74" s="256">
        <f t="shared" si="84"/>
        <v>-118901</v>
      </c>
      <c r="BJ74" s="256">
        <f t="shared" si="84"/>
        <v>105484</v>
      </c>
      <c r="BK74" s="256">
        <f t="shared" si="84"/>
        <v>192902</v>
      </c>
      <c r="BL74" s="256">
        <f t="shared" si="84"/>
        <v>53134</v>
      </c>
      <c r="BM74" s="256">
        <f t="shared" si="84"/>
        <v>36317</v>
      </c>
      <c r="BN74" s="256">
        <f t="shared" si="84"/>
        <v>-25034</v>
      </c>
      <c r="BO74" s="256">
        <f t="shared" si="84"/>
        <v>7158</v>
      </c>
      <c r="BP74" s="256">
        <f t="shared" si="84"/>
        <v>52701</v>
      </c>
      <c r="BQ74" s="256">
        <f t="shared" si="85"/>
        <v>51315</v>
      </c>
      <c r="BR74" s="256">
        <f t="shared" si="85"/>
        <v>-31682</v>
      </c>
    </row>
    <row r="75" spans="1:70" x14ac:dyDescent="0.3">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57"/>
      <c r="AM75" s="257"/>
      <c r="AN75" s="257"/>
      <c r="AO75" s="257"/>
      <c r="AP75" s="257"/>
      <c r="AQ75" s="257"/>
      <c r="AR75" s="257"/>
      <c r="AS75" s="257"/>
      <c r="AT75" s="257"/>
      <c r="AU75" s="257"/>
      <c r="AV75" s="257"/>
      <c r="AW75" s="83">
        <f t="shared" si="83"/>
        <v>256428</v>
      </c>
      <c r="AX75" s="83">
        <f t="shared" si="83"/>
        <v>84797</v>
      </c>
      <c r="AY75" s="83">
        <f t="shared" si="83"/>
        <v>-105634</v>
      </c>
      <c r="AZ75" s="83">
        <f t="shared" si="83"/>
        <v>86833</v>
      </c>
      <c r="BA75" s="83">
        <f t="shared" si="83"/>
        <v>22093</v>
      </c>
      <c r="BB75" s="83">
        <f t="shared" si="83"/>
        <v>-19414</v>
      </c>
      <c r="BC75" s="82">
        <f t="shared" si="83"/>
        <v>1068</v>
      </c>
      <c r="BD75" s="82">
        <f t="shared" si="83"/>
        <v>624</v>
      </c>
      <c r="BE75" s="82">
        <f t="shared" si="83"/>
        <v>79025</v>
      </c>
      <c r="BF75" s="256">
        <f t="shared" si="83"/>
        <v>259135</v>
      </c>
      <c r="BG75" s="256">
        <f t="shared" si="84"/>
        <v>71899</v>
      </c>
      <c r="BH75" s="256">
        <f t="shared" si="84"/>
        <v>-171872</v>
      </c>
      <c r="BI75" s="256">
        <f t="shared" si="84"/>
        <v>-183713</v>
      </c>
      <c r="BJ75" s="256">
        <f t="shared" si="84"/>
        <v>-19263</v>
      </c>
      <c r="BK75" s="256">
        <f t="shared" si="84"/>
        <v>109891</v>
      </c>
      <c r="BL75" s="256">
        <f t="shared" si="84"/>
        <v>-22784</v>
      </c>
      <c r="BM75" s="256">
        <f t="shared" si="84"/>
        <v>-6522</v>
      </c>
      <c r="BN75" s="256">
        <f t="shared" si="84"/>
        <v>-10922</v>
      </c>
      <c r="BO75" s="256">
        <f t="shared" si="84"/>
        <v>-7748</v>
      </c>
      <c r="BP75" s="256">
        <f t="shared" si="84"/>
        <v>24986</v>
      </c>
      <c r="BQ75" s="256">
        <f t="shared" si="85"/>
        <v>49472</v>
      </c>
      <c r="BR75" s="256">
        <f t="shared" si="85"/>
        <v>-95990</v>
      </c>
    </row>
    <row r="76" spans="1:70" x14ac:dyDescent="0.3">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57"/>
      <c r="AM76" s="257"/>
      <c r="AN76" s="257"/>
      <c r="AO76" s="257"/>
      <c r="AP76" s="257"/>
      <c r="AQ76" s="257"/>
      <c r="AR76" s="257"/>
      <c r="AS76" s="257"/>
      <c r="AT76" s="257"/>
      <c r="AU76" s="257"/>
      <c r="AV76" s="257"/>
      <c r="AW76" s="83">
        <f t="shared" si="83"/>
        <v>307128</v>
      </c>
      <c r="AX76" s="83">
        <f t="shared" si="83"/>
        <v>347486</v>
      </c>
      <c r="AY76" s="83">
        <f t="shared" si="83"/>
        <v>174945</v>
      </c>
      <c r="AZ76" s="83">
        <f t="shared" si="83"/>
        <v>-506644</v>
      </c>
      <c r="BA76" s="83">
        <f t="shared" si="83"/>
        <v>-8093</v>
      </c>
      <c r="BB76" s="83">
        <f t="shared" si="83"/>
        <v>-21454</v>
      </c>
      <c r="BC76" s="82">
        <f t="shared" si="83"/>
        <v>-1966</v>
      </c>
      <c r="BD76" s="82">
        <f t="shared" si="83"/>
        <v>-51537</v>
      </c>
      <c r="BE76" s="82">
        <f t="shared" si="83"/>
        <v>95439</v>
      </c>
      <c r="BF76" s="256">
        <f t="shared" si="83"/>
        <v>326676</v>
      </c>
      <c r="BG76" s="256">
        <f t="shared" si="84"/>
        <v>53167</v>
      </c>
      <c r="BH76" s="256">
        <f t="shared" si="84"/>
        <v>-44819</v>
      </c>
      <c r="BI76" s="256">
        <f t="shared" si="84"/>
        <v>-194428</v>
      </c>
      <c r="BJ76" s="256">
        <f t="shared" si="84"/>
        <v>-54991</v>
      </c>
      <c r="BK76" s="256">
        <f t="shared" si="84"/>
        <v>171645</v>
      </c>
      <c r="BL76" s="256">
        <f t="shared" si="84"/>
        <v>-60418</v>
      </c>
      <c r="BM76" s="256">
        <f t="shared" si="84"/>
        <v>-4581</v>
      </c>
      <c r="BN76" s="256">
        <f t="shared" si="84"/>
        <v>-48287</v>
      </c>
      <c r="BO76" s="256">
        <f t="shared" si="84"/>
        <v>16166</v>
      </c>
      <c r="BP76" s="256">
        <f t="shared" si="84"/>
        <v>60838</v>
      </c>
      <c r="BQ76" s="256">
        <f t="shared" si="85"/>
        <v>33449</v>
      </c>
      <c r="BR76" s="256">
        <f t="shared" si="85"/>
        <v>-222419</v>
      </c>
    </row>
    <row r="77" spans="1:70" x14ac:dyDescent="0.3">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57"/>
      <c r="AM77" s="257"/>
      <c r="AN77" s="257"/>
      <c r="AO77" s="257"/>
      <c r="AP77" s="257"/>
      <c r="AQ77" s="257"/>
      <c r="AR77" s="257"/>
      <c r="AS77" s="257"/>
      <c r="AT77" s="257"/>
      <c r="AU77" s="257"/>
      <c r="AV77" s="257"/>
      <c r="AW77" s="83">
        <f t="shared" si="83"/>
        <v>132731</v>
      </c>
      <c r="AX77" s="83">
        <f t="shared" si="83"/>
        <v>-100829</v>
      </c>
      <c r="AY77" s="83">
        <f t="shared" si="83"/>
        <v>-2087</v>
      </c>
      <c r="AZ77" s="83">
        <f t="shared" si="83"/>
        <v>-129728</v>
      </c>
      <c r="BA77" s="83">
        <f t="shared" si="83"/>
        <v>-74366</v>
      </c>
      <c r="BB77" s="83">
        <f t="shared" si="83"/>
        <v>-48949</v>
      </c>
      <c r="BC77" s="82">
        <f t="shared" si="83"/>
        <v>-158266</v>
      </c>
      <c r="BD77" s="82">
        <f t="shared" si="83"/>
        <v>-57268</v>
      </c>
      <c r="BE77" s="82">
        <f t="shared" si="83"/>
        <v>-97707</v>
      </c>
      <c r="BF77" s="256">
        <f t="shared" si="83"/>
        <v>31338</v>
      </c>
      <c r="BG77" s="256">
        <f t="shared" si="84"/>
        <v>-118350</v>
      </c>
      <c r="BH77" s="256">
        <f t="shared" si="84"/>
        <v>-16911</v>
      </c>
      <c r="BI77" s="256">
        <f t="shared" si="84"/>
        <v>-13571</v>
      </c>
      <c r="BJ77" s="256">
        <f t="shared" si="84"/>
        <v>33927</v>
      </c>
      <c r="BK77" s="256">
        <f t="shared" si="84"/>
        <v>-485993</v>
      </c>
      <c r="BL77" s="256">
        <f t="shared" si="84"/>
        <v>386739</v>
      </c>
      <c r="BM77" s="256">
        <f t="shared" si="84"/>
        <v>86369</v>
      </c>
      <c r="BN77" s="256">
        <f t="shared" si="84"/>
        <v>22681</v>
      </c>
      <c r="BO77" s="256">
        <f t="shared" si="84"/>
        <v>98533</v>
      </c>
      <c r="BP77" s="256">
        <f t="shared" si="84"/>
        <v>108313</v>
      </c>
      <c r="BQ77" s="256">
        <f t="shared" si="85"/>
        <v>80443</v>
      </c>
      <c r="BR77" s="256">
        <f t="shared" si="85"/>
        <v>51743</v>
      </c>
    </row>
    <row r="78" spans="1:70" x14ac:dyDescent="0.3">
      <c r="A78" s="4"/>
      <c r="B78" s="35" t="s">
        <v>41</v>
      </c>
      <c r="C78" s="156">
        <f>SUM(C73:C77)</f>
        <v>10437928</v>
      </c>
      <c r="D78" s="83">
        <f>SUM(D73:D77)</f>
        <v>7577055</v>
      </c>
      <c r="E78" s="83">
        <f t="shared" ref="E78:BD78" si="86">SUM(E73:E77)</f>
        <v>4510693</v>
      </c>
      <c r="F78" s="83">
        <f t="shared" si="86"/>
        <v>2087452</v>
      </c>
      <c r="G78" s="83">
        <f t="shared" si="86"/>
        <v>1719391</v>
      </c>
      <c r="H78" s="83">
        <f t="shared" si="86"/>
        <v>1566001</v>
      </c>
      <c r="I78" s="83">
        <f t="shared" si="86"/>
        <v>1594247</v>
      </c>
      <c r="J78" s="83">
        <f t="shared" si="86"/>
        <v>2004871</v>
      </c>
      <c r="K78" s="83">
        <f t="shared" si="86"/>
        <v>4695044</v>
      </c>
      <c r="L78" s="166">
        <f t="shared" si="86"/>
        <v>8156469</v>
      </c>
      <c r="M78" s="83">
        <f t="shared" si="86"/>
        <v>10830922</v>
      </c>
      <c r="N78" s="83">
        <f t="shared" si="86"/>
        <v>9328705</v>
      </c>
      <c r="O78" s="83">
        <f t="shared" si="86"/>
        <v>8447750</v>
      </c>
      <c r="P78" s="83">
        <f t="shared" si="86"/>
        <v>6865799</v>
      </c>
      <c r="Q78" s="83">
        <f t="shared" si="86"/>
        <v>5532889</v>
      </c>
      <c r="R78" s="83">
        <f t="shared" si="86"/>
        <v>2486821</v>
      </c>
      <c r="S78" s="83">
        <f t="shared" si="86"/>
        <v>1747290</v>
      </c>
      <c r="T78" s="83">
        <f t="shared" si="86"/>
        <v>1724485</v>
      </c>
      <c r="U78" s="178">
        <f t="shared" si="86"/>
        <v>1754008</v>
      </c>
      <c r="V78" s="178">
        <f t="shared" si="86"/>
        <v>2272596</v>
      </c>
      <c r="W78" s="178">
        <f t="shared" ref="W78:AC78" si="87">SUM(W73:W77)</f>
        <v>4139125</v>
      </c>
      <c r="X78" s="166">
        <f t="shared" si="87"/>
        <v>6427104</v>
      </c>
      <c r="Y78" s="166">
        <f t="shared" si="87"/>
        <v>10827020</v>
      </c>
      <c r="Z78" s="166">
        <f t="shared" si="87"/>
        <v>10482235</v>
      </c>
      <c r="AA78" s="166">
        <f t="shared" si="87"/>
        <v>9808497</v>
      </c>
      <c r="AB78" s="166">
        <f t="shared" si="87"/>
        <v>6872452</v>
      </c>
      <c r="AC78" s="166">
        <f t="shared" si="87"/>
        <v>4731368</v>
      </c>
      <c r="AD78" s="166">
        <f t="shared" ref="AD78:AI78" si="88">SUM(AD73:AD77)</f>
        <v>2074620</v>
      </c>
      <c r="AE78" s="166">
        <f t="shared" si="88"/>
        <v>1600089</v>
      </c>
      <c r="AF78" s="166">
        <f t="shared" si="88"/>
        <v>1842256</v>
      </c>
      <c r="AG78" s="166">
        <f t="shared" si="88"/>
        <v>1658965</v>
      </c>
      <c r="AH78" s="166">
        <f t="shared" si="88"/>
        <v>1828221</v>
      </c>
      <c r="AI78" s="166">
        <f t="shared" si="88"/>
        <v>3596064</v>
      </c>
      <c r="AJ78" s="178">
        <f t="shared" ref="AJ78:AK78" si="89">SUM(AJ73:AJ77)</f>
        <v>7115739</v>
      </c>
      <c r="AK78" s="166">
        <f t="shared" si="89"/>
        <v>9958124</v>
      </c>
      <c r="AL78" s="257"/>
      <c r="AM78" s="257"/>
      <c r="AN78" s="257"/>
      <c r="AO78" s="257"/>
      <c r="AP78" s="257"/>
      <c r="AQ78" s="257"/>
      <c r="AR78" s="257"/>
      <c r="AS78" s="257"/>
      <c r="AT78" s="257"/>
      <c r="AU78" s="257"/>
      <c r="AV78" s="257"/>
      <c r="AW78" s="83">
        <f t="shared" si="86"/>
        <v>1990178</v>
      </c>
      <c r="AX78" s="83">
        <f t="shared" si="86"/>
        <v>711256</v>
      </c>
      <c r="AY78" s="83">
        <f t="shared" si="86"/>
        <v>-1022196</v>
      </c>
      <c r="AZ78" s="83">
        <f t="shared" si="86"/>
        <v>-399369</v>
      </c>
      <c r="BA78" s="83">
        <f t="shared" si="86"/>
        <v>-27899</v>
      </c>
      <c r="BB78" s="83">
        <f t="shared" si="86"/>
        <v>-158484</v>
      </c>
      <c r="BC78" s="82">
        <f t="shared" si="86"/>
        <v>-159761</v>
      </c>
      <c r="BD78" s="82">
        <f t="shared" si="86"/>
        <v>-267725</v>
      </c>
      <c r="BE78" s="82">
        <f>SUM(BE73:BE77)</f>
        <v>555919</v>
      </c>
      <c r="BF78" s="256">
        <f>SUM(BF73:BF77)</f>
        <v>1729365</v>
      </c>
      <c r="BG78" s="256">
        <f t="shared" ref="BG78:BR78" si="90">M78-Y78</f>
        <v>3902</v>
      </c>
      <c r="BH78" s="256">
        <f t="shared" si="90"/>
        <v>-1153530</v>
      </c>
      <c r="BI78" s="256">
        <f t="shared" si="90"/>
        <v>-1360747</v>
      </c>
      <c r="BJ78" s="256">
        <f t="shared" si="90"/>
        <v>-6653</v>
      </c>
      <c r="BK78" s="256">
        <f t="shared" si="90"/>
        <v>801521</v>
      </c>
      <c r="BL78" s="256">
        <f t="shared" si="90"/>
        <v>412201</v>
      </c>
      <c r="BM78" s="256">
        <f t="shared" si="90"/>
        <v>147201</v>
      </c>
      <c r="BN78" s="256">
        <f t="shared" si="90"/>
        <v>-117771</v>
      </c>
      <c r="BO78" s="256">
        <f t="shared" si="90"/>
        <v>95043</v>
      </c>
      <c r="BP78" s="256">
        <f t="shared" si="90"/>
        <v>444375</v>
      </c>
      <c r="BQ78" s="256">
        <f t="shared" si="90"/>
        <v>543061</v>
      </c>
      <c r="BR78" s="256">
        <f t="shared" si="90"/>
        <v>-688635</v>
      </c>
    </row>
    <row r="79" spans="1:70" x14ac:dyDescent="0.3">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3">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749"/>
      <c r="AM80" s="749"/>
      <c r="AN80" s="749"/>
      <c r="AO80" s="749"/>
      <c r="AP80" s="749"/>
      <c r="AQ80" s="749"/>
      <c r="AR80" s="749"/>
      <c r="AS80" s="749"/>
      <c r="AT80" s="749"/>
      <c r="AU80" s="749"/>
      <c r="AV80" s="749"/>
      <c r="AW80" s="79">
        <f t="shared" ref="AW80:BF84" si="91">C80-O80</f>
        <v>1097548</v>
      </c>
      <c r="AX80" s="79">
        <f t="shared" si="91"/>
        <v>246878</v>
      </c>
      <c r="AY80" s="79">
        <f t="shared" si="91"/>
        <v>-1134124</v>
      </c>
      <c r="AZ80" s="79">
        <f t="shared" si="91"/>
        <v>53367</v>
      </c>
      <c r="BA80" s="79">
        <f t="shared" si="91"/>
        <v>-4004</v>
      </c>
      <c r="BB80" s="79">
        <f t="shared" si="91"/>
        <v>-93024</v>
      </c>
      <c r="BC80" s="79">
        <f t="shared" si="91"/>
        <v>-70215.120000000112</v>
      </c>
      <c r="BD80" s="79">
        <f t="shared" si="91"/>
        <v>-175401</v>
      </c>
      <c r="BE80" s="79">
        <f t="shared" si="91"/>
        <v>257309</v>
      </c>
      <c r="BF80" s="109">
        <f t="shared" si="91"/>
        <v>868996</v>
      </c>
      <c r="BG80" s="109">
        <f t="shared" ref="BG80:BP84" si="92">M80-Y80</f>
        <v>-476976</v>
      </c>
      <c r="BH80" s="109">
        <f t="shared" si="92"/>
        <v>-1072114</v>
      </c>
      <c r="BI80" s="109">
        <f t="shared" si="92"/>
        <v>-1202610</v>
      </c>
      <c r="BJ80" s="109">
        <f t="shared" si="92"/>
        <v>-159445</v>
      </c>
      <c r="BK80" s="109">
        <f t="shared" si="92"/>
        <v>808842</v>
      </c>
      <c r="BL80" s="109">
        <f t="shared" si="92"/>
        <v>-102793.5399999998</v>
      </c>
      <c r="BM80" s="109">
        <f t="shared" si="92"/>
        <v>-66218</v>
      </c>
      <c r="BN80" s="109">
        <f t="shared" si="92"/>
        <v>-132018</v>
      </c>
      <c r="BO80" s="109">
        <f t="shared" si="92"/>
        <v>-61546.879999999888</v>
      </c>
      <c r="BP80" s="109">
        <f t="shared" si="92"/>
        <v>89298</v>
      </c>
      <c r="BQ80" s="109">
        <f t="shared" ref="BQ80:BZ84" si="93">W80-AI80</f>
        <v>-232758</v>
      </c>
      <c r="BR80" s="109">
        <f t="shared" si="93"/>
        <v>-2235130</v>
      </c>
    </row>
    <row r="81" spans="1:70" x14ac:dyDescent="0.3">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749"/>
      <c r="AM81" s="749"/>
      <c r="AN81" s="749"/>
      <c r="AO81" s="749"/>
      <c r="AP81" s="749"/>
      <c r="AQ81" s="749"/>
      <c r="AR81" s="749"/>
      <c r="AS81" s="749"/>
      <c r="AT81" s="749"/>
      <c r="AU81" s="749"/>
      <c r="AV81" s="749"/>
      <c r="AW81" s="79">
        <f t="shared" si="91"/>
        <v>200224</v>
      </c>
      <c r="AX81" s="79">
        <f t="shared" si="91"/>
        <v>8582</v>
      </c>
      <c r="AY81" s="79">
        <f t="shared" si="91"/>
        <v>-182044</v>
      </c>
      <c r="AZ81" s="79">
        <f t="shared" si="91"/>
        <v>20703</v>
      </c>
      <c r="BA81" s="79">
        <f t="shared" si="91"/>
        <v>8023</v>
      </c>
      <c r="BB81" s="79">
        <f t="shared" si="91"/>
        <v>-10794</v>
      </c>
      <c r="BC81" s="79">
        <f t="shared" si="91"/>
        <v>-4497.2699999999895</v>
      </c>
      <c r="BD81" s="79">
        <f t="shared" si="91"/>
        <v>-20861</v>
      </c>
      <c r="BE81" s="79">
        <f t="shared" si="91"/>
        <v>77847</v>
      </c>
      <c r="BF81" s="109">
        <f t="shared" si="91"/>
        <v>128152</v>
      </c>
      <c r="BG81" s="109">
        <f t="shared" si="92"/>
        <v>-14746</v>
      </c>
      <c r="BH81" s="109">
        <f t="shared" si="92"/>
        <v>-181416</v>
      </c>
      <c r="BI81" s="109">
        <f t="shared" si="92"/>
        <v>-126262</v>
      </c>
      <c r="BJ81" s="109">
        <f t="shared" si="92"/>
        <v>102966</v>
      </c>
      <c r="BK81" s="109">
        <f t="shared" si="92"/>
        <v>126168</v>
      </c>
      <c r="BL81" s="109">
        <f t="shared" si="92"/>
        <v>19873.99000000002</v>
      </c>
      <c r="BM81" s="109">
        <f t="shared" si="92"/>
        <v>21924</v>
      </c>
      <c r="BN81" s="109">
        <f t="shared" si="92"/>
        <v>-42553</v>
      </c>
      <c r="BO81" s="109">
        <f t="shared" si="92"/>
        <v>-16308.73000000001</v>
      </c>
      <c r="BP81" s="109">
        <f t="shared" si="92"/>
        <v>16922</v>
      </c>
      <c r="BQ81" s="109">
        <f t="shared" si="93"/>
        <v>-102186</v>
      </c>
      <c r="BR81" s="109">
        <f t="shared" si="93"/>
        <v>-363215</v>
      </c>
    </row>
    <row r="82" spans="1:70" x14ac:dyDescent="0.3">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749"/>
      <c r="AM82" s="749"/>
      <c r="AN82" s="749"/>
      <c r="AO82" s="749"/>
      <c r="AP82" s="749"/>
      <c r="AQ82" s="749"/>
      <c r="AR82" s="749"/>
      <c r="AS82" s="749"/>
      <c r="AT82" s="749"/>
      <c r="AU82" s="749"/>
      <c r="AV82" s="749"/>
      <c r="AW82" s="79">
        <f t="shared" si="91"/>
        <v>274970</v>
      </c>
      <c r="AX82" s="79">
        <f t="shared" si="91"/>
        <v>82062</v>
      </c>
      <c r="AY82" s="79">
        <f t="shared" si="91"/>
        <v>-96180</v>
      </c>
      <c r="AZ82" s="79">
        <f t="shared" si="91"/>
        <v>66718</v>
      </c>
      <c r="BA82" s="79">
        <f t="shared" si="91"/>
        <v>13583</v>
      </c>
      <c r="BB82" s="79">
        <f t="shared" si="91"/>
        <v>-15775</v>
      </c>
      <c r="BC82" s="79">
        <f t="shared" si="91"/>
        <v>30055.559999999998</v>
      </c>
      <c r="BD82" s="79">
        <f t="shared" si="91"/>
        <v>3072</v>
      </c>
      <c r="BE82" s="79">
        <f t="shared" si="91"/>
        <v>56613</v>
      </c>
      <c r="BF82" s="109">
        <f t="shared" si="91"/>
        <v>232247</v>
      </c>
      <c r="BG82" s="109">
        <f t="shared" si="92"/>
        <v>-12290</v>
      </c>
      <c r="BH82" s="109">
        <f t="shared" si="92"/>
        <v>-221849</v>
      </c>
      <c r="BI82" s="109">
        <f t="shared" si="92"/>
        <v>-233002</v>
      </c>
      <c r="BJ82" s="109">
        <f t="shared" si="92"/>
        <v>-32143</v>
      </c>
      <c r="BK82" s="109">
        <f t="shared" si="92"/>
        <v>67813</v>
      </c>
      <c r="BL82" s="109">
        <f t="shared" si="92"/>
        <v>-43596</v>
      </c>
      <c r="BM82" s="109">
        <f t="shared" si="92"/>
        <v>-14705</v>
      </c>
      <c r="BN82" s="109">
        <f t="shared" si="92"/>
        <v>-15820</v>
      </c>
      <c r="BO82" s="109">
        <f t="shared" si="92"/>
        <v>-55561.56</v>
      </c>
      <c r="BP82" s="109">
        <f t="shared" si="92"/>
        <v>-1842</v>
      </c>
      <c r="BQ82" s="109">
        <f t="shared" si="93"/>
        <v>-52647</v>
      </c>
      <c r="BR82" s="109">
        <f t="shared" si="93"/>
        <v>-346250</v>
      </c>
    </row>
    <row r="83" spans="1:70" x14ac:dyDescent="0.3">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749"/>
      <c r="AM83" s="749"/>
      <c r="AN83" s="749"/>
      <c r="AO83" s="749"/>
      <c r="AP83" s="749"/>
      <c r="AQ83" s="749"/>
      <c r="AR83" s="749"/>
      <c r="AS83" s="749"/>
      <c r="AT83" s="749"/>
      <c r="AU83" s="749"/>
      <c r="AV83" s="749"/>
      <c r="AW83" s="79">
        <f t="shared" si="91"/>
        <v>311712</v>
      </c>
      <c r="AX83" s="79">
        <f t="shared" si="91"/>
        <v>396567</v>
      </c>
      <c r="AY83" s="79">
        <f t="shared" si="91"/>
        <v>-35558</v>
      </c>
      <c r="AZ83" s="79">
        <f t="shared" si="91"/>
        <v>-302086</v>
      </c>
      <c r="BA83" s="79">
        <f t="shared" si="91"/>
        <v>715</v>
      </c>
      <c r="BB83" s="79">
        <f t="shared" si="91"/>
        <v>-10151</v>
      </c>
      <c r="BC83" s="79">
        <f t="shared" si="91"/>
        <v>76664.460000000006</v>
      </c>
      <c r="BD83" s="79">
        <f t="shared" si="91"/>
        <v>-21344</v>
      </c>
      <c r="BE83" s="79">
        <f t="shared" si="91"/>
        <v>89016</v>
      </c>
      <c r="BF83" s="109">
        <f t="shared" si="91"/>
        <v>162666</v>
      </c>
      <c r="BG83" s="109">
        <f t="shared" si="92"/>
        <v>-138400</v>
      </c>
      <c r="BH83" s="109">
        <f t="shared" si="92"/>
        <v>-152882</v>
      </c>
      <c r="BI83" s="109">
        <f t="shared" si="92"/>
        <v>-272997</v>
      </c>
      <c r="BJ83" s="109">
        <f t="shared" si="92"/>
        <v>-109360</v>
      </c>
      <c r="BK83" s="109">
        <f t="shared" si="92"/>
        <v>66287</v>
      </c>
      <c r="BL83" s="109">
        <f t="shared" si="92"/>
        <v>-82690.409999999974</v>
      </c>
      <c r="BM83" s="109">
        <f t="shared" si="92"/>
        <v>-39604</v>
      </c>
      <c r="BN83" s="109">
        <f t="shared" si="92"/>
        <v>-42293</v>
      </c>
      <c r="BO83" s="109">
        <f t="shared" si="92"/>
        <v>5264.5399999999936</v>
      </c>
      <c r="BP83" s="109">
        <f t="shared" si="92"/>
        <v>54818</v>
      </c>
      <c r="BQ83" s="109">
        <f t="shared" si="93"/>
        <v>-157875</v>
      </c>
      <c r="BR83" s="109">
        <f t="shared" si="93"/>
        <v>-475188</v>
      </c>
    </row>
    <row r="84" spans="1:70" x14ac:dyDescent="0.3">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749"/>
      <c r="AM84" s="749"/>
      <c r="AN84" s="749"/>
      <c r="AO84" s="749"/>
      <c r="AP84" s="749"/>
      <c r="AQ84" s="749"/>
      <c r="AR84" s="749"/>
      <c r="AS84" s="749"/>
      <c r="AT84" s="749"/>
      <c r="AU84" s="749"/>
      <c r="AV84" s="749"/>
      <c r="AW84" s="79">
        <f t="shared" si="91"/>
        <v>119975</v>
      </c>
      <c r="AX84" s="79">
        <f t="shared" si="91"/>
        <v>-50831</v>
      </c>
      <c r="AY84" s="79">
        <f t="shared" si="91"/>
        <v>17536</v>
      </c>
      <c r="AZ84" s="79">
        <f t="shared" si="91"/>
        <v>-10971</v>
      </c>
      <c r="BA84" s="79">
        <f t="shared" si="91"/>
        <v>5069</v>
      </c>
      <c r="BB84" s="79">
        <f t="shared" si="91"/>
        <v>-10353</v>
      </c>
      <c r="BC84" s="79">
        <f t="shared" si="91"/>
        <v>-52367.51999999999</v>
      </c>
      <c r="BD84" s="79">
        <f t="shared" si="91"/>
        <v>-3512</v>
      </c>
      <c r="BE84" s="79">
        <f t="shared" si="91"/>
        <v>-13078</v>
      </c>
      <c r="BF84" s="109">
        <f t="shared" si="91"/>
        <v>-43386</v>
      </c>
      <c r="BG84" s="109">
        <f t="shared" si="92"/>
        <v>-132545</v>
      </c>
      <c r="BH84" s="109">
        <f t="shared" si="92"/>
        <v>-99733</v>
      </c>
      <c r="BI84" s="109">
        <f t="shared" si="92"/>
        <v>-76141</v>
      </c>
      <c r="BJ84" s="109">
        <f t="shared" si="92"/>
        <v>3954</v>
      </c>
      <c r="BK84" s="109">
        <f t="shared" si="92"/>
        <v>-291696</v>
      </c>
      <c r="BL84" s="109">
        <f t="shared" si="92"/>
        <v>107499.9</v>
      </c>
      <c r="BM84" s="109">
        <f t="shared" si="92"/>
        <v>5461</v>
      </c>
      <c r="BN84" s="109">
        <f t="shared" si="92"/>
        <v>-50091</v>
      </c>
      <c r="BO84" s="109">
        <f t="shared" si="92"/>
        <v>151641.51999999999</v>
      </c>
      <c r="BP84" s="109">
        <f t="shared" si="92"/>
        <v>-4910</v>
      </c>
      <c r="BQ84" s="109">
        <f t="shared" si="93"/>
        <v>-58198</v>
      </c>
      <c r="BR84" s="109">
        <f t="shared" si="93"/>
        <v>-73424</v>
      </c>
    </row>
    <row r="85" spans="1:70" x14ac:dyDescent="0.3">
      <c r="A85" s="4"/>
      <c r="B85" s="35" t="s">
        <v>41</v>
      </c>
      <c r="C85" s="97">
        <f>SUM(C80:C84)</f>
        <v>12106135</v>
      </c>
      <c r="D85" s="89">
        <f>SUM(D80:D84)</f>
        <v>9039383</v>
      </c>
      <c r="E85" s="89">
        <f t="shared" ref="E85:BD85" si="94">SUM(E80:E84)</f>
        <v>4742032</v>
      </c>
      <c r="F85" s="89">
        <f t="shared" si="94"/>
        <v>2303947</v>
      </c>
      <c r="G85" s="89">
        <f t="shared" si="94"/>
        <v>1945164</v>
      </c>
      <c r="H85" s="89">
        <f t="shared" si="94"/>
        <v>1756618</v>
      </c>
      <c r="I85" s="89">
        <f t="shared" si="94"/>
        <v>1805710</v>
      </c>
      <c r="J85" s="89">
        <f t="shared" si="94"/>
        <v>2062500</v>
      </c>
      <c r="K85" s="89">
        <f t="shared" si="94"/>
        <v>4734828</v>
      </c>
      <c r="L85" s="99">
        <f t="shared" si="94"/>
        <v>9731684</v>
      </c>
      <c r="M85" s="89">
        <f t="shared" si="94"/>
        <v>12809442</v>
      </c>
      <c r="N85" s="89">
        <f t="shared" si="94"/>
        <v>11104485</v>
      </c>
      <c r="O85" s="89">
        <f t="shared" si="94"/>
        <v>10101706</v>
      </c>
      <c r="P85" s="89">
        <f t="shared" si="94"/>
        <v>8356125</v>
      </c>
      <c r="Q85" s="89">
        <f t="shared" si="94"/>
        <v>6172402</v>
      </c>
      <c r="R85" s="89">
        <f t="shared" si="94"/>
        <v>2476216</v>
      </c>
      <c r="S85" s="89">
        <f t="shared" si="94"/>
        <v>1921778</v>
      </c>
      <c r="T85" s="89">
        <f t="shared" si="94"/>
        <v>1896715</v>
      </c>
      <c r="U85" s="180">
        <f t="shared" ref="U85:AC85" si="95">SUM(U80:U84)</f>
        <v>1826069.8900000001</v>
      </c>
      <c r="V85" s="180">
        <f t="shared" si="95"/>
        <v>2280546</v>
      </c>
      <c r="W85" s="180">
        <f t="shared" si="95"/>
        <v>4267121</v>
      </c>
      <c r="X85" s="99">
        <f t="shared" si="95"/>
        <v>8383009</v>
      </c>
      <c r="Y85" s="99">
        <f t="shared" si="95"/>
        <v>13584399</v>
      </c>
      <c r="Z85" s="99">
        <f t="shared" si="95"/>
        <v>12832479</v>
      </c>
      <c r="AA85" s="99">
        <f t="shared" si="95"/>
        <v>12012718</v>
      </c>
      <c r="AB85" s="99">
        <f t="shared" si="95"/>
        <v>8550153</v>
      </c>
      <c r="AC85" s="99">
        <f t="shared" si="95"/>
        <v>5394988</v>
      </c>
      <c r="AD85" s="99">
        <f t="shared" ref="AD85:AI85" si="96">SUM(AD80:AD84)</f>
        <v>2577922.06</v>
      </c>
      <c r="AE85" s="99">
        <f t="shared" si="96"/>
        <v>2014920</v>
      </c>
      <c r="AF85" s="99">
        <f t="shared" si="96"/>
        <v>2179490</v>
      </c>
      <c r="AG85" s="99">
        <f t="shared" si="96"/>
        <v>1802581</v>
      </c>
      <c r="AH85" s="99">
        <f t="shared" si="96"/>
        <v>2126260</v>
      </c>
      <c r="AI85" s="99">
        <f t="shared" si="96"/>
        <v>4870785</v>
      </c>
      <c r="AJ85" s="180">
        <f t="shared" ref="AJ85:AK85" si="97">SUM(AJ80:AJ84)</f>
        <v>11876216</v>
      </c>
      <c r="AK85" s="99">
        <f t="shared" si="97"/>
        <v>16546586</v>
      </c>
      <c r="AL85" s="98"/>
      <c r="AM85" s="98"/>
      <c r="AN85" s="98"/>
      <c r="AO85" s="98"/>
      <c r="AP85" s="98"/>
      <c r="AQ85" s="98"/>
      <c r="AR85" s="98"/>
      <c r="AS85" s="98"/>
      <c r="AT85" s="98"/>
      <c r="AU85" s="98"/>
      <c r="AV85" s="98"/>
      <c r="AW85" s="89">
        <f t="shared" si="94"/>
        <v>2004429</v>
      </c>
      <c r="AX85" s="89">
        <f t="shared" si="94"/>
        <v>683258</v>
      </c>
      <c r="AY85" s="89">
        <f t="shared" si="94"/>
        <v>-1430370</v>
      </c>
      <c r="AZ85" s="89">
        <f t="shared" si="94"/>
        <v>-172269</v>
      </c>
      <c r="BA85" s="89">
        <f t="shared" si="94"/>
        <v>23386</v>
      </c>
      <c r="BB85" s="89">
        <f t="shared" si="94"/>
        <v>-140097</v>
      </c>
      <c r="BC85" s="89">
        <f t="shared" si="94"/>
        <v>-20359.890000000087</v>
      </c>
      <c r="BD85" s="89">
        <f t="shared" si="94"/>
        <v>-218046</v>
      </c>
      <c r="BE85" s="89">
        <f>SUM(BE80:BE84)</f>
        <v>467707</v>
      </c>
      <c r="BF85" s="98">
        <f>SUM(BF80:BF84)</f>
        <v>1348675</v>
      </c>
      <c r="BG85" s="109">
        <f t="shared" ref="BG85:BR85" si="98">M85-Y85</f>
        <v>-774957</v>
      </c>
      <c r="BH85" s="109">
        <f t="shared" si="98"/>
        <v>-1727994</v>
      </c>
      <c r="BI85" s="109">
        <f t="shared" si="98"/>
        <v>-1911012</v>
      </c>
      <c r="BJ85" s="109">
        <f t="shared" si="98"/>
        <v>-194028</v>
      </c>
      <c r="BK85" s="109">
        <f t="shared" si="98"/>
        <v>777414</v>
      </c>
      <c r="BL85" s="109">
        <f t="shared" si="98"/>
        <v>-101706.06000000006</v>
      </c>
      <c r="BM85" s="109">
        <f t="shared" si="98"/>
        <v>-93142</v>
      </c>
      <c r="BN85" s="109">
        <f t="shared" si="98"/>
        <v>-282775</v>
      </c>
      <c r="BO85" s="109">
        <f t="shared" si="98"/>
        <v>23488.89000000013</v>
      </c>
      <c r="BP85" s="109">
        <f t="shared" si="98"/>
        <v>154286</v>
      </c>
      <c r="BQ85" s="109">
        <f t="shared" si="98"/>
        <v>-603664</v>
      </c>
      <c r="BR85" s="109">
        <f t="shared" si="98"/>
        <v>-3493207</v>
      </c>
    </row>
    <row r="86" spans="1:70" x14ac:dyDescent="0.3">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3">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99">C87-O87</f>
        <v>0</v>
      </c>
      <c r="AX87" s="83">
        <f t="shared" si="99"/>
        <v>0</v>
      </c>
      <c r="AY87" s="83">
        <f t="shared" si="99"/>
        <v>0</v>
      </c>
      <c r="AZ87" s="83">
        <f t="shared" si="99"/>
        <v>0</v>
      </c>
      <c r="BA87" s="83">
        <f t="shared" si="99"/>
        <v>0</v>
      </c>
      <c r="BB87" s="83">
        <f t="shared" si="99"/>
        <v>0</v>
      </c>
      <c r="BC87" s="82">
        <f t="shared" si="99"/>
        <v>0</v>
      </c>
      <c r="BD87" s="82">
        <f t="shared" si="99"/>
        <v>0</v>
      </c>
      <c r="BE87" s="82">
        <f t="shared" si="99"/>
        <v>0</v>
      </c>
      <c r="BF87" s="256">
        <f t="shared" si="99"/>
        <v>0</v>
      </c>
      <c r="BG87" s="256">
        <f t="shared" ref="BG87:BP91" si="100">M87-Y87</f>
        <v>0</v>
      </c>
      <c r="BH87" s="256">
        <f t="shared" si="100"/>
        <v>0</v>
      </c>
      <c r="BI87" s="256">
        <f t="shared" si="100"/>
        <v>0</v>
      </c>
      <c r="BJ87" s="256">
        <f t="shared" si="100"/>
        <v>0</v>
      </c>
      <c r="BK87" s="256">
        <f t="shared" si="100"/>
        <v>0</v>
      </c>
      <c r="BL87" s="256">
        <f t="shared" si="100"/>
        <v>0</v>
      </c>
      <c r="BM87" s="256">
        <f t="shared" si="100"/>
        <v>0</v>
      </c>
      <c r="BN87" s="256">
        <f t="shared" si="100"/>
        <v>0</v>
      </c>
      <c r="BO87" s="256">
        <f t="shared" si="100"/>
        <v>0</v>
      </c>
      <c r="BP87" s="256">
        <f t="shared" si="100"/>
        <v>0</v>
      </c>
      <c r="BQ87" s="256">
        <f t="shared" ref="BQ87:BZ91" si="101">W87-AI87</f>
        <v>0</v>
      </c>
      <c r="BR87" s="256">
        <f t="shared" si="101"/>
        <v>0</v>
      </c>
    </row>
    <row r="88" spans="1:70" x14ac:dyDescent="0.3">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99"/>
        <v>0</v>
      </c>
      <c r="AX88" s="83">
        <f t="shared" si="99"/>
        <v>0</v>
      </c>
      <c r="AY88" s="83">
        <f t="shared" si="99"/>
        <v>0</v>
      </c>
      <c r="AZ88" s="83">
        <f t="shared" si="99"/>
        <v>0</v>
      </c>
      <c r="BA88" s="83">
        <f t="shared" si="99"/>
        <v>0</v>
      </c>
      <c r="BB88" s="83">
        <f t="shared" si="99"/>
        <v>0</v>
      </c>
      <c r="BC88" s="82">
        <f t="shared" si="99"/>
        <v>0</v>
      </c>
      <c r="BD88" s="82">
        <f t="shared" si="99"/>
        <v>0</v>
      </c>
      <c r="BE88" s="82">
        <f t="shared" si="99"/>
        <v>0</v>
      </c>
      <c r="BF88" s="256">
        <f t="shared" si="99"/>
        <v>0</v>
      </c>
      <c r="BG88" s="256">
        <f t="shared" si="100"/>
        <v>0</v>
      </c>
      <c r="BH88" s="256">
        <f t="shared" si="100"/>
        <v>0</v>
      </c>
      <c r="BI88" s="256">
        <f t="shared" si="100"/>
        <v>0</v>
      </c>
      <c r="BJ88" s="256">
        <f t="shared" si="100"/>
        <v>0</v>
      </c>
      <c r="BK88" s="256">
        <f t="shared" si="100"/>
        <v>0</v>
      </c>
      <c r="BL88" s="256">
        <f t="shared" si="100"/>
        <v>0</v>
      </c>
      <c r="BM88" s="256">
        <f t="shared" si="100"/>
        <v>0</v>
      </c>
      <c r="BN88" s="256">
        <f t="shared" si="100"/>
        <v>0</v>
      </c>
      <c r="BO88" s="256">
        <f t="shared" si="100"/>
        <v>0</v>
      </c>
      <c r="BP88" s="256">
        <f t="shared" si="100"/>
        <v>0</v>
      </c>
      <c r="BQ88" s="256">
        <f t="shared" si="101"/>
        <v>0</v>
      </c>
      <c r="BR88" s="256">
        <f t="shared" si="101"/>
        <v>0</v>
      </c>
    </row>
    <row r="89" spans="1:70" x14ac:dyDescent="0.3">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99"/>
        <v>0</v>
      </c>
      <c r="AX89" s="83">
        <f t="shared" si="99"/>
        <v>0</v>
      </c>
      <c r="AY89" s="83">
        <f t="shared" si="99"/>
        <v>0</v>
      </c>
      <c r="AZ89" s="83">
        <f t="shared" si="99"/>
        <v>0</v>
      </c>
      <c r="BA89" s="83">
        <f t="shared" si="99"/>
        <v>0</v>
      </c>
      <c r="BB89" s="83">
        <f t="shared" si="99"/>
        <v>0</v>
      </c>
      <c r="BC89" s="82">
        <f t="shared" si="99"/>
        <v>0</v>
      </c>
      <c r="BD89" s="82">
        <f t="shared" si="99"/>
        <v>0</v>
      </c>
      <c r="BE89" s="82">
        <f t="shared" si="99"/>
        <v>0</v>
      </c>
      <c r="BF89" s="256">
        <f t="shared" si="99"/>
        <v>0</v>
      </c>
      <c r="BG89" s="256">
        <f t="shared" si="100"/>
        <v>0</v>
      </c>
      <c r="BH89" s="256">
        <f t="shared" si="100"/>
        <v>0</v>
      </c>
      <c r="BI89" s="256">
        <f t="shared" si="100"/>
        <v>0</v>
      </c>
      <c r="BJ89" s="256">
        <f t="shared" si="100"/>
        <v>0</v>
      </c>
      <c r="BK89" s="256">
        <f t="shared" si="100"/>
        <v>0</v>
      </c>
      <c r="BL89" s="256">
        <f t="shared" si="100"/>
        <v>0</v>
      </c>
      <c r="BM89" s="256">
        <f t="shared" si="100"/>
        <v>0</v>
      </c>
      <c r="BN89" s="256">
        <f t="shared" si="100"/>
        <v>0</v>
      </c>
      <c r="BO89" s="256">
        <f t="shared" si="100"/>
        <v>0</v>
      </c>
      <c r="BP89" s="256">
        <f t="shared" si="100"/>
        <v>0</v>
      </c>
      <c r="BQ89" s="256">
        <f t="shared" si="101"/>
        <v>0</v>
      </c>
      <c r="BR89" s="256">
        <f t="shared" si="101"/>
        <v>0</v>
      </c>
    </row>
    <row r="90" spans="1:70" x14ac:dyDescent="0.3">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99"/>
        <v>0</v>
      </c>
      <c r="AX90" s="83">
        <f t="shared" si="99"/>
        <v>0</v>
      </c>
      <c r="AY90" s="83">
        <f t="shared" si="99"/>
        <v>0</v>
      </c>
      <c r="AZ90" s="83">
        <f t="shared" si="99"/>
        <v>0</v>
      </c>
      <c r="BA90" s="83">
        <f t="shared" si="99"/>
        <v>0</v>
      </c>
      <c r="BB90" s="83">
        <f t="shared" si="99"/>
        <v>0</v>
      </c>
      <c r="BC90" s="82">
        <f t="shared" si="99"/>
        <v>0</v>
      </c>
      <c r="BD90" s="82">
        <f t="shared" si="99"/>
        <v>0</v>
      </c>
      <c r="BE90" s="82">
        <f t="shared" si="99"/>
        <v>0</v>
      </c>
      <c r="BF90" s="256">
        <f t="shared" si="99"/>
        <v>0</v>
      </c>
      <c r="BG90" s="256">
        <f t="shared" si="100"/>
        <v>0</v>
      </c>
      <c r="BH90" s="256">
        <f t="shared" si="100"/>
        <v>0</v>
      </c>
      <c r="BI90" s="256">
        <f t="shared" si="100"/>
        <v>0</v>
      </c>
      <c r="BJ90" s="256">
        <f t="shared" si="100"/>
        <v>0</v>
      </c>
      <c r="BK90" s="256">
        <f t="shared" si="100"/>
        <v>0</v>
      </c>
      <c r="BL90" s="256">
        <f t="shared" si="100"/>
        <v>0</v>
      </c>
      <c r="BM90" s="256">
        <f t="shared" si="100"/>
        <v>0</v>
      </c>
      <c r="BN90" s="256">
        <f t="shared" si="100"/>
        <v>0</v>
      </c>
      <c r="BO90" s="256">
        <f t="shared" si="100"/>
        <v>0</v>
      </c>
      <c r="BP90" s="256">
        <f t="shared" si="100"/>
        <v>0</v>
      </c>
      <c r="BQ90" s="256">
        <f t="shared" si="101"/>
        <v>0</v>
      </c>
      <c r="BR90" s="256">
        <f t="shared" si="101"/>
        <v>0</v>
      </c>
    </row>
    <row r="91" spans="1:70" x14ac:dyDescent="0.3">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99"/>
        <v>0</v>
      </c>
      <c r="AX91" s="83">
        <f t="shared" si="99"/>
        <v>0</v>
      </c>
      <c r="AY91" s="83">
        <f t="shared" si="99"/>
        <v>0</v>
      </c>
      <c r="AZ91" s="83">
        <f t="shared" si="99"/>
        <v>0</v>
      </c>
      <c r="BA91" s="83">
        <f t="shared" si="99"/>
        <v>0</v>
      </c>
      <c r="BB91" s="83">
        <f t="shared" si="99"/>
        <v>0</v>
      </c>
      <c r="BC91" s="82">
        <f t="shared" si="99"/>
        <v>0</v>
      </c>
      <c r="BD91" s="82">
        <f t="shared" si="99"/>
        <v>0</v>
      </c>
      <c r="BE91" s="82">
        <f t="shared" si="99"/>
        <v>0</v>
      </c>
      <c r="BF91" s="256">
        <f t="shared" si="99"/>
        <v>0</v>
      </c>
      <c r="BG91" s="256">
        <f t="shared" si="100"/>
        <v>0</v>
      </c>
      <c r="BH91" s="256">
        <f t="shared" si="100"/>
        <v>0</v>
      </c>
      <c r="BI91" s="256">
        <f t="shared" si="100"/>
        <v>0</v>
      </c>
      <c r="BJ91" s="256">
        <f t="shared" si="100"/>
        <v>0</v>
      </c>
      <c r="BK91" s="256">
        <f t="shared" si="100"/>
        <v>0</v>
      </c>
      <c r="BL91" s="256">
        <f t="shared" si="100"/>
        <v>0</v>
      </c>
      <c r="BM91" s="256">
        <f t="shared" si="100"/>
        <v>0</v>
      </c>
      <c r="BN91" s="256">
        <f t="shared" si="100"/>
        <v>0</v>
      </c>
      <c r="BO91" s="256">
        <f t="shared" si="100"/>
        <v>0</v>
      </c>
      <c r="BP91" s="256">
        <f t="shared" si="100"/>
        <v>0</v>
      </c>
      <c r="BQ91" s="256">
        <f t="shared" si="101"/>
        <v>0</v>
      </c>
      <c r="BR91" s="256">
        <f t="shared" si="101"/>
        <v>0</v>
      </c>
    </row>
    <row r="92" spans="1:70" x14ac:dyDescent="0.3">
      <c r="A92" s="4"/>
      <c r="B92" s="35" t="s">
        <v>41</v>
      </c>
      <c r="C92" s="156">
        <f>SUM(C87:C91)</f>
        <v>0</v>
      </c>
      <c r="D92" s="191">
        <f>SUM(D87:D91)</f>
        <v>0</v>
      </c>
      <c r="E92" s="191">
        <f t="shared" ref="E92:BC92" si="102">SUM(E87:E91)</f>
        <v>0</v>
      </c>
      <c r="F92" s="191">
        <f t="shared" si="102"/>
        <v>0</v>
      </c>
      <c r="G92" s="191">
        <f t="shared" si="102"/>
        <v>0</v>
      </c>
      <c r="H92" s="191">
        <f t="shared" si="102"/>
        <v>0</v>
      </c>
      <c r="I92" s="191">
        <f t="shared" si="102"/>
        <v>0</v>
      </c>
      <c r="J92" s="191">
        <f t="shared" si="102"/>
        <v>0</v>
      </c>
      <c r="K92" s="191">
        <f t="shared" si="102"/>
        <v>0</v>
      </c>
      <c r="L92" s="192">
        <f t="shared" si="102"/>
        <v>0</v>
      </c>
      <c r="M92" s="191">
        <f t="shared" si="102"/>
        <v>0</v>
      </c>
      <c r="N92" s="191">
        <f t="shared" si="102"/>
        <v>0</v>
      </c>
      <c r="O92" s="191">
        <f t="shared" si="102"/>
        <v>0</v>
      </c>
      <c r="P92" s="191">
        <f t="shared" si="102"/>
        <v>0</v>
      </c>
      <c r="Q92" s="191">
        <f t="shared" si="102"/>
        <v>0</v>
      </c>
      <c r="R92" s="191">
        <f t="shared" si="102"/>
        <v>0</v>
      </c>
      <c r="S92" s="191">
        <f t="shared" si="102"/>
        <v>0</v>
      </c>
      <c r="T92" s="191">
        <f t="shared" si="102"/>
        <v>0</v>
      </c>
      <c r="U92" s="193">
        <f t="shared" si="102"/>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2"/>
        <v>0</v>
      </c>
      <c r="AX92" s="191">
        <f t="shared" si="102"/>
        <v>0</v>
      </c>
      <c r="AY92" s="191">
        <f t="shared" si="102"/>
        <v>0</v>
      </c>
      <c r="AZ92" s="191">
        <f t="shared" si="102"/>
        <v>0</v>
      </c>
      <c r="BA92" s="191">
        <f t="shared" si="102"/>
        <v>0</v>
      </c>
      <c r="BB92" s="191">
        <f t="shared" si="102"/>
        <v>0</v>
      </c>
      <c r="BC92" s="194">
        <f t="shared" si="102"/>
        <v>0</v>
      </c>
      <c r="BD92" s="82">
        <f t="shared" ref="BD92:BR92" si="103">J92-V92</f>
        <v>0</v>
      </c>
      <c r="BE92" s="82">
        <f t="shared" si="103"/>
        <v>0</v>
      </c>
      <c r="BF92" s="256">
        <f t="shared" si="103"/>
        <v>0</v>
      </c>
      <c r="BG92" s="256">
        <f t="shared" si="103"/>
        <v>0</v>
      </c>
      <c r="BH92" s="256">
        <f t="shared" si="103"/>
        <v>0</v>
      </c>
      <c r="BI92" s="256">
        <f t="shared" si="103"/>
        <v>0</v>
      </c>
      <c r="BJ92" s="256">
        <f t="shared" si="103"/>
        <v>0</v>
      </c>
      <c r="BK92" s="256">
        <f t="shared" si="103"/>
        <v>0</v>
      </c>
      <c r="BL92" s="256">
        <f t="shared" si="103"/>
        <v>0</v>
      </c>
      <c r="BM92" s="256">
        <f t="shared" si="103"/>
        <v>0</v>
      </c>
      <c r="BN92" s="256">
        <f t="shared" si="103"/>
        <v>0</v>
      </c>
      <c r="BO92" s="256">
        <f t="shared" si="103"/>
        <v>0</v>
      </c>
      <c r="BP92" s="256">
        <f t="shared" si="103"/>
        <v>0</v>
      </c>
      <c r="BQ92" s="256">
        <f t="shared" si="103"/>
        <v>0</v>
      </c>
      <c r="BR92" s="256">
        <f t="shared" si="103"/>
        <v>0</v>
      </c>
    </row>
    <row r="93" spans="1:70" x14ac:dyDescent="0.3">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3">
      <c r="A94" s="4"/>
      <c r="B94" s="35" t="s">
        <v>36</v>
      </c>
      <c r="C94" s="97">
        <f>C80+C87</f>
        <v>7320652</v>
      </c>
      <c r="D94" s="98">
        <f t="shared" ref="D94:V98" si="104">D80+D87</f>
        <v>5383472</v>
      </c>
      <c r="E94" s="98">
        <f t="shared" si="104"/>
        <v>2835928</v>
      </c>
      <c r="F94" s="98">
        <f t="shared" si="104"/>
        <v>1635234</v>
      </c>
      <c r="G94" s="98">
        <f t="shared" si="104"/>
        <v>1190977</v>
      </c>
      <c r="H94" s="98">
        <f t="shared" si="104"/>
        <v>1073742</v>
      </c>
      <c r="I94" s="98">
        <f t="shared" si="104"/>
        <v>1093327</v>
      </c>
      <c r="J94" s="98">
        <f t="shared" si="104"/>
        <v>1204853</v>
      </c>
      <c r="K94" s="98">
        <f t="shared" si="104"/>
        <v>2832598</v>
      </c>
      <c r="L94" s="99">
        <f t="shared" si="104"/>
        <v>6007193</v>
      </c>
      <c r="M94" s="98">
        <f t="shared" si="104"/>
        <v>7862432</v>
      </c>
      <c r="N94" s="89">
        <f t="shared" si="104"/>
        <v>6861669</v>
      </c>
      <c r="O94" s="98">
        <f t="shared" si="104"/>
        <v>6223104</v>
      </c>
      <c r="P94" s="98">
        <f t="shared" si="104"/>
        <v>5136594</v>
      </c>
      <c r="Q94" s="98">
        <f t="shared" si="104"/>
        <v>3970052</v>
      </c>
      <c r="R94" s="98">
        <f t="shared" si="104"/>
        <v>1581867</v>
      </c>
      <c r="S94" s="98">
        <f t="shared" si="104"/>
        <v>1194981</v>
      </c>
      <c r="T94" s="98">
        <f t="shared" si="104"/>
        <v>1166766</v>
      </c>
      <c r="U94" s="98">
        <f t="shared" si="104"/>
        <v>1163542.1200000001</v>
      </c>
      <c r="V94" s="98">
        <f t="shared" si="104"/>
        <v>1380254</v>
      </c>
      <c r="W94" s="98">
        <f t="shared" ref="W94:AC98" si="105">W80+W87</f>
        <v>2575289</v>
      </c>
      <c r="X94" s="99">
        <f t="shared" si="105"/>
        <v>5138197</v>
      </c>
      <c r="Y94" s="99">
        <f t="shared" si="105"/>
        <v>8339408</v>
      </c>
      <c r="Z94" s="99">
        <f t="shared" si="105"/>
        <v>7933783</v>
      </c>
      <c r="AA94" s="99">
        <f t="shared" si="105"/>
        <v>7425714</v>
      </c>
      <c r="AB94" s="99">
        <f t="shared" si="105"/>
        <v>5296039</v>
      </c>
      <c r="AC94" s="99">
        <f t="shared" si="105"/>
        <v>3161210</v>
      </c>
      <c r="AD94" s="99">
        <f t="shared" ref="AD94:AI98" si="106">AD80+AD87</f>
        <v>1684660.5399999998</v>
      </c>
      <c r="AE94" s="99">
        <f t="shared" si="106"/>
        <v>1261199</v>
      </c>
      <c r="AF94" s="99">
        <f t="shared" si="106"/>
        <v>1298784</v>
      </c>
      <c r="AG94" s="99">
        <f t="shared" si="106"/>
        <v>1225089</v>
      </c>
      <c r="AH94" s="99">
        <f t="shared" si="106"/>
        <v>1290956</v>
      </c>
      <c r="AI94" s="99">
        <f t="shared" si="106"/>
        <v>2808047</v>
      </c>
      <c r="AJ94" s="180">
        <f t="shared" ref="AJ94:AK94" si="107">AJ80+AJ87</f>
        <v>7373327</v>
      </c>
      <c r="AK94" s="99">
        <f t="shared" si="107"/>
        <v>10382398</v>
      </c>
      <c r="AL94" s="98"/>
      <c r="AM94" s="98"/>
      <c r="AN94" s="98"/>
      <c r="AO94" s="98"/>
      <c r="AP94" s="98"/>
      <c r="AQ94" s="98"/>
      <c r="AR94" s="98"/>
      <c r="AS94" s="98"/>
      <c r="AT94" s="98"/>
      <c r="AU94" s="98"/>
      <c r="AV94" s="98"/>
      <c r="AW94" s="89">
        <f t="shared" ref="AW94:BF98" si="108">C94-O94</f>
        <v>1097548</v>
      </c>
      <c r="AX94" s="89">
        <f t="shared" si="108"/>
        <v>246878</v>
      </c>
      <c r="AY94" s="89">
        <f t="shared" si="108"/>
        <v>-1134124</v>
      </c>
      <c r="AZ94" s="89">
        <f t="shared" si="108"/>
        <v>53367</v>
      </c>
      <c r="BA94" s="89">
        <f t="shared" si="108"/>
        <v>-4004</v>
      </c>
      <c r="BB94" s="89">
        <f t="shared" si="108"/>
        <v>-93024</v>
      </c>
      <c r="BC94" s="88">
        <f t="shared" si="108"/>
        <v>-70215.120000000112</v>
      </c>
      <c r="BD94" s="88">
        <f t="shared" si="108"/>
        <v>-175401</v>
      </c>
      <c r="BE94" s="88">
        <f t="shared" si="108"/>
        <v>257309</v>
      </c>
      <c r="BF94" s="259">
        <f t="shared" si="108"/>
        <v>868996</v>
      </c>
      <c r="BG94" s="259">
        <f t="shared" ref="BG94:BP98" si="109">M94-Y94</f>
        <v>-476976</v>
      </c>
      <c r="BH94" s="259">
        <f t="shared" si="109"/>
        <v>-1072114</v>
      </c>
      <c r="BI94" s="259">
        <f t="shared" si="109"/>
        <v>-1202610</v>
      </c>
      <c r="BJ94" s="259">
        <f t="shared" si="109"/>
        <v>-159445</v>
      </c>
      <c r="BK94" s="259">
        <f t="shared" si="109"/>
        <v>808842</v>
      </c>
      <c r="BL94" s="259">
        <f t="shared" si="109"/>
        <v>-102793.5399999998</v>
      </c>
      <c r="BM94" s="259">
        <f t="shared" si="109"/>
        <v>-66218</v>
      </c>
      <c r="BN94" s="259">
        <f t="shared" si="109"/>
        <v>-132018</v>
      </c>
      <c r="BO94" s="259">
        <f t="shared" si="109"/>
        <v>-61546.879999999888</v>
      </c>
      <c r="BP94" s="259">
        <f t="shared" si="109"/>
        <v>89298</v>
      </c>
      <c r="BQ94" s="259">
        <f t="shared" ref="BQ94:BZ98" si="110">W94-AI94</f>
        <v>-232758</v>
      </c>
      <c r="BR94" s="259">
        <f t="shared" si="110"/>
        <v>-2235130</v>
      </c>
    </row>
    <row r="95" spans="1:70" x14ac:dyDescent="0.3">
      <c r="A95" s="4"/>
      <c r="B95" s="35" t="s">
        <v>37</v>
      </c>
      <c r="C95" s="97">
        <f>C81+C88</f>
        <v>1333487</v>
      </c>
      <c r="D95" s="98">
        <f t="shared" ref="D95:R95" si="111">D81+D88</f>
        <v>958085</v>
      </c>
      <c r="E95" s="98">
        <f t="shared" si="111"/>
        <v>508395</v>
      </c>
      <c r="F95" s="98">
        <f t="shared" si="111"/>
        <v>288279</v>
      </c>
      <c r="G95" s="98">
        <f t="shared" si="111"/>
        <v>199067</v>
      </c>
      <c r="H95" s="98">
        <f t="shared" si="111"/>
        <v>185727</v>
      </c>
      <c r="I95" s="98">
        <f t="shared" si="111"/>
        <v>191423</v>
      </c>
      <c r="J95" s="98">
        <f t="shared" si="111"/>
        <v>225239</v>
      </c>
      <c r="K95" s="98">
        <f t="shared" si="111"/>
        <v>582954</v>
      </c>
      <c r="L95" s="99">
        <f t="shared" si="111"/>
        <v>1116062</v>
      </c>
      <c r="M95" s="98">
        <f t="shared" si="111"/>
        <v>1429370</v>
      </c>
      <c r="N95" s="89">
        <f t="shared" si="111"/>
        <v>1214330</v>
      </c>
      <c r="O95" s="98">
        <f t="shared" si="111"/>
        <v>1133263</v>
      </c>
      <c r="P95" s="98">
        <f t="shared" si="111"/>
        <v>949503</v>
      </c>
      <c r="Q95" s="98">
        <f t="shared" si="111"/>
        <v>690439</v>
      </c>
      <c r="R95" s="98">
        <f t="shared" si="111"/>
        <v>267576</v>
      </c>
      <c r="S95" s="98">
        <f t="shared" si="104"/>
        <v>191044</v>
      </c>
      <c r="T95" s="98">
        <f t="shared" si="104"/>
        <v>196521</v>
      </c>
      <c r="U95" s="98">
        <f t="shared" ref="U95:V98" si="112">U81+U88</f>
        <v>195920.27</v>
      </c>
      <c r="V95" s="98">
        <f t="shared" si="112"/>
        <v>246100</v>
      </c>
      <c r="W95" s="98">
        <f t="shared" si="105"/>
        <v>505107</v>
      </c>
      <c r="X95" s="99">
        <f t="shared" si="105"/>
        <v>987910</v>
      </c>
      <c r="Y95" s="99">
        <f t="shared" si="105"/>
        <v>1444116</v>
      </c>
      <c r="Z95" s="99">
        <f t="shared" si="105"/>
        <v>1395746</v>
      </c>
      <c r="AA95" s="99">
        <f t="shared" si="105"/>
        <v>1259525</v>
      </c>
      <c r="AB95" s="99">
        <f t="shared" ref="AB95:AC98" si="113">AB81+AB88</f>
        <v>846537</v>
      </c>
      <c r="AC95" s="99">
        <f t="shared" si="113"/>
        <v>564271</v>
      </c>
      <c r="AD95" s="99">
        <f t="shared" si="106"/>
        <v>247702.00999999998</v>
      </c>
      <c r="AE95" s="99">
        <f t="shared" si="106"/>
        <v>169120</v>
      </c>
      <c r="AF95" s="99">
        <f t="shared" si="106"/>
        <v>239074</v>
      </c>
      <c r="AG95" s="99">
        <f t="shared" si="106"/>
        <v>212229</v>
      </c>
      <c r="AH95" s="99">
        <f t="shared" ref="AH95:AI95" si="114">AH81+AH88</f>
        <v>229178</v>
      </c>
      <c r="AI95" s="99">
        <f t="shared" si="114"/>
        <v>607293</v>
      </c>
      <c r="AJ95" s="180">
        <f t="shared" ref="AJ95:AK95" si="115">AJ81+AJ88</f>
        <v>1351125</v>
      </c>
      <c r="AK95" s="99">
        <f t="shared" si="115"/>
        <v>1872527</v>
      </c>
      <c r="AL95" s="98"/>
      <c r="AM95" s="98"/>
      <c r="AN95" s="98"/>
      <c r="AO95" s="98"/>
      <c r="AP95" s="98"/>
      <c r="AQ95" s="98"/>
      <c r="AR95" s="98"/>
      <c r="AS95" s="98"/>
      <c r="AT95" s="98"/>
      <c r="AU95" s="98"/>
      <c r="AV95" s="98"/>
      <c r="AW95" s="89">
        <f t="shared" si="108"/>
        <v>200224</v>
      </c>
      <c r="AX95" s="89">
        <f t="shared" si="108"/>
        <v>8582</v>
      </c>
      <c r="AY95" s="89">
        <f t="shared" si="108"/>
        <v>-182044</v>
      </c>
      <c r="AZ95" s="89">
        <f t="shared" si="108"/>
        <v>20703</v>
      </c>
      <c r="BA95" s="89">
        <f t="shared" si="108"/>
        <v>8023</v>
      </c>
      <c r="BB95" s="89">
        <f t="shared" si="108"/>
        <v>-10794</v>
      </c>
      <c r="BC95" s="88">
        <f t="shared" si="108"/>
        <v>-4497.2699999999895</v>
      </c>
      <c r="BD95" s="88">
        <f t="shared" si="108"/>
        <v>-20861</v>
      </c>
      <c r="BE95" s="88">
        <f t="shared" si="108"/>
        <v>77847</v>
      </c>
      <c r="BF95" s="259">
        <f t="shared" si="108"/>
        <v>128152</v>
      </c>
      <c r="BG95" s="259">
        <f t="shared" si="109"/>
        <v>-14746</v>
      </c>
      <c r="BH95" s="259">
        <f t="shared" si="109"/>
        <v>-181416</v>
      </c>
      <c r="BI95" s="259">
        <f t="shared" si="109"/>
        <v>-126262</v>
      </c>
      <c r="BJ95" s="259">
        <f t="shared" si="109"/>
        <v>102966</v>
      </c>
      <c r="BK95" s="259">
        <f t="shared" si="109"/>
        <v>126168</v>
      </c>
      <c r="BL95" s="259">
        <f t="shared" si="109"/>
        <v>19873.99000000002</v>
      </c>
      <c r="BM95" s="259">
        <f t="shared" si="109"/>
        <v>21924</v>
      </c>
      <c r="BN95" s="259">
        <f t="shared" si="109"/>
        <v>-42553</v>
      </c>
      <c r="BO95" s="259">
        <f t="shared" si="109"/>
        <v>-16308.73000000001</v>
      </c>
      <c r="BP95" s="259">
        <f t="shared" si="109"/>
        <v>16922</v>
      </c>
      <c r="BQ95" s="259">
        <f t="shared" si="110"/>
        <v>-102186</v>
      </c>
      <c r="BR95" s="259">
        <f t="shared" si="110"/>
        <v>-363215</v>
      </c>
    </row>
    <row r="96" spans="1:70" x14ac:dyDescent="0.3">
      <c r="A96" s="4"/>
      <c r="B96" s="35" t="s">
        <v>38</v>
      </c>
      <c r="C96" s="97">
        <f>C82+C89</f>
        <v>1375645</v>
      </c>
      <c r="D96" s="98">
        <f t="shared" si="104"/>
        <v>923452</v>
      </c>
      <c r="E96" s="98">
        <f t="shared" si="104"/>
        <v>464298</v>
      </c>
      <c r="F96" s="98">
        <f t="shared" si="104"/>
        <v>262485</v>
      </c>
      <c r="G96" s="98">
        <f t="shared" si="104"/>
        <v>183929</v>
      </c>
      <c r="H96" s="98">
        <f t="shared" si="104"/>
        <v>161920</v>
      </c>
      <c r="I96" s="98">
        <f t="shared" si="104"/>
        <v>174763</v>
      </c>
      <c r="J96" s="98">
        <f t="shared" si="104"/>
        <v>203931</v>
      </c>
      <c r="K96" s="98">
        <f t="shared" si="104"/>
        <v>442864</v>
      </c>
      <c r="L96" s="99">
        <f t="shared" si="104"/>
        <v>1061728</v>
      </c>
      <c r="M96" s="98">
        <f t="shared" si="104"/>
        <v>1471763</v>
      </c>
      <c r="N96" s="89">
        <f t="shared" si="104"/>
        <v>1247966</v>
      </c>
      <c r="O96" s="98">
        <f t="shared" si="104"/>
        <v>1100675</v>
      </c>
      <c r="P96" s="98">
        <f t="shared" si="104"/>
        <v>841390</v>
      </c>
      <c r="Q96" s="98">
        <f t="shared" si="104"/>
        <v>560478</v>
      </c>
      <c r="R96" s="98">
        <f t="shared" si="104"/>
        <v>195767</v>
      </c>
      <c r="S96" s="98">
        <f t="shared" si="104"/>
        <v>170346</v>
      </c>
      <c r="T96" s="98">
        <f t="shared" si="104"/>
        <v>177695</v>
      </c>
      <c r="U96" s="98">
        <f t="shared" si="112"/>
        <v>144707.44</v>
      </c>
      <c r="V96" s="98">
        <f t="shared" si="112"/>
        <v>200859</v>
      </c>
      <c r="W96" s="98">
        <f t="shared" si="105"/>
        <v>386251</v>
      </c>
      <c r="X96" s="99">
        <f t="shared" si="105"/>
        <v>829481</v>
      </c>
      <c r="Y96" s="99">
        <f t="shared" si="105"/>
        <v>1484053</v>
      </c>
      <c r="Z96" s="99">
        <f t="shared" si="105"/>
        <v>1469815</v>
      </c>
      <c r="AA96" s="99">
        <f t="shared" si="105"/>
        <v>1333677</v>
      </c>
      <c r="AB96" s="99">
        <f t="shared" si="113"/>
        <v>873533</v>
      </c>
      <c r="AC96" s="99">
        <f t="shared" si="113"/>
        <v>492665</v>
      </c>
      <c r="AD96" s="99">
        <f t="shared" si="106"/>
        <v>239363</v>
      </c>
      <c r="AE96" s="99">
        <f t="shared" si="106"/>
        <v>185051</v>
      </c>
      <c r="AF96" s="99">
        <f t="shared" si="106"/>
        <v>193515</v>
      </c>
      <c r="AG96" s="99">
        <f t="shared" si="106"/>
        <v>200269</v>
      </c>
      <c r="AH96" s="99">
        <f t="shared" ref="AH96:AI96" si="116">AH82+AH89</f>
        <v>202701</v>
      </c>
      <c r="AI96" s="99">
        <f t="shared" si="116"/>
        <v>438898</v>
      </c>
      <c r="AJ96" s="180">
        <f t="shared" ref="AJ96:AK96" si="117">AJ82+AJ89</f>
        <v>1175731</v>
      </c>
      <c r="AK96" s="99">
        <f t="shared" si="117"/>
        <v>1822448</v>
      </c>
      <c r="AL96" s="98"/>
      <c r="AM96" s="98"/>
      <c r="AN96" s="98"/>
      <c r="AO96" s="98"/>
      <c r="AP96" s="98"/>
      <c r="AQ96" s="98"/>
      <c r="AR96" s="98"/>
      <c r="AS96" s="98"/>
      <c r="AT96" s="98"/>
      <c r="AU96" s="98"/>
      <c r="AV96" s="98"/>
      <c r="AW96" s="89">
        <f t="shared" si="108"/>
        <v>274970</v>
      </c>
      <c r="AX96" s="89">
        <f t="shared" si="108"/>
        <v>82062</v>
      </c>
      <c r="AY96" s="89">
        <f t="shared" si="108"/>
        <v>-96180</v>
      </c>
      <c r="AZ96" s="89">
        <f t="shared" si="108"/>
        <v>66718</v>
      </c>
      <c r="BA96" s="89">
        <f t="shared" si="108"/>
        <v>13583</v>
      </c>
      <c r="BB96" s="89">
        <f t="shared" si="108"/>
        <v>-15775</v>
      </c>
      <c r="BC96" s="88">
        <f t="shared" si="108"/>
        <v>30055.559999999998</v>
      </c>
      <c r="BD96" s="88">
        <f t="shared" si="108"/>
        <v>3072</v>
      </c>
      <c r="BE96" s="88">
        <f t="shared" si="108"/>
        <v>56613</v>
      </c>
      <c r="BF96" s="259">
        <f t="shared" si="108"/>
        <v>232247</v>
      </c>
      <c r="BG96" s="259">
        <f t="shared" si="109"/>
        <v>-12290</v>
      </c>
      <c r="BH96" s="259">
        <f t="shared" si="109"/>
        <v>-221849</v>
      </c>
      <c r="BI96" s="259">
        <f t="shared" si="109"/>
        <v>-233002</v>
      </c>
      <c r="BJ96" s="259">
        <f t="shared" si="109"/>
        <v>-32143</v>
      </c>
      <c r="BK96" s="259">
        <f t="shared" si="109"/>
        <v>67813</v>
      </c>
      <c r="BL96" s="259">
        <f t="shared" si="109"/>
        <v>-43596</v>
      </c>
      <c r="BM96" s="259">
        <f t="shared" si="109"/>
        <v>-14705</v>
      </c>
      <c r="BN96" s="259">
        <f t="shared" si="109"/>
        <v>-15820</v>
      </c>
      <c r="BO96" s="259">
        <f t="shared" si="109"/>
        <v>-55561.56</v>
      </c>
      <c r="BP96" s="259">
        <f t="shared" si="109"/>
        <v>-1842</v>
      </c>
      <c r="BQ96" s="259">
        <f t="shared" si="110"/>
        <v>-52647</v>
      </c>
      <c r="BR96" s="259">
        <f t="shared" si="110"/>
        <v>-346250</v>
      </c>
    </row>
    <row r="97" spans="1:70" x14ac:dyDescent="0.3">
      <c r="A97" s="4"/>
      <c r="B97" s="35" t="s">
        <v>39</v>
      </c>
      <c r="C97" s="97">
        <f>C83+C90</f>
        <v>1666953</v>
      </c>
      <c r="D97" s="98">
        <f t="shared" si="104"/>
        <v>1501755</v>
      </c>
      <c r="E97" s="98">
        <f t="shared" si="104"/>
        <v>726742</v>
      </c>
      <c r="F97" s="98">
        <f t="shared" si="104"/>
        <v>-52742</v>
      </c>
      <c r="G97" s="98">
        <f t="shared" si="104"/>
        <v>186325</v>
      </c>
      <c r="H97" s="98">
        <f t="shared" si="104"/>
        <v>169635</v>
      </c>
      <c r="I97" s="98">
        <f t="shared" si="104"/>
        <v>207469</v>
      </c>
      <c r="J97" s="98">
        <f t="shared" si="104"/>
        <v>242404</v>
      </c>
      <c r="K97" s="98">
        <f t="shared" si="104"/>
        <v>626174</v>
      </c>
      <c r="L97" s="99">
        <f t="shared" si="104"/>
        <v>1231489</v>
      </c>
      <c r="M97" s="98">
        <f t="shared" si="104"/>
        <v>1713085</v>
      </c>
      <c r="N97" s="89">
        <f t="shared" si="104"/>
        <v>1512733</v>
      </c>
      <c r="O97" s="98">
        <f t="shared" si="104"/>
        <v>1355241</v>
      </c>
      <c r="P97" s="98">
        <f t="shared" si="104"/>
        <v>1105188</v>
      </c>
      <c r="Q97" s="98">
        <f t="shared" si="104"/>
        <v>762300</v>
      </c>
      <c r="R97" s="98">
        <f t="shared" si="104"/>
        <v>249344</v>
      </c>
      <c r="S97" s="98">
        <f t="shared" si="104"/>
        <v>185610</v>
      </c>
      <c r="T97" s="98">
        <f t="shared" si="104"/>
        <v>179786</v>
      </c>
      <c r="U97" s="98">
        <f t="shared" si="112"/>
        <v>130804.54</v>
      </c>
      <c r="V97" s="98">
        <f t="shared" si="112"/>
        <v>263748</v>
      </c>
      <c r="W97" s="98">
        <f t="shared" si="105"/>
        <v>537158</v>
      </c>
      <c r="X97" s="99">
        <f t="shared" si="105"/>
        <v>1068823</v>
      </c>
      <c r="Y97" s="99">
        <f t="shared" si="105"/>
        <v>1851485</v>
      </c>
      <c r="Z97" s="99">
        <f t="shared" si="105"/>
        <v>1665615</v>
      </c>
      <c r="AA97" s="99">
        <f t="shared" si="105"/>
        <v>1628238</v>
      </c>
      <c r="AB97" s="99">
        <f t="shared" si="113"/>
        <v>1214548</v>
      </c>
      <c r="AC97" s="99">
        <f t="shared" si="113"/>
        <v>696013</v>
      </c>
      <c r="AD97" s="99">
        <f t="shared" si="106"/>
        <v>332034.40999999997</v>
      </c>
      <c r="AE97" s="99">
        <f t="shared" si="106"/>
        <v>225214</v>
      </c>
      <c r="AF97" s="99">
        <f t="shared" si="106"/>
        <v>222079</v>
      </c>
      <c r="AG97" s="99">
        <f t="shared" si="106"/>
        <v>125540</v>
      </c>
      <c r="AH97" s="99">
        <f t="shared" ref="AH97:AI97" si="118">AH83+AH90</f>
        <v>208930</v>
      </c>
      <c r="AI97" s="99">
        <f t="shared" si="118"/>
        <v>695033</v>
      </c>
      <c r="AJ97" s="180">
        <f t="shared" ref="AJ97:AK97" si="119">AJ83+AJ90</f>
        <v>1544011</v>
      </c>
      <c r="AK97" s="99">
        <f t="shared" si="119"/>
        <v>2022301</v>
      </c>
      <c r="AL97" s="98"/>
      <c r="AM97" s="98"/>
      <c r="AN97" s="98"/>
      <c r="AO97" s="98"/>
      <c r="AP97" s="98"/>
      <c r="AQ97" s="98"/>
      <c r="AR97" s="98"/>
      <c r="AS97" s="98"/>
      <c r="AT97" s="98"/>
      <c r="AU97" s="98"/>
      <c r="AV97" s="98"/>
      <c r="AW97" s="89">
        <f t="shared" si="108"/>
        <v>311712</v>
      </c>
      <c r="AX97" s="89">
        <f t="shared" si="108"/>
        <v>396567</v>
      </c>
      <c r="AY97" s="89">
        <f t="shared" si="108"/>
        <v>-35558</v>
      </c>
      <c r="AZ97" s="89">
        <f t="shared" si="108"/>
        <v>-302086</v>
      </c>
      <c r="BA97" s="89">
        <f t="shared" si="108"/>
        <v>715</v>
      </c>
      <c r="BB97" s="89">
        <f t="shared" si="108"/>
        <v>-10151</v>
      </c>
      <c r="BC97" s="88">
        <f t="shared" si="108"/>
        <v>76664.460000000006</v>
      </c>
      <c r="BD97" s="88">
        <f t="shared" si="108"/>
        <v>-21344</v>
      </c>
      <c r="BE97" s="88">
        <f t="shared" si="108"/>
        <v>89016</v>
      </c>
      <c r="BF97" s="259">
        <f t="shared" si="108"/>
        <v>162666</v>
      </c>
      <c r="BG97" s="259">
        <f t="shared" si="109"/>
        <v>-138400</v>
      </c>
      <c r="BH97" s="259">
        <f t="shared" si="109"/>
        <v>-152882</v>
      </c>
      <c r="BI97" s="259">
        <f t="shared" si="109"/>
        <v>-272997</v>
      </c>
      <c r="BJ97" s="259">
        <f t="shared" si="109"/>
        <v>-109360</v>
      </c>
      <c r="BK97" s="259">
        <f t="shared" si="109"/>
        <v>66287</v>
      </c>
      <c r="BL97" s="259">
        <f t="shared" si="109"/>
        <v>-82690.409999999974</v>
      </c>
      <c r="BM97" s="259">
        <f t="shared" si="109"/>
        <v>-39604</v>
      </c>
      <c r="BN97" s="259">
        <f t="shared" si="109"/>
        <v>-42293</v>
      </c>
      <c r="BO97" s="259">
        <f t="shared" si="109"/>
        <v>5264.5399999999936</v>
      </c>
      <c r="BP97" s="259">
        <f t="shared" si="109"/>
        <v>54818</v>
      </c>
      <c r="BQ97" s="259">
        <f t="shared" si="110"/>
        <v>-157875</v>
      </c>
      <c r="BR97" s="259">
        <f t="shared" si="110"/>
        <v>-475188</v>
      </c>
    </row>
    <row r="98" spans="1:70" x14ac:dyDescent="0.3">
      <c r="A98" s="4"/>
      <c r="B98" s="35" t="s">
        <v>40</v>
      </c>
      <c r="C98" s="97">
        <f>C84+C91</f>
        <v>409398</v>
      </c>
      <c r="D98" s="98">
        <f t="shared" si="104"/>
        <v>272619</v>
      </c>
      <c r="E98" s="98">
        <f t="shared" si="104"/>
        <v>206669</v>
      </c>
      <c r="F98" s="98">
        <f t="shared" si="104"/>
        <v>170691</v>
      </c>
      <c r="G98" s="98">
        <f t="shared" si="104"/>
        <v>184866</v>
      </c>
      <c r="H98" s="98">
        <f t="shared" si="104"/>
        <v>165594</v>
      </c>
      <c r="I98" s="98">
        <f t="shared" si="104"/>
        <v>138728</v>
      </c>
      <c r="J98" s="98">
        <f t="shared" si="104"/>
        <v>186073</v>
      </c>
      <c r="K98" s="98">
        <f t="shared" si="104"/>
        <v>250238</v>
      </c>
      <c r="L98" s="99">
        <f t="shared" si="104"/>
        <v>315212</v>
      </c>
      <c r="M98" s="98">
        <f t="shared" si="104"/>
        <v>332792</v>
      </c>
      <c r="N98" s="89">
        <f t="shared" si="104"/>
        <v>267787</v>
      </c>
      <c r="O98" s="98">
        <f t="shared" si="104"/>
        <v>289423</v>
      </c>
      <c r="P98" s="98">
        <f t="shared" si="104"/>
        <v>323450</v>
      </c>
      <c r="Q98" s="98">
        <f t="shared" si="104"/>
        <v>189133</v>
      </c>
      <c r="R98" s="98">
        <f t="shared" si="104"/>
        <v>181662</v>
      </c>
      <c r="S98" s="98">
        <f t="shared" si="104"/>
        <v>179797</v>
      </c>
      <c r="T98" s="98">
        <f t="shared" si="104"/>
        <v>175947</v>
      </c>
      <c r="U98" s="98">
        <f t="shared" si="112"/>
        <v>191095.52</v>
      </c>
      <c r="V98" s="98">
        <f t="shared" si="112"/>
        <v>189585</v>
      </c>
      <c r="W98" s="98">
        <f t="shared" si="105"/>
        <v>263316</v>
      </c>
      <c r="X98" s="99">
        <f t="shared" si="105"/>
        <v>358598</v>
      </c>
      <c r="Y98" s="99">
        <f t="shared" si="105"/>
        <v>465337</v>
      </c>
      <c r="Z98" s="99">
        <f t="shared" si="105"/>
        <v>367520</v>
      </c>
      <c r="AA98" s="99">
        <f t="shared" si="105"/>
        <v>365564</v>
      </c>
      <c r="AB98" s="99">
        <f t="shared" si="113"/>
        <v>319496</v>
      </c>
      <c r="AC98" s="99">
        <f t="shared" si="113"/>
        <v>480829</v>
      </c>
      <c r="AD98" s="99">
        <f t="shared" si="106"/>
        <v>74162.100000000006</v>
      </c>
      <c r="AE98" s="99">
        <f t="shared" si="106"/>
        <v>174336</v>
      </c>
      <c r="AF98" s="99">
        <f t="shared" si="106"/>
        <v>226038</v>
      </c>
      <c r="AG98" s="99">
        <f t="shared" si="106"/>
        <v>39454</v>
      </c>
      <c r="AH98" s="99">
        <f t="shared" ref="AH98:AI98" si="120">AH84+AH91</f>
        <v>194495</v>
      </c>
      <c r="AI98" s="99">
        <f t="shared" si="120"/>
        <v>321514</v>
      </c>
      <c r="AJ98" s="180">
        <f t="shared" ref="AJ98:AK98" si="121">AJ84+AJ91</f>
        <v>432022</v>
      </c>
      <c r="AK98" s="99">
        <f t="shared" si="121"/>
        <v>446912</v>
      </c>
      <c r="AL98" s="98"/>
      <c r="AM98" s="98"/>
      <c r="AN98" s="98"/>
      <c r="AO98" s="98"/>
      <c r="AP98" s="98"/>
      <c r="AQ98" s="98"/>
      <c r="AR98" s="98"/>
      <c r="AS98" s="98"/>
      <c r="AT98" s="98"/>
      <c r="AU98" s="98"/>
      <c r="AV98" s="98"/>
      <c r="AW98" s="89">
        <f t="shared" si="108"/>
        <v>119975</v>
      </c>
      <c r="AX98" s="89">
        <f t="shared" si="108"/>
        <v>-50831</v>
      </c>
      <c r="AY98" s="89">
        <f t="shared" si="108"/>
        <v>17536</v>
      </c>
      <c r="AZ98" s="89">
        <f t="shared" si="108"/>
        <v>-10971</v>
      </c>
      <c r="BA98" s="89">
        <f t="shared" si="108"/>
        <v>5069</v>
      </c>
      <c r="BB98" s="89">
        <f t="shared" si="108"/>
        <v>-10353</v>
      </c>
      <c r="BC98" s="88">
        <f t="shared" si="108"/>
        <v>-52367.51999999999</v>
      </c>
      <c r="BD98" s="88">
        <f t="shared" si="108"/>
        <v>-3512</v>
      </c>
      <c r="BE98" s="88">
        <f t="shared" si="108"/>
        <v>-13078</v>
      </c>
      <c r="BF98" s="259">
        <f t="shared" si="108"/>
        <v>-43386</v>
      </c>
      <c r="BG98" s="259">
        <f t="shared" si="109"/>
        <v>-132545</v>
      </c>
      <c r="BH98" s="259">
        <f t="shared" si="109"/>
        <v>-99733</v>
      </c>
      <c r="BI98" s="259">
        <f t="shared" si="109"/>
        <v>-76141</v>
      </c>
      <c r="BJ98" s="259">
        <f t="shared" si="109"/>
        <v>3954</v>
      </c>
      <c r="BK98" s="259">
        <f t="shared" si="109"/>
        <v>-291696</v>
      </c>
      <c r="BL98" s="259">
        <f t="shared" si="109"/>
        <v>107499.9</v>
      </c>
      <c r="BM98" s="259">
        <f t="shared" si="109"/>
        <v>5461</v>
      </c>
      <c r="BN98" s="259">
        <f t="shared" si="109"/>
        <v>-50091</v>
      </c>
      <c r="BO98" s="259">
        <f t="shared" si="109"/>
        <v>151641.51999999999</v>
      </c>
      <c r="BP98" s="259">
        <f t="shared" si="109"/>
        <v>-4910</v>
      </c>
      <c r="BQ98" s="259">
        <f t="shared" si="110"/>
        <v>-58198</v>
      </c>
      <c r="BR98" s="259">
        <f t="shared" si="110"/>
        <v>-73424</v>
      </c>
    </row>
    <row r="99" spans="1:70" ht="15" thickBot="1" x14ac:dyDescent="0.35">
      <c r="A99" s="4"/>
      <c r="B99" s="37" t="s">
        <v>41</v>
      </c>
      <c r="C99" s="100">
        <f>SUM(C94:C98)</f>
        <v>12106135</v>
      </c>
      <c r="D99" s="159">
        <f t="shared" ref="D99:V99" si="122">SUM(D94:D98)</f>
        <v>9039383</v>
      </c>
      <c r="E99" s="159">
        <f t="shared" si="122"/>
        <v>4742032</v>
      </c>
      <c r="F99" s="159">
        <f t="shared" si="122"/>
        <v>2303947</v>
      </c>
      <c r="G99" s="159">
        <f t="shared" si="122"/>
        <v>1945164</v>
      </c>
      <c r="H99" s="159">
        <f t="shared" si="122"/>
        <v>1756618</v>
      </c>
      <c r="I99" s="159">
        <f t="shared" si="122"/>
        <v>1805710</v>
      </c>
      <c r="J99" s="159">
        <f t="shared" si="122"/>
        <v>2062500</v>
      </c>
      <c r="K99" s="159">
        <f t="shared" si="122"/>
        <v>4734828</v>
      </c>
      <c r="L99" s="160">
        <f t="shared" si="122"/>
        <v>9731684</v>
      </c>
      <c r="M99" s="159">
        <f t="shared" si="122"/>
        <v>12809442</v>
      </c>
      <c r="N99" s="81">
        <f t="shared" si="122"/>
        <v>11104485</v>
      </c>
      <c r="O99" s="159">
        <f t="shared" si="122"/>
        <v>10101706</v>
      </c>
      <c r="P99" s="159">
        <f t="shared" si="122"/>
        <v>8356125</v>
      </c>
      <c r="Q99" s="159">
        <f t="shared" si="122"/>
        <v>6172402</v>
      </c>
      <c r="R99" s="159">
        <f t="shared" si="122"/>
        <v>2476216</v>
      </c>
      <c r="S99" s="159">
        <f t="shared" si="122"/>
        <v>1921778</v>
      </c>
      <c r="T99" s="101">
        <f t="shared" si="122"/>
        <v>1896715</v>
      </c>
      <c r="U99" s="101">
        <f t="shared" si="122"/>
        <v>1826069.8900000001</v>
      </c>
      <c r="V99" s="101">
        <f t="shared" si="122"/>
        <v>2280546</v>
      </c>
      <c r="W99" s="101">
        <f t="shared" ref="W99:AB99" si="123">SUM(W94:W98)</f>
        <v>4267121</v>
      </c>
      <c r="X99" s="389">
        <f t="shared" si="123"/>
        <v>8383009</v>
      </c>
      <c r="Y99" s="389">
        <f t="shared" si="123"/>
        <v>13584399</v>
      </c>
      <c r="Z99" s="389">
        <f t="shared" si="123"/>
        <v>12832479</v>
      </c>
      <c r="AA99" s="389">
        <f t="shared" si="123"/>
        <v>12012718</v>
      </c>
      <c r="AB99" s="389">
        <f t="shared" si="123"/>
        <v>8550153</v>
      </c>
      <c r="AC99" s="99">
        <f>SUM(AC94:AC98)</f>
        <v>5394988</v>
      </c>
      <c r="AD99" s="99">
        <f>SUM(AD94:AD98)</f>
        <v>2577922.06</v>
      </c>
      <c r="AE99" s="99">
        <f>AE85+AE92</f>
        <v>2014920</v>
      </c>
      <c r="AF99" s="99">
        <f>AF85+AF92</f>
        <v>2179490</v>
      </c>
      <c r="AG99" s="99">
        <f>AG85+AG92</f>
        <v>1802581</v>
      </c>
      <c r="AH99" s="99">
        <f t="shared" ref="AH99:AI99" si="124">AH85+AH92</f>
        <v>2126260</v>
      </c>
      <c r="AI99" s="99">
        <f t="shared" si="124"/>
        <v>4870785</v>
      </c>
      <c r="AJ99" s="180">
        <f t="shared" ref="AJ99:AK99" si="125">AJ85+AJ92</f>
        <v>11876216</v>
      </c>
      <c r="AK99" s="99">
        <f t="shared" si="125"/>
        <v>16546586</v>
      </c>
      <c r="AL99" s="98"/>
      <c r="AM99" s="98"/>
      <c r="AN99" s="98"/>
      <c r="AO99" s="98"/>
      <c r="AP99" s="98"/>
      <c r="AQ99" s="98"/>
      <c r="AR99" s="98"/>
      <c r="AS99" s="98"/>
      <c r="AT99" s="98"/>
      <c r="AU99" s="98"/>
      <c r="AV99" s="98"/>
      <c r="AW99" s="81">
        <f t="shared" ref="AW99:BD99" si="126">SUM(AW94:AW98)</f>
        <v>2004429</v>
      </c>
      <c r="AX99" s="81">
        <f t="shared" si="126"/>
        <v>683258</v>
      </c>
      <c r="AY99" s="81">
        <f t="shared" si="126"/>
        <v>-1430370</v>
      </c>
      <c r="AZ99" s="81">
        <f t="shared" si="126"/>
        <v>-172269</v>
      </c>
      <c r="BA99" s="81">
        <f t="shared" si="126"/>
        <v>23386</v>
      </c>
      <c r="BB99" s="81">
        <f t="shared" si="126"/>
        <v>-140097</v>
      </c>
      <c r="BC99" s="80">
        <f t="shared" si="126"/>
        <v>-20359.890000000087</v>
      </c>
      <c r="BD99" s="80">
        <f t="shared" si="126"/>
        <v>-218046</v>
      </c>
      <c r="BE99" s="80">
        <f>SUM(BE94:BE98)</f>
        <v>467707</v>
      </c>
      <c r="BF99" s="263">
        <f>SUM(BF94:BF98)</f>
        <v>1348675</v>
      </c>
      <c r="BG99" s="259">
        <f t="shared" ref="BG99:BR99" si="127">M99-Y99</f>
        <v>-774957</v>
      </c>
      <c r="BH99" s="259">
        <f t="shared" si="127"/>
        <v>-1727994</v>
      </c>
      <c r="BI99" s="259">
        <f t="shared" si="127"/>
        <v>-1911012</v>
      </c>
      <c r="BJ99" s="259">
        <f t="shared" si="127"/>
        <v>-194028</v>
      </c>
      <c r="BK99" s="259">
        <f t="shared" si="127"/>
        <v>777414</v>
      </c>
      <c r="BL99" s="259">
        <f t="shared" si="127"/>
        <v>-101706.06000000006</v>
      </c>
      <c r="BM99" s="259">
        <f t="shared" si="127"/>
        <v>-93142</v>
      </c>
      <c r="BN99" s="259">
        <f t="shared" si="127"/>
        <v>-282775</v>
      </c>
      <c r="BO99" s="259">
        <f t="shared" si="127"/>
        <v>23488.89000000013</v>
      </c>
      <c r="BP99" s="259">
        <f t="shared" si="127"/>
        <v>154286</v>
      </c>
      <c r="BQ99" s="259">
        <f t="shared" si="127"/>
        <v>-603664</v>
      </c>
      <c r="BR99" s="259">
        <f t="shared" si="127"/>
        <v>-3493207</v>
      </c>
    </row>
    <row r="100" spans="1:70" x14ac:dyDescent="0.3">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3">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c r="AM101" s="755"/>
      <c r="AN101" s="755"/>
      <c r="AO101" s="755"/>
      <c r="AP101" s="755"/>
      <c r="AQ101" s="755"/>
      <c r="AR101" s="755"/>
      <c r="AS101" s="755"/>
      <c r="AT101" s="755"/>
      <c r="AU101" s="755"/>
      <c r="AV101" s="755"/>
      <c r="AW101" s="89">
        <f t="shared" ref="AW101:BF105" si="128">C101-O101</f>
        <v>-63399.959999999963</v>
      </c>
      <c r="AX101" s="89">
        <f t="shared" si="128"/>
        <v>824301.08000000007</v>
      </c>
      <c r="AY101" s="89">
        <f t="shared" si="128"/>
        <v>41405.510000000242</v>
      </c>
      <c r="AZ101" s="89">
        <f t="shared" si="128"/>
        <v>-1367566.7000000002</v>
      </c>
      <c r="BA101" s="89">
        <f t="shared" si="128"/>
        <v>-4219.5500000000466</v>
      </c>
      <c r="BB101" s="89">
        <f t="shared" si="128"/>
        <v>-78542.339999999851</v>
      </c>
      <c r="BC101" s="88">
        <f t="shared" si="128"/>
        <v>-95980.909999999916</v>
      </c>
      <c r="BD101" s="88">
        <f t="shared" si="128"/>
        <v>-102391.82000000007</v>
      </c>
      <c r="BE101" s="88">
        <f t="shared" si="128"/>
        <v>-182768.3899999999</v>
      </c>
      <c r="BF101" s="259">
        <f t="shared" si="128"/>
        <v>384867.53000000026</v>
      </c>
      <c r="BG101" s="259">
        <f t="shared" ref="BG101:BP105" si="129">M101-Y101</f>
        <v>120063.45999999996</v>
      </c>
      <c r="BH101" s="259">
        <f t="shared" si="129"/>
        <v>469838.53000000026</v>
      </c>
      <c r="BI101" s="259">
        <f t="shared" si="129"/>
        <v>-1872257.4100000001</v>
      </c>
      <c r="BJ101" s="259">
        <f t="shared" si="129"/>
        <v>-338534.37000000011</v>
      </c>
      <c r="BK101" s="259">
        <f t="shared" si="129"/>
        <v>-1980397.7199999997</v>
      </c>
      <c r="BL101" s="259">
        <f t="shared" si="129"/>
        <v>-1939397.6600000001</v>
      </c>
      <c r="BM101" s="259">
        <f t="shared" si="129"/>
        <v>-1479117.0999999999</v>
      </c>
      <c r="BN101" s="259">
        <f t="shared" si="129"/>
        <v>-1993541.1099999999</v>
      </c>
      <c r="BO101" s="259">
        <f t="shared" si="129"/>
        <v>-1049589.6300000001</v>
      </c>
      <c r="BP101" s="259">
        <f t="shared" si="129"/>
        <v>-902993.4299999997</v>
      </c>
      <c r="BQ101" s="259">
        <f t="shared" ref="BQ101:BZ105" si="130">W101-AI101</f>
        <v>-3996024.8600000003</v>
      </c>
      <c r="BR101" s="259">
        <f t="shared" si="130"/>
        <v>-2906927.6599999997</v>
      </c>
    </row>
    <row r="102" spans="1:70" x14ac:dyDescent="0.3">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28"/>
        <v>-71175.680000000168</v>
      </c>
      <c r="AX102" s="89">
        <f t="shared" si="128"/>
        <v>632422.84</v>
      </c>
      <c r="AY102" s="89">
        <f t="shared" si="128"/>
        <v>322578.69999999995</v>
      </c>
      <c r="AZ102" s="89">
        <f t="shared" si="128"/>
        <v>-206223.95</v>
      </c>
      <c r="BA102" s="89">
        <f t="shared" si="128"/>
        <v>-79274.97</v>
      </c>
      <c r="BB102" s="89">
        <f t="shared" si="128"/>
        <v>42763.22</v>
      </c>
      <c r="BC102" s="88">
        <f t="shared" si="128"/>
        <v>34034.979999999981</v>
      </c>
      <c r="BD102" s="88">
        <f t="shared" si="128"/>
        <v>46881.5</v>
      </c>
      <c r="BE102" s="88">
        <f t="shared" si="128"/>
        <v>156797.55000000002</v>
      </c>
      <c r="BF102" s="259">
        <f t="shared" si="128"/>
        <v>175499.97000000003</v>
      </c>
      <c r="BG102" s="259">
        <f t="shared" si="129"/>
        <v>772702.54999999993</v>
      </c>
      <c r="BH102" s="259">
        <f t="shared" si="129"/>
        <v>337244.95000000007</v>
      </c>
      <c r="BI102" s="259">
        <f t="shared" si="129"/>
        <v>-317334.64999999991</v>
      </c>
      <c r="BJ102" s="259">
        <f t="shared" si="129"/>
        <v>-1093840.3999999999</v>
      </c>
      <c r="BK102" s="259">
        <f t="shared" si="129"/>
        <v>790662.2</v>
      </c>
      <c r="BL102" s="259">
        <f t="shared" si="129"/>
        <v>540631.37</v>
      </c>
      <c r="BM102" s="259">
        <f t="shared" si="129"/>
        <v>322995.63</v>
      </c>
      <c r="BN102" s="259">
        <f t="shared" si="129"/>
        <v>163410.35999999999</v>
      </c>
      <c r="BO102" s="259">
        <f t="shared" si="129"/>
        <v>144194.82</v>
      </c>
      <c r="BP102" s="259">
        <f t="shared" si="129"/>
        <v>142063.85</v>
      </c>
      <c r="BQ102" s="259">
        <f t="shared" si="130"/>
        <v>131282.1</v>
      </c>
      <c r="BR102" s="259">
        <f t="shared" si="130"/>
        <v>363426.81</v>
      </c>
    </row>
    <row r="103" spans="1:70" x14ac:dyDescent="0.3">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28"/>
        <v>669.80000000004657</v>
      </c>
      <c r="AX103" s="89">
        <f t="shared" si="128"/>
        <v>308617.88</v>
      </c>
      <c r="AY103" s="89">
        <f t="shared" si="128"/>
        <v>49828.900000000023</v>
      </c>
      <c r="AZ103" s="89">
        <f t="shared" si="128"/>
        <v>-272746.19999999995</v>
      </c>
      <c r="BA103" s="89">
        <f t="shared" si="128"/>
        <v>-19559.190000000002</v>
      </c>
      <c r="BB103" s="89">
        <f t="shared" si="128"/>
        <v>-44524.790000000008</v>
      </c>
      <c r="BC103" s="78">
        <f t="shared" si="128"/>
        <v>-59605.389999999985</v>
      </c>
      <c r="BD103" s="88">
        <f t="shared" si="128"/>
        <v>13277</v>
      </c>
      <c r="BE103" s="88">
        <f t="shared" si="128"/>
        <v>20382.090000000026</v>
      </c>
      <c r="BF103" s="259">
        <f t="shared" si="128"/>
        <v>176469.57999999996</v>
      </c>
      <c r="BG103" s="259">
        <f t="shared" si="129"/>
        <v>28335.170000000042</v>
      </c>
      <c r="BH103" s="259">
        <f t="shared" si="129"/>
        <v>64550.75</v>
      </c>
      <c r="BI103" s="259">
        <f t="shared" si="129"/>
        <v>-511618.30000000005</v>
      </c>
      <c r="BJ103" s="259">
        <f t="shared" si="129"/>
        <v>-276256.69000000006</v>
      </c>
      <c r="BK103" s="259">
        <f t="shared" si="129"/>
        <v>686592.76</v>
      </c>
      <c r="BL103" s="259">
        <f t="shared" si="129"/>
        <v>662227.56999999995</v>
      </c>
      <c r="BM103" s="259">
        <f t="shared" si="129"/>
        <v>269127.25</v>
      </c>
      <c r="BN103" s="259">
        <f t="shared" si="129"/>
        <v>226509.85</v>
      </c>
      <c r="BO103" s="259">
        <f t="shared" si="129"/>
        <v>230746.62</v>
      </c>
      <c r="BP103" s="259">
        <f t="shared" si="129"/>
        <v>194491.59</v>
      </c>
      <c r="BQ103" s="259">
        <f t="shared" si="130"/>
        <v>200497.33</v>
      </c>
      <c r="BR103" s="259">
        <f t="shared" si="130"/>
        <v>465900.4</v>
      </c>
    </row>
    <row r="104" spans="1:70" x14ac:dyDescent="0.3">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28"/>
        <v>252368.70000000019</v>
      </c>
      <c r="AX104" s="89">
        <f t="shared" si="128"/>
        <v>566063.77</v>
      </c>
      <c r="AY104" s="89">
        <f t="shared" si="128"/>
        <v>217436.79999999993</v>
      </c>
      <c r="AZ104" s="89">
        <f t="shared" si="128"/>
        <v>-254317.65999999992</v>
      </c>
      <c r="BA104" s="89">
        <f t="shared" si="128"/>
        <v>51841.589999999967</v>
      </c>
      <c r="BB104" s="89">
        <f t="shared" si="128"/>
        <v>-14114.23000000001</v>
      </c>
      <c r="BC104" s="99">
        <f t="shared" si="128"/>
        <v>-45594.84</v>
      </c>
      <c r="BD104" s="88">
        <f t="shared" si="128"/>
        <v>-14086.879999999976</v>
      </c>
      <c r="BE104" s="88">
        <f t="shared" si="128"/>
        <v>-5591.4830000000075</v>
      </c>
      <c r="BF104" s="259">
        <f t="shared" si="128"/>
        <v>191602.33000000007</v>
      </c>
      <c r="BG104" s="259">
        <f t="shared" si="129"/>
        <v>102904.24000000011</v>
      </c>
      <c r="BH104" s="259">
        <f t="shared" si="129"/>
        <v>81345.929999999935</v>
      </c>
      <c r="BI104" s="259">
        <f t="shared" si="129"/>
        <v>-780278.00000000023</v>
      </c>
      <c r="BJ104" s="259">
        <f t="shared" si="129"/>
        <v>-262286.5</v>
      </c>
      <c r="BK104" s="259">
        <f t="shared" si="129"/>
        <v>850744.08</v>
      </c>
      <c r="BL104" s="259">
        <f t="shared" si="129"/>
        <v>841788.72</v>
      </c>
      <c r="BM104" s="259">
        <f t="shared" si="129"/>
        <v>321609.38</v>
      </c>
      <c r="BN104" s="259">
        <f t="shared" si="129"/>
        <v>222264.56</v>
      </c>
      <c r="BO104" s="259">
        <f t="shared" si="129"/>
        <v>231548.13</v>
      </c>
      <c r="BP104" s="259">
        <f t="shared" si="129"/>
        <v>246717.02</v>
      </c>
      <c r="BQ104" s="259">
        <f t="shared" si="130"/>
        <v>258288.5</v>
      </c>
      <c r="BR104" s="259">
        <f t="shared" si="130"/>
        <v>618248.94999999995</v>
      </c>
    </row>
    <row r="105" spans="1:70" x14ac:dyDescent="0.3">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28"/>
        <v>72836.100000000035</v>
      </c>
      <c r="AX105" s="89">
        <f t="shared" si="128"/>
        <v>341738.47000000003</v>
      </c>
      <c r="AY105" s="89">
        <f t="shared" si="128"/>
        <v>-175321.7</v>
      </c>
      <c r="AZ105" s="89">
        <f t="shared" si="128"/>
        <v>53669.969999999972</v>
      </c>
      <c r="BA105" s="89">
        <f t="shared" si="128"/>
        <v>42250.890000000014</v>
      </c>
      <c r="BB105" s="89">
        <f t="shared" si="128"/>
        <v>-65647.81</v>
      </c>
      <c r="BC105" s="99">
        <f t="shared" si="128"/>
        <v>3572.6499999999651</v>
      </c>
      <c r="BD105" s="88">
        <f t="shared" si="128"/>
        <v>-111172.31</v>
      </c>
      <c r="BE105" s="88">
        <f t="shared" si="128"/>
        <v>159158.39000000001</v>
      </c>
      <c r="BF105" s="259">
        <f t="shared" si="128"/>
        <v>-224319.06</v>
      </c>
      <c r="BG105" s="259">
        <f t="shared" si="129"/>
        <v>-49412.619999999995</v>
      </c>
      <c r="BH105" s="259">
        <f t="shared" si="129"/>
        <v>-61179.790000000037</v>
      </c>
      <c r="BI105" s="259">
        <f t="shared" si="129"/>
        <v>-473186.25999999995</v>
      </c>
      <c r="BJ105" s="259">
        <f t="shared" si="129"/>
        <v>-209011.41999999998</v>
      </c>
      <c r="BK105" s="259">
        <f t="shared" si="129"/>
        <v>376956.64</v>
      </c>
      <c r="BL105" s="259">
        <f t="shared" si="129"/>
        <v>528877.03</v>
      </c>
      <c r="BM105" s="259">
        <f t="shared" si="129"/>
        <v>353511.97</v>
      </c>
      <c r="BN105" s="259">
        <f t="shared" si="129"/>
        <v>420958.27</v>
      </c>
      <c r="BO105" s="259">
        <f t="shared" si="129"/>
        <v>337894.28</v>
      </c>
      <c r="BP105" s="259">
        <f t="shared" si="129"/>
        <v>389343.91</v>
      </c>
      <c r="BQ105" s="259">
        <f t="shared" si="130"/>
        <v>188692.81</v>
      </c>
      <c r="BR105" s="259">
        <f t="shared" si="130"/>
        <v>640813.85</v>
      </c>
    </row>
    <row r="106" spans="1:70" x14ac:dyDescent="0.3">
      <c r="A106" s="4"/>
      <c r="B106" s="35" t="s">
        <v>41</v>
      </c>
      <c r="C106" s="108">
        <f>SUM(C101:C105)</f>
        <v>11188088.32</v>
      </c>
      <c r="D106" s="79">
        <f>SUM(D101:D105)</f>
        <v>10805898.709999999</v>
      </c>
      <c r="E106" s="109">
        <f t="shared" ref="E106:BD106" si="131">SUM(E101:E105)</f>
        <v>7229387.3500000006</v>
      </c>
      <c r="F106" s="109">
        <f t="shared" si="131"/>
        <v>4283224.1400000006</v>
      </c>
      <c r="G106" s="79">
        <f t="shared" si="131"/>
        <v>3132255.3400000003</v>
      </c>
      <c r="H106" s="109">
        <f t="shared" si="131"/>
        <v>2333644.9900000002</v>
      </c>
      <c r="I106" s="109">
        <f t="shared" si="131"/>
        <v>2156974.81</v>
      </c>
      <c r="J106" s="109">
        <f t="shared" si="131"/>
        <v>2289394.9800000004</v>
      </c>
      <c r="K106" s="109">
        <f t="shared" si="131"/>
        <v>2480418.1170000001</v>
      </c>
      <c r="L106" s="110">
        <f t="shared" si="131"/>
        <v>5884377.7599999998</v>
      </c>
      <c r="M106" s="79">
        <f t="shared" si="131"/>
        <v>8969301.7699999996</v>
      </c>
      <c r="N106" s="89">
        <f t="shared" si="131"/>
        <v>10565980.050000001</v>
      </c>
      <c r="O106" s="109">
        <f t="shared" si="131"/>
        <v>10996789.360000001</v>
      </c>
      <c r="P106" s="98">
        <f t="shared" si="131"/>
        <v>8132754.6699999999</v>
      </c>
      <c r="Q106" s="109">
        <f t="shared" si="131"/>
        <v>6773459.1399999997</v>
      </c>
      <c r="R106" s="98">
        <f t="shared" si="131"/>
        <v>6330408.6800000006</v>
      </c>
      <c r="S106" s="109">
        <f t="shared" si="131"/>
        <v>3141216.5700000003</v>
      </c>
      <c r="T106" s="79">
        <f t="shared" si="131"/>
        <v>2493710.94</v>
      </c>
      <c r="U106" s="180">
        <f t="shared" si="131"/>
        <v>2320548.3200000003</v>
      </c>
      <c r="V106" s="180">
        <f t="shared" si="131"/>
        <v>2456887.4900000002</v>
      </c>
      <c r="W106" s="180">
        <f t="shared" ref="W106:AB106" si="132">SUM(W101:W105)</f>
        <v>2332439.9600000004</v>
      </c>
      <c r="X106" s="99">
        <f t="shared" si="132"/>
        <v>5180257.4099999992</v>
      </c>
      <c r="Y106" s="99">
        <f t="shared" si="132"/>
        <v>7994708.9700000007</v>
      </c>
      <c r="Z106" s="99">
        <f t="shared" si="132"/>
        <v>9674179.6799999997</v>
      </c>
      <c r="AA106" s="99">
        <f t="shared" si="132"/>
        <v>14951463.98</v>
      </c>
      <c r="AB106" s="99">
        <f t="shared" si="132"/>
        <v>10312684.049999999</v>
      </c>
      <c r="AC106" s="99">
        <f t="shared" ref="AC106:AI106" si="133">SUM(AC101:AC105)</f>
        <v>6048901.1799999997</v>
      </c>
      <c r="AD106" s="99">
        <f t="shared" si="133"/>
        <v>5696281.6500000004</v>
      </c>
      <c r="AE106" s="99">
        <f t="shared" si="133"/>
        <v>3353089.44</v>
      </c>
      <c r="AF106" s="99">
        <f t="shared" si="133"/>
        <v>3454109.01</v>
      </c>
      <c r="AG106" s="99">
        <f t="shared" si="133"/>
        <v>2425754.1</v>
      </c>
      <c r="AH106" s="99">
        <f t="shared" si="133"/>
        <v>2387264.5499999998</v>
      </c>
      <c r="AI106" s="99">
        <f t="shared" si="133"/>
        <v>5549704.0800000001</v>
      </c>
      <c r="AJ106" s="180">
        <f t="shared" ref="AJ106:AK106" si="134">SUM(AJ101:AJ105)</f>
        <v>5998795.0599999996</v>
      </c>
      <c r="AK106" s="99">
        <f t="shared" si="134"/>
        <v>10179783.84</v>
      </c>
      <c r="AL106" s="98"/>
      <c r="AM106" s="98"/>
      <c r="AN106" s="98"/>
      <c r="AO106" s="98"/>
      <c r="AP106" s="98"/>
      <c r="AQ106" s="98"/>
      <c r="AR106" s="98"/>
      <c r="AS106" s="98"/>
      <c r="AT106" s="98"/>
      <c r="AU106" s="98"/>
      <c r="AV106" s="98"/>
      <c r="AW106" s="109">
        <f t="shared" si="131"/>
        <v>191298.96000000014</v>
      </c>
      <c r="AX106" s="79">
        <f t="shared" si="131"/>
        <v>2673144.04</v>
      </c>
      <c r="AY106" s="77">
        <f t="shared" si="131"/>
        <v>455928.21000000014</v>
      </c>
      <c r="AZ106" s="77">
        <f t="shared" si="131"/>
        <v>-2047184.5399999998</v>
      </c>
      <c r="BA106" s="77">
        <f t="shared" si="131"/>
        <v>-8961.2300000000687</v>
      </c>
      <c r="BB106" s="109">
        <f t="shared" si="131"/>
        <v>-160065.94999999987</v>
      </c>
      <c r="BC106" s="110">
        <f t="shared" si="131"/>
        <v>-163573.50999999995</v>
      </c>
      <c r="BD106" s="110">
        <f t="shared" si="131"/>
        <v>-167492.51000000004</v>
      </c>
      <c r="BE106" s="110">
        <f>SUM(BE101:BE105)</f>
        <v>147978.15700000015</v>
      </c>
      <c r="BF106" s="109">
        <f>SUM(BF101:BF105)</f>
        <v>704120.35000000033</v>
      </c>
      <c r="BG106" s="259">
        <f t="shared" ref="BG106:BR106" si="135">M106-Y106</f>
        <v>974592.79999999888</v>
      </c>
      <c r="BH106" s="259">
        <f t="shared" si="135"/>
        <v>891800.37000000104</v>
      </c>
      <c r="BI106" s="259">
        <f t="shared" si="135"/>
        <v>-3954674.6199999992</v>
      </c>
      <c r="BJ106" s="259">
        <f t="shared" si="135"/>
        <v>-2179929.379999999</v>
      </c>
      <c r="BK106" s="259">
        <f t="shared" si="135"/>
        <v>724557.96</v>
      </c>
      <c r="BL106" s="259">
        <f t="shared" si="135"/>
        <v>634127.03000000026</v>
      </c>
      <c r="BM106" s="259">
        <f t="shared" si="135"/>
        <v>-211872.86999999965</v>
      </c>
      <c r="BN106" s="259">
        <f t="shared" si="135"/>
        <v>-960398.06999999983</v>
      </c>
      <c r="BO106" s="259">
        <f t="shared" si="135"/>
        <v>-105205.7799999998</v>
      </c>
      <c r="BP106" s="259">
        <f t="shared" si="135"/>
        <v>69622.94000000041</v>
      </c>
      <c r="BQ106" s="259">
        <f t="shared" si="135"/>
        <v>-3217264.1199999996</v>
      </c>
      <c r="BR106" s="259">
        <f t="shared" si="135"/>
        <v>-818537.65000000037</v>
      </c>
    </row>
    <row r="107" spans="1:70" x14ac:dyDescent="0.3">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3">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c r="AM108" s="326"/>
      <c r="AN108" s="326"/>
      <c r="AO108" s="326"/>
      <c r="AP108" s="326"/>
      <c r="AQ108" s="326"/>
      <c r="AR108" s="326"/>
      <c r="AS108" s="326"/>
      <c r="AT108" s="326"/>
      <c r="AU108" s="326"/>
      <c r="AV108" s="326"/>
      <c r="AW108" s="120">
        <f t="shared" ref="AW108:BF112" si="136">C108-O108</f>
        <v>-5045</v>
      </c>
      <c r="AX108" s="120">
        <f t="shared" si="136"/>
        <v>-249</v>
      </c>
      <c r="AY108" s="120">
        <f t="shared" si="136"/>
        <v>1883</v>
      </c>
      <c r="AZ108" s="120">
        <f t="shared" si="136"/>
        <v>-10250</v>
      </c>
      <c r="BA108" s="120">
        <f t="shared" si="136"/>
        <v>77</v>
      </c>
      <c r="BB108" s="120">
        <f t="shared" si="136"/>
        <v>-1471</v>
      </c>
      <c r="BC108" s="121">
        <f t="shared" si="136"/>
        <v>-1931</v>
      </c>
      <c r="BD108" s="121">
        <f t="shared" si="136"/>
        <v>746</v>
      </c>
      <c r="BE108" s="121">
        <f t="shared" si="136"/>
        <v>-1730</v>
      </c>
      <c r="BF108" s="261">
        <f t="shared" si="136"/>
        <v>-2085</v>
      </c>
      <c r="BG108" s="261">
        <f t="shared" ref="BG108:BP112" si="137">M108-Y108</f>
        <v>-866</v>
      </c>
      <c r="BH108" s="261">
        <f t="shared" si="137"/>
        <v>3280</v>
      </c>
      <c r="BI108" s="261">
        <f t="shared" si="137"/>
        <v>-4139</v>
      </c>
      <c r="BJ108" s="261">
        <f t="shared" si="137"/>
        <v>2135</v>
      </c>
      <c r="BK108" s="261">
        <f t="shared" si="137"/>
        <v>-11835</v>
      </c>
      <c r="BL108" s="261">
        <f t="shared" si="137"/>
        <v>-5972</v>
      </c>
      <c r="BM108" s="261">
        <f t="shared" si="137"/>
        <v>-3662</v>
      </c>
      <c r="BN108" s="261">
        <f t="shared" si="137"/>
        <v>-13872</v>
      </c>
      <c r="BO108" s="261">
        <f t="shared" si="137"/>
        <v>-5341</v>
      </c>
      <c r="BP108" s="261">
        <f t="shared" si="137"/>
        <v>-4938</v>
      </c>
      <c r="BQ108" s="261">
        <f t="shared" ref="BQ108:BZ112" si="138">W108-AI108</f>
        <v>-19520</v>
      </c>
      <c r="BR108" s="261">
        <f t="shared" si="138"/>
        <v>-559</v>
      </c>
    </row>
    <row r="109" spans="1:70" x14ac:dyDescent="0.3">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36"/>
        <v>-2676</v>
      </c>
      <c r="AX109" s="120">
        <f t="shared" si="136"/>
        <v>2804</v>
      </c>
      <c r="AY109" s="120">
        <f t="shared" si="136"/>
        <v>1702</v>
      </c>
      <c r="AZ109" s="120">
        <f t="shared" si="136"/>
        <v>-2838</v>
      </c>
      <c r="BA109" s="120">
        <f t="shared" si="136"/>
        <v>-303</v>
      </c>
      <c r="BB109" s="120">
        <f t="shared" si="136"/>
        <v>600</v>
      </c>
      <c r="BC109" s="121">
        <f t="shared" si="136"/>
        <v>323</v>
      </c>
      <c r="BD109" s="121">
        <f t="shared" si="136"/>
        <v>683</v>
      </c>
      <c r="BE109" s="121">
        <f t="shared" si="136"/>
        <v>1322</v>
      </c>
      <c r="BF109" s="261">
        <f t="shared" si="136"/>
        <v>491</v>
      </c>
      <c r="BG109" s="261">
        <f t="shared" si="137"/>
        <v>4822</v>
      </c>
      <c r="BH109" s="261">
        <f t="shared" si="137"/>
        <v>2420</v>
      </c>
      <c r="BI109" s="261">
        <f t="shared" si="137"/>
        <v>249</v>
      </c>
      <c r="BJ109" s="261">
        <f t="shared" si="137"/>
        <v>-4103</v>
      </c>
      <c r="BK109" s="261">
        <f t="shared" si="137"/>
        <v>8029</v>
      </c>
      <c r="BL109" s="261">
        <f t="shared" si="137"/>
        <v>8259</v>
      </c>
      <c r="BM109" s="261">
        <f t="shared" si="137"/>
        <v>3985</v>
      </c>
      <c r="BN109" s="261">
        <f t="shared" si="137"/>
        <v>3239</v>
      </c>
      <c r="BO109" s="261">
        <f t="shared" si="137"/>
        <v>3654</v>
      </c>
      <c r="BP109" s="261">
        <f t="shared" si="137"/>
        <v>3666</v>
      </c>
      <c r="BQ109" s="261">
        <f t="shared" si="138"/>
        <v>3130</v>
      </c>
      <c r="BR109" s="261">
        <f t="shared" si="138"/>
        <v>4775</v>
      </c>
    </row>
    <row r="110" spans="1:70" x14ac:dyDescent="0.3">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36"/>
        <v>-619</v>
      </c>
      <c r="AX110" s="120">
        <f t="shared" si="136"/>
        <v>406</v>
      </c>
      <c r="AY110" s="120">
        <f t="shared" si="136"/>
        <v>247</v>
      </c>
      <c r="AZ110" s="120">
        <f t="shared" si="136"/>
        <v>-971</v>
      </c>
      <c r="BA110" s="120">
        <f t="shared" si="136"/>
        <v>8</v>
      </c>
      <c r="BB110" s="120">
        <f t="shared" si="136"/>
        <v>-125</v>
      </c>
      <c r="BC110" s="121">
        <f t="shared" si="136"/>
        <v>-177</v>
      </c>
      <c r="BD110" s="121">
        <f t="shared" si="136"/>
        <v>222</v>
      </c>
      <c r="BE110" s="121">
        <f t="shared" si="136"/>
        <v>-86</v>
      </c>
      <c r="BF110" s="261">
        <f t="shared" si="136"/>
        <v>-14</v>
      </c>
      <c r="BG110" s="261">
        <f t="shared" si="137"/>
        <v>-241</v>
      </c>
      <c r="BH110" s="261">
        <f t="shared" si="137"/>
        <v>302</v>
      </c>
      <c r="BI110" s="261">
        <f t="shared" si="137"/>
        <v>-590</v>
      </c>
      <c r="BJ110" s="261">
        <f t="shared" si="137"/>
        <v>-415</v>
      </c>
      <c r="BK110" s="261">
        <f t="shared" si="137"/>
        <v>2709</v>
      </c>
      <c r="BL110" s="261">
        <f t="shared" si="137"/>
        <v>3920</v>
      </c>
      <c r="BM110" s="261">
        <f t="shared" si="137"/>
        <v>3094</v>
      </c>
      <c r="BN110" s="261">
        <f t="shared" si="137"/>
        <v>3053</v>
      </c>
      <c r="BO110" s="261">
        <f t="shared" si="137"/>
        <v>3107</v>
      </c>
      <c r="BP110" s="261">
        <f t="shared" si="137"/>
        <v>2979</v>
      </c>
      <c r="BQ110" s="261">
        <f t="shared" si="138"/>
        <v>2659</v>
      </c>
      <c r="BR110" s="261">
        <f t="shared" si="138"/>
        <v>3469</v>
      </c>
    </row>
    <row r="111" spans="1:70" x14ac:dyDescent="0.3">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36"/>
        <v>-49</v>
      </c>
      <c r="AX111" s="120">
        <f t="shared" si="136"/>
        <v>124</v>
      </c>
      <c r="AY111" s="120">
        <f t="shared" si="136"/>
        <v>84</v>
      </c>
      <c r="AZ111" s="120">
        <f t="shared" si="136"/>
        <v>-130</v>
      </c>
      <c r="BA111" s="120">
        <f t="shared" si="136"/>
        <v>52</v>
      </c>
      <c r="BB111" s="120">
        <f t="shared" si="136"/>
        <v>19</v>
      </c>
      <c r="BC111" s="121">
        <f t="shared" si="136"/>
        <v>-26</v>
      </c>
      <c r="BD111" s="121">
        <f t="shared" si="136"/>
        <v>81</v>
      </c>
      <c r="BE111" s="121">
        <f t="shared" si="136"/>
        <v>9</v>
      </c>
      <c r="BF111" s="261">
        <f t="shared" si="136"/>
        <v>34</v>
      </c>
      <c r="BG111" s="261">
        <f t="shared" si="137"/>
        <v>-34</v>
      </c>
      <c r="BH111" s="261">
        <f t="shared" si="137"/>
        <v>22</v>
      </c>
      <c r="BI111" s="261">
        <f t="shared" si="137"/>
        <v>-182</v>
      </c>
      <c r="BJ111" s="261">
        <f t="shared" si="137"/>
        <v>-44</v>
      </c>
      <c r="BK111" s="261">
        <f t="shared" si="137"/>
        <v>402</v>
      </c>
      <c r="BL111" s="261">
        <f t="shared" si="137"/>
        <v>608</v>
      </c>
      <c r="BM111" s="261">
        <f t="shared" si="137"/>
        <v>506</v>
      </c>
      <c r="BN111" s="261">
        <f t="shared" si="137"/>
        <v>470</v>
      </c>
      <c r="BO111" s="261">
        <f t="shared" si="137"/>
        <v>497</v>
      </c>
      <c r="BP111" s="261">
        <f t="shared" si="137"/>
        <v>456</v>
      </c>
      <c r="BQ111" s="261">
        <f t="shared" si="138"/>
        <v>397</v>
      </c>
      <c r="BR111" s="261">
        <f t="shared" si="138"/>
        <v>528</v>
      </c>
    </row>
    <row r="112" spans="1:70" x14ac:dyDescent="0.3">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36"/>
        <v>0</v>
      </c>
      <c r="AX112" s="120">
        <f t="shared" si="136"/>
        <v>13</v>
      </c>
      <c r="AY112" s="120">
        <f t="shared" si="136"/>
        <v>-7</v>
      </c>
      <c r="AZ112" s="120">
        <f t="shared" si="136"/>
        <v>-8</v>
      </c>
      <c r="BA112" s="120">
        <f t="shared" si="136"/>
        <v>2</v>
      </c>
      <c r="BB112" s="120">
        <f t="shared" si="136"/>
        <v>1</v>
      </c>
      <c r="BC112" s="121">
        <f t="shared" si="136"/>
        <v>7</v>
      </c>
      <c r="BD112" s="121">
        <f t="shared" si="136"/>
        <v>-11</v>
      </c>
      <c r="BE112" s="121">
        <f t="shared" si="136"/>
        <v>6</v>
      </c>
      <c r="BF112" s="261">
        <f t="shared" si="136"/>
        <v>-1</v>
      </c>
      <c r="BG112" s="261">
        <f t="shared" si="137"/>
        <v>-4</v>
      </c>
      <c r="BH112" s="261">
        <f t="shared" si="137"/>
        <v>1</v>
      </c>
      <c r="BI112" s="261">
        <f t="shared" si="137"/>
        <v>-21</v>
      </c>
      <c r="BJ112" s="261">
        <f t="shared" si="137"/>
        <v>-3</v>
      </c>
      <c r="BK112" s="261">
        <f t="shared" si="137"/>
        <v>18</v>
      </c>
      <c r="BL112" s="261">
        <f t="shared" si="137"/>
        <v>36</v>
      </c>
      <c r="BM112" s="261">
        <f t="shared" si="137"/>
        <v>32</v>
      </c>
      <c r="BN112" s="261">
        <f t="shared" si="137"/>
        <v>29</v>
      </c>
      <c r="BO112" s="261">
        <f t="shared" si="137"/>
        <v>28</v>
      </c>
      <c r="BP112" s="261">
        <f t="shared" si="137"/>
        <v>31</v>
      </c>
      <c r="BQ112" s="261">
        <f t="shared" si="138"/>
        <v>20</v>
      </c>
      <c r="BR112" s="261">
        <f t="shared" si="138"/>
        <v>33</v>
      </c>
    </row>
    <row r="113" spans="1:70" ht="15" thickBot="1" x14ac:dyDescent="0.35">
      <c r="A113" s="4"/>
      <c r="B113" s="37" t="s">
        <v>41</v>
      </c>
      <c r="C113" s="122">
        <f>SUM(C108:C112)</f>
        <v>42353</v>
      </c>
      <c r="D113" s="60">
        <f>SUM(D108:D112)</f>
        <v>44547</v>
      </c>
      <c r="E113" s="60">
        <f t="shared" ref="E113:BD113" si="139">SUM(E108:E112)</f>
        <v>44377</v>
      </c>
      <c r="F113" s="60">
        <f t="shared" si="139"/>
        <v>37017</v>
      </c>
      <c r="G113" s="60">
        <f t="shared" si="139"/>
        <v>38500</v>
      </c>
      <c r="H113" s="60">
        <f t="shared" si="139"/>
        <v>35554</v>
      </c>
      <c r="I113" s="60">
        <f t="shared" si="139"/>
        <v>35608</v>
      </c>
      <c r="J113" s="60">
        <f t="shared" si="139"/>
        <v>39386</v>
      </c>
      <c r="K113" s="60">
        <f t="shared" si="139"/>
        <v>32097</v>
      </c>
      <c r="L113" s="163">
        <f t="shared" si="139"/>
        <v>43183</v>
      </c>
      <c r="M113" s="60">
        <f t="shared" si="139"/>
        <v>43849</v>
      </c>
      <c r="N113" s="60">
        <f t="shared" si="139"/>
        <v>44561</v>
      </c>
      <c r="O113" s="60">
        <f t="shared" si="139"/>
        <v>50742</v>
      </c>
      <c r="P113" s="60">
        <f t="shared" si="139"/>
        <v>41449</v>
      </c>
      <c r="Q113" s="60">
        <f t="shared" si="139"/>
        <v>40468</v>
      </c>
      <c r="R113" s="60">
        <f t="shared" si="139"/>
        <v>51214</v>
      </c>
      <c r="S113" s="60">
        <f t="shared" si="139"/>
        <v>38664</v>
      </c>
      <c r="T113" s="60">
        <f t="shared" si="139"/>
        <v>36530</v>
      </c>
      <c r="U113" s="187">
        <f t="shared" si="139"/>
        <v>37412</v>
      </c>
      <c r="V113" s="187">
        <f t="shared" si="139"/>
        <v>37665</v>
      </c>
      <c r="W113" s="187">
        <f t="shared" ref="W113:AB113" si="140">SUM(W108:W112)</f>
        <v>32576</v>
      </c>
      <c r="X113" s="59">
        <f t="shared" si="140"/>
        <v>44758</v>
      </c>
      <c r="Y113" s="59">
        <f t="shared" si="140"/>
        <v>40172</v>
      </c>
      <c r="Z113" s="59">
        <f t="shared" si="140"/>
        <v>38536</v>
      </c>
      <c r="AA113" s="59">
        <f t="shared" si="140"/>
        <v>55425</v>
      </c>
      <c r="AB113" s="59">
        <f t="shared" si="140"/>
        <v>43879</v>
      </c>
      <c r="AC113" s="163">
        <f t="shared" ref="AC113:AI113" si="141">SUM(AC108:AC112)</f>
        <v>41145</v>
      </c>
      <c r="AD113" s="163">
        <f t="shared" si="141"/>
        <v>44363</v>
      </c>
      <c r="AE113" s="163">
        <f t="shared" si="141"/>
        <v>34709</v>
      </c>
      <c r="AF113" s="163">
        <f t="shared" si="141"/>
        <v>43611</v>
      </c>
      <c r="AG113" s="163">
        <f t="shared" si="141"/>
        <v>35467</v>
      </c>
      <c r="AH113" s="163">
        <f t="shared" si="141"/>
        <v>35471</v>
      </c>
      <c r="AI113" s="163">
        <f t="shared" si="141"/>
        <v>45890</v>
      </c>
      <c r="AJ113" s="173">
        <f t="shared" ref="AJ113:AK113" si="142">SUM(AJ108:AJ112)</f>
        <v>36512</v>
      </c>
      <c r="AK113" s="163">
        <f t="shared" si="142"/>
        <v>38422</v>
      </c>
      <c r="AL113" s="252"/>
      <c r="AM113" s="252"/>
      <c r="AN113" s="252"/>
      <c r="AO113" s="252"/>
      <c r="AP113" s="252"/>
      <c r="AQ113" s="252"/>
      <c r="AR113" s="252"/>
      <c r="AS113" s="252"/>
      <c r="AT113" s="252"/>
      <c r="AU113" s="252"/>
      <c r="AV113" s="252"/>
      <c r="AW113" s="60">
        <f t="shared" si="139"/>
        <v>-8389</v>
      </c>
      <c r="AX113" s="60">
        <f t="shared" si="139"/>
        <v>3098</v>
      </c>
      <c r="AY113" s="60">
        <f t="shared" si="139"/>
        <v>3909</v>
      </c>
      <c r="AZ113" s="60">
        <f t="shared" si="139"/>
        <v>-14197</v>
      </c>
      <c r="BA113" s="60">
        <f t="shared" si="139"/>
        <v>-164</v>
      </c>
      <c r="BB113" s="60">
        <f t="shared" si="139"/>
        <v>-976</v>
      </c>
      <c r="BC113" s="59">
        <f t="shared" si="139"/>
        <v>-1804</v>
      </c>
      <c r="BD113" s="59">
        <f t="shared" si="139"/>
        <v>1721</v>
      </c>
      <c r="BE113" s="59">
        <f>SUM(BE108:BE112)</f>
        <v>-479</v>
      </c>
      <c r="BF113" s="262">
        <f>SUM(BF108:BF112)</f>
        <v>-1575</v>
      </c>
      <c r="BG113" s="261">
        <f t="shared" ref="BG113:BR113" si="143">M113-Y113</f>
        <v>3677</v>
      </c>
      <c r="BH113" s="261">
        <f t="shared" si="143"/>
        <v>6025</v>
      </c>
      <c r="BI113" s="261">
        <f t="shared" si="143"/>
        <v>-4683</v>
      </c>
      <c r="BJ113" s="261">
        <f t="shared" si="143"/>
        <v>-2430</v>
      </c>
      <c r="BK113" s="261">
        <f t="shared" si="143"/>
        <v>-677</v>
      </c>
      <c r="BL113" s="261">
        <f t="shared" si="143"/>
        <v>6851</v>
      </c>
      <c r="BM113" s="261">
        <f t="shared" si="143"/>
        <v>3955</v>
      </c>
      <c r="BN113" s="261">
        <f t="shared" si="143"/>
        <v>-7081</v>
      </c>
      <c r="BO113" s="261">
        <f t="shared" si="143"/>
        <v>1945</v>
      </c>
      <c r="BP113" s="261">
        <f t="shared" si="143"/>
        <v>2194</v>
      </c>
      <c r="BQ113" s="261">
        <f t="shared" si="143"/>
        <v>-13314</v>
      </c>
      <c r="BR113" s="261">
        <f t="shared" si="143"/>
        <v>8246</v>
      </c>
    </row>
    <row r="114" spans="1:70" x14ac:dyDescent="0.3">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3">
      <c r="A115" s="4"/>
      <c r="B115" s="35" t="s">
        <v>36</v>
      </c>
      <c r="C115" s="97">
        <f>C94-C101</f>
        <v>1095955.7199999997</v>
      </c>
      <c r="D115" s="89">
        <f>D94-D101</f>
        <v>-583025.21</v>
      </c>
      <c r="E115" s="89">
        <f t="shared" ref="E115:V115" si="144">E94-E101</f>
        <v>-1273980.9700000002</v>
      </c>
      <c r="F115" s="89">
        <f t="shared" si="144"/>
        <v>-754083.29</v>
      </c>
      <c r="G115" s="89">
        <f t="shared" si="144"/>
        <v>-678775.79</v>
      </c>
      <c r="H115" s="89">
        <f t="shared" si="144"/>
        <v>-308283.56000000006</v>
      </c>
      <c r="I115" s="89">
        <f t="shared" si="144"/>
        <v>-186856.56000000006</v>
      </c>
      <c r="J115" s="89">
        <f t="shared" si="144"/>
        <v>-177026.30000000005</v>
      </c>
      <c r="K115" s="89">
        <f t="shared" si="144"/>
        <v>1461687.17</v>
      </c>
      <c r="L115" s="99">
        <f t="shared" si="144"/>
        <v>2530458.0699999998</v>
      </c>
      <c r="M115" s="89">
        <f t="shared" si="144"/>
        <v>2773012.87</v>
      </c>
      <c r="N115" s="87">
        <f>N94-N101</f>
        <v>767793.09999999963</v>
      </c>
      <c r="O115" s="89">
        <f t="shared" si="144"/>
        <v>-64992.240000000224</v>
      </c>
      <c r="P115" s="89">
        <f t="shared" si="144"/>
        <v>-5602.1299999998882</v>
      </c>
      <c r="Q115" s="89">
        <f t="shared" si="144"/>
        <v>-98451.459999999963</v>
      </c>
      <c r="R115" s="89">
        <f t="shared" si="144"/>
        <v>-2175016.9900000002</v>
      </c>
      <c r="S115" s="89">
        <f t="shared" si="144"/>
        <v>-678991.34000000008</v>
      </c>
      <c r="T115" s="89">
        <f t="shared" si="144"/>
        <v>-293801.89999999991</v>
      </c>
      <c r="U115" s="189">
        <f t="shared" si="144"/>
        <v>-212622.34999999986</v>
      </c>
      <c r="V115" s="189">
        <f t="shared" si="144"/>
        <v>-104017.12000000011</v>
      </c>
      <c r="W115" s="189">
        <f t="shared" ref="W115:AC119" si="145">W94-W101</f>
        <v>1021609.78</v>
      </c>
      <c r="X115" s="78">
        <f t="shared" si="145"/>
        <v>2046329.6</v>
      </c>
      <c r="Y115" s="78">
        <f t="shared" si="145"/>
        <v>3370052.33</v>
      </c>
      <c r="Z115" s="78">
        <f t="shared" si="145"/>
        <v>2309745.63</v>
      </c>
      <c r="AA115" s="78">
        <f t="shared" si="145"/>
        <v>-734639.65000000037</v>
      </c>
      <c r="AB115" s="78">
        <f t="shared" si="145"/>
        <v>-184691.5</v>
      </c>
      <c r="AC115" s="78">
        <f t="shared" si="145"/>
        <v>-2887691.1799999997</v>
      </c>
      <c r="AD115" s="78">
        <f t="shared" ref="AD115:AI119" si="146">AD94-AD101</f>
        <v>-4011621.1100000003</v>
      </c>
      <c r="AE115" s="78">
        <f t="shared" si="146"/>
        <v>-2091890.44</v>
      </c>
      <c r="AF115" s="78">
        <f t="shared" si="146"/>
        <v>-2155325.0099999998</v>
      </c>
      <c r="AG115" s="78">
        <f t="shared" si="146"/>
        <v>-1200665.1000000001</v>
      </c>
      <c r="AH115" s="78">
        <f t="shared" si="146"/>
        <v>-1096308.5499999998</v>
      </c>
      <c r="AI115" s="78">
        <f t="shared" si="146"/>
        <v>-2741657.08</v>
      </c>
      <c r="AJ115" s="189">
        <f t="shared" ref="AJ115:AK115" si="147">AJ94-AJ101</f>
        <v>1374531.9400000004</v>
      </c>
      <c r="AK115" s="110">
        <f t="shared" si="147"/>
        <v>202614.16000000015</v>
      </c>
      <c r="AL115" s="98"/>
      <c r="AM115" s="98"/>
      <c r="AN115" s="98"/>
      <c r="AO115" s="98"/>
      <c r="AP115" s="98"/>
      <c r="AQ115" s="98"/>
      <c r="AR115" s="98"/>
      <c r="AS115" s="98"/>
      <c r="AT115" s="98"/>
      <c r="AU115" s="98"/>
      <c r="AV115" s="98"/>
      <c r="AW115" s="89">
        <f t="shared" ref="AW115:BF119" si="148">C115-O115</f>
        <v>1160947.96</v>
      </c>
      <c r="AX115" s="89">
        <f t="shared" si="148"/>
        <v>-577423.08000000007</v>
      </c>
      <c r="AY115" s="89">
        <f t="shared" si="148"/>
        <v>-1175529.5100000002</v>
      </c>
      <c r="AZ115" s="89">
        <f t="shared" si="148"/>
        <v>1420933.7000000002</v>
      </c>
      <c r="BA115" s="89">
        <f t="shared" si="148"/>
        <v>215.55000000004657</v>
      </c>
      <c r="BB115" s="89">
        <f t="shared" si="148"/>
        <v>-14481.660000000149</v>
      </c>
      <c r="BC115" s="88">
        <f t="shared" si="148"/>
        <v>25765.789999999804</v>
      </c>
      <c r="BD115" s="88">
        <f t="shared" si="148"/>
        <v>-73009.179999999935</v>
      </c>
      <c r="BE115" s="88">
        <f t="shared" si="148"/>
        <v>440077.3899999999</v>
      </c>
      <c r="BF115" s="259">
        <f t="shared" si="148"/>
        <v>484128.46999999974</v>
      </c>
      <c r="BG115" s="259">
        <f t="shared" ref="BG115:BP119" si="149">M115-Y115</f>
        <v>-597039.46</v>
      </c>
      <c r="BH115" s="259">
        <f t="shared" si="149"/>
        <v>-1541952.5300000003</v>
      </c>
      <c r="BI115" s="259">
        <f t="shared" si="149"/>
        <v>669647.41000000015</v>
      </c>
      <c r="BJ115" s="259">
        <f t="shared" si="149"/>
        <v>179089.37000000011</v>
      </c>
      <c r="BK115" s="259">
        <f t="shared" si="149"/>
        <v>2789239.7199999997</v>
      </c>
      <c r="BL115" s="259">
        <f t="shared" si="149"/>
        <v>1836604.12</v>
      </c>
      <c r="BM115" s="259">
        <f t="shared" si="149"/>
        <v>1412899.0999999999</v>
      </c>
      <c r="BN115" s="259">
        <f t="shared" si="149"/>
        <v>1861523.1099999999</v>
      </c>
      <c r="BO115" s="259">
        <f t="shared" si="149"/>
        <v>988042.75000000023</v>
      </c>
      <c r="BP115" s="259">
        <f t="shared" si="149"/>
        <v>992291.4299999997</v>
      </c>
      <c r="BQ115" s="259">
        <f t="shared" ref="BQ115:BZ119" si="150">W115-AI115</f>
        <v>3763266.8600000003</v>
      </c>
      <c r="BR115" s="259">
        <f t="shared" si="150"/>
        <v>671797.65999999968</v>
      </c>
    </row>
    <row r="116" spans="1:70" x14ac:dyDescent="0.3">
      <c r="A116" s="4"/>
      <c r="B116" s="35" t="s">
        <v>37</v>
      </c>
      <c r="C116" s="97">
        <f t="shared" ref="C116:D119" si="151">C95-C102</f>
        <v>180782.34000000008</v>
      </c>
      <c r="D116" s="89">
        <f t="shared" si="151"/>
        <v>-247261.17999999993</v>
      </c>
      <c r="E116" s="89">
        <f t="shared" ref="E116:V116" si="152">E95-E102</f>
        <v>-604845.89999999991</v>
      </c>
      <c r="F116" s="89">
        <f t="shared" si="152"/>
        <v>-46128.419999999984</v>
      </c>
      <c r="G116" s="89">
        <f t="shared" si="152"/>
        <v>-44653.66</v>
      </c>
      <c r="H116" s="89">
        <f t="shared" si="152"/>
        <v>-20446.579999999987</v>
      </c>
      <c r="I116" s="89">
        <f t="shared" si="152"/>
        <v>13193.200000000012</v>
      </c>
      <c r="J116" s="89">
        <f t="shared" si="152"/>
        <v>36293.649999999994</v>
      </c>
      <c r="K116" s="89">
        <f t="shared" si="152"/>
        <v>294874.34999999998</v>
      </c>
      <c r="L116" s="99">
        <f t="shared" si="152"/>
        <v>577135.22</v>
      </c>
      <c r="M116" s="89">
        <f t="shared" si="152"/>
        <v>58989.330000000075</v>
      </c>
      <c r="N116" s="87">
        <f t="shared" si="152"/>
        <v>39711.429999999935</v>
      </c>
      <c r="O116" s="89">
        <f t="shared" si="152"/>
        <v>-90617.340000000084</v>
      </c>
      <c r="P116" s="89">
        <f t="shared" si="152"/>
        <v>376579.66000000003</v>
      </c>
      <c r="Q116" s="89">
        <f t="shared" si="152"/>
        <v>-100223.19999999995</v>
      </c>
      <c r="R116" s="89">
        <f t="shared" si="152"/>
        <v>-273055.37</v>
      </c>
      <c r="S116" s="89">
        <f t="shared" si="152"/>
        <v>-131951.63</v>
      </c>
      <c r="T116" s="89">
        <f t="shared" si="152"/>
        <v>33110.640000000014</v>
      </c>
      <c r="U116" s="88">
        <f t="shared" si="152"/>
        <v>51725.449999999983</v>
      </c>
      <c r="V116" s="189">
        <f t="shared" si="152"/>
        <v>104036.15</v>
      </c>
      <c r="W116" s="189">
        <f t="shared" si="145"/>
        <v>373824.9</v>
      </c>
      <c r="X116" s="78">
        <f t="shared" si="145"/>
        <v>624483.18999999994</v>
      </c>
      <c r="Y116" s="78">
        <f t="shared" si="145"/>
        <v>846437.88</v>
      </c>
      <c r="Z116" s="78">
        <f t="shared" si="145"/>
        <v>558372.38</v>
      </c>
      <c r="AA116" s="78">
        <f t="shared" si="145"/>
        <v>-281689.99</v>
      </c>
      <c r="AB116" s="78">
        <f t="shared" ref="AB116:AC119" si="153">AB95-AB102</f>
        <v>-820226.74</v>
      </c>
      <c r="AC116" s="78">
        <f t="shared" si="153"/>
        <v>564271</v>
      </c>
      <c r="AD116" s="78">
        <f t="shared" si="146"/>
        <v>247702.00999999998</v>
      </c>
      <c r="AE116" s="78">
        <f t="shared" si="146"/>
        <v>169120</v>
      </c>
      <c r="AF116" s="78">
        <f t="shared" si="146"/>
        <v>239074</v>
      </c>
      <c r="AG116" s="78">
        <f t="shared" si="146"/>
        <v>212229</v>
      </c>
      <c r="AH116" s="78">
        <f t="shared" ref="AH116:AI116" si="154">AH95-AH102</f>
        <v>229178</v>
      </c>
      <c r="AI116" s="78">
        <f t="shared" si="154"/>
        <v>607293</v>
      </c>
      <c r="AJ116" s="189">
        <f t="shared" ref="AJ116:AK116" si="155">AJ95-AJ102</f>
        <v>1351125</v>
      </c>
      <c r="AK116" s="110">
        <f t="shared" si="155"/>
        <v>1872527</v>
      </c>
      <c r="AL116" s="98"/>
      <c r="AM116" s="98"/>
      <c r="AN116" s="98"/>
      <c r="AO116" s="98"/>
      <c r="AP116" s="98"/>
      <c r="AQ116" s="98"/>
      <c r="AR116" s="98"/>
      <c r="AS116" s="98"/>
      <c r="AT116" s="98"/>
      <c r="AU116" s="98"/>
      <c r="AV116" s="98"/>
      <c r="AW116" s="89">
        <f t="shared" si="148"/>
        <v>271399.68000000017</v>
      </c>
      <c r="AX116" s="89">
        <f t="shared" si="148"/>
        <v>-623840.84</v>
      </c>
      <c r="AY116" s="89">
        <f t="shared" si="148"/>
        <v>-504622.69999999995</v>
      </c>
      <c r="AZ116" s="89">
        <f t="shared" si="148"/>
        <v>226926.95</v>
      </c>
      <c r="BA116" s="89">
        <f t="shared" si="148"/>
        <v>87297.97</v>
      </c>
      <c r="BB116" s="89">
        <f t="shared" si="148"/>
        <v>-53557.22</v>
      </c>
      <c r="BC116" s="88">
        <f t="shared" si="148"/>
        <v>-38532.249999999971</v>
      </c>
      <c r="BD116" s="88">
        <f t="shared" si="148"/>
        <v>-67742.5</v>
      </c>
      <c r="BE116" s="88">
        <f t="shared" si="148"/>
        <v>-78950.550000000047</v>
      </c>
      <c r="BF116" s="259">
        <f t="shared" si="148"/>
        <v>-47347.969999999972</v>
      </c>
      <c r="BG116" s="259">
        <f t="shared" si="149"/>
        <v>-787448.54999999993</v>
      </c>
      <c r="BH116" s="259">
        <f t="shared" si="149"/>
        <v>-518660.95000000007</v>
      </c>
      <c r="BI116" s="259">
        <f t="shared" si="149"/>
        <v>191072.64999999991</v>
      </c>
      <c r="BJ116" s="259">
        <f t="shared" si="149"/>
        <v>1196806.3999999999</v>
      </c>
      <c r="BK116" s="259">
        <f t="shared" si="149"/>
        <v>-664494.19999999995</v>
      </c>
      <c r="BL116" s="259">
        <f t="shared" si="149"/>
        <v>-520757.38</v>
      </c>
      <c r="BM116" s="259">
        <f t="shared" si="149"/>
        <v>-301071.63</v>
      </c>
      <c r="BN116" s="259">
        <f t="shared" si="149"/>
        <v>-205963.36</v>
      </c>
      <c r="BO116" s="259">
        <f t="shared" si="149"/>
        <v>-160503.55000000002</v>
      </c>
      <c r="BP116" s="259">
        <f t="shared" si="149"/>
        <v>-125141.85</v>
      </c>
      <c r="BQ116" s="259">
        <f t="shared" si="150"/>
        <v>-233468.09999999998</v>
      </c>
      <c r="BR116" s="259">
        <f t="shared" si="150"/>
        <v>-726641.81</v>
      </c>
    </row>
    <row r="117" spans="1:70" x14ac:dyDescent="0.3">
      <c r="A117" s="4"/>
      <c r="B117" s="35" t="s">
        <v>38</v>
      </c>
      <c r="C117" s="97">
        <f t="shared" si="151"/>
        <v>36741.139999999898</v>
      </c>
      <c r="D117" s="89">
        <f t="shared" si="151"/>
        <v>-329815.71999999997</v>
      </c>
      <c r="E117" s="89">
        <f t="shared" ref="E117:V117" si="156">E96-E103</f>
        <v>-272123.66000000003</v>
      </c>
      <c r="F117" s="89">
        <f t="shared" si="156"/>
        <v>-126996.37</v>
      </c>
      <c r="G117" s="89">
        <f t="shared" si="156"/>
        <v>-65639.06</v>
      </c>
      <c r="H117" s="89">
        <f t="shared" si="156"/>
        <v>-20065.059999999998</v>
      </c>
      <c r="I117" s="89">
        <f t="shared" si="156"/>
        <v>3621.7699999999895</v>
      </c>
      <c r="J117" s="89">
        <f t="shared" si="156"/>
        <v>-3837.5899999999965</v>
      </c>
      <c r="K117" s="89">
        <f t="shared" si="156"/>
        <v>221984.58</v>
      </c>
      <c r="L117" s="99">
        <f t="shared" si="156"/>
        <v>419358.02</v>
      </c>
      <c r="M117" s="89">
        <f t="shared" si="156"/>
        <v>545557.32999999996</v>
      </c>
      <c r="N117" s="87">
        <f t="shared" si="156"/>
        <v>-36967.419999999925</v>
      </c>
      <c r="O117" s="89">
        <f t="shared" si="156"/>
        <v>-237559.06000000006</v>
      </c>
      <c r="P117" s="89">
        <f t="shared" si="156"/>
        <v>-103259.83999999997</v>
      </c>
      <c r="Q117" s="89">
        <f t="shared" si="156"/>
        <v>-126114.76000000001</v>
      </c>
      <c r="R117" s="89">
        <f t="shared" si="156"/>
        <v>-466460.56999999995</v>
      </c>
      <c r="S117" s="89">
        <f>S96-S103</f>
        <v>-98781.25</v>
      </c>
      <c r="T117" s="89">
        <f t="shared" si="156"/>
        <v>-48814.850000000006</v>
      </c>
      <c r="U117" s="88">
        <f t="shared" si="156"/>
        <v>-86039.18</v>
      </c>
      <c r="V117" s="189">
        <f t="shared" si="156"/>
        <v>6367.4100000000035</v>
      </c>
      <c r="W117" s="189">
        <f t="shared" si="145"/>
        <v>185753.67</v>
      </c>
      <c r="X117" s="78">
        <f t="shared" si="145"/>
        <v>363580.6</v>
      </c>
      <c r="Y117" s="78">
        <f t="shared" si="145"/>
        <v>586182.5</v>
      </c>
      <c r="Z117" s="78">
        <f t="shared" si="145"/>
        <v>249432.33000000007</v>
      </c>
      <c r="AA117" s="78">
        <f t="shared" si="145"/>
        <v>-516175.3600000001</v>
      </c>
      <c r="AB117" s="78">
        <f t="shared" si="153"/>
        <v>-347373.53</v>
      </c>
      <c r="AC117" s="78">
        <f t="shared" si="153"/>
        <v>492665</v>
      </c>
      <c r="AD117" s="78">
        <f t="shared" si="146"/>
        <v>239363</v>
      </c>
      <c r="AE117" s="78">
        <f t="shared" si="146"/>
        <v>185051</v>
      </c>
      <c r="AF117" s="78">
        <f t="shared" si="146"/>
        <v>193515</v>
      </c>
      <c r="AG117" s="78">
        <f t="shared" si="146"/>
        <v>200269</v>
      </c>
      <c r="AH117" s="78">
        <f t="shared" ref="AH117:AI117" si="157">AH96-AH103</f>
        <v>202701</v>
      </c>
      <c r="AI117" s="78">
        <f t="shared" si="157"/>
        <v>438898</v>
      </c>
      <c r="AJ117" s="189">
        <f t="shared" ref="AJ117:AK117" si="158">AJ96-AJ103</f>
        <v>1175731</v>
      </c>
      <c r="AK117" s="110">
        <f t="shared" si="158"/>
        <v>1822448</v>
      </c>
      <c r="AL117" s="98"/>
      <c r="AM117" s="98"/>
      <c r="AN117" s="98"/>
      <c r="AO117" s="98"/>
      <c r="AP117" s="98"/>
      <c r="AQ117" s="98"/>
      <c r="AR117" s="98"/>
      <c r="AS117" s="98"/>
      <c r="AT117" s="98"/>
      <c r="AU117" s="98"/>
      <c r="AV117" s="98"/>
      <c r="AW117" s="89">
        <f t="shared" si="148"/>
        <v>274300.19999999995</v>
      </c>
      <c r="AX117" s="89">
        <f t="shared" si="148"/>
        <v>-226555.88</v>
      </c>
      <c r="AY117" s="89">
        <f t="shared" si="148"/>
        <v>-146008.90000000002</v>
      </c>
      <c r="AZ117" s="89">
        <f t="shared" si="148"/>
        <v>339464.19999999995</v>
      </c>
      <c r="BA117" s="89">
        <f t="shared" si="148"/>
        <v>33142.19</v>
      </c>
      <c r="BB117" s="89">
        <f t="shared" si="148"/>
        <v>28749.790000000008</v>
      </c>
      <c r="BC117" s="88">
        <f t="shared" si="148"/>
        <v>89660.949999999983</v>
      </c>
      <c r="BD117" s="88">
        <f t="shared" si="148"/>
        <v>-10205</v>
      </c>
      <c r="BE117" s="88">
        <f t="shared" si="148"/>
        <v>36230.909999999974</v>
      </c>
      <c r="BF117" s="259">
        <f t="shared" si="148"/>
        <v>55777.420000000042</v>
      </c>
      <c r="BG117" s="259">
        <f t="shared" si="149"/>
        <v>-40625.170000000042</v>
      </c>
      <c r="BH117" s="259">
        <f t="shared" si="149"/>
        <v>-286399.75</v>
      </c>
      <c r="BI117" s="259">
        <f t="shared" si="149"/>
        <v>278616.30000000005</v>
      </c>
      <c r="BJ117" s="259">
        <f t="shared" si="149"/>
        <v>244113.69000000006</v>
      </c>
      <c r="BK117" s="259">
        <f t="shared" si="149"/>
        <v>-618779.76</v>
      </c>
      <c r="BL117" s="259">
        <f t="shared" si="149"/>
        <v>-705823.57</v>
      </c>
      <c r="BM117" s="259">
        <f t="shared" si="149"/>
        <v>-283832.25</v>
      </c>
      <c r="BN117" s="259">
        <f t="shared" si="149"/>
        <v>-242329.85</v>
      </c>
      <c r="BO117" s="259">
        <f t="shared" si="149"/>
        <v>-286308.18</v>
      </c>
      <c r="BP117" s="259">
        <f t="shared" si="149"/>
        <v>-196333.59</v>
      </c>
      <c r="BQ117" s="259">
        <f t="shared" si="150"/>
        <v>-253144.33</v>
      </c>
      <c r="BR117" s="259">
        <f t="shared" si="150"/>
        <v>-812150.4</v>
      </c>
    </row>
    <row r="118" spans="1:70" x14ac:dyDescent="0.3">
      <c r="A118" s="4"/>
      <c r="B118" s="35" t="s">
        <v>39</v>
      </c>
      <c r="C118" s="97">
        <f t="shared" si="151"/>
        <v>-261964.59000000008</v>
      </c>
      <c r="D118" s="89">
        <f t="shared" si="151"/>
        <v>-188087.92999999993</v>
      </c>
      <c r="E118" s="89">
        <f t="shared" ref="E118:V118" si="159">E97-E104</f>
        <v>-341438.87999999989</v>
      </c>
      <c r="F118" s="89">
        <f t="shared" si="159"/>
        <v>-640213.06000000006</v>
      </c>
      <c r="G118" s="89">
        <f t="shared" si="159"/>
        <v>-187125.96999999997</v>
      </c>
      <c r="H118" s="89">
        <f t="shared" si="159"/>
        <v>-38515.329999999987</v>
      </c>
      <c r="I118" s="89">
        <f t="shared" si="159"/>
        <v>21515.709999999992</v>
      </c>
      <c r="J118" s="89">
        <f t="shared" si="159"/>
        <v>9773.859999999986</v>
      </c>
      <c r="K118" s="89">
        <f t="shared" si="159"/>
        <v>373476.98300000001</v>
      </c>
      <c r="L118" s="99">
        <f t="shared" si="159"/>
        <v>421637.72</v>
      </c>
      <c r="M118" s="89">
        <f t="shared" si="159"/>
        <v>600628.64999999991</v>
      </c>
      <c r="N118" s="87">
        <f t="shared" si="159"/>
        <v>-31336.189999999944</v>
      </c>
      <c r="O118" s="89">
        <f t="shared" si="159"/>
        <v>-321307.8899999999</v>
      </c>
      <c r="P118" s="89">
        <f t="shared" si="159"/>
        <v>-18591.159999999916</v>
      </c>
      <c r="Q118" s="89">
        <f t="shared" si="159"/>
        <v>-88444.079999999958</v>
      </c>
      <c r="R118" s="89">
        <f t="shared" si="159"/>
        <v>-592444.72</v>
      </c>
      <c r="S118" s="89">
        <f t="shared" si="159"/>
        <v>-135999.38</v>
      </c>
      <c r="T118" s="89">
        <f t="shared" si="159"/>
        <v>-42478.559999999998</v>
      </c>
      <c r="U118" s="88">
        <f t="shared" si="159"/>
        <v>-100743.59000000001</v>
      </c>
      <c r="V118" s="189">
        <f t="shared" si="159"/>
        <v>17030.98000000001</v>
      </c>
      <c r="W118" s="189">
        <f t="shared" si="145"/>
        <v>278869.5</v>
      </c>
      <c r="X118" s="78">
        <f t="shared" si="145"/>
        <v>450574.05000000005</v>
      </c>
      <c r="Y118" s="78">
        <f t="shared" si="145"/>
        <v>841932.89</v>
      </c>
      <c r="Z118" s="78">
        <f t="shared" si="145"/>
        <v>202891.74</v>
      </c>
      <c r="AA118" s="78">
        <f t="shared" si="145"/>
        <v>-828588.89000000013</v>
      </c>
      <c r="AB118" s="78">
        <f t="shared" si="153"/>
        <v>-171517.65999999992</v>
      </c>
      <c r="AC118" s="78">
        <f t="shared" si="153"/>
        <v>696013</v>
      </c>
      <c r="AD118" s="78">
        <f t="shared" si="146"/>
        <v>332034.40999999997</v>
      </c>
      <c r="AE118" s="78">
        <f t="shared" si="146"/>
        <v>225214</v>
      </c>
      <c r="AF118" s="78">
        <f t="shared" si="146"/>
        <v>222079</v>
      </c>
      <c r="AG118" s="78">
        <f t="shared" si="146"/>
        <v>125540</v>
      </c>
      <c r="AH118" s="78">
        <f t="shared" ref="AH118:AI118" si="160">AH97-AH104</f>
        <v>208930</v>
      </c>
      <c r="AI118" s="78">
        <f t="shared" si="160"/>
        <v>695033</v>
      </c>
      <c r="AJ118" s="189">
        <f t="shared" ref="AJ118:AK118" si="161">AJ97-AJ104</f>
        <v>1544011</v>
      </c>
      <c r="AK118" s="110">
        <f t="shared" si="161"/>
        <v>2022301</v>
      </c>
      <c r="AL118" s="98"/>
      <c r="AM118" s="98"/>
      <c r="AN118" s="98"/>
      <c r="AO118" s="98"/>
      <c r="AP118" s="98"/>
      <c r="AQ118" s="98"/>
      <c r="AR118" s="98"/>
      <c r="AS118" s="98"/>
      <c r="AT118" s="98"/>
      <c r="AU118" s="98"/>
      <c r="AV118" s="98"/>
      <c r="AW118" s="89">
        <f t="shared" si="148"/>
        <v>59343.299999999814</v>
      </c>
      <c r="AX118" s="89">
        <f t="shared" si="148"/>
        <v>-169496.77000000002</v>
      </c>
      <c r="AY118" s="89">
        <f t="shared" si="148"/>
        <v>-252994.79999999993</v>
      </c>
      <c r="AZ118" s="89">
        <f t="shared" si="148"/>
        <v>-47768.340000000084</v>
      </c>
      <c r="BA118" s="89">
        <f t="shared" si="148"/>
        <v>-51126.589999999967</v>
      </c>
      <c r="BB118" s="89">
        <f t="shared" si="148"/>
        <v>3963.2300000000105</v>
      </c>
      <c r="BC118" s="88">
        <f t="shared" si="148"/>
        <v>122259.3</v>
      </c>
      <c r="BD118" s="88">
        <f t="shared" si="148"/>
        <v>-7257.1200000000244</v>
      </c>
      <c r="BE118" s="88">
        <f t="shared" si="148"/>
        <v>94607.483000000007</v>
      </c>
      <c r="BF118" s="259">
        <f t="shared" si="148"/>
        <v>-28936.330000000075</v>
      </c>
      <c r="BG118" s="259">
        <f t="shared" si="149"/>
        <v>-241304.24000000011</v>
      </c>
      <c r="BH118" s="259">
        <f t="shared" si="149"/>
        <v>-234227.92999999993</v>
      </c>
      <c r="BI118" s="259">
        <f t="shared" si="149"/>
        <v>507281.00000000023</v>
      </c>
      <c r="BJ118" s="259">
        <f t="shared" si="149"/>
        <v>152926.5</v>
      </c>
      <c r="BK118" s="259">
        <f t="shared" si="149"/>
        <v>-784457.08</v>
      </c>
      <c r="BL118" s="259">
        <f t="shared" si="149"/>
        <v>-924479.12999999989</v>
      </c>
      <c r="BM118" s="259">
        <f t="shared" si="149"/>
        <v>-361213.38</v>
      </c>
      <c r="BN118" s="259">
        <f t="shared" si="149"/>
        <v>-264557.56</v>
      </c>
      <c r="BO118" s="259">
        <f t="shared" si="149"/>
        <v>-226283.59000000003</v>
      </c>
      <c r="BP118" s="259">
        <f t="shared" si="149"/>
        <v>-191899.02</v>
      </c>
      <c r="BQ118" s="259">
        <f t="shared" si="150"/>
        <v>-416163.5</v>
      </c>
      <c r="BR118" s="259">
        <f t="shared" si="150"/>
        <v>-1093436.95</v>
      </c>
    </row>
    <row r="119" spans="1:70" x14ac:dyDescent="0.3">
      <c r="A119" s="4"/>
      <c r="B119" s="35" t="s">
        <v>40</v>
      </c>
      <c r="C119" s="97">
        <f t="shared" si="151"/>
        <v>-133467.93000000005</v>
      </c>
      <c r="D119" s="89">
        <f t="shared" si="151"/>
        <v>-418325.67000000004</v>
      </c>
      <c r="E119" s="89">
        <f t="shared" ref="E119:V119" si="162">E98-E105</f>
        <v>5034.0599999999977</v>
      </c>
      <c r="F119" s="89">
        <f t="shared" si="162"/>
        <v>-411856</v>
      </c>
      <c r="G119" s="89">
        <f t="shared" si="162"/>
        <v>-210896.86</v>
      </c>
      <c r="H119" s="89">
        <f t="shared" si="162"/>
        <v>-189716.46000000002</v>
      </c>
      <c r="I119" s="89">
        <f t="shared" si="162"/>
        <v>-202738.93</v>
      </c>
      <c r="J119" s="89">
        <f t="shared" si="162"/>
        <v>-92098.599999999977</v>
      </c>
      <c r="K119" s="89">
        <f t="shared" si="162"/>
        <v>-97613.200000000012</v>
      </c>
      <c r="L119" s="99">
        <f t="shared" si="162"/>
        <v>-101282.78999999998</v>
      </c>
      <c r="M119" s="89">
        <f t="shared" si="162"/>
        <v>-138047.95000000001</v>
      </c>
      <c r="N119" s="87">
        <f t="shared" si="162"/>
        <v>-200695.96999999997</v>
      </c>
      <c r="O119" s="89">
        <f t="shared" si="162"/>
        <v>-180606.83000000002</v>
      </c>
      <c r="P119" s="89">
        <f t="shared" si="162"/>
        <v>-25756.200000000012</v>
      </c>
      <c r="Q119" s="89">
        <f t="shared" si="162"/>
        <v>-187823.64</v>
      </c>
      <c r="R119" s="89">
        <f t="shared" si="162"/>
        <v>-347215.03</v>
      </c>
      <c r="S119" s="89">
        <f t="shared" si="162"/>
        <v>-173714.96999999997</v>
      </c>
      <c r="T119" s="89">
        <f t="shared" si="162"/>
        <v>-245011.27000000002</v>
      </c>
      <c r="U119" s="88">
        <f t="shared" si="162"/>
        <v>-146798.76000000004</v>
      </c>
      <c r="V119" s="189">
        <f t="shared" si="162"/>
        <v>-199758.90999999997</v>
      </c>
      <c r="W119" s="189">
        <f t="shared" si="145"/>
        <v>74623.19</v>
      </c>
      <c r="X119" s="78">
        <f t="shared" si="145"/>
        <v>-282215.84999999998</v>
      </c>
      <c r="Y119" s="78">
        <f t="shared" si="145"/>
        <v>-54915.570000000007</v>
      </c>
      <c r="Z119" s="78">
        <f t="shared" si="145"/>
        <v>-162142.76</v>
      </c>
      <c r="AA119" s="78">
        <f t="shared" si="145"/>
        <v>-577652.09</v>
      </c>
      <c r="AB119" s="78">
        <f t="shared" si="153"/>
        <v>-238721.62</v>
      </c>
      <c r="AC119" s="78">
        <f t="shared" si="153"/>
        <v>480829</v>
      </c>
      <c r="AD119" s="78">
        <f t="shared" si="146"/>
        <v>74162.100000000006</v>
      </c>
      <c r="AE119" s="78">
        <f t="shared" si="146"/>
        <v>174336</v>
      </c>
      <c r="AF119" s="78">
        <f t="shared" si="146"/>
        <v>226038</v>
      </c>
      <c r="AG119" s="78">
        <f t="shared" si="146"/>
        <v>39454</v>
      </c>
      <c r="AH119" s="78">
        <f t="shared" ref="AH119:AI119" si="163">AH98-AH105</f>
        <v>194495</v>
      </c>
      <c r="AI119" s="78">
        <f t="shared" si="163"/>
        <v>321514</v>
      </c>
      <c r="AJ119" s="189">
        <f t="shared" ref="AJ119:AK119" si="164">AJ98-AJ105</f>
        <v>432022</v>
      </c>
      <c r="AK119" s="110">
        <f t="shared" si="164"/>
        <v>446912</v>
      </c>
      <c r="AL119" s="98"/>
      <c r="AM119" s="98"/>
      <c r="AN119" s="98"/>
      <c r="AO119" s="98"/>
      <c r="AP119" s="98"/>
      <c r="AQ119" s="98"/>
      <c r="AR119" s="98"/>
      <c r="AS119" s="98"/>
      <c r="AT119" s="98"/>
      <c r="AU119" s="98"/>
      <c r="AV119" s="98"/>
      <c r="AW119" s="89">
        <f t="shared" si="148"/>
        <v>47138.899999999965</v>
      </c>
      <c r="AX119" s="89">
        <f t="shared" si="148"/>
        <v>-392569.47000000003</v>
      </c>
      <c r="AY119" s="89">
        <f t="shared" si="148"/>
        <v>192857.7</v>
      </c>
      <c r="AZ119" s="89">
        <f t="shared" si="148"/>
        <v>-64640.969999999972</v>
      </c>
      <c r="BA119" s="89">
        <f t="shared" si="148"/>
        <v>-37181.890000000014</v>
      </c>
      <c r="BB119" s="89">
        <f t="shared" si="148"/>
        <v>55294.81</v>
      </c>
      <c r="BC119" s="88">
        <f t="shared" si="148"/>
        <v>-55940.169999999955</v>
      </c>
      <c r="BD119" s="88">
        <f t="shared" si="148"/>
        <v>107660.31</v>
      </c>
      <c r="BE119" s="88">
        <f t="shared" si="148"/>
        <v>-172236.39</v>
      </c>
      <c r="BF119" s="259">
        <f t="shared" si="148"/>
        <v>180933.06</v>
      </c>
      <c r="BG119" s="259">
        <f t="shared" si="149"/>
        <v>-83132.38</v>
      </c>
      <c r="BH119" s="259">
        <f t="shared" si="149"/>
        <v>-38553.209999999963</v>
      </c>
      <c r="BI119" s="259">
        <f t="shared" si="149"/>
        <v>397045.25999999995</v>
      </c>
      <c r="BJ119" s="259">
        <f t="shared" si="149"/>
        <v>212965.41999999998</v>
      </c>
      <c r="BK119" s="259">
        <f t="shared" si="149"/>
        <v>-668652.64</v>
      </c>
      <c r="BL119" s="259">
        <f t="shared" si="149"/>
        <v>-421377.13</v>
      </c>
      <c r="BM119" s="259">
        <f t="shared" si="149"/>
        <v>-348050.97</v>
      </c>
      <c r="BN119" s="259">
        <f t="shared" si="149"/>
        <v>-471049.27</v>
      </c>
      <c r="BO119" s="259">
        <f t="shared" si="149"/>
        <v>-186252.76000000004</v>
      </c>
      <c r="BP119" s="259">
        <f t="shared" si="149"/>
        <v>-394253.91</v>
      </c>
      <c r="BQ119" s="259">
        <f t="shared" si="150"/>
        <v>-246890.81</v>
      </c>
      <c r="BR119" s="259">
        <f t="shared" si="150"/>
        <v>-714237.85</v>
      </c>
    </row>
    <row r="120" spans="1:70" ht="15" thickBot="1" x14ac:dyDescent="0.35">
      <c r="A120" s="4"/>
      <c r="B120" s="37" t="s">
        <v>41</v>
      </c>
      <c r="C120" s="100">
        <f>SUM(C115:C119)</f>
        <v>918046.67999999959</v>
      </c>
      <c r="D120" s="81">
        <f>SUM(D115:D119)</f>
        <v>-1766515.71</v>
      </c>
      <c r="E120" s="81">
        <f t="shared" ref="E120:V120" si="165">SUM(E115:E119)</f>
        <v>-2487355.35</v>
      </c>
      <c r="F120" s="81">
        <f t="shared" si="165"/>
        <v>-1979277.1400000001</v>
      </c>
      <c r="G120" s="81">
        <f t="shared" si="165"/>
        <v>-1187091.3399999999</v>
      </c>
      <c r="H120" s="81">
        <f t="shared" si="165"/>
        <v>-577026.99</v>
      </c>
      <c r="I120" s="81">
        <f t="shared" si="165"/>
        <v>-351264.81000000006</v>
      </c>
      <c r="J120" s="81">
        <f t="shared" si="165"/>
        <v>-226894.98000000004</v>
      </c>
      <c r="K120" s="81">
        <f t="shared" si="165"/>
        <v>2254409.8829999999</v>
      </c>
      <c r="L120" s="160">
        <f t="shared" si="165"/>
        <v>3847306.24</v>
      </c>
      <c r="M120" s="81">
        <f t="shared" si="165"/>
        <v>3840140.23</v>
      </c>
      <c r="N120" s="200">
        <f t="shared" si="165"/>
        <v>538504.94999999972</v>
      </c>
      <c r="O120" s="81">
        <f t="shared" si="165"/>
        <v>-895083.36000000034</v>
      </c>
      <c r="P120" s="81">
        <f t="shared" si="165"/>
        <v>223370.33000000025</v>
      </c>
      <c r="Q120" s="81">
        <f t="shared" si="165"/>
        <v>-601057.1399999999</v>
      </c>
      <c r="R120" s="81">
        <f t="shared" si="165"/>
        <v>-3854192.6800000006</v>
      </c>
      <c r="S120" s="81">
        <f>SUM(S115:S119)</f>
        <v>-1219438.57</v>
      </c>
      <c r="T120" s="81">
        <f t="shared" si="165"/>
        <v>-596995.93999999994</v>
      </c>
      <c r="U120" s="80">
        <f t="shared" si="165"/>
        <v>-494478.42999999993</v>
      </c>
      <c r="V120" s="80">
        <f t="shared" si="165"/>
        <v>-176341.49000000008</v>
      </c>
      <c r="W120" s="80">
        <f t="shared" ref="W120:AC120" si="166">SUM(W115:W119)</f>
        <v>1934681.04</v>
      </c>
      <c r="X120" s="80">
        <f t="shared" si="166"/>
        <v>3202751.5900000003</v>
      </c>
      <c r="Y120" s="80">
        <f t="shared" si="166"/>
        <v>5589690.0299999993</v>
      </c>
      <c r="Z120" s="80">
        <f t="shared" si="166"/>
        <v>3158299.3200000003</v>
      </c>
      <c r="AA120" s="80">
        <f t="shared" si="166"/>
        <v>-2938745.9800000004</v>
      </c>
      <c r="AB120" s="80">
        <f t="shared" si="166"/>
        <v>-1762531.0499999998</v>
      </c>
      <c r="AC120" s="80">
        <f t="shared" si="166"/>
        <v>-653913.1799999997</v>
      </c>
      <c r="AD120" s="80">
        <f>SUM(AD115:AD119)</f>
        <v>-3118359.5900000003</v>
      </c>
      <c r="AE120" s="78">
        <f>AE99-AE106</f>
        <v>-1338169.44</v>
      </c>
      <c r="AF120" s="78">
        <f>AF99-AF106</f>
        <v>-1274619.0099999998</v>
      </c>
      <c r="AG120" s="78">
        <f>AG99-AG106</f>
        <v>-623173.10000000009</v>
      </c>
      <c r="AH120" s="78">
        <f t="shared" ref="AH120:AI120" si="167">AH99-AH106</f>
        <v>-261004.54999999981</v>
      </c>
      <c r="AI120" s="78">
        <f t="shared" si="167"/>
        <v>-678919.08000000007</v>
      </c>
      <c r="AJ120" s="189">
        <f t="shared" ref="AJ120:AK120" si="168">AJ99-AJ106</f>
        <v>5877420.9400000004</v>
      </c>
      <c r="AK120" s="110">
        <f t="shared" si="168"/>
        <v>6366802.1600000001</v>
      </c>
      <c r="AL120" s="98"/>
      <c r="AM120" s="98"/>
      <c r="AN120" s="98"/>
      <c r="AO120" s="98"/>
      <c r="AP120" s="98"/>
      <c r="AQ120" s="98"/>
      <c r="AR120" s="98"/>
      <c r="AS120" s="98"/>
      <c r="AT120" s="98"/>
      <c r="AU120" s="98"/>
      <c r="AV120" s="98"/>
      <c r="AW120" s="81">
        <f>SUM(AW115:AW119)</f>
        <v>1813130.0399999998</v>
      </c>
      <c r="AX120" s="81">
        <f t="shared" ref="AX120:BD120" si="169">SUM(AX115:AX119)</f>
        <v>-1989886.0399999998</v>
      </c>
      <c r="AY120" s="81">
        <f t="shared" si="169"/>
        <v>-1886298.2100000002</v>
      </c>
      <c r="AZ120" s="81">
        <f t="shared" si="169"/>
        <v>1874915.54</v>
      </c>
      <c r="BA120" s="81">
        <f t="shared" si="169"/>
        <v>32347.230000000069</v>
      </c>
      <c r="BB120" s="81">
        <f t="shared" si="169"/>
        <v>19968.949999999866</v>
      </c>
      <c r="BC120" s="80">
        <f t="shared" si="169"/>
        <v>143213.61999999985</v>
      </c>
      <c r="BD120" s="80">
        <f t="shared" si="169"/>
        <v>-50553.489999999962</v>
      </c>
      <c r="BE120" s="80">
        <f>SUM(BE115:BE119)</f>
        <v>319728.84299999982</v>
      </c>
      <c r="BF120" s="263">
        <f>SUM(BF115:BF119)</f>
        <v>644554.64999999967</v>
      </c>
      <c r="BG120" s="259">
        <f t="shared" ref="BG120:BR120" si="170">M120-Y120</f>
        <v>-1749549.7999999993</v>
      </c>
      <c r="BH120" s="259">
        <f t="shared" si="170"/>
        <v>-2619794.3700000006</v>
      </c>
      <c r="BI120" s="259">
        <f t="shared" si="170"/>
        <v>2043662.62</v>
      </c>
      <c r="BJ120" s="259">
        <f t="shared" si="170"/>
        <v>1985901.3800000001</v>
      </c>
      <c r="BK120" s="259">
        <f t="shared" si="170"/>
        <v>52856.039999999804</v>
      </c>
      <c r="BL120" s="259">
        <f t="shared" si="170"/>
        <v>-735833.09000000032</v>
      </c>
      <c r="BM120" s="259">
        <f t="shared" si="170"/>
        <v>118730.86999999988</v>
      </c>
      <c r="BN120" s="259">
        <f t="shared" si="170"/>
        <v>677623.06999999983</v>
      </c>
      <c r="BO120" s="259">
        <f t="shared" si="170"/>
        <v>128694.67000000016</v>
      </c>
      <c r="BP120" s="259">
        <f t="shared" si="170"/>
        <v>84663.059999999736</v>
      </c>
      <c r="BQ120" s="259">
        <f t="shared" si="170"/>
        <v>2613600.12</v>
      </c>
      <c r="BR120" s="259">
        <f t="shared" si="170"/>
        <v>-2674669.35</v>
      </c>
    </row>
    <row r="121" spans="1:70" x14ac:dyDescent="0.3">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3">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c r="AM122" s="338"/>
      <c r="AN122" s="338"/>
      <c r="AO122" s="338"/>
      <c r="AP122" s="338"/>
      <c r="AQ122" s="338"/>
      <c r="AR122" s="338"/>
      <c r="AS122" s="338"/>
      <c r="AT122" s="338"/>
      <c r="AU122" s="338"/>
      <c r="AV122" s="338"/>
      <c r="AW122" s="58">
        <f t="shared" ref="AW122:BF126" si="171">C122-O122</f>
        <v>-5</v>
      </c>
      <c r="AX122" s="58">
        <f t="shared" si="171"/>
        <v>-7</v>
      </c>
      <c r="AY122" s="58">
        <f t="shared" si="171"/>
        <v>-10</v>
      </c>
      <c r="AZ122" s="58">
        <f t="shared" si="171"/>
        <v>-20</v>
      </c>
      <c r="BA122" s="58">
        <f t="shared" si="171"/>
        <v>-16</v>
      </c>
      <c r="BB122" s="58">
        <f t="shared" si="171"/>
        <v>-16</v>
      </c>
      <c r="BC122" s="70">
        <f t="shared" si="171"/>
        <v>-16</v>
      </c>
      <c r="BD122" s="70">
        <f t="shared" si="171"/>
        <v>-11</v>
      </c>
      <c r="BE122" s="70">
        <f t="shared" si="171"/>
        <v>-23</v>
      </c>
      <c r="BF122" s="242">
        <f t="shared" si="171"/>
        <v>-33</v>
      </c>
      <c r="BG122" s="242">
        <f t="shared" ref="BG122:BP126" si="172">M122-Y122</f>
        <v>-32</v>
      </c>
      <c r="BH122" s="242">
        <f t="shared" si="172"/>
        <v>-38</v>
      </c>
      <c r="BI122" s="242">
        <f t="shared" si="172"/>
        <v>-33</v>
      </c>
      <c r="BJ122" s="242">
        <f t="shared" si="172"/>
        <v>-23</v>
      </c>
      <c r="BK122" s="242">
        <f t="shared" si="172"/>
        <v>10</v>
      </c>
      <c r="BL122" s="242">
        <f t="shared" si="172"/>
        <v>20</v>
      </c>
      <c r="BM122" s="242">
        <f t="shared" si="172"/>
        <v>16</v>
      </c>
      <c r="BN122" s="242">
        <f t="shared" si="172"/>
        <v>16</v>
      </c>
      <c r="BO122" s="242">
        <f t="shared" si="172"/>
        <v>16</v>
      </c>
      <c r="BP122" s="242">
        <f t="shared" si="172"/>
        <v>12</v>
      </c>
      <c r="BQ122" s="242">
        <f t="shared" ref="BQ122:BZ126" si="173">W122-AI122</f>
        <v>25</v>
      </c>
      <c r="BR122" s="242">
        <f t="shared" si="173"/>
        <v>36</v>
      </c>
    </row>
    <row r="123" spans="1:70" x14ac:dyDescent="0.3">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c r="AM123" s="338"/>
      <c r="AN123" s="338"/>
      <c r="AO123" s="338"/>
      <c r="AP123" s="338"/>
      <c r="AQ123" s="338"/>
      <c r="AR123" s="338"/>
      <c r="AS123" s="338"/>
      <c r="AT123" s="338"/>
      <c r="AU123" s="338"/>
      <c r="AV123" s="338"/>
      <c r="AW123" s="58">
        <f t="shared" si="171"/>
        <v>39</v>
      </c>
      <c r="AX123" s="58">
        <f t="shared" si="171"/>
        <v>36</v>
      </c>
      <c r="AY123" s="58">
        <f t="shared" si="171"/>
        <v>56</v>
      </c>
      <c r="AZ123" s="58">
        <f t="shared" si="171"/>
        <v>-659</v>
      </c>
      <c r="BA123" s="58">
        <f t="shared" si="171"/>
        <v>-1136</v>
      </c>
      <c r="BB123" s="58">
        <f t="shared" si="171"/>
        <v>-931</v>
      </c>
      <c r="BC123" s="70">
        <f t="shared" si="171"/>
        <v>-575</v>
      </c>
      <c r="BD123" s="70">
        <f t="shared" si="171"/>
        <v>-687</v>
      </c>
      <c r="BE123" s="70">
        <f t="shared" si="171"/>
        <v>-603</v>
      </c>
      <c r="BF123" s="242">
        <f t="shared" si="171"/>
        <v>-458</v>
      </c>
      <c r="BG123" s="242">
        <f t="shared" si="172"/>
        <v>-357</v>
      </c>
      <c r="BH123" s="242">
        <f t="shared" si="172"/>
        <v>-427</v>
      </c>
      <c r="BI123" s="242">
        <f t="shared" si="172"/>
        <v>-375</v>
      </c>
      <c r="BJ123" s="242">
        <f t="shared" si="172"/>
        <v>-285</v>
      </c>
      <c r="BK123" s="242">
        <f t="shared" si="172"/>
        <v>-111</v>
      </c>
      <c r="BL123" s="242">
        <f t="shared" si="172"/>
        <v>-216</v>
      </c>
      <c r="BM123" s="242">
        <f t="shared" si="172"/>
        <v>63</v>
      </c>
      <c r="BN123" s="242">
        <f t="shared" si="172"/>
        <v>-231</v>
      </c>
      <c r="BO123" s="242">
        <f t="shared" si="172"/>
        <v>-374</v>
      </c>
      <c r="BP123" s="242">
        <f t="shared" si="172"/>
        <v>-9</v>
      </c>
      <c r="BQ123" s="242">
        <f t="shared" si="173"/>
        <v>9</v>
      </c>
      <c r="BR123" s="242">
        <f t="shared" si="173"/>
        <v>70</v>
      </c>
    </row>
    <row r="124" spans="1:70" x14ac:dyDescent="0.3">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c r="AM124" s="338"/>
      <c r="AN124" s="338"/>
      <c r="AO124" s="338"/>
      <c r="AP124" s="338"/>
      <c r="AQ124" s="338"/>
      <c r="AR124" s="338"/>
      <c r="AS124" s="338"/>
      <c r="AT124" s="338"/>
      <c r="AU124" s="338"/>
      <c r="AV124" s="338"/>
      <c r="AW124" s="58">
        <f t="shared" si="171"/>
        <v>0</v>
      </c>
      <c r="AX124" s="58">
        <f t="shared" si="171"/>
        <v>0</v>
      </c>
      <c r="AY124" s="58">
        <f t="shared" si="171"/>
        <v>0</v>
      </c>
      <c r="AZ124" s="58">
        <f t="shared" si="171"/>
        <v>0</v>
      </c>
      <c r="BA124" s="58">
        <f t="shared" si="171"/>
        <v>0</v>
      </c>
      <c r="BB124" s="58">
        <f t="shared" si="171"/>
        <v>0</v>
      </c>
      <c r="BC124" s="57">
        <f t="shared" si="171"/>
        <v>0</v>
      </c>
      <c r="BD124" s="70">
        <f t="shared" si="171"/>
        <v>0</v>
      </c>
      <c r="BE124" s="70">
        <f t="shared" si="171"/>
        <v>0</v>
      </c>
      <c r="BF124" s="242">
        <f t="shared" si="171"/>
        <v>0</v>
      </c>
      <c r="BG124" s="242">
        <f t="shared" si="172"/>
        <v>0</v>
      </c>
      <c r="BH124" s="242">
        <f t="shared" si="172"/>
        <v>0</v>
      </c>
      <c r="BI124" s="242">
        <f t="shared" si="172"/>
        <v>0</v>
      </c>
      <c r="BJ124" s="242">
        <f t="shared" si="172"/>
        <v>0</v>
      </c>
      <c r="BK124" s="242">
        <f t="shared" si="172"/>
        <v>0</v>
      </c>
      <c r="BL124" s="242">
        <f t="shared" si="172"/>
        <v>0</v>
      </c>
      <c r="BM124" s="242">
        <f t="shared" si="172"/>
        <v>0</v>
      </c>
      <c r="BN124" s="242">
        <f t="shared" si="172"/>
        <v>0</v>
      </c>
      <c r="BO124" s="242">
        <f t="shared" si="172"/>
        <v>0</v>
      </c>
      <c r="BP124" s="242">
        <f t="shared" si="172"/>
        <v>0</v>
      </c>
      <c r="BQ124" s="242">
        <f t="shared" si="173"/>
        <v>0</v>
      </c>
      <c r="BR124" s="242">
        <f t="shared" si="173"/>
        <v>0</v>
      </c>
    </row>
    <row r="125" spans="1:70" x14ac:dyDescent="0.3">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c r="AM125" s="338"/>
      <c r="AN125" s="338"/>
      <c r="AO125" s="338"/>
      <c r="AP125" s="338"/>
      <c r="AQ125" s="338"/>
      <c r="AR125" s="338"/>
      <c r="AS125" s="338"/>
      <c r="AT125" s="338"/>
      <c r="AU125" s="338"/>
      <c r="AV125" s="338"/>
      <c r="AW125" s="58">
        <f t="shared" si="171"/>
        <v>0</v>
      </c>
      <c r="AX125" s="58">
        <f t="shared" si="171"/>
        <v>0</v>
      </c>
      <c r="AY125" s="58">
        <f t="shared" si="171"/>
        <v>0</v>
      </c>
      <c r="AZ125" s="58">
        <f t="shared" si="171"/>
        <v>0</v>
      </c>
      <c r="BA125" s="58">
        <f t="shared" si="171"/>
        <v>0</v>
      </c>
      <c r="BB125" s="58">
        <f t="shared" si="171"/>
        <v>0</v>
      </c>
      <c r="BC125" s="57">
        <f t="shared" si="171"/>
        <v>0</v>
      </c>
      <c r="BD125" s="70">
        <f t="shared" si="171"/>
        <v>0</v>
      </c>
      <c r="BE125" s="70">
        <f t="shared" si="171"/>
        <v>0</v>
      </c>
      <c r="BF125" s="242">
        <f t="shared" si="171"/>
        <v>0</v>
      </c>
      <c r="BG125" s="242">
        <f t="shared" si="172"/>
        <v>0</v>
      </c>
      <c r="BH125" s="242">
        <f t="shared" si="172"/>
        <v>0</v>
      </c>
      <c r="BI125" s="242">
        <f t="shared" si="172"/>
        <v>0</v>
      </c>
      <c r="BJ125" s="242">
        <f t="shared" si="172"/>
        <v>0</v>
      </c>
      <c r="BK125" s="242">
        <f t="shared" si="172"/>
        <v>0</v>
      </c>
      <c r="BL125" s="242">
        <f t="shared" si="172"/>
        <v>0</v>
      </c>
      <c r="BM125" s="242">
        <f t="shared" si="172"/>
        <v>0</v>
      </c>
      <c r="BN125" s="242">
        <f t="shared" si="172"/>
        <v>0</v>
      </c>
      <c r="BO125" s="242">
        <f t="shared" si="172"/>
        <v>0</v>
      </c>
      <c r="BP125" s="242">
        <f t="shared" si="172"/>
        <v>0</v>
      </c>
      <c r="BQ125" s="242">
        <f t="shared" si="173"/>
        <v>0</v>
      </c>
      <c r="BR125" s="242">
        <f t="shared" si="173"/>
        <v>0</v>
      </c>
    </row>
    <row r="126" spans="1:70" x14ac:dyDescent="0.3">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c r="AM126" s="338"/>
      <c r="AN126" s="338"/>
      <c r="AO126" s="338"/>
      <c r="AP126" s="338"/>
      <c r="AQ126" s="338"/>
      <c r="AR126" s="338"/>
      <c r="AS126" s="338"/>
      <c r="AT126" s="338"/>
      <c r="AU126" s="338"/>
      <c r="AV126" s="338"/>
      <c r="AW126" s="58">
        <f t="shared" si="171"/>
        <v>0</v>
      </c>
      <c r="AX126" s="58">
        <f t="shared" si="171"/>
        <v>0</v>
      </c>
      <c r="AY126" s="58">
        <f t="shared" si="171"/>
        <v>0</v>
      </c>
      <c r="AZ126" s="58">
        <f t="shared" si="171"/>
        <v>0</v>
      </c>
      <c r="BA126" s="58">
        <f t="shared" si="171"/>
        <v>0</v>
      </c>
      <c r="BB126" s="58">
        <f t="shared" si="171"/>
        <v>0</v>
      </c>
      <c r="BC126" s="57">
        <f t="shared" si="171"/>
        <v>0</v>
      </c>
      <c r="BD126" s="70">
        <f t="shared" si="171"/>
        <v>0</v>
      </c>
      <c r="BE126" s="70">
        <f t="shared" si="171"/>
        <v>0</v>
      </c>
      <c r="BF126" s="242">
        <f t="shared" si="171"/>
        <v>0</v>
      </c>
      <c r="BG126" s="242">
        <f t="shared" si="172"/>
        <v>0</v>
      </c>
      <c r="BH126" s="242">
        <f t="shared" si="172"/>
        <v>0</v>
      </c>
      <c r="BI126" s="242">
        <f t="shared" si="172"/>
        <v>0</v>
      </c>
      <c r="BJ126" s="242">
        <f t="shared" si="172"/>
        <v>0</v>
      </c>
      <c r="BK126" s="242">
        <f t="shared" si="172"/>
        <v>0</v>
      </c>
      <c r="BL126" s="242">
        <f t="shared" si="172"/>
        <v>0</v>
      </c>
      <c r="BM126" s="242">
        <f t="shared" si="172"/>
        <v>0</v>
      </c>
      <c r="BN126" s="242">
        <f t="shared" si="172"/>
        <v>0</v>
      </c>
      <c r="BO126" s="242">
        <f t="shared" si="172"/>
        <v>0</v>
      </c>
      <c r="BP126" s="242">
        <f t="shared" si="172"/>
        <v>0</v>
      </c>
      <c r="BQ126" s="242">
        <f t="shared" si="173"/>
        <v>0</v>
      </c>
      <c r="BR126" s="242">
        <f t="shared" si="173"/>
        <v>0</v>
      </c>
    </row>
    <row r="127" spans="1:70" x14ac:dyDescent="0.3">
      <c r="A127" s="4"/>
      <c r="B127" s="35" t="s">
        <v>41</v>
      </c>
      <c r="C127" s="131">
        <f t="shared" ref="C127:AC127" si="174">SUM(C122:C126)</f>
        <v>97</v>
      </c>
      <c r="D127" s="58">
        <f t="shared" si="174"/>
        <v>113</v>
      </c>
      <c r="E127" s="58">
        <f t="shared" si="174"/>
        <v>132</v>
      </c>
      <c r="F127" s="58">
        <f t="shared" si="174"/>
        <v>139</v>
      </c>
      <c r="G127" s="58">
        <f t="shared" si="174"/>
        <v>117</v>
      </c>
      <c r="H127" s="58">
        <f t="shared" si="174"/>
        <v>119</v>
      </c>
      <c r="I127" s="58">
        <f t="shared" si="174"/>
        <v>106</v>
      </c>
      <c r="J127" s="58">
        <f t="shared" si="174"/>
        <v>110</v>
      </c>
      <c r="K127" s="58">
        <f t="shared" si="174"/>
        <v>95</v>
      </c>
      <c r="L127" s="130">
        <f t="shared" si="174"/>
        <v>80</v>
      </c>
      <c r="M127" s="58">
        <f t="shared" si="174"/>
        <v>73</v>
      </c>
      <c r="N127" s="58">
        <f t="shared" si="174"/>
        <v>61</v>
      </c>
      <c r="O127" s="58">
        <f t="shared" si="174"/>
        <v>63</v>
      </c>
      <c r="P127" s="58">
        <f t="shared" si="174"/>
        <v>84</v>
      </c>
      <c r="Q127" s="58">
        <f t="shared" si="174"/>
        <v>86</v>
      </c>
      <c r="R127" s="58">
        <f t="shared" si="174"/>
        <v>818</v>
      </c>
      <c r="S127" s="58">
        <f t="shared" si="174"/>
        <v>1269</v>
      </c>
      <c r="T127" s="58">
        <f t="shared" si="174"/>
        <v>1066</v>
      </c>
      <c r="U127" s="70">
        <f t="shared" si="174"/>
        <v>697</v>
      </c>
      <c r="V127" s="70">
        <f t="shared" si="174"/>
        <v>808</v>
      </c>
      <c r="W127" s="70">
        <f t="shared" si="174"/>
        <v>721</v>
      </c>
      <c r="X127" s="70">
        <f t="shared" si="174"/>
        <v>571</v>
      </c>
      <c r="Y127" s="70">
        <f t="shared" si="174"/>
        <v>462</v>
      </c>
      <c r="Z127" s="70">
        <f t="shared" si="174"/>
        <v>526</v>
      </c>
      <c r="AA127" s="70">
        <f t="shared" si="174"/>
        <v>471</v>
      </c>
      <c r="AB127" s="70">
        <f t="shared" si="174"/>
        <v>392</v>
      </c>
      <c r="AC127" s="70">
        <f t="shared" si="174"/>
        <v>187</v>
      </c>
      <c r="AD127" s="70">
        <f t="shared" ref="AD127:AI127" si="175">SUM(AD122:AD126)</f>
        <v>1014</v>
      </c>
      <c r="AE127" s="70">
        <f t="shared" si="175"/>
        <v>1190</v>
      </c>
      <c r="AF127" s="70">
        <f t="shared" si="175"/>
        <v>1281</v>
      </c>
      <c r="AG127" s="70">
        <f t="shared" si="175"/>
        <v>1055</v>
      </c>
      <c r="AH127" s="70">
        <f t="shared" si="175"/>
        <v>805</v>
      </c>
      <c r="AI127" s="70">
        <f t="shared" si="175"/>
        <v>687</v>
      </c>
      <c r="AJ127" s="171">
        <f t="shared" ref="AJ127:AK127" si="176">SUM(AJ122:AJ126)</f>
        <v>465</v>
      </c>
      <c r="AK127" s="162">
        <f t="shared" si="176"/>
        <v>334</v>
      </c>
      <c r="AL127" s="338"/>
      <c r="AM127" s="338"/>
      <c r="AN127" s="338"/>
      <c r="AO127" s="338"/>
      <c r="AP127" s="338"/>
      <c r="AQ127" s="338"/>
      <c r="AR127" s="338"/>
      <c r="AS127" s="338"/>
      <c r="AT127" s="338"/>
      <c r="AU127" s="338"/>
      <c r="AV127" s="338"/>
      <c r="AW127" s="58">
        <f t="shared" ref="AW127:BF127" si="177">SUM(AW122:AW126)</f>
        <v>34</v>
      </c>
      <c r="AX127" s="58">
        <f t="shared" si="177"/>
        <v>29</v>
      </c>
      <c r="AY127" s="58">
        <f t="shared" si="177"/>
        <v>46</v>
      </c>
      <c r="AZ127" s="58">
        <f t="shared" si="177"/>
        <v>-679</v>
      </c>
      <c r="BA127" s="58">
        <f t="shared" si="177"/>
        <v>-1152</v>
      </c>
      <c r="BB127" s="58">
        <f t="shared" si="177"/>
        <v>-947</v>
      </c>
      <c r="BC127" s="57">
        <f t="shared" si="177"/>
        <v>-591</v>
      </c>
      <c r="BD127" s="57">
        <f t="shared" si="177"/>
        <v>-698</v>
      </c>
      <c r="BE127" s="57">
        <f t="shared" si="177"/>
        <v>-626</v>
      </c>
      <c r="BF127" s="264">
        <f t="shared" si="177"/>
        <v>-491</v>
      </c>
      <c r="BG127" s="242">
        <f t="shared" ref="BG127:BR127" si="178">M127-Y127</f>
        <v>-389</v>
      </c>
      <c r="BH127" s="242">
        <f t="shared" si="178"/>
        <v>-465</v>
      </c>
      <c r="BI127" s="242">
        <f t="shared" si="178"/>
        <v>-408</v>
      </c>
      <c r="BJ127" s="242">
        <f t="shared" si="178"/>
        <v>-308</v>
      </c>
      <c r="BK127" s="242">
        <f t="shared" si="178"/>
        <v>-101</v>
      </c>
      <c r="BL127" s="242">
        <f t="shared" si="178"/>
        <v>-196</v>
      </c>
      <c r="BM127" s="242">
        <f t="shared" si="178"/>
        <v>79</v>
      </c>
      <c r="BN127" s="242">
        <f t="shared" si="178"/>
        <v>-215</v>
      </c>
      <c r="BO127" s="242">
        <f t="shared" si="178"/>
        <v>-358</v>
      </c>
      <c r="BP127" s="242">
        <f t="shared" si="178"/>
        <v>3</v>
      </c>
      <c r="BQ127" s="242">
        <f t="shared" si="178"/>
        <v>34</v>
      </c>
      <c r="BR127" s="242">
        <f t="shared" si="178"/>
        <v>106</v>
      </c>
    </row>
    <row r="128" spans="1:70" x14ac:dyDescent="0.3">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3">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c r="AM129" s="230"/>
      <c r="AN129" s="230"/>
      <c r="AO129" s="230"/>
      <c r="AP129" s="230"/>
      <c r="AQ129" s="230"/>
      <c r="AR129" s="230"/>
      <c r="AS129" s="230"/>
      <c r="AT129" s="230"/>
      <c r="AU129" s="230"/>
      <c r="AV129" s="230"/>
      <c r="AW129" s="398">
        <f t="shared" ref="AW129:BF133" si="179">C129-O129</f>
        <v>20</v>
      </c>
      <c r="AX129" s="137">
        <f t="shared" si="179"/>
        <v>584</v>
      </c>
      <c r="AY129" s="137">
        <f t="shared" si="179"/>
        <v>657</v>
      </c>
      <c r="AZ129" s="137">
        <f t="shared" si="179"/>
        <v>312</v>
      </c>
      <c r="BA129" s="137">
        <f t="shared" si="179"/>
        <v>164</v>
      </c>
      <c r="BB129" s="137">
        <f t="shared" si="179"/>
        <v>342</v>
      </c>
      <c r="BC129" s="137">
        <f t="shared" si="179"/>
        <v>213</v>
      </c>
      <c r="BD129" s="137">
        <f t="shared" si="179"/>
        <v>171</v>
      </c>
      <c r="BE129" s="137">
        <f t="shared" si="179"/>
        <v>39</v>
      </c>
      <c r="BF129" s="230">
        <f t="shared" si="179"/>
        <v>8</v>
      </c>
      <c r="BG129" s="230">
        <f t="shared" ref="BG129:BP133" si="180">M129-Y129</f>
        <v>4</v>
      </c>
      <c r="BH129" s="230">
        <f t="shared" si="180"/>
        <v>4</v>
      </c>
      <c r="BI129" s="230">
        <f t="shared" si="180"/>
        <v>1</v>
      </c>
      <c r="BJ129" s="230">
        <f t="shared" si="180"/>
        <v>0</v>
      </c>
      <c r="BK129" s="230">
        <f t="shared" si="180"/>
        <v>0</v>
      </c>
      <c r="BL129" s="230">
        <f t="shared" si="180"/>
        <v>0</v>
      </c>
      <c r="BM129" s="230">
        <f t="shared" si="180"/>
        <v>0</v>
      </c>
      <c r="BN129" s="230">
        <f t="shared" si="180"/>
        <v>-27</v>
      </c>
      <c r="BO129" s="230">
        <f t="shared" si="180"/>
        <v>-550</v>
      </c>
      <c r="BP129" s="230">
        <f t="shared" si="180"/>
        <v>-197</v>
      </c>
      <c r="BQ129" s="230">
        <f t="shared" ref="BQ129:BZ133" si="181">W129-AI129</f>
        <v>-21</v>
      </c>
      <c r="BR129" s="230">
        <f t="shared" si="181"/>
        <v>0</v>
      </c>
    </row>
    <row r="130" spans="1:87" x14ac:dyDescent="0.3">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c r="AM130" s="230"/>
      <c r="AN130" s="230"/>
      <c r="AO130" s="230"/>
      <c r="AP130" s="230"/>
      <c r="AQ130" s="230"/>
      <c r="AR130" s="230"/>
      <c r="AS130" s="230"/>
      <c r="AT130" s="230"/>
      <c r="AU130" s="230"/>
      <c r="AV130" s="230"/>
      <c r="AW130" s="398">
        <f t="shared" si="179"/>
        <v>0</v>
      </c>
      <c r="AX130" s="137">
        <f t="shared" si="179"/>
        <v>0</v>
      </c>
      <c r="AY130" s="137">
        <f t="shared" si="179"/>
        <v>84</v>
      </c>
      <c r="AZ130" s="137">
        <f t="shared" si="179"/>
        <v>83</v>
      </c>
      <c r="BA130" s="137">
        <f t="shared" si="179"/>
        <v>66</v>
      </c>
      <c r="BB130" s="137">
        <f t="shared" si="179"/>
        <v>125</v>
      </c>
      <c r="BC130" s="137">
        <f t="shared" si="179"/>
        <v>114</v>
      </c>
      <c r="BD130" s="137">
        <f t="shared" si="179"/>
        <v>80</v>
      </c>
      <c r="BE130" s="137">
        <f t="shared" si="179"/>
        <v>22</v>
      </c>
      <c r="BF130" s="230">
        <f t="shared" si="179"/>
        <v>0</v>
      </c>
      <c r="BG130" s="230">
        <f t="shared" si="180"/>
        <v>0</v>
      </c>
      <c r="BH130" s="230">
        <f t="shared" si="180"/>
        <v>0</v>
      </c>
      <c r="BI130" s="230">
        <f t="shared" si="180"/>
        <v>0</v>
      </c>
      <c r="BJ130" s="230">
        <f t="shared" si="180"/>
        <v>0</v>
      </c>
      <c r="BK130" s="230">
        <f t="shared" si="180"/>
        <v>0</v>
      </c>
      <c r="BL130" s="230">
        <f t="shared" si="180"/>
        <v>0</v>
      </c>
      <c r="BM130" s="230">
        <f t="shared" si="180"/>
        <v>0</v>
      </c>
      <c r="BN130" s="230">
        <f t="shared" si="180"/>
        <v>-6</v>
      </c>
      <c r="BO130" s="230">
        <f t="shared" si="180"/>
        <v>-155</v>
      </c>
      <c r="BP130" s="230">
        <f t="shared" si="180"/>
        <v>-55</v>
      </c>
      <c r="BQ130" s="230">
        <f t="shared" si="181"/>
        <v>-5</v>
      </c>
      <c r="BR130" s="230">
        <f t="shared" si="181"/>
        <v>0</v>
      </c>
    </row>
    <row r="131" spans="1:87" x14ac:dyDescent="0.3">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c r="AM131" s="230"/>
      <c r="AN131" s="230"/>
      <c r="AO131" s="230"/>
      <c r="AP131" s="230"/>
      <c r="AQ131" s="230"/>
      <c r="AR131" s="230"/>
      <c r="AS131" s="230"/>
      <c r="AT131" s="230"/>
      <c r="AU131" s="230"/>
      <c r="AV131" s="230"/>
      <c r="AW131" s="230">
        <f t="shared" si="179"/>
        <v>14</v>
      </c>
      <c r="AX131" s="137">
        <f t="shared" si="179"/>
        <v>28</v>
      </c>
      <c r="AY131" s="137">
        <f t="shared" si="179"/>
        <v>22</v>
      </c>
      <c r="AZ131" s="137">
        <f t="shared" si="179"/>
        <v>18</v>
      </c>
      <c r="BA131" s="137">
        <f t="shared" si="179"/>
        <v>5</v>
      </c>
      <c r="BB131" s="137">
        <f t="shared" si="179"/>
        <v>5</v>
      </c>
      <c r="BC131" s="141">
        <f t="shared" si="179"/>
        <v>-36</v>
      </c>
      <c r="BD131" s="137">
        <f t="shared" si="179"/>
        <v>-5</v>
      </c>
      <c r="BE131" s="137">
        <f t="shared" si="179"/>
        <v>0</v>
      </c>
      <c r="BF131" s="230">
        <f t="shared" si="179"/>
        <v>0</v>
      </c>
      <c r="BG131" s="230">
        <f t="shared" si="180"/>
        <v>-1</v>
      </c>
      <c r="BH131" s="230">
        <f t="shared" si="180"/>
        <v>10</v>
      </c>
      <c r="BI131" s="230">
        <f t="shared" si="180"/>
        <v>3</v>
      </c>
      <c r="BJ131" s="230">
        <f t="shared" si="180"/>
        <v>0</v>
      </c>
      <c r="BK131" s="230">
        <f t="shared" si="180"/>
        <v>0</v>
      </c>
      <c r="BL131" s="230">
        <f t="shared" si="180"/>
        <v>0</v>
      </c>
      <c r="BM131" s="230">
        <f t="shared" si="180"/>
        <v>0</v>
      </c>
      <c r="BN131" s="230">
        <f t="shared" si="180"/>
        <v>-6</v>
      </c>
      <c r="BO131" s="230">
        <f t="shared" si="180"/>
        <v>25</v>
      </c>
      <c r="BP131" s="230">
        <f t="shared" si="180"/>
        <v>5</v>
      </c>
      <c r="BQ131" s="230">
        <f t="shared" si="181"/>
        <v>-6</v>
      </c>
      <c r="BR131" s="230">
        <f t="shared" si="181"/>
        <v>-1</v>
      </c>
    </row>
    <row r="132" spans="1:87" x14ac:dyDescent="0.3">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c r="AM132" s="230"/>
      <c r="AN132" s="230"/>
      <c r="AO132" s="230"/>
      <c r="AP132" s="230"/>
      <c r="AQ132" s="230"/>
      <c r="AR132" s="230"/>
      <c r="AS132" s="230"/>
      <c r="AT132" s="230"/>
      <c r="AU132" s="230"/>
      <c r="AV132" s="230"/>
      <c r="AW132" s="230">
        <f t="shared" si="179"/>
        <v>0</v>
      </c>
      <c r="AX132" s="137">
        <f t="shared" si="179"/>
        <v>0</v>
      </c>
      <c r="AY132" s="137">
        <f t="shared" si="179"/>
        <v>0</v>
      </c>
      <c r="AZ132" s="137">
        <f t="shared" si="179"/>
        <v>0</v>
      </c>
      <c r="BA132" s="137">
        <f t="shared" si="179"/>
        <v>0</v>
      </c>
      <c r="BB132" s="137">
        <f t="shared" si="179"/>
        <v>0</v>
      </c>
      <c r="BC132" s="141">
        <f t="shared" si="179"/>
        <v>-3</v>
      </c>
      <c r="BD132" s="137">
        <f t="shared" si="179"/>
        <v>0</v>
      </c>
      <c r="BE132" s="137">
        <f t="shared" si="179"/>
        <v>0</v>
      </c>
      <c r="BF132" s="230">
        <f t="shared" si="179"/>
        <v>0</v>
      </c>
      <c r="BG132" s="230">
        <f t="shared" si="180"/>
        <v>-2</v>
      </c>
      <c r="BH132" s="230">
        <f t="shared" si="180"/>
        <v>0</v>
      </c>
      <c r="BI132" s="230">
        <f t="shared" si="180"/>
        <v>-1</v>
      </c>
      <c r="BJ132" s="230">
        <f t="shared" si="180"/>
        <v>0</v>
      </c>
      <c r="BK132" s="230">
        <f t="shared" si="180"/>
        <v>0</v>
      </c>
      <c r="BL132" s="230">
        <f t="shared" si="180"/>
        <v>0</v>
      </c>
      <c r="BM132" s="230">
        <f t="shared" si="180"/>
        <v>0</v>
      </c>
      <c r="BN132" s="230">
        <f t="shared" si="180"/>
        <v>0</v>
      </c>
      <c r="BO132" s="230">
        <f t="shared" si="180"/>
        <v>-1</v>
      </c>
      <c r="BP132" s="230">
        <f t="shared" si="180"/>
        <v>-1</v>
      </c>
      <c r="BQ132" s="230">
        <f t="shared" si="181"/>
        <v>0</v>
      </c>
      <c r="BR132" s="230">
        <f t="shared" si="181"/>
        <v>-2</v>
      </c>
    </row>
    <row r="133" spans="1:87" x14ac:dyDescent="0.3">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c r="AM133" s="230"/>
      <c r="AN133" s="230"/>
      <c r="AO133" s="230"/>
      <c r="AP133" s="230"/>
      <c r="AQ133" s="230"/>
      <c r="AR133" s="230"/>
      <c r="AS133" s="230"/>
      <c r="AT133" s="230"/>
      <c r="AU133" s="230"/>
      <c r="AV133" s="230"/>
      <c r="AW133" s="230">
        <f t="shared" si="179"/>
        <v>0</v>
      </c>
      <c r="AX133" s="137">
        <f t="shared" si="179"/>
        <v>0</v>
      </c>
      <c r="AY133" s="137">
        <f t="shared" si="179"/>
        <v>0</v>
      </c>
      <c r="AZ133" s="137">
        <f t="shared" si="179"/>
        <v>0</v>
      </c>
      <c r="BA133" s="137">
        <f t="shared" si="179"/>
        <v>0</v>
      </c>
      <c r="BB133" s="137">
        <f t="shared" si="179"/>
        <v>0</v>
      </c>
      <c r="BC133" s="141">
        <f t="shared" si="179"/>
        <v>-1</v>
      </c>
      <c r="BD133" s="137">
        <f t="shared" si="179"/>
        <v>0</v>
      </c>
      <c r="BE133" s="137">
        <f t="shared" si="179"/>
        <v>0</v>
      </c>
      <c r="BF133" s="230">
        <f t="shared" si="179"/>
        <v>0</v>
      </c>
      <c r="BG133" s="230">
        <f t="shared" si="180"/>
        <v>0</v>
      </c>
      <c r="BH133" s="230">
        <f t="shared" si="180"/>
        <v>0</v>
      </c>
      <c r="BI133" s="230">
        <f t="shared" si="180"/>
        <v>0</v>
      </c>
      <c r="BJ133" s="230">
        <f t="shared" si="180"/>
        <v>0</v>
      </c>
      <c r="BK133" s="230">
        <f t="shared" si="180"/>
        <v>0</v>
      </c>
      <c r="BL133" s="230">
        <f t="shared" si="180"/>
        <v>0</v>
      </c>
      <c r="BM133" s="230">
        <f t="shared" si="180"/>
        <v>0</v>
      </c>
      <c r="BN133" s="230">
        <f t="shared" si="180"/>
        <v>0</v>
      </c>
      <c r="BO133" s="230">
        <f t="shared" si="180"/>
        <v>1</v>
      </c>
      <c r="BP133" s="230">
        <f t="shared" si="180"/>
        <v>0</v>
      </c>
      <c r="BQ133" s="230">
        <f t="shared" si="181"/>
        <v>0</v>
      </c>
      <c r="BR133" s="230">
        <f t="shared" si="181"/>
        <v>0</v>
      </c>
    </row>
    <row r="134" spans="1:87" x14ac:dyDescent="0.3">
      <c r="A134" s="4"/>
      <c r="B134" s="35" t="s">
        <v>41</v>
      </c>
      <c r="C134" s="140">
        <f t="shared" ref="C134:AC134" si="182">SUM(C129:C133)</f>
        <v>40</v>
      </c>
      <c r="D134" s="137">
        <f t="shared" si="182"/>
        <v>612</v>
      </c>
      <c r="E134" s="137">
        <f t="shared" si="182"/>
        <v>763</v>
      </c>
      <c r="F134" s="137">
        <f t="shared" si="182"/>
        <v>413</v>
      </c>
      <c r="G134" s="137">
        <f t="shared" si="182"/>
        <v>235</v>
      </c>
      <c r="H134" s="137">
        <f t="shared" si="182"/>
        <v>472</v>
      </c>
      <c r="I134" s="137">
        <f t="shared" si="182"/>
        <v>331</v>
      </c>
      <c r="J134" s="137">
        <f t="shared" si="182"/>
        <v>256</v>
      </c>
      <c r="K134" s="137">
        <f t="shared" si="182"/>
        <v>61</v>
      </c>
      <c r="L134" s="230">
        <f t="shared" si="182"/>
        <v>8</v>
      </c>
      <c r="M134" s="73">
        <f t="shared" si="182"/>
        <v>7</v>
      </c>
      <c r="N134" s="73">
        <f t="shared" si="182"/>
        <v>14</v>
      </c>
      <c r="O134" s="73">
        <f t="shared" si="182"/>
        <v>6</v>
      </c>
      <c r="P134" s="73">
        <f t="shared" si="182"/>
        <v>0</v>
      </c>
      <c r="Q134" s="73">
        <f t="shared" si="182"/>
        <v>0</v>
      </c>
      <c r="R134" s="73">
        <f t="shared" si="182"/>
        <v>0</v>
      </c>
      <c r="S134" s="73">
        <f t="shared" si="182"/>
        <v>0</v>
      </c>
      <c r="T134" s="73">
        <f t="shared" si="182"/>
        <v>0</v>
      </c>
      <c r="U134" s="74">
        <f t="shared" si="182"/>
        <v>44</v>
      </c>
      <c r="V134" s="74">
        <f t="shared" si="182"/>
        <v>10</v>
      </c>
      <c r="W134" s="74">
        <f t="shared" si="182"/>
        <v>0</v>
      </c>
      <c r="X134" s="74">
        <f t="shared" si="182"/>
        <v>0</v>
      </c>
      <c r="Y134" s="74">
        <f t="shared" si="182"/>
        <v>6</v>
      </c>
      <c r="Z134" s="74">
        <f t="shared" si="182"/>
        <v>0</v>
      </c>
      <c r="AA134" s="74">
        <f t="shared" si="182"/>
        <v>3</v>
      </c>
      <c r="AB134" s="74">
        <f t="shared" si="182"/>
        <v>0</v>
      </c>
      <c r="AC134" s="74">
        <f t="shared" si="182"/>
        <v>0</v>
      </c>
      <c r="AD134" s="74">
        <f t="shared" ref="AD134:AI134" si="183">SUM(AD129:AD133)</f>
        <v>0</v>
      </c>
      <c r="AE134" s="74">
        <f t="shared" si="183"/>
        <v>0</v>
      </c>
      <c r="AF134" s="74">
        <f t="shared" si="183"/>
        <v>39</v>
      </c>
      <c r="AG134" s="74">
        <f t="shared" si="183"/>
        <v>724</v>
      </c>
      <c r="AH134" s="74">
        <f t="shared" si="183"/>
        <v>258</v>
      </c>
      <c r="AI134" s="74">
        <f t="shared" si="183"/>
        <v>32</v>
      </c>
      <c r="AJ134" s="409">
        <f t="shared" ref="AJ134:AK134" si="184">SUM(AJ129:AJ133)</f>
        <v>3</v>
      </c>
      <c r="AK134" s="864">
        <f t="shared" si="184"/>
        <v>8</v>
      </c>
      <c r="AL134" s="230"/>
      <c r="AM134" s="230"/>
      <c r="AN134" s="230"/>
      <c r="AO134" s="230"/>
      <c r="AP134" s="230"/>
      <c r="AQ134" s="230"/>
      <c r="AR134" s="230"/>
      <c r="AS134" s="230"/>
      <c r="AT134" s="230"/>
      <c r="AU134" s="230"/>
      <c r="AV134" s="230"/>
      <c r="AW134" s="230">
        <f t="shared" ref="AW134:BF134" si="185">SUM(AW129:AW133)</f>
        <v>34</v>
      </c>
      <c r="AX134" s="137">
        <f t="shared" si="185"/>
        <v>612</v>
      </c>
      <c r="AY134" s="137">
        <f t="shared" si="185"/>
        <v>763</v>
      </c>
      <c r="AZ134" s="137">
        <f t="shared" si="185"/>
        <v>413</v>
      </c>
      <c r="BA134" s="137">
        <f t="shared" si="185"/>
        <v>235</v>
      </c>
      <c r="BB134" s="137">
        <f t="shared" si="185"/>
        <v>472</v>
      </c>
      <c r="BC134" s="141">
        <f t="shared" si="185"/>
        <v>287</v>
      </c>
      <c r="BD134" s="141">
        <f t="shared" si="185"/>
        <v>246</v>
      </c>
      <c r="BE134" s="141">
        <f t="shared" si="185"/>
        <v>61</v>
      </c>
      <c r="BF134" s="266">
        <f t="shared" si="185"/>
        <v>8</v>
      </c>
      <c r="BG134" s="230">
        <f t="shared" ref="BG134:BR134" si="186">M134-Y134</f>
        <v>1</v>
      </c>
      <c r="BH134" s="230">
        <f t="shared" si="186"/>
        <v>14</v>
      </c>
      <c r="BI134" s="230">
        <f t="shared" si="186"/>
        <v>3</v>
      </c>
      <c r="BJ134" s="230">
        <f t="shared" si="186"/>
        <v>0</v>
      </c>
      <c r="BK134" s="230">
        <f t="shared" si="186"/>
        <v>0</v>
      </c>
      <c r="BL134" s="230">
        <f t="shared" si="186"/>
        <v>0</v>
      </c>
      <c r="BM134" s="230">
        <f t="shared" si="186"/>
        <v>0</v>
      </c>
      <c r="BN134" s="230">
        <f t="shared" si="186"/>
        <v>-39</v>
      </c>
      <c r="BO134" s="230">
        <f t="shared" si="186"/>
        <v>-680</v>
      </c>
      <c r="BP134" s="230">
        <f t="shared" si="186"/>
        <v>-248</v>
      </c>
      <c r="BQ134" s="230">
        <f t="shared" si="186"/>
        <v>-32</v>
      </c>
      <c r="BR134" s="230">
        <f t="shared" si="186"/>
        <v>-3</v>
      </c>
    </row>
    <row r="135" spans="1:87" x14ac:dyDescent="0.3">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3">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c r="AM136" s="231"/>
      <c r="AN136" s="231"/>
      <c r="AO136" s="231"/>
      <c r="AP136" s="231"/>
      <c r="AQ136" s="231"/>
      <c r="AR136" s="231"/>
      <c r="AS136" s="231"/>
      <c r="AT136" s="231"/>
      <c r="AU136" s="231"/>
      <c r="AV136" s="231"/>
      <c r="AW136" s="232">
        <f t="shared" ref="AW136:BF140" si="187">C136-O136</f>
        <v>196</v>
      </c>
      <c r="AX136" s="148">
        <f t="shared" si="187"/>
        <v>593</v>
      </c>
      <c r="AY136" s="148">
        <f t="shared" si="187"/>
        <v>710</v>
      </c>
      <c r="AZ136" s="148">
        <f t="shared" si="187"/>
        <v>633</v>
      </c>
      <c r="BA136" s="148">
        <f t="shared" si="187"/>
        <v>496</v>
      </c>
      <c r="BB136" s="148">
        <f t="shared" si="187"/>
        <v>333</v>
      </c>
      <c r="BC136" s="150">
        <f t="shared" si="187"/>
        <v>192</v>
      </c>
      <c r="BD136" s="150">
        <f t="shared" si="187"/>
        <v>10</v>
      </c>
      <c r="BE136" s="150">
        <f t="shared" si="187"/>
        <v>-223</v>
      </c>
      <c r="BF136" s="268">
        <f t="shared" si="187"/>
        <v>-90</v>
      </c>
      <c r="BG136" s="268">
        <f t="shared" ref="BG136:BP140" si="188">M136-Y136</f>
        <v>40</v>
      </c>
      <c r="BH136" s="268">
        <f t="shared" si="188"/>
        <v>218</v>
      </c>
      <c r="BI136" s="268">
        <f t="shared" si="188"/>
        <v>174</v>
      </c>
      <c r="BJ136" s="268">
        <f t="shared" si="188"/>
        <v>-40</v>
      </c>
      <c r="BK136" s="268">
        <f t="shared" si="188"/>
        <v>-128</v>
      </c>
      <c r="BL136" s="268">
        <f t="shared" si="188"/>
        <v>-351</v>
      </c>
      <c r="BM136" s="268">
        <f t="shared" si="188"/>
        <v>-204</v>
      </c>
      <c r="BN136" s="268">
        <f t="shared" si="188"/>
        <v>-162</v>
      </c>
      <c r="BO136" s="268">
        <f t="shared" si="188"/>
        <v>-315</v>
      </c>
      <c r="BP136" s="268">
        <f t="shared" si="188"/>
        <v>-137</v>
      </c>
      <c r="BQ136" s="268">
        <f t="shared" ref="BQ136:BR141" si="189">W136-AI136</f>
        <v>163</v>
      </c>
      <c r="BR136" s="268">
        <f t="shared" si="189"/>
        <v>-3</v>
      </c>
    </row>
    <row r="137" spans="1:87" x14ac:dyDescent="0.3">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c r="AM137" s="231"/>
      <c r="AN137" s="231"/>
      <c r="AO137" s="231"/>
      <c r="AP137" s="231"/>
      <c r="AQ137" s="231"/>
      <c r="AR137" s="231"/>
      <c r="AS137" s="231"/>
      <c r="AT137" s="231"/>
      <c r="AU137" s="231"/>
      <c r="AV137" s="231"/>
      <c r="AW137" s="232">
        <f t="shared" si="187"/>
        <v>82</v>
      </c>
      <c r="AX137" s="148">
        <f t="shared" si="187"/>
        <v>211</v>
      </c>
      <c r="AY137" s="148">
        <f t="shared" si="187"/>
        <v>338</v>
      </c>
      <c r="AZ137" s="148">
        <f t="shared" si="187"/>
        <v>341</v>
      </c>
      <c r="BA137" s="148">
        <f t="shared" si="187"/>
        <v>291</v>
      </c>
      <c r="BB137" s="148">
        <f t="shared" si="187"/>
        <v>278</v>
      </c>
      <c r="BC137" s="150">
        <f t="shared" si="187"/>
        <v>251</v>
      </c>
      <c r="BD137" s="150">
        <f t="shared" si="187"/>
        <v>176</v>
      </c>
      <c r="BE137" s="150">
        <f t="shared" si="187"/>
        <v>142</v>
      </c>
      <c r="BF137" s="268">
        <f t="shared" si="187"/>
        <v>47</v>
      </c>
      <c r="BG137" s="268">
        <f t="shared" si="188"/>
        <v>9</v>
      </c>
      <c r="BH137" s="268">
        <f t="shared" si="188"/>
        <v>12</v>
      </c>
      <c r="BI137" s="268">
        <f t="shared" si="188"/>
        <v>5</v>
      </c>
      <c r="BJ137" s="268">
        <f t="shared" si="188"/>
        <v>-17</v>
      </c>
      <c r="BK137" s="268">
        <f t="shared" si="188"/>
        <v>14</v>
      </c>
      <c r="BL137" s="268">
        <f t="shared" si="188"/>
        <v>8</v>
      </c>
      <c r="BM137" s="268">
        <f t="shared" si="188"/>
        <v>-40</v>
      </c>
      <c r="BN137" s="268">
        <f t="shared" si="188"/>
        <v>-36</v>
      </c>
      <c r="BO137" s="268">
        <f t="shared" si="188"/>
        <v>-59</v>
      </c>
      <c r="BP137" s="268">
        <f t="shared" si="188"/>
        <v>-51</v>
      </c>
      <c r="BQ137" s="268">
        <f t="shared" si="189"/>
        <v>-24</v>
      </c>
      <c r="BR137" s="268">
        <f t="shared" si="189"/>
        <v>-17</v>
      </c>
    </row>
    <row r="138" spans="1:87" x14ac:dyDescent="0.3">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c r="AM138" s="231"/>
      <c r="AN138" s="231"/>
      <c r="AO138" s="231"/>
      <c r="AP138" s="231"/>
      <c r="AQ138" s="231"/>
      <c r="AR138" s="231"/>
      <c r="AS138" s="231"/>
      <c r="AT138" s="231"/>
      <c r="AU138" s="231"/>
      <c r="AV138" s="231"/>
      <c r="AW138" s="232">
        <f t="shared" si="187"/>
        <v>1</v>
      </c>
      <c r="AX138" s="148">
        <f t="shared" si="187"/>
        <v>0</v>
      </c>
      <c r="AY138" s="148">
        <f t="shared" si="187"/>
        <v>-2</v>
      </c>
      <c r="AZ138" s="148">
        <f t="shared" si="187"/>
        <v>-2</v>
      </c>
      <c r="BA138" s="148">
        <f t="shared" si="187"/>
        <v>-2</v>
      </c>
      <c r="BB138" s="148">
        <f t="shared" si="187"/>
        <v>-5</v>
      </c>
      <c r="BC138" s="150">
        <f t="shared" si="187"/>
        <v>-10</v>
      </c>
      <c r="BD138" s="150">
        <f t="shared" si="187"/>
        <v>-14</v>
      </c>
      <c r="BE138" s="150">
        <f t="shared" si="187"/>
        <v>-11</v>
      </c>
      <c r="BF138" s="268">
        <f t="shared" si="187"/>
        <v>-5</v>
      </c>
      <c r="BG138" s="268">
        <f t="shared" si="188"/>
        <v>-6</v>
      </c>
      <c r="BH138" s="268">
        <f t="shared" si="188"/>
        <v>-12</v>
      </c>
      <c r="BI138" s="268">
        <f t="shared" si="188"/>
        <v>-12</v>
      </c>
      <c r="BJ138" s="268">
        <f t="shared" si="188"/>
        <v>-7</v>
      </c>
      <c r="BK138" s="268">
        <f t="shared" si="188"/>
        <v>3</v>
      </c>
      <c r="BL138" s="268">
        <f t="shared" si="188"/>
        <v>2</v>
      </c>
      <c r="BM138" s="268">
        <f t="shared" si="188"/>
        <v>-1</v>
      </c>
      <c r="BN138" s="268">
        <f t="shared" si="188"/>
        <v>2</v>
      </c>
      <c r="BO138" s="268">
        <f t="shared" si="188"/>
        <v>6</v>
      </c>
      <c r="BP138" s="268">
        <f t="shared" si="188"/>
        <v>12</v>
      </c>
      <c r="BQ138" s="268">
        <f t="shared" si="189"/>
        <v>9</v>
      </c>
      <c r="BR138" s="268">
        <f t="shared" si="189"/>
        <v>4</v>
      </c>
    </row>
    <row r="139" spans="1:87" x14ac:dyDescent="0.3">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c r="AM139" s="231"/>
      <c r="AN139" s="231"/>
      <c r="AO139" s="231"/>
      <c r="AP139" s="231"/>
      <c r="AQ139" s="231"/>
      <c r="AR139" s="231"/>
      <c r="AS139" s="231"/>
      <c r="AT139" s="231"/>
      <c r="AU139" s="231"/>
      <c r="AV139" s="231"/>
      <c r="AW139" s="232">
        <f t="shared" si="187"/>
        <v>0</v>
      </c>
      <c r="AX139" s="148">
        <f t="shared" si="187"/>
        <v>0</v>
      </c>
      <c r="AY139" s="148">
        <f t="shared" si="187"/>
        <v>0</v>
      </c>
      <c r="AZ139" s="148">
        <f t="shared" si="187"/>
        <v>0</v>
      </c>
      <c r="BA139" s="148">
        <f t="shared" si="187"/>
        <v>0</v>
      </c>
      <c r="BB139" s="148">
        <f t="shared" si="187"/>
        <v>0</v>
      </c>
      <c r="BC139" s="150">
        <f t="shared" si="187"/>
        <v>-2</v>
      </c>
      <c r="BD139" s="150">
        <f t="shared" si="187"/>
        <v>-3</v>
      </c>
      <c r="BE139" s="150">
        <f t="shared" si="187"/>
        <v>-4</v>
      </c>
      <c r="BF139" s="268">
        <f t="shared" si="187"/>
        <v>-2</v>
      </c>
      <c r="BG139" s="268">
        <f t="shared" si="188"/>
        <v>-3</v>
      </c>
      <c r="BH139" s="268">
        <f t="shared" si="188"/>
        <v>0</v>
      </c>
      <c r="BI139" s="268">
        <f t="shared" si="188"/>
        <v>-2</v>
      </c>
      <c r="BJ139" s="268">
        <f t="shared" si="188"/>
        <v>-2</v>
      </c>
      <c r="BK139" s="268">
        <f t="shared" si="188"/>
        <v>0</v>
      </c>
      <c r="BL139" s="268">
        <f t="shared" si="188"/>
        <v>0</v>
      </c>
      <c r="BM139" s="268">
        <f t="shared" si="188"/>
        <v>0</v>
      </c>
      <c r="BN139" s="268">
        <f t="shared" si="188"/>
        <v>0</v>
      </c>
      <c r="BO139" s="268">
        <f t="shared" si="188"/>
        <v>1</v>
      </c>
      <c r="BP139" s="268">
        <f t="shared" si="188"/>
        <v>3</v>
      </c>
      <c r="BQ139" s="268">
        <f t="shared" si="189"/>
        <v>4</v>
      </c>
      <c r="BR139" s="268">
        <f t="shared" si="189"/>
        <v>2</v>
      </c>
    </row>
    <row r="140" spans="1:87" x14ac:dyDescent="0.3">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c r="AM140" s="232"/>
      <c r="AN140" s="232"/>
      <c r="AO140" s="232"/>
      <c r="AP140" s="232"/>
      <c r="AQ140" s="232"/>
      <c r="AR140" s="232"/>
      <c r="AS140" s="232"/>
      <c r="AT140" s="232"/>
      <c r="AU140" s="232"/>
      <c r="AV140" s="232"/>
      <c r="AW140" s="232">
        <f t="shared" si="187"/>
        <v>0</v>
      </c>
      <c r="AX140" s="148">
        <f t="shared" si="187"/>
        <v>0</v>
      </c>
      <c r="AY140" s="148">
        <f t="shared" si="187"/>
        <v>0</v>
      </c>
      <c r="AZ140" s="148">
        <f t="shared" si="187"/>
        <v>0</v>
      </c>
      <c r="BA140" s="148">
        <f t="shared" si="187"/>
        <v>0</v>
      </c>
      <c r="BB140" s="148">
        <f t="shared" si="187"/>
        <v>0</v>
      </c>
      <c r="BC140" s="150">
        <f t="shared" si="187"/>
        <v>0</v>
      </c>
      <c r="BD140" s="150">
        <f t="shared" si="187"/>
        <v>0</v>
      </c>
      <c r="BE140" s="150">
        <f t="shared" si="187"/>
        <v>0</v>
      </c>
      <c r="BF140" s="268">
        <f t="shared" si="187"/>
        <v>0</v>
      </c>
      <c r="BG140" s="268">
        <f t="shared" si="188"/>
        <v>0</v>
      </c>
      <c r="BH140" s="268">
        <f t="shared" si="188"/>
        <v>0</v>
      </c>
      <c r="BI140" s="268">
        <f t="shared" si="188"/>
        <v>0</v>
      </c>
      <c r="BJ140" s="268">
        <f t="shared" si="188"/>
        <v>0</v>
      </c>
      <c r="BK140" s="268">
        <f t="shared" si="188"/>
        <v>0</v>
      </c>
      <c r="BL140" s="268">
        <f t="shared" si="188"/>
        <v>0</v>
      </c>
      <c r="BM140" s="268">
        <f t="shared" si="188"/>
        <v>0</v>
      </c>
      <c r="BN140" s="268">
        <f t="shared" si="188"/>
        <v>0</v>
      </c>
      <c r="BO140" s="268">
        <f t="shared" si="188"/>
        <v>0</v>
      </c>
      <c r="BP140" s="268">
        <f t="shared" si="188"/>
        <v>0</v>
      </c>
      <c r="BQ140" s="268">
        <f t="shared" si="189"/>
        <v>0</v>
      </c>
      <c r="BR140" s="268">
        <f t="shared" si="189"/>
        <v>0</v>
      </c>
    </row>
    <row r="141" spans="1:87" ht="15" thickBot="1" x14ac:dyDescent="0.35">
      <c r="A141" s="4"/>
      <c r="B141" s="36" t="s">
        <v>41</v>
      </c>
      <c r="C141" s="151">
        <f t="shared" ref="C141:AC141" si="190">SUM(C136:C140)</f>
        <v>644</v>
      </c>
      <c r="D141" s="152">
        <f t="shared" si="190"/>
        <v>958</v>
      </c>
      <c r="E141" s="152">
        <f t="shared" si="190"/>
        <v>1180</v>
      </c>
      <c r="F141" s="152">
        <f t="shared" si="190"/>
        <v>1136</v>
      </c>
      <c r="G141" s="152">
        <f t="shared" si="190"/>
        <v>899</v>
      </c>
      <c r="H141" s="152">
        <f t="shared" si="190"/>
        <v>723</v>
      </c>
      <c r="I141" s="152">
        <f t="shared" si="190"/>
        <v>531</v>
      </c>
      <c r="J141" s="152">
        <f t="shared" si="190"/>
        <v>404</v>
      </c>
      <c r="K141" s="152">
        <f t="shared" si="190"/>
        <v>355</v>
      </c>
      <c r="L141" s="197">
        <f t="shared" si="190"/>
        <v>169</v>
      </c>
      <c r="M141" s="152">
        <f t="shared" si="190"/>
        <v>195</v>
      </c>
      <c r="N141" s="201">
        <f t="shared" si="190"/>
        <v>377</v>
      </c>
      <c r="O141" s="152">
        <f t="shared" si="190"/>
        <v>365</v>
      </c>
      <c r="P141" s="152">
        <f t="shared" si="190"/>
        <v>154</v>
      </c>
      <c r="Q141" s="152">
        <f t="shared" si="190"/>
        <v>134</v>
      </c>
      <c r="R141" s="152">
        <f t="shared" si="190"/>
        <v>164</v>
      </c>
      <c r="S141" s="152">
        <f t="shared" si="190"/>
        <v>114</v>
      </c>
      <c r="T141" s="152">
        <f t="shared" si="190"/>
        <v>117</v>
      </c>
      <c r="U141" s="153">
        <f t="shared" si="190"/>
        <v>100</v>
      </c>
      <c r="V141" s="153">
        <f t="shared" si="190"/>
        <v>235</v>
      </c>
      <c r="W141" s="153">
        <f t="shared" si="190"/>
        <v>451</v>
      </c>
      <c r="X141" s="153">
        <f t="shared" si="190"/>
        <v>219</v>
      </c>
      <c r="Y141" s="153">
        <f t="shared" si="190"/>
        <v>155</v>
      </c>
      <c r="Z141" s="153">
        <f t="shared" si="190"/>
        <v>159</v>
      </c>
      <c r="AA141" s="153">
        <f t="shared" si="190"/>
        <v>200</v>
      </c>
      <c r="AB141" s="153">
        <f t="shared" si="190"/>
        <v>220</v>
      </c>
      <c r="AC141" s="153">
        <f t="shared" si="190"/>
        <v>245</v>
      </c>
      <c r="AD141" s="153">
        <f t="shared" ref="AD141:AI141" si="191">SUM(AD136:AD140)</f>
        <v>505</v>
      </c>
      <c r="AE141" s="153">
        <f t="shared" si="191"/>
        <v>359</v>
      </c>
      <c r="AF141" s="153">
        <f t="shared" si="191"/>
        <v>313</v>
      </c>
      <c r="AG141" s="153">
        <f t="shared" si="191"/>
        <v>467</v>
      </c>
      <c r="AH141" s="153">
        <f t="shared" si="191"/>
        <v>408</v>
      </c>
      <c r="AI141" s="153">
        <f t="shared" si="191"/>
        <v>299</v>
      </c>
      <c r="AJ141" s="879">
        <f t="shared" ref="AJ141:AK141" si="192">SUM(AJ136:AJ140)</f>
        <v>233</v>
      </c>
      <c r="AK141" s="197">
        <f t="shared" si="192"/>
        <v>293</v>
      </c>
      <c r="AL141" s="271"/>
      <c r="AM141" s="271"/>
      <c r="AN141" s="271"/>
      <c r="AO141" s="271"/>
      <c r="AP141" s="271"/>
      <c r="AQ141" s="271"/>
      <c r="AR141" s="271"/>
      <c r="AS141" s="271"/>
      <c r="AT141" s="271"/>
      <c r="AU141" s="271"/>
      <c r="AV141" s="271"/>
      <c r="AW141" s="152">
        <f t="shared" ref="AW141:BF141" si="193">SUM(AW136:AW140)</f>
        <v>279</v>
      </c>
      <c r="AX141" s="152">
        <f t="shared" si="193"/>
        <v>804</v>
      </c>
      <c r="AY141" s="152">
        <f t="shared" si="193"/>
        <v>1046</v>
      </c>
      <c r="AZ141" s="152">
        <f t="shared" si="193"/>
        <v>972</v>
      </c>
      <c r="BA141" s="152">
        <f t="shared" si="193"/>
        <v>785</v>
      </c>
      <c r="BB141" s="152">
        <f t="shared" si="193"/>
        <v>606</v>
      </c>
      <c r="BC141" s="153">
        <f t="shared" si="193"/>
        <v>431</v>
      </c>
      <c r="BD141" s="153">
        <f t="shared" si="193"/>
        <v>169</v>
      </c>
      <c r="BE141" s="153">
        <f t="shared" si="193"/>
        <v>-96</v>
      </c>
      <c r="BF141" s="401">
        <f t="shared" si="193"/>
        <v>-50</v>
      </c>
      <c r="BG141" s="268">
        <f t="shared" ref="BG141:BP141" si="194">M141-Y141</f>
        <v>40</v>
      </c>
      <c r="BH141" s="268">
        <f t="shared" si="194"/>
        <v>218</v>
      </c>
      <c r="BI141" s="268">
        <f t="shared" si="194"/>
        <v>165</v>
      </c>
      <c r="BJ141" s="268">
        <f t="shared" si="194"/>
        <v>-66</v>
      </c>
      <c r="BK141" s="268">
        <f t="shared" si="194"/>
        <v>-111</v>
      </c>
      <c r="BL141" s="268">
        <f t="shared" si="194"/>
        <v>-341</v>
      </c>
      <c r="BM141" s="268">
        <f t="shared" si="194"/>
        <v>-245</v>
      </c>
      <c r="BN141" s="268">
        <f t="shared" si="194"/>
        <v>-196</v>
      </c>
      <c r="BO141" s="268">
        <f t="shared" si="194"/>
        <v>-367</v>
      </c>
      <c r="BP141" s="268">
        <f t="shared" si="194"/>
        <v>-173</v>
      </c>
      <c r="BQ141" s="268">
        <f t="shared" si="189"/>
        <v>152</v>
      </c>
      <c r="BR141" s="268">
        <f t="shared" si="189"/>
        <v>-14</v>
      </c>
    </row>
    <row r="142" spans="1:87" ht="15" thickTop="1" x14ac:dyDescent="0.3">
      <c r="A142" s="4"/>
    </row>
    <row r="143" spans="1:87" x14ac:dyDescent="0.3">
      <c r="B143" s="1" t="s">
        <v>27</v>
      </c>
    </row>
    <row r="144" spans="1:87" ht="191.25" customHeight="1" x14ac:dyDescent="0.3">
      <c r="B144" s="240" t="s">
        <v>51</v>
      </c>
      <c r="C144" s="892" t="s">
        <v>53</v>
      </c>
      <c r="D144" s="892"/>
      <c r="E144" s="892"/>
      <c r="F144" s="892"/>
      <c r="G144" s="892"/>
      <c r="H144" s="892"/>
      <c r="I144" s="892"/>
      <c r="J144" s="892"/>
      <c r="K144" s="892"/>
      <c r="L144" s="892"/>
      <c r="N144" s="882" t="s">
        <v>52</v>
      </c>
      <c r="O144" s="882"/>
      <c r="P144" s="882"/>
      <c r="Q144" s="882"/>
      <c r="R144" s="882"/>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84" t="s">
        <v>55</v>
      </c>
      <c r="BC144" s="884"/>
      <c r="BD144" s="884"/>
      <c r="BE144" s="884"/>
      <c r="BF144" s="884"/>
      <c r="BG144" s="884"/>
      <c r="BH144" s="884"/>
      <c r="BI144" s="884"/>
      <c r="BJ144" s="884"/>
      <c r="BK144" s="884"/>
      <c r="BM144" s="884" t="s">
        <v>56</v>
      </c>
      <c r="BN144" s="884"/>
      <c r="BO144" s="884"/>
      <c r="BP144" s="884"/>
      <c r="BQ144" s="884"/>
      <c r="BR144" s="884"/>
      <c r="BT144" s="884" t="s">
        <v>58</v>
      </c>
      <c r="BU144" s="884"/>
      <c r="BV144" s="884"/>
      <c r="BW144" s="884"/>
      <c r="BX144" s="884"/>
      <c r="BZ144" s="883" t="s">
        <v>59</v>
      </c>
      <c r="CA144" s="883"/>
      <c r="CB144" s="883"/>
      <c r="CC144" s="883"/>
      <c r="CD144" s="883"/>
      <c r="CE144" s="882" t="s">
        <v>60</v>
      </c>
      <c r="CF144" s="882"/>
      <c r="CG144" s="882"/>
      <c r="CH144" s="882"/>
      <c r="CI144" s="882"/>
    </row>
    <row r="147" spans="2:48" x14ac:dyDescent="0.3">
      <c r="B147" s="34" t="s">
        <v>26</v>
      </c>
    </row>
    <row r="148" spans="2:48" ht="97.5" customHeight="1" x14ac:dyDescent="0.3">
      <c r="B148" s="229"/>
      <c r="C148" s="898" t="s">
        <v>64</v>
      </c>
      <c r="D148" s="898"/>
      <c r="E148" s="898"/>
      <c r="F148" s="898"/>
      <c r="G148" s="898"/>
      <c r="H148" s="898"/>
      <c r="I148" s="898"/>
      <c r="J148" s="898"/>
      <c r="K148" s="898"/>
      <c r="L148" s="898"/>
      <c r="M148" s="882" t="s">
        <v>65</v>
      </c>
      <c r="N148" s="882"/>
      <c r="O148" s="882"/>
      <c r="P148" s="882"/>
      <c r="R148" s="882" t="s">
        <v>67</v>
      </c>
      <c r="S148" s="882"/>
      <c r="T148" s="882"/>
      <c r="U148" s="882"/>
      <c r="V148" s="882"/>
      <c r="Y148" s="895" t="s">
        <v>69</v>
      </c>
      <c r="Z148" s="896"/>
      <c r="AA148" s="896"/>
      <c r="AB148" s="896"/>
      <c r="AC148" s="897"/>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3">
      <c r="B149" s="229"/>
      <c r="C149" s="898"/>
      <c r="D149" s="898"/>
      <c r="E149" s="898"/>
      <c r="F149" s="898"/>
      <c r="G149" s="898"/>
      <c r="H149" s="898"/>
      <c r="I149" s="898"/>
      <c r="J149" s="898"/>
      <c r="K149" s="898"/>
      <c r="L149" s="898"/>
    </row>
    <row r="150" spans="2:48" ht="37.5" customHeight="1" x14ac:dyDescent="0.3">
      <c r="B150" s="229"/>
      <c r="C150" s="898"/>
      <c r="D150" s="898"/>
      <c r="E150" s="898"/>
      <c r="F150" s="898"/>
      <c r="G150" s="898"/>
      <c r="H150" s="898"/>
      <c r="I150" s="898"/>
      <c r="J150" s="898"/>
      <c r="K150" s="898"/>
      <c r="L150" s="898"/>
    </row>
    <row r="151" spans="2:48" ht="63.75" customHeight="1" x14ac:dyDescent="0.3">
      <c r="B151" s="229"/>
      <c r="C151" s="898"/>
      <c r="D151" s="898"/>
      <c r="E151" s="898"/>
      <c r="F151" s="898"/>
      <c r="G151" s="898"/>
      <c r="H151" s="898"/>
      <c r="I151" s="898"/>
      <c r="J151" s="898"/>
      <c r="K151" s="898"/>
      <c r="L151" s="898"/>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09375" defaultRowHeight="14.4" x14ac:dyDescent="0.3"/>
  <cols>
    <col min="1" max="1" width="5.88671875" style="2" customWidth="1"/>
    <col min="2" max="2" width="68" style="2" customWidth="1"/>
    <col min="3" max="3" width="13.5546875" style="2" bestFit="1" customWidth="1"/>
    <col min="4" max="12" width="10.88671875" style="2" bestFit="1" customWidth="1"/>
    <col min="13" max="15" width="11.88671875" style="2" bestFit="1" customWidth="1"/>
    <col min="16" max="28" width="10.88671875" style="2" bestFit="1" customWidth="1"/>
    <col min="29" max="29" width="12.5546875" style="2" customWidth="1"/>
    <col min="30" max="30" width="12.5546875" style="2" bestFit="1" customWidth="1"/>
    <col min="31" max="31" width="14.33203125" style="4" bestFit="1" customWidth="1"/>
    <col min="32" max="55" width="12.6640625" style="4" bestFit="1" customWidth="1"/>
    <col min="56" max="56" width="13.88671875" style="4" bestFit="1" customWidth="1"/>
    <col min="57" max="60" width="13.88671875" style="2" bestFit="1" customWidth="1"/>
    <col min="61" max="74" width="14.5546875" style="2" bestFit="1" customWidth="1"/>
    <col min="75" max="16384" width="9.109375" style="2"/>
  </cols>
  <sheetData>
    <row r="1" spans="1:74" ht="15.6" thickTop="1" thickBot="1" x14ac:dyDescent="0.35">
      <c r="B1" s="885" t="s">
        <v>19</v>
      </c>
      <c r="C1" s="886"/>
      <c r="D1" s="886"/>
      <c r="E1" s="886"/>
      <c r="F1" s="886"/>
      <c r="G1" s="886"/>
      <c r="H1" s="886"/>
      <c r="I1" s="886"/>
      <c r="J1" s="886"/>
      <c r="K1" s="886"/>
      <c r="L1" s="886"/>
      <c r="M1" s="886"/>
      <c r="N1" s="886"/>
      <c r="O1" s="886"/>
      <c r="P1" s="886"/>
      <c r="Q1" s="886"/>
      <c r="R1" s="886"/>
      <c r="S1" s="886"/>
      <c r="T1" s="886"/>
      <c r="U1" s="886"/>
      <c r="V1" s="886"/>
      <c r="W1" s="886"/>
      <c r="X1" s="38"/>
      <c r="Y1" s="38"/>
      <c r="Z1" s="38"/>
      <c r="AA1" s="38"/>
      <c r="AB1" s="39"/>
    </row>
    <row r="2" spans="1:74" ht="27.6" customHeight="1" thickTop="1" thickBot="1" x14ac:dyDescent="0.35">
      <c r="B2" s="5" t="s">
        <v>0</v>
      </c>
      <c r="C2" s="888" t="s">
        <v>57</v>
      </c>
      <c r="D2" s="889"/>
      <c r="E2" s="889"/>
      <c r="F2" s="889"/>
      <c r="G2" s="889"/>
      <c r="H2" s="889"/>
      <c r="I2" s="889"/>
      <c r="J2" s="6"/>
      <c r="K2" s="7"/>
      <c r="L2" s="7"/>
      <c r="M2" s="7"/>
      <c r="N2" s="7"/>
      <c r="O2" s="7"/>
      <c r="P2" s="7"/>
      <c r="Q2" s="7"/>
      <c r="R2" s="7"/>
      <c r="S2" s="7"/>
      <c r="T2" s="7"/>
      <c r="U2" s="7"/>
      <c r="V2" s="7"/>
      <c r="W2" s="8"/>
    </row>
    <row r="3" spans="1:74" ht="27.6" customHeight="1" thickTop="1" thickBot="1" x14ac:dyDescent="0.35">
      <c r="B3" s="5" t="s">
        <v>1</v>
      </c>
      <c r="C3" s="888" t="s">
        <v>48</v>
      </c>
      <c r="D3" s="889"/>
      <c r="E3" s="889"/>
      <c r="F3" s="889"/>
      <c r="G3" s="889"/>
      <c r="H3" s="889"/>
      <c r="I3" s="889"/>
      <c r="J3" s="6"/>
      <c r="K3" s="9"/>
      <c r="L3" s="9"/>
      <c r="M3" s="9"/>
      <c r="N3" s="9"/>
      <c r="O3" s="9"/>
      <c r="P3" s="9"/>
      <c r="Q3" s="9"/>
      <c r="R3" s="9"/>
      <c r="S3" s="9"/>
      <c r="T3" s="9"/>
      <c r="U3" s="9"/>
      <c r="V3" s="9"/>
      <c r="W3" s="10"/>
    </row>
    <row r="4" spans="1:74" ht="27.6" customHeight="1" thickTop="1" thickBot="1" x14ac:dyDescent="0.35">
      <c r="B4" s="5" t="s">
        <v>2</v>
      </c>
      <c r="C4" s="890">
        <v>44441</v>
      </c>
      <c r="D4" s="891"/>
      <c r="E4" s="891"/>
      <c r="F4" s="891"/>
      <c r="G4" s="891"/>
      <c r="H4" s="891"/>
      <c r="I4" s="891"/>
      <c r="J4" s="6"/>
      <c r="K4" s="9"/>
      <c r="L4" s="9"/>
      <c r="M4" s="9"/>
      <c r="N4" s="9"/>
      <c r="O4" s="9"/>
      <c r="P4" s="9"/>
      <c r="Q4" s="9"/>
      <c r="R4" s="9"/>
      <c r="S4" s="9"/>
      <c r="T4" s="9"/>
      <c r="U4" s="9"/>
      <c r="V4" s="9"/>
      <c r="W4" s="11"/>
    </row>
    <row r="5" spans="1:74" ht="15" thickTop="1" x14ac:dyDescent="0.3">
      <c r="B5" s="5"/>
      <c r="C5" s="12"/>
      <c r="D5" s="12"/>
      <c r="E5" s="12"/>
      <c r="F5" s="6"/>
      <c r="G5" s="7"/>
      <c r="H5" s="6"/>
      <c r="I5" s="7"/>
      <c r="J5" s="6"/>
      <c r="K5" s="9"/>
      <c r="L5" s="9"/>
      <c r="M5" s="9"/>
      <c r="N5" s="9"/>
      <c r="O5" s="9"/>
      <c r="P5" s="9"/>
      <c r="Q5" s="9"/>
      <c r="R5" s="9"/>
      <c r="S5" s="9"/>
      <c r="T5" s="9"/>
      <c r="U5" s="9"/>
      <c r="V5" s="9"/>
      <c r="W5" s="11"/>
      <c r="BD5" s="442"/>
    </row>
    <row r="6" spans="1:74" ht="15" thickBot="1" x14ac:dyDescent="0.35">
      <c r="B6" s="13"/>
      <c r="C6" s="14"/>
      <c r="D6" s="15"/>
      <c r="E6" s="15"/>
      <c r="F6" s="16"/>
      <c r="G6" s="17"/>
      <c r="H6" s="18"/>
      <c r="I6" s="17"/>
      <c r="J6" s="19"/>
      <c r="K6" s="18"/>
      <c r="L6" s="18"/>
      <c r="M6" s="18"/>
      <c r="N6" s="18"/>
      <c r="O6" s="18"/>
      <c r="P6" s="18"/>
      <c r="Q6" s="18"/>
      <c r="R6" s="18"/>
      <c r="S6" s="18"/>
      <c r="T6" s="18"/>
      <c r="U6" s="18"/>
      <c r="V6" s="18"/>
      <c r="W6" s="20"/>
      <c r="BD6" s="442"/>
    </row>
    <row r="7" spans="1:74" s="3" customFormat="1" ht="15" thickBot="1" x14ac:dyDescent="0.35">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 thickBot="1" x14ac:dyDescent="0.35">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3">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3">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3">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3">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3">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3">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3">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3">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3">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3">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3">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3">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3">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3">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3">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3">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3">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3">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3">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3">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3">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3">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3">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3">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3">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3">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3">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 thickBot="1" x14ac:dyDescent="0.35">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3">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3">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3">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3">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3">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3">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3">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3">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3">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3">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3">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3">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3">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3">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3">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3">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3">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3">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3">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3">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3">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3">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3">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3">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3">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3">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3">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 thickBot="1" x14ac:dyDescent="0.35">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3">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3">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3">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3">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3">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3">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3">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3">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3">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3">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3">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3">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3">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 thickBot="1" x14ac:dyDescent="0.35">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3">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3">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3">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3">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3">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3">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3">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3">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3">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3">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3">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3">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3">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 thickBot="1" x14ac:dyDescent="0.35">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3">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3">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3">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3">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3">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3">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 thickBot="1" x14ac:dyDescent="0.35">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3">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3">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3">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3">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3">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3">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3">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3">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3">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3">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3">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3">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3">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3">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3">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3">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3">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3">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3">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3">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 thickBot="1" x14ac:dyDescent="0.35">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 thickTop="1" x14ac:dyDescent="0.3">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3">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3">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3">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3">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3">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 thickBot="1" x14ac:dyDescent="0.35">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 thickTop="1" x14ac:dyDescent="0.3">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3">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3">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3">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3">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3">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 thickBot="1" x14ac:dyDescent="0.35">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 thickTop="1" x14ac:dyDescent="0.3">
      <c r="A135" s="4"/>
    </row>
    <row r="136" spans="1:74" x14ac:dyDescent="0.3">
      <c r="B136" s="1" t="s">
        <v>27</v>
      </c>
    </row>
    <row r="137" spans="1:74" x14ac:dyDescent="0.3">
      <c r="B137" s="33" t="s">
        <v>28</v>
      </c>
    </row>
    <row r="140" spans="1:74" x14ac:dyDescent="0.3">
      <c r="B140" s="34" t="s">
        <v>26</v>
      </c>
    </row>
    <row r="141" spans="1:74" ht="97.5" customHeight="1" x14ac:dyDescent="0.3">
      <c r="B141" s="228"/>
      <c r="C141" s="898"/>
      <c r="D141" s="898"/>
      <c r="E141" s="898"/>
      <c r="F141" s="898"/>
      <c r="G141" s="898"/>
      <c r="H141" s="898"/>
      <c r="I141" s="898"/>
      <c r="J141" s="898"/>
      <c r="K141" s="898"/>
      <c r="L141" s="898"/>
    </row>
    <row r="142" spans="1:74" ht="52.5" customHeight="1" x14ac:dyDescent="0.3">
      <c r="B142" s="228"/>
      <c r="C142" s="899"/>
      <c r="D142" s="899"/>
      <c r="E142" s="899"/>
      <c r="F142" s="899"/>
      <c r="G142" s="899"/>
      <c r="H142" s="899"/>
      <c r="I142" s="899"/>
      <c r="J142" s="899"/>
      <c r="K142" s="899"/>
      <c r="L142" s="899"/>
    </row>
    <row r="143" spans="1:74" ht="36.75" customHeight="1" x14ac:dyDescent="0.3">
      <c r="B143" s="228"/>
      <c r="C143" s="898"/>
      <c r="D143" s="898"/>
      <c r="E143" s="898"/>
      <c r="F143" s="898"/>
      <c r="G143" s="898"/>
      <c r="H143" s="898"/>
      <c r="I143" s="898"/>
      <c r="J143" s="898"/>
      <c r="K143" s="898"/>
      <c r="L143" s="898"/>
    </row>
    <row r="144" spans="1:74" ht="54" customHeight="1" x14ac:dyDescent="0.3">
      <c r="B144" s="228"/>
      <c r="C144" s="898"/>
      <c r="D144" s="898"/>
      <c r="E144" s="898"/>
      <c r="F144" s="898"/>
      <c r="G144" s="898"/>
      <c r="H144" s="898"/>
      <c r="I144" s="898"/>
      <c r="J144" s="898"/>
      <c r="K144" s="898"/>
      <c r="L144" s="898"/>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09375" defaultRowHeight="14.4" x14ac:dyDescent="0.3"/>
  <cols>
    <col min="1" max="1" width="63" customWidth="1"/>
    <col min="2" max="2" width="13.5546875" bestFit="1" customWidth="1"/>
    <col min="3" max="3" width="11.88671875" style="738" customWidth="1"/>
    <col min="4" max="11" width="10.88671875" bestFit="1" customWidth="1"/>
    <col min="12" max="14" width="11.88671875" bestFit="1" customWidth="1"/>
    <col min="15" max="15" width="11.44140625" style="739" bestFit="1" customWidth="1"/>
    <col min="16" max="18" width="10.88671875" bestFit="1" customWidth="1"/>
    <col min="19" max="21" width="11.44140625" bestFit="1" customWidth="1"/>
    <col min="22" max="22" width="10.88671875" style="525" bestFit="1" customWidth="1"/>
    <col min="23" max="23" width="11.44140625" style="525" bestFit="1" customWidth="1"/>
    <col min="24" max="24" width="10.88671875" style="525" bestFit="1" customWidth="1"/>
    <col min="25" max="27" width="10.88671875" bestFit="1" customWidth="1"/>
    <col min="28" max="28" width="12.5546875" customWidth="1"/>
    <col min="29" max="29" width="12.5546875" bestFit="1" customWidth="1"/>
    <col min="30" max="30" width="14.33203125" style="500" bestFit="1" customWidth="1"/>
    <col min="31" max="40" width="12.6640625" style="500" bestFit="1" customWidth="1"/>
  </cols>
  <sheetData>
    <row r="1" spans="1:40" ht="15.6" thickTop="1" thickBot="1" x14ac:dyDescent="0.35">
      <c r="A1" s="885" t="s">
        <v>19</v>
      </c>
      <c r="B1" s="886"/>
      <c r="C1" s="886"/>
      <c r="D1" s="886"/>
      <c r="E1" s="886"/>
      <c r="F1" s="886"/>
      <c r="G1" s="886"/>
      <c r="H1" s="886"/>
      <c r="I1" s="886"/>
      <c r="J1" s="886"/>
      <c r="K1" s="886"/>
      <c r="L1" s="886"/>
      <c r="M1" s="886"/>
      <c r="N1" s="886"/>
      <c r="O1" s="886"/>
      <c r="P1" s="886"/>
      <c r="Q1" s="886"/>
      <c r="R1" s="886"/>
      <c r="S1" s="886"/>
      <c r="T1" s="886"/>
      <c r="U1" s="886"/>
      <c r="V1" s="886"/>
      <c r="W1" s="598"/>
      <c r="X1" s="598"/>
      <c r="Y1" s="497"/>
      <c r="Z1" s="497"/>
      <c r="AA1" s="498"/>
    </row>
    <row r="2" spans="1:40" ht="27.6" customHeight="1" thickTop="1" thickBot="1" x14ac:dyDescent="0.35">
      <c r="A2" s="5" t="s">
        <v>0</v>
      </c>
      <c r="B2" s="888" t="s">
        <v>57</v>
      </c>
      <c r="C2" s="889"/>
      <c r="D2" s="889"/>
      <c r="E2" s="889"/>
      <c r="F2" s="889"/>
      <c r="G2" s="889"/>
      <c r="H2" s="889"/>
      <c r="I2" s="9"/>
      <c r="J2" s="501"/>
      <c r="K2" s="501"/>
      <c r="L2" s="501"/>
      <c r="M2" s="501"/>
      <c r="N2" s="501"/>
      <c r="O2" s="599"/>
      <c r="P2" s="501"/>
      <c r="Q2" s="501"/>
      <c r="R2" s="501"/>
      <c r="S2" s="501"/>
      <c r="T2" s="501"/>
      <c r="U2" s="501"/>
      <c r="V2" s="600"/>
    </row>
    <row r="3" spans="1:40" ht="27.6" customHeight="1" thickTop="1" thickBot="1" x14ac:dyDescent="0.35">
      <c r="A3" s="5" t="s">
        <v>1</v>
      </c>
      <c r="B3" s="888" t="s">
        <v>48</v>
      </c>
      <c r="C3" s="889"/>
      <c r="D3" s="889"/>
      <c r="E3" s="889"/>
      <c r="F3" s="889"/>
      <c r="G3" s="889"/>
      <c r="H3" s="889"/>
      <c r="I3" s="9"/>
      <c r="J3" s="9"/>
      <c r="K3" s="9"/>
      <c r="L3" s="9"/>
      <c r="M3" s="9"/>
      <c r="N3" s="9"/>
      <c r="O3" s="601"/>
      <c r="P3" s="9"/>
      <c r="Q3" s="9"/>
      <c r="R3" s="9"/>
      <c r="S3" s="9"/>
      <c r="T3" s="9"/>
      <c r="U3" s="9"/>
      <c r="V3" s="602"/>
    </row>
    <row r="4" spans="1:40" ht="27.6" customHeight="1" thickTop="1" thickBot="1" x14ac:dyDescent="0.35">
      <c r="A4" s="5" t="s">
        <v>2</v>
      </c>
      <c r="B4" s="890"/>
      <c r="C4" s="891"/>
      <c r="D4" s="891"/>
      <c r="E4" s="891"/>
      <c r="F4" s="891"/>
      <c r="G4" s="891"/>
      <c r="H4" s="891"/>
      <c r="I4" s="9"/>
      <c r="J4" s="9"/>
      <c r="K4" s="9"/>
      <c r="L4" s="9"/>
      <c r="M4" s="9"/>
      <c r="N4" s="9"/>
      <c r="O4" s="601"/>
      <c r="P4" s="9"/>
      <c r="Q4" s="9"/>
      <c r="R4" s="9"/>
      <c r="S4" s="9"/>
      <c r="T4" s="9"/>
      <c r="U4" s="9"/>
      <c r="V4" s="600"/>
    </row>
    <row r="5" spans="1:40" ht="15" thickTop="1" x14ac:dyDescent="0.3">
      <c r="A5" s="5"/>
      <c r="B5" s="502"/>
      <c r="C5" s="603"/>
      <c r="D5" s="502"/>
      <c r="E5" s="9"/>
      <c r="F5" s="501"/>
      <c r="G5" s="9"/>
      <c r="H5" s="501"/>
      <c r="I5" s="9"/>
      <c r="J5" s="9"/>
      <c r="K5" s="9"/>
      <c r="L5" s="9"/>
      <c r="M5" s="9"/>
      <c r="N5" s="9"/>
      <c r="O5" s="601"/>
      <c r="P5" s="9"/>
      <c r="Q5" s="9"/>
      <c r="R5" s="9"/>
      <c r="S5" s="9"/>
      <c r="T5" s="9"/>
      <c r="U5" s="9"/>
      <c r="V5" s="600"/>
    </row>
    <row r="6" spans="1:40" ht="15" thickBot="1" x14ac:dyDescent="0.35">
      <c r="A6" s="13"/>
      <c r="B6" s="503"/>
      <c r="C6" s="604"/>
      <c r="D6" s="18"/>
      <c r="E6" s="18"/>
      <c r="F6" s="17"/>
      <c r="G6" s="18"/>
      <c r="H6" s="17"/>
      <c r="I6" s="504"/>
      <c r="J6" s="18"/>
      <c r="K6" s="18"/>
      <c r="L6" s="18"/>
      <c r="M6" s="18"/>
      <c r="N6" s="18"/>
      <c r="O6" s="605"/>
      <c r="P6" s="18"/>
      <c r="Q6" s="18"/>
      <c r="R6" s="18"/>
      <c r="S6" s="18"/>
      <c r="T6" s="18"/>
      <c r="U6" s="18"/>
      <c r="V6" s="606"/>
    </row>
    <row r="7" spans="1:40" s="507" customFormat="1" ht="15" thickBot="1" x14ac:dyDescent="0.35">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 thickBot="1" x14ac:dyDescent="0.35">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3">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3">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3">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3">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3">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3">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3">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3">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3">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3">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3">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3">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3">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3">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3">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3">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3">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3">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3">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3">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3">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3">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3">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3">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3">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3">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3">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 thickBot="1" x14ac:dyDescent="0.35">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3">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3">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3">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3">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3">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3">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3">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3">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3">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3">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3">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3">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3">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3">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3">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3">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3">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3">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3">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3">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3">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3">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3">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3">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3">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3">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3">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 thickBot="1" x14ac:dyDescent="0.35">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3">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3">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3">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3">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3">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3">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3">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3">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3">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3">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3">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3">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3">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 thickBot="1" x14ac:dyDescent="0.35">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3">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3">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3">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3">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3">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3">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3">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3">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3">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3">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3">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3">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3">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 thickBot="1" x14ac:dyDescent="0.35">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3">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3">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3">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3">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3">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3">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 thickBot="1" x14ac:dyDescent="0.35">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3">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3">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3">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3">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3">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3">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3">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3">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3">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3">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3">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3">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3">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3">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3">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3">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3">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3">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3">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3">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 thickBot="1" x14ac:dyDescent="0.35">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 thickTop="1" x14ac:dyDescent="0.3">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3">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3">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3">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3">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3">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 thickBot="1" x14ac:dyDescent="0.35">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 thickTop="1" x14ac:dyDescent="0.3">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3">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3">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3">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3">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3">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 thickBot="1" x14ac:dyDescent="0.35">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 thickTop="1" x14ac:dyDescent="0.3"/>
    <row r="136" spans="1:40" x14ac:dyDescent="0.3">
      <c r="A136" s="1" t="s">
        <v>27</v>
      </c>
    </row>
    <row r="137" spans="1:40" x14ac:dyDescent="0.3">
      <c r="A137" s="18" t="s">
        <v>28</v>
      </c>
    </row>
    <row r="140" spans="1:40" x14ac:dyDescent="0.3">
      <c r="A140" s="577" t="s">
        <v>26</v>
      </c>
    </row>
    <row r="141" spans="1:40" ht="97.5" customHeight="1" x14ac:dyDescent="0.3">
      <c r="A141" s="578"/>
      <c r="B141" s="900"/>
      <c r="C141" s="900"/>
      <c r="D141" s="900"/>
      <c r="E141" s="900"/>
      <c r="F141" s="900"/>
      <c r="G141" s="900"/>
      <c r="H141" s="900"/>
      <c r="I141" s="900"/>
      <c r="J141" s="900"/>
      <c r="K141" s="900"/>
    </row>
    <row r="142" spans="1:40" ht="52.5" customHeight="1" x14ac:dyDescent="0.3">
      <c r="A142" s="578"/>
      <c r="B142" s="892"/>
      <c r="C142" s="892"/>
      <c r="D142" s="892"/>
      <c r="E142" s="892"/>
      <c r="F142" s="892"/>
      <c r="G142" s="892"/>
      <c r="H142" s="892"/>
      <c r="I142" s="892"/>
      <c r="J142" s="892"/>
      <c r="K142" s="892"/>
    </row>
    <row r="143" spans="1:40" ht="36.75" customHeight="1" x14ac:dyDescent="0.3">
      <c r="A143" s="578"/>
      <c r="B143" s="900"/>
      <c r="C143" s="900"/>
      <c r="D143" s="900"/>
      <c r="E143" s="900"/>
      <c r="F143" s="900"/>
      <c r="G143" s="900"/>
      <c r="H143" s="900"/>
      <c r="I143" s="900"/>
      <c r="J143" s="900"/>
      <c r="K143" s="900"/>
    </row>
    <row r="144" spans="1:40" ht="54" customHeight="1" x14ac:dyDescent="0.3">
      <c r="A144" s="578"/>
      <c r="B144" s="900"/>
      <c r="C144" s="900"/>
      <c r="D144" s="900"/>
      <c r="E144" s="900"/>
      <c r="F144" s="900"/>
      <c r="G144" s="900"/>
      <c r="H144" s="900"/>
      <c r="I144" s="900"/>
      <c r="J144" s="900"/>
      <c r="K144" s="900"/>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AJ78" activePane="bottomRight" state="frozen"/>
      <selection pane="topRight" activeCell="B1" sqref="B1"/>
      <selection pane="bottomLeft" activeCell="A9" sqref="A9"/>
      <selection pane="bottomRight" activeCell="AK79" sqref="AK79"/>
    </sheetView>
  </sheetViews>
  <sheetFormatPr defaultColWidth="9.109375" defaultRowHeight="14.4" x14ac:dyDescent="0.3"/>
  <cols>
    <col min="1" max="1" width="63.33203125" customWidth="1"/>
    <col min="2" max="2" width="12.6640625" bestFit="1" customWidth="1"/>
    <col min="3" max="3" width="11.88671875" bestFit="1" customWidth="1"/>
    <col min="4" max="11" width="10.88671875" bestFit="1" customWidth="1"/>
    <col min="12" max="14" width="11.88671875" bestFit="1" customWidth="1"/>
    <col min="15" max="20" width="10.88671875" bestFit="1" customWidth="1"/>
    <col min="21" max="33" width="10.88671875" customWidth="1"/>
    <col min="34" max="34" width="11.88671875" bestFit="1" customWidth="1"/>
    <col min="35" max="35" width="12" bestFit="1" customWidth="1"/>
    <col min="36" max="36" width="14.77734375" bestFit="1" customWidth="1"/>
    <col min="37" max="47" width="14.77734375" customWidth="1"/>
    <col min="55" max="57" width="11.5546875" bestFit="1" customWidth="1"/>
    <col min="58" max="59" width="10.88671875" style="500" bestFit="1" customWidth="1"/>
    <col min="60" max="60" width="12.109375" style="500" bestFit="1" customWidth="1"/>
    <col min="61" max="62" width="11.5546875" customWidth="1"/>
    <col min="63" max="63" width="12.5546875" customWidth="1"/>
    <col min="64" max="64" width="15" customWidth="1"/>
    <col min="66" max="66" width="14.5546875" customWidth="1"/>
    <col min="67" max="67" width="13.5546875" style="756" customWidth="1"/>
    <col min="68" max="68" width="11.109375" bestFit="1" customWidth="1"/>
    <col min="69" max="69" width="12.109375" bestFit="1" customWidth="1"/>
  </cols>
  <sheetData>
    <row r="1" spans="1:71" ht="15.6" thickTop="1" thickBot="1" x14ac:dyDescent="0.35">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5">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5">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5">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 thickTop="1" x14ac:dyDescent="0.3">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 thickBot="1" x14ac:dyDescent="0.35">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 thickBot="1" x14ac:dyDescent="0.35">
      <c r="A7" s="21"/>
      <c r="B7" s="901">
        <v>2019</v>
      </c>
      <c r="C7" s="902"/>
      <c r="D7" s="902"/>
      <c r="E7" s="902"/>
      <c r="F7" s="902"/>
      <c r="G7" s="902"/>
      <c r="H7" s="902"/>
      <c r="I7" s="902"/>
      <c r="J7" s="902"/>
      <c r="K7" s="903"/>
      <c r="L7" s="904">
        <v>2020</v>
      </c>
      <c r="M7" s="902"/>
      <c r="N7" s="902"/>
      <c r="O7" s="902"/>
      <c r="P7" s="902"/>
      <c r="Q7" s="902"/>
      <c r="R7" s="902"/>
      <c r="S7" s="902"/>
      <c r="T7" s="902"/>
      <c r="U7" s="902"/>
      <c r="V7" s="902"/>
      <c r="W7" s="902"/>
      <c r="X7" s="905">
        <v>2021</v>
      </c>
      <c r="Y7" s="906"/>
      <c r="Z7" s="906"/>
      <c r="AA7" s="906"/>
      <c r="AB7" s="906"/>
      <c r="AC7" s="906"/>
      <c r="AD7" s="906"/>
      <c r="AE7" s="906"/>
      <c r="AF7" s="906"/>
      <c r="AG7" s="906"/>
      <c r="AH7" s="906"/>
      <c r="AI7" s="907"/>
      <c r="AJ7" s="905">
        <v>2022</v>
      </c>
      <c r="AK7" s="906"/>
      <c r="AL7" s="906"/>
      <c r="AM7" s="906"/>
      <c r="AN7" s="906"/>
      <c r="AO7" s="906"/>
      <c r="AP7" s="906"/>
      <c r="AQ7" s="906"/>
      <c r="AR7" s="906"/>
      <c r="AS7" s="906"/>
      <c r="AT7" s="906"/>
      <c r="AU7" s="907"/>
      <c r="AV7" s="902" t="s">
        <v>15</v>
      </c>
      <c r="AW7" s="902"/>
      <c r="AX7" s="902"/>
      <c r="AY7" s="902"/>
      <c r="AZ7" s="902"/>
      <c r="BA7" s="902"/>
      <c r="BB7" s="902"/>
      <c r="BC7" s="902"/>
      <c r="BD7" s="902"/>
      <c r="BE7" s="902"/>
      <c r="BF7" s="779"/>
      <c r="BG7" s="779"/>
      <c r="BH7" s="779"/>
      <c r="BI7" s="780"/>
      <c r="BJ7" s="780"/>
      <c r="BK7" s="780"/>
      <c r="BL7" s="780"/>
      <c r="BM7" s="780"/>
      <c r="BN7" s="780"/>
      <c r="BO7" s="766"/>
      <c r="BP7" s="780"/>
      <c r="BQ7" s="780"/>
      <c r="BR7" s="780"/>
      <c r="BS7" s="780"/>
    </row>
    <row r="8" spans="1:71" ht="15" thickBot="1" x14ac:dyDescent="0.35">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3">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3">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c r="AL10" s="500"/>
      <c r="AM10" s="500"/>
      <c r="AN10" s="500"/>
      <c r="AO10" s="500"/>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3">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c r="AL11" s="500"/>
      <c r="AM11" s="500"/>
      <c r="AN11" s="500"/>
      <c r="AO11" s="500"/>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3">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c r="AL12" s="500"/>
      <c r="AM12" s="500"/>
      <c r="AN12" s="500"/>
      <c r="AO12" s="500"/>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3">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3">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 thickBot="1" x14ac:dyDescent="0.35">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c r="AL15" s="500"/>
      <c r="AM15" s="500"/>
      <c r="AN15" s="500"/>
      <c r="AO15" s="500"/>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3">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3">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3">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3">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3">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3">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3">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3">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3">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3">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3">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3">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3">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3">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3">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3">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3">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3">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3">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3">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3">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3">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3">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3">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3">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3">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3">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 thickBot="1" x14ac:dyDescent="0.35">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3">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3">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c r="AL45" s="768"/>
      <c r="AM45" s="768"/>
      <c r="AN45" s="768"/>
      <c r="AO45" s="768"/>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3">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c r="AL46" s="768"/>
      <c r="AM46" s="768"/>
      <c r="AN46" s="768"/>
      <c r="AO46" s="768"/>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3">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c r="AL47" s="769"/>
      <c r="AM47" s="769"/>
      <c r="AN47" s="769"/>
      <c r="AO47" s="769"/>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3">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3">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3">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c r="AL50" s="768"/>
      <c r="AM50" s="768"/>
      <c r="AN50" s="768"/>
      <c r="AO50" s="768"/>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3">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3">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c r="AL52" s="768"/>
      <c r="AM52" s="768"/>
      <c r="AN52" s="768"/>
      <c r="AO52" s="768"/>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3">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c r="AL53" s="768"/>
      <c r="AM53" s="768"/>
      <c r="AN53" s="768"/>
      <c r="AO53" s="768"/>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3">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c r="AL54" s="768"/>
      <c r="AM54" s="768"/>
      <c r="AN54" s="768"/>
      <c r="AO54" s="768"/>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3">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3">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3">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c r="AL57" s="768"/>
      <c r="AM57" s="768"/>
      <c r="AN57" s="768"/>
      <c r="AO57" s="768"/>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3">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3">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c r="AL59" s="768"/>
      <c r="AM59" s="768"/>
      <c r="AN59" s="768"/>
      <c r="AO59" s="768"/>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3">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c r="AL60" s="768"/>
      <c r="AM60" s="768"/>
      <c r="AN60" s="768"/>
      <c r="AO60" s="768"/>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3">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c r="AL61" s="768"/>
      <c r="AM61" s="768"/>
      <c r="AN61" s="768"/>
      <c r="AO61" s="768"/>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3">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3">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3">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c r="AL64" s="768"/>
      <c r="AM64" s="768"/>
      <c r="AN64" s="768"/>
      <c r="AO64" s="768"/>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3">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3">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c r="AL66" s="768"/>
      <c r="AM66" s="768"/>
      <c r="AN66" s="768"/>
      <c r="AO66" s="768"/>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3">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J68" si="16">SUM(AJ46+AJ53+AJ60)</f>
        <v>83.299999999999727</v>
      </c>
      <c r="AK67" s="768"/>
      <c r="AL67" s="768"/>
      <c r="AM67" s="768"/>
      <c r="AN67" s="768"/>
      <c r="AO67" s="768"/>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3">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c r="AL68" s="768"/>
      <c r="AM68" s="768"/>
      <c r="AN68" s="768"/>
      <c r="AO68" s="768"/>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3">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3">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 thickBot="1" x14ac:dyDescent="0.35">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c r="AL71" s="770"/>
      <c r="AM71" s="770"/>
      <c r="AN71" s="770"/>
      <c r="AO71" s="770"/>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3">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3">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911">
        <v>677529.46600000001</v>
      </c>
      <c r="AK73" s="523"/>
      <c r="AL73" s="523"/>
      <c r="AM73" s="523"/>
      <c r="AN73" s="523"/>
      <c r="AO73" s="523"/>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3">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911">
        <v>17486.017</v>
      </c>
      <c r="AK74" s="523"/>
      <c r="AL74" s="523"/>
      <c r="AM74" s="523"/>
      <c r="AN74" s="523"/>
      <c r="AO74" s="523"/>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3">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911">
        <v>128726.53599999999</v>
      </c>
      <c r="AK75" s="523"/>
      <c r="AL75" s="523"/>
      <c r="AM75" s="523"/>
      <c r="AN75" s="523"/>
      <c r="AO75" s="523"/>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3">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911"/>
      <c r="AK76" s="523"/>
      <c r="AL76" s="523"/>
      <c r="AM76" s="523"/>
      <c r="AN76" s="523"/>
      <c r="AO76" s="523"/>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3">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911"/>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3">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 ca="1">SUM(AJ73:AJ78)</f>
        <v>495068953.41899687</v>
      </c>
      <c r="AK78" s="339"/>
      <c r="AL78" s="339"/>
      <c r="AM78" s="339"/>
      <c r="AN78" s="339"/>
      <c r="AO78" s="339"/>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3">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3">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523"/>
      <c r="AL80" s="523"/>
      <c r="AM80" s="523"/>
      <c r="AN80" s="523"/>
      <c r="AO80" s="523"/>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3">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523"/>
      <c r="AL81" s="523"/>
      <c r="AM81" s="523"/>
      <c r="AN81" s="523"/>
      <c r="AO81" s="523"/>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3">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523"/>
      <c r="AL82" s="523"/>
      <c r="AM82" s="523"/>
      <c r="AN82" s="523"/>
      <c r="AO82" s="523"/>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3">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3">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3">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c r="AL85" s="360"/>
      <c r="AM85" s="360"/>
      <c r="AN85" s="360"/>
      <c r="AO85" s="360"/>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3">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3">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3">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3">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3">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3">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3">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3">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3">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c r="AK94" s="523"/>
      <c r="AL94" s="523"/>
      <c r="AM94" s="523"/>
      <c r="AN94" s="523"/>
      <c r="AO94" s="523"/>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3">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c r="AK95" s="523"/>
      <c r="AL95" s="523"/>
      <c r="AM95" s="523"/>
      <c r="AN95" s="523"/>
      <c r="AO95" s="523"/>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3">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c r="AK96" s="523"/>
      <c r="AL96" s="523"/>
      <c r="AM96" s="523"/>
      <c r="AN96" s="523"/>
      <c r="AO96" s="523"/>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3">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3">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 thickBot="1" x14ac:dyDescent="0.35">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525"/>
      <c r="AK99" s="525"/>
      <c r="AL99" s="525"/>
      <c r="AM99" s="525"/>
      <c r="AN99" s="525"/>
      <c r="AO99" s="525"/>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3">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3">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c r="AL101" s="523"/>
      <c r="AM101" s="523"/>
      <c r="AN101" s="523"/>
      <c r="AO101" s="523"/>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3">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c r="AL102" s="523"/>
      <c r="AM102" s="523"/>
      <c r="AN102" s="523"/>
      <c r="AO102" s="523"/>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3">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c r="AL103" s="523"/>
      <c r="AM103" s="523"/>
      <c r="AN103" s="523"/>
      <c r="AO103" s="523"/>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3">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3">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3">
      <c r="A106" s="356" t="s">
        <v>41</v>
      </c>
      <c r="B106" s="339">
        <f>SUM(B101:B105)</f>
        <v>524968.94999999995</v>
      </c>
      <c r="C106" s="339">
        <f t="shared" ref="C106:BE106" si="26">SUM(C101:C105)</f>
        <v>483394.28999999992</v>
      </c>
      <c r="D106" s="339">
        <f t="shared" si="26"/>
        <v>301590.98</v>
      </c>
      <c r="E106" s="339">
        <f t="shared" si="26"/>
        <v>190612.71000000002</v>
      </c>
      <c r="F106" s="339">
        <f t="shared" si="26"/>
        <v>124018</v>
      </c>
      <c r="G106" s="339">
        <f t="shared" si="26"/>
        <v>102050.4</v>
      </c>
      <c r="H106" s="339">
        <f t="shared" si="26"/>
        <v>90721.48</v>
      </c>
      <c r="I106" s="339">
        <f t="shared" si="26"/>
        <v>94910.109999999986</v>
      </c>
      <c r="J106" s="339">
        <f t="shared" si="26"/>
        <v>139998.6</v>
      </c>
      <c r="K106" s="339">
        <f t="shared" si="26"/>
        <v>263127.8</v>
      </c>
      <c r="L106" s="339">
        <f t="shared" si="26"/>
        <v>405519.17999999993</v>
      </c>
      <c r="M106" s="339">
        <f t="shared" si="26"/>
        <v>457801.20999999996</v>
      </c>
      <c r="N106" s="339">
        <f t="shared" si="26"/>
        <v>405970.64999999997</v>
      </c>
      <c r="O106" s="339">
        <f t="shared" si="26"/>
        <v>326476.76</v>
      </c>
      <c r="P106" s="339">
        <f t="shared" si="26"/>
        <v>256487.62</v>
      </c>
      <c r="Q106" s="339">
        <f t="shared" si="26"/>
        <v>141252.69</v>
      </c>
      <c r="R106" s="339">
        <f t="shared" si="26"/>
        <v>106413.32</v>
      </c>
      <c r="S106" s="339">
        <f t="shared" si="26"/>
        <v>90039.72</v>
      </c>
      <c r="T106" s="339">
        <f t="shared" si="26"/>
        <v>95338.749999999985</v>
      </c>
      <c r="U106" s="344">
        <f t="shared" si="26"/>
        <v>106718.50000000001</v>
      </c>
      <c r="V106" s="339">
        <f t="shared" si="26"/>
        <v>124825.5</v>
      </c>
      <c r="W106" s="339">
        <f t="shared" si="26"/>
        <v>239031.82</v>
      </c>
      <c r="X106" s="339">
        <f>SUM(X101:X105)</f>
        <v>382006.93999999994</v>
      </c>
      <c r="Y106" s="525">
        <f t="shared" ref="Y106:AE106" si="27">SUM(Y101:Y105)</f>
        <v>256272.36</v>
      </c>
      <c r="Z106" s="525">
        <f t="shared" si="27"/>
        <v>456856.05000000005</v>
      </c>
      <c r="AA106" s="525">
        <f t="shared" si="27"/>
        <v>320993.20999999996</v>
      </c>
      <c r="AB106" s="525">
        <f t="shared" si="27"/>
        <v>255993.34</v>
      </c>
      <c r="AC106" s="594">
        <f t="shared" si="27"/>
        <v>179115.75</v>
      </c>
      <c r="AD106" s="745">
        <f t="shared" si="27"/>
        <v>105683.40000000001</v>
      </c>
      <c r="AE106" s="745">
        <f t="shared" si="27"/>
        <v>103840.01</v>
      </c>
      <c r="AF106" s="745">
        <f>SUM(AF101:AF105)</f>
        <v>94854.06</v>
      </c>
      <c r="AG106" s="745">
        <f t="shared" ref="AG106:AH106" si="28">SUM(AG101:AG105)</f>
        <v>82062</v>
      </c>
      <c r="AH106" s="523">
        <f t="shared" si="28"/>
        <v>100321.48000000001</v>
      </c>
      <c r="AI106" s="844">
        <f t="shared" ref="AI106" si="29">SUM(AI101:AI105)</f>
        <v>315233.46000000002</v>
      </c>
      <c r="AJ106" s="523">
        <f t="shared" ref="AJ106" si="30">SUM(AJ101:AJ105)</f>
        <v>463021.04000000004</v>
      </c>
      <c r="AK106" s="523"/>
      <c r="AL106" s="523"/>
      <c r="AM106" s="523"/>
      <c r="AN106" s="523"/>
      <c r="AO106" s="523"/>
      <c r="AP106" s="523"/>
      <c r="AQ106" s="523"/>
      <c r="AR106" s="523"/>
      <c r="AS106" s="523"/>
      <c r="AT106" s="523"/>
      <c r="AU106" s="861"/>
      <c r="AV106" s="344">
        <f t="shared" si="26"/>
        <v>0</v>
      </c>
      <c r="AW106" s="339">
        <f t="shared" si="26"/>
        <v>0</v>
      </c>
      <c r="AX106" s="339">
        <f t="shared" si="26"/>
        <v>0</v>
      </c>
      <c r="AY106" s="339">
        <f t="shared" si="26"/>
        <v>0</v>
      </c>
      <c r="AZ106" s="339">
        <f t="shared" si="26"/>
        <v>0</v>
      </c>
      <c r="BA106" s="339">
        <f t="shared" si="26"/>
        <v>0</v>
      </c>
      <c r="BB106" s="339">
        <f t="shared" si="26"/>
        <v>0</v>
      </c>
      <c r="BC106" s="344">
        <f t="shared" si="26"/>
        <v>0</v>
      </c>
      <c r="BD106" s="344">
        <f t="shared" si="26"/>
        <v>0</v>
      </c>
      <c r="BE106" s="339">
        <f t="shared" si="26"/>
        <v>0</v>
      </c>
      <c r="BF106" s="593"/>
      <c r="BG106" s="790"/>
      <c r="BH106" s="790"/>
      <c r="BI106" s="790"/>
      <c r="BJ106" s="790"/>
      <c r="BK106" s="805"/>
      <c r="BL106" s="806"/>
      <c r="BM106" s="806"/>
      <c r="BN106" s="806"/>
      <c r="BO106" s="806"/>
      <c r="BP106" s="787"/>
      <c r="BQ106" s="787"/>
      <c r="BR106" s="790"/>
      <c r="BS106" s="790"/>
    </row>
    <row r="107" spans="1:71" x14ac:dyDescent="0.3">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3">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3">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3">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3">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3">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 thickBot="1" x14ac:dyDescent="0.35">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3">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3">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3">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3">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3">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3">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 thickBot="1" x14ac:dyDescent="0.35">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3">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3">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3">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3">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3">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3">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3">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3">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3">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3">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3">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3">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3">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3">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3">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3">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3">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3">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3">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3">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 thickBot="1" x14ac:dyDescent="0.35">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 thickTop="1" x14ac:dyDescent="0.3"/>
    <row r="143" spans="1:83" x14ac:dyDescent="0.3">
      <c r="A143" s="1" t="s">
        <v>27</v>
      </c>
    </row>
    <row r="144" spans="1:83" ht="191.25" customHeight="1" x14ac:dyDescent="0.3">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8" t="s">
        <v>55</v>
      </c>
      <c r="BB144" s="908"/>
      <c r="BC144" s="908"/>
      <c r="BD144" s="908"/>
      <c r="BE144" s="908"/>
      <c r="BF144" s="908"/>
      <c r="BG144" s="908"/>
      <c r="BI144" s="908" t="s">
        <v>56</v>
      </c>
      <c r="BJ144" s="908"/>
      <c r="BK144" s="908"/>
      <c r="BL144" s="908"/>
      <c r="BM144" s="908"/>
      <c r="BN144" s="908"/>
      <c r="BP144" s="908" t="s">
        <v>58</v>
      </c>
      <c r="BQ144" s="908"/>
      <c r="BR144" s="908"/>
      <c r="BS144" s="908"/>
      <c r="BT144" s="908"/>
      <c r="BV144" s="909" t="s">
        <v>59</v>
      </c>
      <c r="BW144" s="909"/>
      <c r="BX144" s="909"/>
      <c r="BY144" s="909"/>
      <c r="BZ144" s="909"/>
      <c r="CA144" s="910" t="s">
        <v>60</v>
      </c>
      <c r="CB144" s="910"/>
      <c r="CC144" s="910"/>
      <c r="CD144" s="910"/>
      <c r="CE144" s="910"/>
    </row>
    <row r="147" spans="1:11" x14ac:dyDescent="0.3">
      <c r="A147" s="577" t="s">
        <v>26</v>
      </c>
    </row>
    <row r="148" spans="1:11" ht="97.5" customHeight="1" x14ac:dyDescent="0.3">
      <c r="A148" s="578"/>
      <c r="B148" s="578"/>
      <c r="C148" s="578"/>
      <c r="D148" s="578"/>
      <c r="E148" s="578"/>
      <c r="F148" s="578"/>
      <c r="G148" s="578"/>
      <c r="H148" s="578"/>
      <c r="I148" s="578"/>
      <c r="J148" s="578"/>
      <c r="K148" s="578"/>
    </row>
    <row r="149" spans="1:11" ht="52.5" customHeight="1" x14ac:dyDescent="0.3">
      <c r="A149" s="578"/>
      <c r="B149" s="578"/>
      <c r="C149" s="578"/>
      <c r="D149" s="578"/>
      <c r="E149" s="578"/>
      <c r="F149" s="578"/>
      <c r="G149" s="578"/>
      <c r="H149" s="578"/>
      <c r="I149" s="578"/>
      <c r="J149" s="578"/>
      <c r="K149" s="578"/>
    </row>
    <row r="150" spans="1:11" ht="37.5" customHeight="1" x14ac:dyDescent="0.3">
      <c r="A150" s="578"/>
      <c r="B150" s="578"/>
      <c r="C150" s="578"/>
      <c r="D150" s="578"/>
      <c r="E150" s="578"/>
      <c r="F150" s="578"/>
      <c r="G150" s="578"/>
      <c r="H150" s="578"/>
      <c r="I150" s="578"/>
      <c r="J150" s="578"/>
      <c r="K150" s="578"/>
    </row>
    <row r="151" spans="1:11" ht="63.75" customHeight="1" x14ac:dyDescent="0.3">
      <c r="A151" s="578"/>
      <c r="B151" s="578"/>
      <c r="C151" s="578"/>
      <c r="D151" s="578"/>
      <c r="E151" s="578"/>
      <c r="F151" s="578"/>
      <c r="G151" s="578"/>
      <c r="H151" s="578"/>
      <c r="I151" s="578"/>
      <c r="J151" s="578"/>
      <c r="K151" s="578"/>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2022-02-15T18:10:56Z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