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EBABDF7B-C686-411F-9A48-7DA7A9ACFC15}" xr6:coauthVersionLast="46" xr6:coauthVersionMax="46" xr10:uidLastSave="{00000000-0000-0000-0000-000000000000}"/>
  <bookViews>
    <workbookView xWindow="-120" yWindow="-120" windowWidth="29040" windowHeight="15840" activeTab="2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98" i="7" l="1"/>
  <c r="AM97" i="7"/>
  <c r="AM96" i="7"/>
  <c r="AM95" i="7"/>
  <c r="AM94" i="7"/>
  <c r="AM99" i="7" s="1"/>
  <c r="AM92" i="7"/>
  <c r="AM85" i="7"/>
  <c r="AM78" i="7"/>
  <c r="AM70" i="7"/>
  <c r="AM69" i="7"/>
  <c r="AM68" i="7"/>
  <c r="AM67" i="7"/>
  <c r="AM71" i="7" s="1"/>
  <c r="AM66" i="7"/>
  <c r="AM64" i="7"/>
  <c r="AM57" i="7"/>
  <c r="AM50" i="7"/>
  <c r="AM43" i="7"/>
  <c r="AM36" i="7"/>
  <c r="AM29" i="7"/>
  <c r="AM22" i="7"/>
  <c r="AM21" i="7"/>
  <c r="AM20" i="7"/>
  <c r="AM19" i="7"/>
  <c r="AM18" i="7"/>
  <c r="AM17" i="7"/>
  <c r="AM15" i="7"/>
  <c r="AM120" i="8" l="1"/>
  <c r="AM119" i="8"/>
  <c r="AM118" i="8"/>
  <c r="AM117" i="8"/>
  <c r="AM116" i="8"/>
  <c r="AM115" i="8"/>
  <c r="AM113" i="8"/>
  <c r="AM106" i="8"/>
  <c r="AM120" i="7"/>
  <c r="AM119" i="7"/>
  <c r="AM118" i="7"/>
  <c r="AM117" i="7"/>
  <c r="AM116" i="7"/>
  <c r="AM115" i="7"/>
  <c r="AM106" i="7"/>
  <c r="AM113" i="7"/>
  <c r="AM134" i="7"/>
  <c r="AM120" i="9"/>
  <c r="AM119" i="9"/>
  <c r="AM118" i="9"/>
  <c r="AM117" i="9"/>
  <c r="AM116" i="9"/>
  <c r="AM115" i="9"/>
  <c r="AM113" i="9"/>
  <c r="AM106" i="9"/>
  <c r="AM134" i="9"/>
  <c r="AM148" i="9"/>
  <c r="AM141" i="9"/>
  <c r="AM141" i="8" l="1"/>
  <c r="AM141" i="7"/>
  <c r="AL106" i="8" l="1"/>
  <c r="AL120" i="8"/>
  <c r="AL113" i="8"/>
  <c r="AL113" i="7"/>
  <c r="AL106" i="7"/>
  <c r="AL120" i="7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115" i="9"/>
  <c r="AL116" i="9"/>
  <c r="AL117" i="9"/>
  <c r="AL118" i="9"/>
  <c r="AL119" i="9"/>
  <c r="AL120" i="9"/>
  <c r="AL98" i="9"/>
  <c r="AL97" i="9"/>
  <c r="AL96" i="9"/>
  <c r="AL95" i="9"/>
  <c r="AL94" i="9"/>
  <c r="AL99" i="9"/>
  <c r="AL92" i="9"/>
  <c r="AL85" i="9"/>
  <c r="AL78" i="9"/>
  <c r="AL70" i="9"/>
  <c r="AL69" i="9"/>
  <c r="AL68" i="9"/>
  <c r="AL67" i="9"/>
  <c r="AL66" i="9"/>
  <c r="AL71" i="9"/>
  <c r="AL64" i="9"/>
  <c r="AL57" i="9"/>
  <c r="AL50" i="9"/>
  <c r="AL43" i="9"/>
  <c r="AL36" i="9"/>
  <c r="AL29" i="9"/>
  <c r="AL21" i="9"/>
  <c r="AL20" i="9"/>
  <c r="AL19" i="9"/>
  <c r="AL18" i="9"/>
  <c r="AL22" i="9"/>
  <c r="AL17" i="9"/>
  <c r="AL15" i="9"/>
  <c r="AL148" i="9"/>
  <c r="AL134" i="9"/>
  <c r="AL141" i="9"/>
  <c r="AL141" i="8"/>
  <c r="AL134" i="7"/>
  <c r="AL141" i="7"/>
  <c r="AK134" i="7"/>
  <c r="AK134" i="9"/>
  <c r="AK141" i="9"/>
  <c r="AK148" i="9"/>
  <c r="AK120" i="9"/>
  <c r="AK119" i="9"/>
  <c r="AK118" i="9"/>
  <c r="AK117" i="9"/>
  <c r="AK116" i="9"/>
  <c r="AK115" i="9"/>
  <c r="AK113" i="9"/>
  <c r="AK106" i="9"/>
  <c r="AK106" i="7"/>
  <c r="AK120" i="7"/>
  <c r="AK119" i="7"/>
  <c r="AK118" i="7"/>
  <c r="AK117" i="7"/>
  <c r="AK116" i="7"/>
  <c r="AK115" i="7"/>
  <c r="AK113" i="7"/>
  <c r="AK106" i="8"/>
  <c r="AK120" i="8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/>
  <c r="AJ134" i="7"/>
  <c r="AJ141" i="7"/>
  <c r="AJ119" i="7"/>
  <c r="AJ118" i="7"/>
  <c r="AJ117" i="7"/>
  <c r="AJ116" i="7"/>
  <c r="AJ115" i="7"/>
  <c r="AJ106" i="7"/>
  <c r="AJ120" i="7"/>
  <c r="AJ113" i="7"/>
  <c r="AJ119" i="9"/>
  <c r="AJ118" i="9"/>
  <c r="AJ117" i="9"/>
  <c r="AJ116" i="9"/>
  <c r="AJ115" i="9"/>
  <c r="AJ113" i="9"/>
  <c r="AJ106" i="9"/>
  <c r="AJ120" i="9"/>
  <c r="AJ127" i="9"/>
  <c r="AJ148" i="9"/>
  <c r="AJ141" i="9"/>
  <c r="AI98" i="9"/>
  <c r="AI97" i="9"/>
  <c r="AI118" i="9"/>
  <c r="AI96" i="9"/>
  <c r="AI95" i="9"/>
  <c r="AI94" i="9"/>
  <c r="AI99" i="9"/>
  <c r="AI120" i="9"/>
  <c r="AI92" i="9"/>
  <c r="AI85" i="9"/>
  <c r="AI78" i="9"/>
  <c r="AI71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22" i="9"/>
  <c r="AI15" i="9"/>
  <c r="AI98" i="8"/>
  <c r="AI97" i="8"/>
  <c r="AI96" i="8"/>
  <c r="AI95" i="8"/>
  <c r="AI94" i="8"/>
  <c r="AI99" i="8"/>
  <c r="AI120" i="8"/>
  <c r="AI92" i="8"/>
  <c r="AI85" i="8"/>
  <c r="AI78" i="8"/>
  <c r="AI71" i="8"/>
  <c r="AI70" i="8"/>
  <c r="AI69" i="8"/>
  <c r="AI68" i="8"/>
  <c r="AI67" i="8"/>
  <c r="AI66" i="8"/>
  <c r="AI64" i="8"/>
  <c r="AI57" i="8"/>
  <c r="AI50" i="8"/>
  <c r="AI43" i="8"/>
  <c r="AI36" i="8"/>
  <c r="AI29" i="8"/>
  <c r="AI21" i="8"/>
  <c r="AI20" i="8"/>
  <c r="AI19" i="8"/>
  <c r="AI22" i="8"/>
  <c r="AI18" i="8"/>
  <c r="AI17" i="8"/>
  <c r="AI15" i="8"/>
  <c r="AI98" i="7"/>
  <c r="AI97" i="7"/>
  <c r="AI118" i="7"/>
  <c r="AI96" i="7"/>
  <c r="AI117" i="7"/>
  <c r="AI95" i="7"/>
  <c r="AI116" i="7"/>
  <c r="AI94" i="7"/>
  <c r="AI115" i="7"/>
  <c r="AI92" i="7"/>
  <c r="AI85" i="7"/>
  <c r="AI78" i="7"/>
  <c r="AI70" i="7"/>
  <c r="AI69" i="7"/>
  <c r="AI68" i="7"/>
  <c r="AI67" i="7"/>
  <c r="AI66" i="7"/>
  <c r="AI64" i="7"/>
  <c r="AI57" i="7"/>
  <c r="AI50" i="7"/>
  <c r="AI43" i="7"/>
  <c r="AI36" i="7"/>
  <c r="AI29" i="7"/>
  <c r="AI21" i="7"/>
  <c r="AI20" i="7"/>
  <c r="AI19" i="7"/>
  <c r="AI18" i="7"/>
  <c r="AI17" i="7"/>
  <c r="AI15" i="7"/>
  <c r="AI148" i="7"/>
  <c r="AI141" i="8"/>
  <c r="AI134" i="8"/>
  <c r="AI134" i="7"/>
  <c r="AI141" i="7"/>
  <c r="AI119" i="8"/>
  <c r="AI118" i="8"/>
  <c r="AI117" i="8"/>
  <c r="AI116" i="8"/>
  <c r="AI106" i="8"/>
  <c r="AI113" i="8"/>
  <c r="AI106" i="7"/>
  <c r="AI113" i="7"/>
  <c r="AI119" i="7"/>
  <c r="AI134" i="9"/>
  <c r="AI141" i="9"/>
  <c r="AI148" i="9"/>
  <c r="AI119" i="9"/>
  <c r="AI117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0" i="8"/>
  <c r="AH127" i="9"/>
  <c r="AH106" i="8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20" i="7"/>
  <c r="AG119" i="7"/>
  <c r="AG118" i="7"/>
  <c r="AG117" i="7"/>
  <c r="AG116" i="7"/>
  <c r="AG115" i="7"/>
  <c r="AG98" i="9"/>
  <c r="AG97" i="9"/>
  <c r="AG96" i="9"/>
  <c r="AG95" i="9"/>
  <c r="AG99" i="9"/>
  <c r="AG120" i="9"/>
  <c r="AG94" i="9"/>
  <c r="AG92" i="9"/>
  <c r="AG85" i="9"/>
  <c r="AG78" i="9"/>
  <c r="AG70" i="9"/>
  <c r="AG69" i="9"/>
  <c r="AG68" i="9"/>
  <c r="AG67" i="9"/>
  <c r="AG66" i="9"/>
  <c r="AG71" i="9"/>
  <c r="AG64" i="9"/>
  <c r="AG57" i="9"/>
  <c r="AG50" i="9"/>
  <c r="AG43" i="9"/>
  <c r="AG36" i="9"/>
  <c r="AG29" i="9"/>
  <c r="AG21" i="9"/>
  <c r="AG20" i="9"/>
  <c r="AG19" i="9"/>
  <c r="AG18" i="9"/>
  <c r="AG17" i="9"/>
  <c r="AG22" i="9"/>
  <c r="AG15" i="9"/>
  <c r="AG134" i="8"/>
  <c r="AG127" i="8"/>
  <c r="AG119" i="8"/>
  <c r="AG118" i="8"/>
  <c r="AG117" i="8"/>
  <c r="AG116" i="8"/>
  <c r="AG115" i="8"/>
  <c r="AG127" i="9"/>
  <c r="AG119" i="9"/>
  <c r="AG118" i="9"/>
  <c r="AG117" i="9"/>
  <c r="AG115" i="9"/>
  <c r="AG106" i="8"/>
  <c r="AG120" i="8"/>
  <c r="AG113" i="8"/>
  <c r="AG113" i="7"/>
  <c r="AG106" i="7"/>
  <c r="AG148" i="9"/>
  <c r="AG141" i="9"/>
  <c r="AF106" i="8"/>
  <c r="AF113" i="8"/>
  <c r="AF119" i="7"/>
  <c r="AF113" i="7"/>
  <c r="AF106" i="7"/>
  <c r="AF148" i="9"/>
  <c r="AF115" i="9"/>
  <c r="AF98" i="9"/>
  <c r="AF119" i="9"/>
  <c r="AF97" i="9"/>
  <c r="AF118" i="9"/>
  <c r="AF96" i="9"/>
  <c r="AF117" i="9"/>
  <c r="AF95" i="9"/>
  <c r="AF116" i="9"/>
  <c r="AF94" i="9"/>
  <c r="AF99" i="9"/>
  <c r="AF120" i="9"/>
  <c r="AF92" i="9"/>
  <c r="AF85" i="9"/>
  <c r="AF78" i="9"/>
  <c r="AF70" i="9"/>
  <c r="AF69" i="9"/>
  <c r="AF68" i="9"/>
  <c r="AF67" i="9"/>
  <c r="AF66" i="9"/>
  <c r="AF71" i="9"/>
  <c r="AF64" i="9"/>
  <c r="AF57" i="9"/>
  <c r="AF50" i="9"/>
  <c r="AF43" i="9"/>
  <c r="AF36" i="9"/>
  <c r="AF29" i="9"/>
  <c r="AF21" i="9"/>
  <c r="AF20" i="9"/>
  <c r="AF19" i="9"/>
  <c r="AF18" i="9"/>
  <c r="AF17" i="9"/>
  <c r="AF22" i="9"/>
  <c r="AF15" i="9"/>
  <c r="AF98" i="8"/>
  <c r="AF119" i="8"/>
  <c r="AF97" i="8"/>
  <c r="AF118" i="8"/>
  <c r="AF96" i="8"/>
  <c r="AF117" i="8"/>
  <c r="AF95" i="8"/>
  <c r="AF116" i="8"/>
  <c r="AF94" i="8"/>
  <c r="AF115" i="8"/>
  <c r="AF99" i="8"/>
  <c r="AF120" i="8"/>
  <c r="AF92" i="8"/>
  <c r="AF85" i="8"/>
  <c r="AF78" i="8"/>
  <c r="AF70" i="8"/>
  <c r="AF69" i="8"/>
  <c r="AF68" i="8"/>
  <c r="AF67" i="8"/>
  <c r="AF66" i="8"/>
  <c r="AF71" i="8"/>
  <c r="AF64" i="8"/>
  <c r="AF57" i="8"/>
  <c r="AF50" i="8"/>
  <c r="AF43" i="8"/>
  <c r="AF36" i="8"/>
  <c r="AF29" i="8"/>
  <c r="AF21" i="8"/>
  <c r="AF20" i="8"/>
  <c r="AF19" i="8"/>
  <c r="AF18" i="8"/>
  <c r="AF22" i="8"/>
  <c r="AF17" i="8"/>
  <c r="AF15" i="8"/>
  <c r="AF98" i="7"/>
  <c r="AF97" i="7"/>
  <c r="AF118" i="7"/>
  <c r="AF96" i="7"/>
  <c r="AF117" i="7"/>
  <c r="AF95" i="7"/>
  <c r="AF94" i="7"/>
  <c r="AF115" i="7"/>
  <c r="AF92" i="7"/>
  <c r="AF85" i="7"/>
  <c r="AF78" i="7"/>
  <c r="AF70" i="7"/>
  <c r="AF69" i="7"/>
  <c r="AF68" i="7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F148" i="9"/>
  <c r="BE148" i="9"/>
  <c r="BD148" i="9"/>
  <c r="BC148" i="9"/>
  <c r="BB148" i="9"/>
  <c r="BA148" i="9"/>
  <c r="AZ148" i="9"/>
  <c r="AY148" i="9"/>
  <c r="AX148" i="9"/>
  <c r="AW148" i="9"/>
  <c r="BF147" i="9"/>
  <c r="BE147" i="9"/>
  <c r="BD147" i="9"/>
  <c r="BC147" i="9"/>
  <c r="BB147" i="9"/>
  <c r="BA147" i="9"/>
  <c r="AZ147" i="9"/>
  <c r="AY147" i="9"/>
  <c r="AX147" i="9"/>
  <c r="AW147" i="9"/>
  <c r="BF146" i="9"/>
  <c r="BE146" i="9"/>
  <c r="BD146" i="9"/>
  <c r="BC146" i="9"/>
  <c r="BB146" i="9"/>
  <c r="BA146" i="9"/>
  <c r="AZ146" i="9"/>
  <c r="AY146" i="9"/>
  <c r="AX146" i="9"/>
  <c r="AW146" i="9"/>
  <c r="BF145" i="9"/>
  <c r="BE145" i="9"/>
  <c r="BD145" i="9"/>
  <c r="BC145" i="9"/>
  <c r="BB145" i="9"/>
  <c r="BA145" i="9"/>
  <c r="AZ145" i="9"/>
  <c r="AY145" i="9"/>
  <c r="AX145" i="9"/>
  <c r="AW145" i="9"/>
  <c r="BF144" i="9"/>
  <c r="BE144" i="9"/>
  <c r="BD144" i="9"/>
  <c r="BC144" i="9"/>
  <c r="BB144" i="9"/>
  <c r="BA144" i="9"/>
  <c r="AZ144" i="9"/>
  <c r="AY144" i="9"/>
  <c r="AX144" i="9"/>
  <c r="AW144" i="9"/>
  <c r="BF143" i="9"/>
  <c r="BE143" i="9"/>
  <c r="BD143" i="9"/>
  <c r="BC143" i="9"/>
  <c r="BB143" i="9"/>
  <c r="BA143" i="9"/>
  <c r="AZ143" i="9"/>
  <c r="AY143" i="9"/>
  <c r="AX143" i="9"/>
  <c r="AW143" i="9"/>
  <c r="BF148" i="8"/>
  <c r="BE148" i="8"/>
  <c r="BD148" i="8"/>
  <c r="BC148" i="8"/>
  <c r="BB148" i="8"/>
  <c r="BA148" i="8"/>
  <c r="AZ148" i="8"/>
  <c r="AY148" i="8"/>
  <c r="AX148" i="8"/>
  <c r="AW148" i="8"/>
  <c r="BF147" i="8"/>
  <c r="BE147" i="8"/>
  <c r="BD147" i="8"/>
  <c r="BC147" i="8"/>
  <c r="BB147" i="8"/>
  <c r="BA147" i="8"/>
  <c r="AZ147" i="8"/>
  <c r="AY147" i="8"/>
  <c r="AX147" i="8"/>
  <c r="AW147" i="8"/>
  <c r="BF146" i="8"/>
  <c r="BE146" i="8"/>
  <c r="BD146" i="8"/>
  <c r="BC146" i="8"/>
  <c r="BB146" i="8"/>
  <c r="BA146" i="8"/>
  <c r="AZ146" i="8"/>
  <c r="AY146" i="8"/>
  <c r="AX146" i="8"/>
  <c r="AW146" i="8"/>
  <c r="BF145" i="8"/>
  <c r="BE145" i="8"/>
  <c r="BD145" i="8"/>
  <c r="BC145" i="8"/>
  <c r="BB145" i="8"/>
  <c r="BA145" i="8"/>
  <c r="AZ145" i="8"/>
  <c r="AY145" i="8"/>
  <c r="AX145" i="8"/>
  <c r="AW145" i="8"/>
  <c r="BF144" i="8"/>
  <c r="BE144" i="8"/>
  <c r="BD144" i="8"/>
  <c r="BC144" i="8"/>
  <c r="BB144" i="8"/>
  <c r="BA144" i="8"/>
  <c r="AZ144" i="8"/>
  <c r="AY144" i="8"/>
  <c r="AX144" i="8"/>
  <c r="AW144" i="8"/>
  <c r="BF143" i="8"/>
  <c r="BE143" i="8"/>
  <c r="BD143" i="8"/>
  <c r="BC143" i="8"/>
  <c r="BB143" i="8"/>
  <c r="BA143" i="8"/>
  <c r="AZ143" i="8"/>
  <c r="AY143" i="8"/>
  <c r="AX143" i="8"/>
  <c r="AW143" i="8"/>
  <c r="BF148" i="7"/>
  <c r="BE148" i="7"/>
  <c r="BD148" i="7"/>
  <c r="BC148" i="7"/>
  <c r="BB148" i="7"/>
  <c r="BA148" i="7"/>
  <c r="AZ148" i="7"/>
  <c r="AY148" i="7"/>
  <c r="AX148" i="7"/>
  <c r="AW148" i="7"/>
  <c r="BF147" i="7"/>
  <c r="BE147" i="7"/>
  <c r="BD147" i="7"/>
  <c r="BC147" i="7"/>
  <c r="BB147" i="7"/>
  <c r="BA147" i="7"/>
  <c r="AZ147" i="7"/>
  <c r="AY147" i="7"/>
  <c r="AX147" i="7"/>
  <c r="AW147" i="7"/>
  <c r="BF146" i="7"/>
  <c r="BE146" i="7"/>
  <c r="BD146" i="7"/>
  <c r="BC146" i="7"/>
  <c r="BB146" i="7"/>
  <c r="BA146" i="7"/>
  <c r="AZ146" i="7"/>
  <c r="AY146" i="7"/>
  <c r="AX146" i="7"/>
  <c r="AW146" i="7"/>
  <c r="BF145" i="7"/>
  <c r="BE145" i="7"/>
  <c r="BD145" i="7"/>
  <c r="BC145" i="7"/>
  <c r="BB145" i="7"/>
  <c r="BA145" i="7"/>
  <c r="AZ145" i="7"/>
  <c r="AY145" i="7"/>
  <c r="AX145" i="7"/>
  <c r="AW145" i="7"/>
  <c r="BF144" i="7"/>
  <c r="BE144" i="7"/>
  <c r="BD144" i="7"/>
  <c r="BC144" i="7"/>
  <c r="BB144" i="7"/>
  <c r="BA144" i="7"/>
  <c r="AZ144" i="7"/>
  <c r="AY144" i="7"/>
  <c r="AX144" i="7"/>
  <c r="AW144" i="7"/>
  <c r="BF143" i="7"/>
  <c r="BE143" i="7"/>
  <c r="BD143" i="7"/>
  <c r="BC143" i="7"/>
  <c r="BB143" i="7"/>
  <c r="BA143" i="7"/>
  <c r="AZ143" i="7"/>
  <c r="AY143" i="7"/>
  <c r="AX143" i="7"/>
  <c r="AW143" i="7"/>
  <c r="AE119" i="8"/>
  <c r="AE118" i="8"/>
  <c r="AE117" i="8"/>
  <c r="AE116" i="8"/>
  <c r="AE115" i="8"/>
  <c r="AE113" i="8"/>
  <c r="AE106" i="8"/>
  <c r="AE120" i="8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/>
  <c r="AE101" i="7"/>
  <c r="AE115" i="7"/>
  <c r="AD106" i="7"/>
  <c r="AE116" i="9"/>
  <c r="AE115" i="9"/>
  <c r="AE113" i="9"/>
  <c r="AE98" i="9"/>
  <c r="AE119" i="9"/>
  <c r="AE97" i="9"/>
  <c r="AE118" i="9"/>
  <c r="AE96" i="9"/>
  <c r="AE117" i="9"/>
  <c r="AE95" i="9"/>
  <c r="AE94" i="9"/>
  <c r="AE99" i="9"/>
  <c r="AE120" i="9"/>
  <c r="AE92" i="9"/>
  <c r="AE85" i="9"/>
  <c r="AE78" i="9"/>
  <c r="AE70" i="9"/>
  <c r="AE69" i="9"/>
  <c r="AE68" i="9"/>
  <c r="AE67" i="9"/>
  <c r="AE66" i="9"/>
  <c r="AE71" i="9"/>
  <c r="AE64" i="9"/>
  <c r="AE57" i="9"/>
  <c r="AE50" i="9"/>
  <c r="AE43" i="9"/>
  <c r="AE36" i="9"/>
  <c r="AE29" i="9"/>
  <c r="AE21" i="9"/>
  <c r="AE20" i="9"/>
  <c r="AE19" i="9"/>
  <c r="AE18" i="9"/>
  <c r="AE17" i="9"/>
  <c r="AE22" i="9"/>
  <c r="AE15" i="9"/>
  <c r="AE141" i="8"/>
  <c r="AE141" i="7"/>
  <c r="AE127" i="7"/>
  <c r="AE141" i="9"/>
  <c r="AE127" i="9"/>
  <c r="AD117" i="8"/>
  <c r="AD116" i="8"/>
  <c r="AD115" i="8"/>
  <c r="AD113" i="8"/>
  <c r="AD106" i="8"/>
  <c r="AD113" i="7"/>
  <c r="AD98" i="8"/>
  <c r="AD99" i="8"/>
  <c r="AD120" i="8"/>
  <c r="AD97" i="8"/>
  <c r="AD118" i="8"/>
  <c r="AD96" i="8"/>
  <c r="AD95" i="8"/>
  <c r="AD94" i="8"/>
  <c r="AD92" i="8"/>
  <c r="AD85" i="8"/>
  <c r="AD78" i="8"/>
  <c r="AD70" i="8"/>
  <c r="AD69" i="8"/>
  <c r="AD68" i="8"/>
  <c r="AD67" i="8"/>
  <c r="AD66" i="8"/>
  <c r="AD71" i="8"/>
  <c r="AD64" i="8"/>
  <c r="AD57" i="8"/>
  <c r="AD50" i="8"/>
  <c r="AD43" i="8"/>
  <c r="AD36" i="8"/>
  <c r="AD29" i="8"/>
  <c r="AD21" i="8"/>
  <c r="AD20" i="8"/>
  <c r="AD19" i="8"/>
  <c r="AD18" i="8"/>
  <c r="AD17" i="8"/>
  <c r="AD22" i="8"/>
  <c r="AD15" i="8"/>
  <c r="AD98" i="7"/>
  <c r="AD119" i="7"/>
  <c r="AD97" i="7"/>
  <c r="AD118" i="7"/>
  <c r="AD96" i="7"/>
  <c r="AD117" i="7"/>
  <c r="AD95" i="7"/>
  <c r="AD116" i="7"/>
  <c r="AD94" i="7"/>
  <c r="AD115" i="7"/>
  <c r="AD92" i="7"/>
  <c r="AD85" i="7"/>
  <c r="AD78" i="7"/>
  <c r="AD70" i="7"/>
  <c r="AD69" i="7"/>
  <c r="AD68" i="7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/>
  <c r="AD15" i="7"/>
  <c r="AD113" i="9"/>
  <c r="AD106" i="9"/>
  <c r="AD98" i="9"/>
  <c r="AD119" i="9"/>
  <c r="AD97" i="9"/>
  <c r="AD118" i="9"/>
  <c r="AD96" i="9"/>
  <c r="AD117" i="9"/>
  <c r="AD95" i="9"/>
  <c r="AD116" i="9"/>
  <c r="AD94" i="9"/>
  <c r="AD99" i="9"/>
  <c r="AD92" i="9"/>
  <c r="AD85" i="9"/>
  <c r="AD78" i="9"/>
  <c r="AD70" i="9"/>
  <c r="AD69" i="9"/>
  <c r="AD68" i="9"/>
  <c r="AD67" i="9"/>
  <c r="AD66" i="9"/>
  <c r="AD71" i="9"/>
  <c r="AD64" i="9"/>
  <c r="AD57" i="9"/>
  <c r="AD50" i="9"/>
  <c r="AD43" i="9"/>
  <c r="AD36" i="9"/>
  <c r="AD29" i="9"/>
  <c r="AD21" i="9"/>
  <c r="AD20" i="9"/>
  <c r="AD19" i="9"/>
  <c r="AD18" i="9"/>
  <c r="AD22" i="9"/>
  <c r="AD17" i="9"/>
  <c r="AD15" i="9"/>
  <c r="AD115" i="9"/>
  <c r="AD120" i="9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20" i="9"/>
  <c r="AC113" i="9"/>
  <c r="AC106" i="9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/>
  <c r="AB115" i="7"/>
  <c r="AB116" i="7"/>
  <c r="AB117" i="7"/>
  <c r="AB118" i="7"/>
  <c r="AB119" i="7"/>
  <c r="AB113" i="7"/>
  <c r="AB106" i="7"/>
  <c r="AB120" i="7"/>
  <c r="AB106" i="9"/>
  <c r="AB120" i="9"/>
  <c r="AB113" i="9"/>
  <c r="AB115" i="9"/>
  <c r="AB116" i="9"/>
  <c r="AB117" i="9"/>
  <c r="AB118" i="9"/>
  <c r="AB119" i="9"/>
  <c r="AB127" i="9"/>
  <c r="AB141" i="8"/>
  <c r="AB141" i="7"/>
  <c r="AB127" i="7"/>
  <c r="AB141" i="9"/>
  <c r="AA118" i="8"/>
  <c r="AA117" i="8"/>
  <c r="AA115" i="8"/>
  <c r="AA113" i="8"/>
  <c r="AA106" i="8"/>
  <c r="AA119" i="7"/>
  <c r="AA118" i="7"/>
  <c r="AA117" i="7"/>
  <c r="AA116" i="7"/>
  <c r="AA115" i="7"/>
  <c r="AA113" i="7"/>
  <c r="AA106" i="7"/>
  <c r="AA120" i="7"/>
  <c r="Z115" i="9"/>
  <c r="AA115" i="9"/>
  <c r="Z116" i="9"/>
  <c r="AA116" i="9"/>
  <c r="Z117" i="9"/>
  <c r="AA117" i="9"/>
  <c r="Z118" i="9"/>
  <c r="AA118" i="9"/>
  <c r="Z119" i="9"/>
  <c r="AA119" i="9"/>
  <c r="AA120" i="9"/>
  <c r="AA113" i="9"/>
  <c r="AA106" i="9"/>
  <c r="AA98" i="8"/>
  <c r="AA119" i="8"/>
  <c r="AA97" i="8"/>
  <c r="AA96" i="8"/>
  <c r="AA95" i="8"/>
  <c r="AA116" i="8"/>
  <c r="AA94" i="8"/>
  <c r="AA99" i="8"/>
  <c r="AA120" i="8"/>
  <c r="AA92" i="8"/>
  <c r="AA85" i="8"/>
  <c r="AA78" i="8"/>
  <c r="AA70" i="8"/>
  <c r="AA69" i="8"/>
  <c r="AA68" i="8"/>
  <c r="AA67" i="8"/>
  <c r="AA66" i="8"/>
  <c r="AA71" i="8"/>
  <c r="AA64" i="8"/>
  <c r="AA57" i="8"/>
  <c r="AA50" i="8"/>
  <c r="AA43" i="8"/>
  <c r="AA36" i="8"/>
  <c r="AA29" i="8"/>
  <c r="AA21" i="8"/>
  <c r="AA20" i="8"/>
  <c r="AA19" i="8"/>
  <c r="AA18" i="8"/>
  <c r="AA22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20" i="8"/>
  <c r="Z113" i="8"/>
  <c r="Z106" i="8"/>
  <c r="Z119" i="7"/>
  <c r="Z113" i="7"/>
  <c r="Z106" i="7"/>
  <c r="Z98" i="7"/>
  <c r="Z97" i="7"/>
  <c r="Z118" i="7"/>
  <c r="Z96" i="7"/>
  <c r="Z117" i="7"/>
  <c r="Z95" i="7"/>
  <c r="Z116" i="7"/>
  <c r="Z94" i="7"/>
  <c r="Z99" i="7"/>
  <c r="Z120" i="7"/>
  <c r="Z92" i="7"/>
  <c r="Z85" i="7"/>
  <c r="Z78" i="7"/>
  <c r="Z70" i="7"/>
  <c r="Z69" i="7"/>
  <c r="Z68" i="7"/>
  <c r="Z67" i="7"/>
  <c r="Z66" i="7"/>
  <c r="Z64" i="7"/>
  <c r="Z57" i="7"/>
  <c r="Z50" i="7"/>
  <c r="Z43" i="7"/>
  <c r="Z36" i="7"/>
  <c r="Z29" i="7"/>
  <c r="Z21" i="7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/>
  <c r="Y113" i="7"/>
  <c r="Y106" i="7"/>
  <c r="Y120" i="7"/>
  <c r="Y113" i="9"/>
  <c r="Y106" i="9"/>
  <c r="Y120" i="9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F134" i="8"/>
  <c r="Y141" i="7"/>
  <c r="AW141" i="7"/>
  <c r="Y127" i="7"/>
  <c r="Y127" i="9"/>
  <c r="Y141" i="9"/>
  <c r="BF10" i="8"/>
  <c r="BF11" i="8"/>
  <c r="BF12" i="8"/>
  <c r="BF13" i="8"/>
  <c r="BF14" i="8"/>
  <c r="BF15" i="8"/>
  <c r="BF17" i="8"/>
  <c r="BF18" i="8"/>
  <c r="BF19" i="8"/>
  <c r="BF20" i="8"/>
  <c r="BF21" i="8"/>
  <c r="BF22" i="8"/>
  <c r="BF24" i="8"/>
  <c r="BF25" i="8"/>
  <c r="BF26" i="8"/>
  <c r="BF27" i="8"/>
  <c r="BF28" i="8"/>
  <c r="BF29" i="8"/>
  <c r="BF31" i="8"/>
  <c r="BF32" i="8"/>
  <c r="BF33" i="8"/>
  <c r="BF34" i="8"/>
  <c r="BF35" i="8"/>
  <c r="BF36" i="8"/>
  <c r="BF38" i="8"/>
  <c r="BF39" i="8"/>
  <c r="BF40" i="8"/>
  <c r="BF41" i="8"/>
  <c r="BF42" i="8"/>
  <c r="BF43" i="8"/>
  <c r="BF45" i="8"/>
  <c r="BF46" i="8"/>
  <c r="BF47" i="8"/>
  <c r="BF48" i="8"/>
  <c r="BF49" i="8"/>
  <c r="BF50" i="8"/>
  <c r="BF52" i="8"/>
  <c r="BF53" i="8"/>
  <c r="BF54" i="8"/>
  <c r="BF55" i="8"/>
  <c r="BF56" i="8"/>
  <c r="BF57" i="8"/>
  <c r="BF59" i="8"/>
  <c r="BF60" i="8"/>
  <c r="BF61" i="8"/>
  <c r="BF62" i="8"/>
  <c r="BF63" i="8"/>
  <c r="BF64" i="8"/>
  <c r="BF66" i="8"/>
  <c r="BF67" i="8"/>
  <c r="BF68" i="8"/>
  <c r="BF69" i="8"/>
  <c r="BF70" i="8"/>
  <c r="BF71" i="8"/>
  <c r="BF73" i="8"/>
  <c r="BF74" i="8"/>
  <c r="BF75" i="8"/>
  <c r="BF76" i="8"/>
  <c r="BF77" i="8"/>
  <c r="BF78" i="8"/>
  <c r="BF80" i="8"/>
  <c r="BF81" i="8"/>
  <c r="BF82" i="8"/>
  <c r="BF83" i="8"/>
  <c r="BF84" i="8"/>
  <c r="BF85" i="8"/>
  <c r="BF87" i="8"/>
  <c r="BF88" i="8"/>
  <c r="BF89" i="8"/>
  <c r="BF90" i="8"/>
  <c r="BF91" i="8"/>
  <c r="BF92" i="8"/>
  <c r="BF94" i="8"/>
  <c r="BF95" i="8"/>
  <c r="BF96" i="8"/>
  <c r="BF97" i="8"/>
  <c r="BF98" i="8"/>
  <c r="BF99" i="8"/>
  <c r="BF101" i="8"/>
  <c r="BF102" i="8"/>
  <c r="BF103" i="8"/>
  <c r="BF104" i="8"/>
  <c r="BF105" i="8"/>
  <c r="BF108" i="8"/>
  <c r="BF109" i="8"/>
  <c r="BF110" i="8"/>
  <c r="BF111" i="8"/>
  <c r="BF112" i="8"/>
  <c r="BF122" i="8"/>
  <c r="BF123" i="8"/>
  <c r="BF124" i="8"/>
  <c r="BF125" i="8"/>
  <c r="BF126" i="8"/>
  <c r="BF127" i="8"/>
  <c r="BF129" i="8"/>
  <c r="BF130" i="8"/>
  <c r="BF131" i="8"/>
  <c r="BF132" i="8"/>
  <c r="BF133" i="8"/>
  <c r="BF136" i="8"/>
  <c r="BF137" i="8"/>
  <c r="BF138" i="8"/>
  <c r="BF139" i="8"/>
  <c r="BF140" i="8"/>
  <c r="BF141" i="8"/>
  <c r="X115" i="8"/>
  <c r="BF115" i="8"/>
  <c r="X116" i="8"/>
  <c r="BF116" i="8"/>
  <c r="X117" i="8"/>
  <c r="BF117" i="8"/>
  <c r="X118" i="8"/>
  <c r="BF118" i="8"/>
  <c r="X119" i="8"/>
  <c r="BF119" i="8"/>
  <c r="X113" i="8"/>
  <c r="BF113" i="8"/>
  <c r="X106" i="8"/>
  <c r="X120" i="8"/>
  <c r="BF120" i="8"/>
  <c r="BF10" i="7"/>
  <c r="BF11" i="7"/>
  <c r="BF12" i="7"/>
  <c r="BF13" i="7"/>
  <c r="BF14" i="7"/>
  <c r="BF15" i="7"/>
  <c r="BF17" i="7"/>
  <c r="BF18" i="7"/>
  <c r="BF19" i="7"/>
  <c r="BF20" i="7"/>
  <c r="BF21" i="7"/>
  <c r="BF22" i="7"/>
  <c r="BF24" i="7"/>
  <c r="BF25" i="7"/>
  <c r="BF26" i="7"/>
  <c r="BF27" i="7"/>
  <c r="BF28" i="7"/>
  <c r="BF29" i="7"/>
  <c r="BF31" i="7"/>
  <c r="BF32" i="7"/>
  <c r="BF33" i="7"/>
  <c r="BF34" i="7"/>
  <c r="BF35" i="7"/>
  <c r="BF36" i="7"/>
  <c r="BF38" i="7"/>
  <c r="BF39" i="7"/>
  <c r="BF40" i="7"/>
  <c r="BF41" i="7"/>
  <c r="BF42" i="7"/>
  <c r="BF43" i="7"/>
  <c r="BF45" i="7"/>
  <c r="BF46" i="7"/>
  <c r="BF47" i="7"/>
  <c r="BF48" i="7"/>
  <c r="BF49" i="7"/>
  <c r="BF50" i="7"/>
  <c r="BF52" i="7"/>
  <c r="BF53" i="7"/>
  <c r="BF54" i="7"/>
  <c r="BF55" i="7"/>
  <c r="BF56" i="7"/>
  <c r="BF57" i="7"/>
  <c r="BF59" i="7"/>
  <c r="BF60" i="7"/>
  <c r="BF61" i="7"/>
  <c r="BF62" i="7"/>
  <c r="BF63" i="7"/>
  <c r="BF64" i="7"/>
  <c r="BF66" i="7"/>
  <c r="BF67" i="7"/>
  <c r="BF68" i="7"/>
  <c r="BF69" i="7"/>
  <c r="BF70" i="7"/>
  <c r="BF71" i="7"/>
  <c r="BF73" i="7"/>
  <c r="BF74" i="7"/>
  <c r="BF75" i="7"/>
  <c r="BF76" i="7"/>
  <c r="BF77" i="7"/>
  <c r="BF78" i="7"/>
  <c r="BF80" i="7"/>
  <c r="BF81" i="7"/>
  <c r="BF82" i="7"/>
  <c r="BF83" i="7"/>
  <c r="BF84" i="7"/>
  <c r="BF85" i="7"/>
  <c r="BF87" i="7"/>
  <c r="BF88" i="7"/>
  <c r="BF89" i="7"/>
  <c r="BF90" i="7"/>
  <c r="BF91" i="7"/>
  <c r="BF92" i="7"/>
  <c r="BF94" i="7"/>
  <c r="BF95" i="7"/>
  <c r="BF96" i="7"/>
  <c r="BF97" i="7"/>
  <c r="BF98" i="7"/>
  <c r="BF99" i="7"/>
  <c r="BF101" i="7"/>
  <c r="BF102" i="7"/>
  <c r="BF103" i="7"/>
  <c r="BF104" i="7"/>
  <c r="BF105" i="7"/>
  <c r="X106" i="7"/>
  <c r="BF106" i="7"/>
  <c r="BF108" i="7"/>
  <c r="BF109" i="7"/>
  <c r="BF110" i="7"/>
  <c r="BF111" i="7"/>
  <c r="BF112" i="7"/>
  <c r="X113" i="7"/>
  <c r="BF113" i="7"/>
  <c r="X115" i="7"/>
  <c r="BF115" i="7"/>
  <c r="X116" i="7"/>
  <c r="BF116" i="7"/>
  <c r="X117" i="7"/>
  <c r="BF117" i="7"/>
  <c r="X118" i="7"/>
  <c r="BF118" i="7"/>
  <c r="X119" i="7"/>
  <c r="BF119" i="7"/>
  <c r="BF122" i="7"/>
  <c r="BF123" i="7"/>
  <c r="BF124" i="7"/>
  <c r="BF125" i="7"/>
  <c r="BF126" i="7"/>
  <c r="X127" i="7"/>
  <c r="BF127" i="7"/>
  <c r="BF129" i="7"/>
  <c r="BF130" i="7"/>
  <c r="BF131" i="7"/>
  <c r="BF132" i="7"/>
  <c r="BF133" i="7"/>
  <c r="X134" i="7"/>
  <c r="BF134" i="7"/>
  <c r="BF136" i="7"/>
  <c r="BF137" i="7"/>
  <c r="BF138" i="7"/>
  <c r="BF139" i="7"/>
  <c r="BF140" i="7"/>
  <c r="X141" i="7"/>
  <c r="BF141" i="7"/>
  <c r="W106" i="7"/>
  <c r="W120" i="7"/>
  <c r="BE120" i="7"/>
  <c r="BF10" i="9"/>
  <c r="BF11" i="9"/>
  <c r="BF12" i="9"/>
  <c r="BF13" i="9"/>
  <c r="BF14" i="9"/>
  <c r="X15" i="9"/>
  <c r="BF15" i="9"/>
  <c r="X17" i="9"/>
  <c r="BF17" i="9"/>
  <c r="X18" i="9"/>
  <c r="BF18" i="9"/>
  <c r="X19" i="9"/>
  <c r="BF19" i="9"/>
  <c r="X20" i="9"/>
  <c r="BF20" i="9"/>
  <c r="X21" i="9"/>
  <c r="BF21" i="9"/>
  <c r="BF24" i="9"/>
  <c r="BF25" i="9"/>
  <c r="BF26" i="9"/>
  <c r="BF27" i="9"/>
  <c r="BF28" i="9"/>
  <c r="X29" i="9"/>
  <c r="BF29" i="9"/>
  <c r="BF31" i="9"/>
  <c r="BF32" i="9"/>
  <c r="BF33" i="9"/>
  <c r="BF34" i="9"/>
  <c r="BF35" i="9"/>
  <c r="X36" i="9"/>
  <c r="BF36" i="9"/>
  <c r="BF38" i="9"/>
  <c r="BF39" i="9"/>
  <c r="BF40" i="9"/>
  <c r="BF41" i="9"/>
  <c r="BF42" i="9"/>
  <c r="X43" i="9"/>
  <c r="BF43" i="9"/>
  <c r="BF45" i="9"/>
  <c r="BF46" i="9"/>
  <c r="BF47" i="9"/>
  <c r="BF48" i="9"/>
  <c r="BF49" i="9"/>
  <c r="X50" i="9"/>
  <c r="BF50" i="9"/>
  <c r="BF52" i="9"/>
  <c r="BF53" i="9"/>
  <c r="BF54" i="9"/>
  <c r="BF55" i="9"/>
  <c r="BF56" i="9"/>
  <c r="X57" i="9"/>
  <c r="BF57" i="9"/>
  <c r="BF59" i="9"/>
  <c r="BF60" i="9"/>
  <c r="BF61" i="9"/>
  <c r="BF62" i="9"/>
  <c r="BF63" i="9"/>
  <c r="X64" i="9"/>
  <c r="BF64" i="9"/>
  <c r="X66" i="9"/>
  <c r="BF66" i="9"/>
  <c r="X67" i="9"/>
  <c r="BF67" i="9"/>
  <c r="X68" i="9"/>
  <c r="BF68" i="9"/>
  <c r="X69" i="9"/>
  <c r="BF69" i="9"/>
  <c r="X70" i="9"/>
  <c r="BF70" i="9"/>
  <c r="X71" i="9"/>
  <c r="BF71" i="9"/>
  <c r="BF73" i="9"/>
  <c r="BF74" i="9"/>
  <c r="BF75" i="9"/>
  <c r="BF76" i="9"/>
  <c r="BF77" i="9"/>
  <c r="X78" i="9"/>
  <c r="BF78" i="9"/>
  <c r="BF80" i="9"/>
  <c r="BF81" i="9"/>
  <c r="BF82" i="9"/>
  <c r="BF83" i="9"/>
  <c r="BF84" i="9"/>
  <c r="X85" i="9"/>
  <c r="BF85" i="9"/>
  <c r="BF87" i="9"/>
  <c r="BF88" i="9"/>
  <c r="BF89" i="9"/>
  <c r="BF90" i="9"/>
  <c r="BF91" i="9"/>
  <c r="X92" i="9"/>
  <c r="BF92" i="9"/>
  <c r="X94" i="9"/>
  <c r="BF94" i="9"/>
  <c r="X95" i="9"/>
  <c r="BF95" i="9"/>
  <c r="X96" i="9"/>
  <c r="BF96" i="9"/>
  <c r="X97" i="9"/>
  <c r="BF97" i="9"/>
  <c r="X98" i="9"/>
  <c r="BF98" i="9"/>
  <c r="BF101" i="9"/>
  <c r="BF102" i="9"/>
  <c r="BF103" i="9"/>
  <c r="BF104" i="9"/>
  <c r="BF105" i="9"/>
  <c r="BF106" i="9"/>
  <c r="BF108" i="9"/>
  <c r="BF109" i="9"/>
  <c r="BF110" i="9"/>
  <c r="BF111" i="9"/>
  <c r="BF112" i="9"/>
  <c r="X113" i="9"/>
  <c r="BF113" i="9"/>
  <c r="X115" i="9"/>
  <c r="BF115" i="9"/>
  <c r="X116" i="9"/>
  <c r="BF116" i="9"/>
  <c r="X117" i="9"/>
  <c r="BF117" i="9"/>
  <c r="X118" i="9"/>
  <c r="BF118" i="9"/>
  <c r="X119" i="9"/>
  <c r="BF119" i="9"/>
  <c r="BF122" i="9"/>
  <c r="BF123" i="9"/>
  <c r="BF124" i="9"/>
  <c r="BF125" i="9"/>
  <c r="BF126" i="9"/>
  <c r="X127" i="9"/>
  <c r="BF127" i="9" s="1"/>
  <c r="BF129" i="9"/>
  <c r="BF130" i="9"/>
  <c r="BF131" i="9"/>
  <c r="BF132" i="9"/>
  <c r="BF133" i="9"/>
  <c r="X134" i="9"/>
  <c r="BF134" i="9"/>
  <c r="BF136" i="9"/>
  <c r="BF137" i="9"/>
  <c r="BF138" i="9"/>
  <c r="BF139" i="9"/>
  <c r="BF140" i="9"/>
  <c r="X141" i="9"/>
  <c r="L141" i="9"/>
  <c r="X141" i="8"/>
  <c r="BE10" i="8"/>
  <c r="BE11" i="8"/>
  <c r="BE12" i="8"/>
  <c r="BE13" i="8"/>
  <c r="BE14" i="8"/>
  <c r="BE15" i="8"/>
  <c r="BE17" i="8"/>
  <c r="BE18" i="8"/>
  <c r="BE19" i="8"/>
  <c r="BE20" i="8"/>
  <c r="BE21" i="8"/>
  <c r="BE22" i="8"/>
  <c r="BE24" i="8"/>
  <c r="BE25" i="8"/>
  <c r="BE26" i="8"/>
  <c r="BE27" i="8"/>
  <c r="BE28" i="8"/>
  <c r="BE29" i="8"/>
  <c r="BE31" i="8"/>
  <c r="BE32" i="8"/>
  <c r="BE33" i="8"/>
  <c r="BE34" i="8"/>
  <c r="BE35" i="8"/>
  <c r="BE36" i="8"/>
  <c r="BE38" i="8"/>
  <c r="BE39" i="8"/>
  <c r="BE40" i="8"/>
  <c r="BE41" i="8"/>
  <c r="BE42" i="8"/>
  <c r="BE43" i="8"/>
  <c r="BE45" i="8"/>
  <c r="BE46" i="8"/>
  <c r="BE47" i="8"/>
  <c r="BE48" i="8"/>
  <c r="BE49" i="8"/>
  <c r="BE50" i="8"/>
  <c r="BE52" i="8"/>
  <c r="BE53" i="8"/>
  <c r="BE54" i="8"/>
  <c r="BE55" i="8"/>
  <c r="BE56" i="8"/>
  <c r="BE57" i="8"/>
  <c r="BE59" i="8"/>
  <c r="BE60" i="8"/>
  <c r="BE61" i="8"/>
  <c r="BE62" i="8"/>
  <c r="BE63" i="8"/>
  <c r="BE64" i="8"/>
  <c r="BE66" i="8"/>
  <c r="BE67" i="8"/>
  <c r="BE68" i="8"/>
  <c r="BE69" i="8"/>
  <c r="BE70" i="8"/>
  <c r="BE71" i="8"/>
  <c r="BE73" i="8"/>
  <c r="BE74" i="8"/>
  <c r="BE75" i="8"/>
  <c r="BE76" i="8"/>
  <c r="BE77" i="8"/>
  <c r="BE78" i="8"/>
  <c r="BE80" i="8"/>
  <c r="BE81" i="8"/>
  <c r="BE82" i="8"/>
  <c r="BE83" i="8"/>
  <c r="BE84" i="8"/>
  <c r="BE85" i="8"/>
  <c r="BE87" i="8"/>
  <c r="BE88" i="8"/>
  <c r="BE89" i="8"/>
  <c r="BE90" i="8"/>
  <c r="BE91" i="8"/>
  <c r="BE92" i="8"/>
  <c r="BE94" i="8"/>
  <c r="BE95" i="8"/>
  <c r="BE96" i="8"/>
  <c r="BE97" i="8"/>
  <c r="BE98" i="8"/>
  <c r="BE99" i="8"/>
  <c r="BE101" i="8"/>
  <c r="BE102" i="8"/>
  <c r="BE103" i="8"/>
  <c r="BE104" i="8"/>
  <c r="BE105" i="8"/>
  <c r="BE108" i="8"/>
  <c r="BE109" i="8"/>
  <c r="BE110" i="8"/>
  <c r="BE111" i="8"/>
  <c r="BE112" i="8"/>
  <c r="BE122" i="8"/>
  <c r="BE123" i="8"/>
  <c r="BE124" i="8"/>
  <c r="BE125" i="8"/>
  <c r="BE126" i="8"/>
  <c r="BE129" i="8"/>
  <c r="BE130" i="8"/>
  <c r="BE131" i="8"/>
  <c r="BE132" i="8"/>
  <c r="BE133" i="8"/>
  <c r="BE136" i="8"/>
  <c r="BE137" i="8"/>
  <c r="BE138" i="8"/>
  <c r="BE139" i="8"/>
  <c r="BE140" i="8"/>
  <c r="BE10" i="7"/>
  <c r="BE11" i="7"/>
  <c r="BE12" i="7"/>
  <c r="BE13" i="7"/>
  <c r="BE14" i="7"/>
  <c r="BE15" i="7"/>
  <c r="BE17" i="7"/>
  <c r="BE18" i="7"/>
  <c r="BE19" i="7"/>
  <c r="BE20" i="7"/>
  <c r="BE21" i="7"/>
  <c r="BE22" i="7"/>
  <c r="BE24" i="7"/>
  <c r="BE25" i="7"/>
  <c r="BE26" i="7"/>
  <c r="BE27" i="7"/>
  <c r="BE28" i="7"/>
  <c r="BE29" i="7"/>
  <c r="BE31" i="7"/>
  <c r="BE32" i="7"/>
  <c r="BE33" i="7"/>
  <c r="BE34" i="7"/>
  <c r="BE35" i="7"/>
  <c r="BE36" i="7"/>
  <c r="BE38" i="7"/>
  <c r="BE39" i="7"/>
  <c r="BE40" i="7"/>
  <c r="BE41" i="7"/>
  <c r="BE42" i="7"/>
  <c r="BE43" i="7"/>
  <c r="BE45" i="7"/>
  <c r="BE46" i="7"/>
  <c r="BE47" i="7"/>
  <c r="BE48" i="7"/>
  <c r="BE49" i="7"/>
  <c r="BE50" i="7"/>
  <c r="BE52" i="7"/>
  <c r="BE53" i="7"/>
  <c r="BE54" i="7"/>
  <c r="BE55" i="7"/>
  <c r="BE56" i="7"/>
  <c r="BE57" i="7"/>
  <c r="BE59" i="7"/>
  <c r="BE60" i="7"/>
  <c r="BE61" i="7"/>
  <c r="BE62" i="7"/>
  <c r="BE63" i="7"/>
  <c r="BE64" i="7"/>
  <c r="BE66" i="7"/>
  <c r="BE67" i="7"/>
  <c r="BE68" i="7"/>
  <c r="BE69" i="7"/>
  <c r="BE70" i="7"/>
  <c r="BE71" i="7"/>
  <c r="BE73" i="7"/>
  <c r="BE74" i="7"/>
  <c r="BE75" i="7"/>
  <c r="BE76" i="7"/>
  <c r="BE77" i="7"/>
  <c r="BE78" i="7"/>
  <c r="BE80" i="7"/>
  <c r="BE81" i="7"/>
  <c r="BE82" i="7"/>
  <c r="BE83" i="7"/>
  <c r="BE84" i="7"/>
  <c r="BE85" i="7"/>
  <c r="BE87" i="7"/>
  <c r="BE88" i="7"/>
  <c r="BE89" i="7"/>
  <c r="BE90" i="7"/>
  <c r="BE91" i="7"/>
  <c r="BE92" i="7"/>
  <c r="BE94" i="7"/>
  <c r="BE95" i="7"/>
  <c r="BE96" i="7"/>
  <c r="BE97" i="7"/>
  <c r="BE98" i="7"/>
  <c r="BE99" i="7"/>
  <c r="BE101" i="7"/>
  <c r="BE102" i="7"/>
  <c r="BE103" i="7"/>
  <c r="BE104" i="7"/>
  <c r="BE105" i="7"/>
  <c r="BE106" i="7"/>
  <c r="BE108" i="7"/>
  <c r="BE109" i="7"/>
  <c r="BE110" i="7"/>
  <c r="BE111" i="7"/>
  <c r="BE112" i="7"/>
  <c r="W113" i="7"/>
  <c r="BE113" i="7"/>
  <c r="W115" i="7"/>
  <c r="BE115" i="7"/>
  <c r="W116" i="7"/>
  <c r="BE116" i="7"/>
  <c r="W117" i="7"/>
  <c r="BE117" i="7"/>
  <c r="W118" i="7"/>
  <c r="BE118" i="7"/>
  <c r="W119" i="7"/>
  <c r="BE119" i="7"/>
  <c r="BE122" i="7"/>
  <c r="BE123" i="7"/>
  <c r="BE124" i="7"/>
  <c r="BE125" i="7"/>
  <c r="BE126" i="7"/>
  <c r="W127" i="7"/>
  <c r="BE127" i="7"/>
  <c r="BE129" i="7"/>
  <c r="BE130" i="7"/>
  <c r="BE131" i="7"/>
  <c r="BE132" i="7"/>
  <c r="BE133" i="7"/>
  <c r="W134" i="7"/>
  <c r="BE134" i="7"/>
  <c r="BE136" i="7"/>
  <c r="BE137" i="7"/>
  <c r="BE138" i="7"/>
  <c r="BE139" i="7"/>
  <c r="BE140" i="7"/>
  <c r="W141" i="7"/>
  <c r="BE141" i="7"/>
  <c r="BE10" i="9"/>
  <c r="BE11" i="9"/>
  <c r="BE12" i="9"/>
  <c r="BE13" i="9"/>
  <c r="BE14" i="9"/>
  <c r="BE15" i="9"/>
  <c r="BE17" i="9"/>
  <c r="BE18" i="9"/>
  <c r="BE19" i="9"/>
  <c r="BE20" i="9"/>
  <c r="BE21" i="9"/>
  <c r="BE22" i="9"/>
  <c r="BE24" i="9"/>
  <c r="BE25" i="9"/>
  <c r="BE26" i="9"/>
  <c r="BE27" i="9"/>
  <c r="BE28" i="9"/>
  <c r="BE29" i="9"/>
  <c r="BE31" i="9"/>
  <c r="BE32" i="9"/>
  <c r="BE33" i="9"/>
  <c r="BE34" i="9"/>
  <c r="BE35" i="9"/>
  <c r="BE36" i="9"/>
  <c r="BE38" i="9"/>
  <c r="BE39" i="9"/>
  <c r="BE40" i="9"/>
  <c r="BE41" i="9"/>
  <c r="BE42" i="9"/>
  <c r="BE43" i="9"/>
  <c r="BE45" i="9"/>
  <c r="BE46" i="9"/>
  <c r="BE47" i="9"/>
  <c r="BE48" i="9"/>
  <c r="BE49" i="9"/>
  <c r="BE50" i="9"/>
  <c r="BE52" i="9"/>
  <c r="BE53" i="9"/>
  <c r="BE54" i="9"/>
  <c r="BE55" i="9"/>
  <c r="BE56" i="9"/>
  <c r="BE57" i="9"/>
  <c r="BE59" i="9"/>
  <c r="BE60" i="9"/>
  <c r="BE61" i="9"/>
  <c r="BE62" i="9"/>
  <c r="BE63" i="9"/>
  <c r="BE64" i="9"/>
  <c r="BE66" i="9"/>
  <c r="BE67" i="9"/>
  <c r="BE68" i="9"/>
  <c r="BE69" i="9"/>
  <c r="BE70" i="9"/>
  <c r="BE71" i="9"/>
  <c r="BE73" i="9"/>
  <c r="BE74" i="9"/>
  <c r="BE75" i="9"/>
  <c r="BE76" i="9"/>
  <c r="BE77" i="9"/>
  <c r="BE78" i="9"/>
  <c r="BE80" i="9"/>
  <c r="BE81" i="9"/>
  <c r="BE82" i="9"/>
  <c r="BE83" i="9"/>
  <c r="BE84" i="9"/>
  <c r="BE85" i="9"/>
  <c r="BE87" i="9"/>
  <c r="BE88" i="9"/>
  <c r="BE89" i="9"/>
  <c r="BE90" i="9"/>
  <c r="BE91" i="9"/>
  <c r="BE92" i="9"/>
  <c r="BE94" i="9"/>
  <c r="BE95" i="9"/>
  <c r="BE96" i="9"/>
  <c r="BE97" i="9"/>
  <c r="BE98" i="9"/>
  <c r="BE99" i="9"/>
  <c r="BE101" i="9"/>
  <c r="BE102" i="9"/>
  <c r="BE103" i="9"/>
  <c r="BE104" i="9"/>
  <c r="BE105" i="9"/>
  <c r="W106" i="9"/>
  <c r="BE106" i="9"/>
  <c r="BE108" i="9"/>
  <c r="BE109" i="9"/>
  <c r="BE110" i="9"/>
  <c r="BE111" i="9"/>
  <c r="BE112" i="9"/>
  <c r="W113" i="9"/>
  <c r="BE113" i="9"/>
  <c r="W115" i="9"/>
  <c r="BE115" i="9"/>
  <c r="W116" i="9"/>
  <c r="BE116" i="9"/>
  <c r="W117" i="9"/>
  <c r="BE117" i="9"/>
  <c r="W118" i="9"/>
  <c r="BE118" i="9"/>
  <c r="W119" i="9"/>
  <c r="BE119" i="9"/>
  <c r="BE122" i="9"/>
  <c r="BE123" i="9"/>
  <c r="BE124" i="9"/>
  <c r="BE125" i="9"/>
  <c r="BE126" i="9"/>
  <c r="W127" i="9"/>
  <c r="BE127" i="9" s="1"/>
  <c r="BE129" i="9"/>
  <c r="BE130" i="9"/>
  <c r="BE131" i="9"/>
  <c r="BE132" i="9"/>
  <c r="BE133" i="9"/>
  <c r="W134" i="9"/>
  <c r="BE134" i="9"/>
  <c r="BE136" i="9"/>
  <c r="BE137" i="9"/>
  <c r="BE138" i="9"/>
  <c r="BE139" i="9"/>
  <c r="BE140" i="9"/>
  <c r="W141" i="9"/>
  <c r="BE141" i="9"/>
  <c r="K141" i="9"/>
  <c r="V116" i="8"/>
  <c r="BD116" i="8"/>
  <c r="W119" i="8"/>
  <c r="BE119" i="8"/>
  <c r="W118" i="8"/>
  <c r="BE118" i="8"/>
  <c r="W117" i="8"/>
  <c r="BE117" i="8"/>
  <c r="W116" i="8"/>
  <c r="BE116" i="8"/>
  <c r="W115" i="8"/>
  <c r="BE115" i="8"/>
  <c r="W113" i="8"/>
  <c r="BE113" i="8"/>
  <c r="W106" i="8"/>
  <c r="BE106" i="8"/>
  <c r="W134" i="8"/>
  <c r="BE134" i="8"/>
  <c r="W120" i="8"/>
  <c r="BE120" i="8"/>
  <c r="V115" i="8"/>
  <c r="BD115" i="8"/>
  <c r="V117" i="8"/>
  <c r="BD117" i="8"/>
  <c r="V118" i="8"/>
  <c r="BD118" i="8"/>
  <c r="V119" i="8"/>
  <c r="BD119" i="8"/>
  <c r="V113" i="8"/>
  <c r="BD113" i="8"/>
  <c r="V106" i="8"/>
  <c r="V120" i="8"/>
  <c r="BD120" i="8"/>
  <c r="W141" i="8"/>
  <c r="BE141" i="8"/>
  <c r="BE127" i="8"/>
  <c r="BD10" i="8"/>
  <c r="BD11" i="8"/>
  <c r="BD12" i="8"/>
  <c r="BD13" i="8"/>
  <c r="BD14" i="8"/>
  <c r="BD15" i="8"/>
  <c r="BD17" i="8"/>
  <c r="BD18" i="8"/>
  <c r="BD19" i="8"/>
  <c r="BD20" i="8"/>
  <c r="BD21" i="8"/>
  <c r="BD22" i="8"/>
  <c r="BD24" i="8"/>
  <c r="BD25" i="8"/>
  <c r="BD26" i="8"/>
  <c r="BD27" i="8"/>
  <c r="BD28" i="8"/>
  <c r="BD29" i="8"/>
  <c r="BD31" i="8"/>
  <c r="BD32" i="8"/>
  <c r="BD33" i="8"/>
  <c r="BD34" i="8"/>
  <c r="BD35" i="8"/>
  <c r="BD36" i="8"/>
  <c r="BD38" i="8"/>
  <c r="BD39" i="8"/>
  <c r="BD40" i="8"/>
  <c r="BD41" i="8"/>
  <c r="BD42" i="8"/>
  <c r="BD43" i="8"/>
  <c r="BD45" i="8"/>
  <c r="BD46" i="8"/>
  <c r="BD47" i="8"/>
  <c r="BD48" i="8"/>
  <c r="BD49" i="8"/>
  <c r="BD50" i="8"/>
  <c r="BD52" i="8"/>
  <c r="BD53" i="8"/>
  <c r="BD54" i="8"/>
  <c r="BD55" i="8"/>
  <c r="BD56" i="8"/>
  <c r="BD57" i="8"/>
  <c r="BD59" i="8"/>
  <c r="BD60" i="8"/>
  <c r="BD61" i="8"/>
  <c r="BD62" i="8"/>
  <c r="BD63" i="8"/>
  <c r="BD64" i="8"/>
  <c r="BD66" i="8"/>
  <c r="BD67" i="8"/>
  <c r="BD68" i="8"/>
  <c r="BD69" i="8"/>
  <c r="BD70" i="8"/>
  <c r="BD71" i="8"/>
  <c r="BD73" i="8"/>
  <c r="BD74" i="8"/>
  <c r="BD75" i="8"/>
  <c r="BD76" i="8"/>
  <c r="BD77" i="8"/>
  <c r="BD78" i="8"/>
  <c r="BD80" i="8"/>
  <c r="BD81" i="8"/>
  <c r="BD82" i="8"/>
  <c r="BD83" i="8"/>
  <c r="BD84" i="8"/>
  <c r="BD85" i="8"/>
  <c r="BD87" i="8"/>
  <c r="BD88" i="8"/>
  <c r="BD89" i="8"/>
  <c r="BD90" i="8"/>
  <c r="BD91" i="8"/>
  <c r="BD92" i="8"/>
  <c r="BD94" i="8"/>
  <c r="BD95" i="8"/>
  <c r="BD96" i="8"/>
  <c r="BD97" i="8"/>
  <c r="BD98" i="8"/>
  <c r="BD99" i="8"/>
  <c r="BD101" i="8"/>
  <c r="BD102" i="8"/>
  <c r="BD103" i="8"/>
  <c r="BD104" i="8"/>
  <c r="BD105" i="8"/>
  <c r="BD106" i="8"/>
  <c r="BD108" i="8"/>
  <c r="BD109" i="8"/>
  <c r="BD110" i="8"/>
  <c r="BD111" i="8"/>
  <c r="BD112" i="8"/>
  <c r="BD122" i="8"/>
  <c r="BD123" i="8"/>
  <c r="BD124" i="8"/>
  <c r="BD125" i="8"/>
  <c r="BD126" i="8"/>
  <c r="BD127" i="8"/>
  <c r="BD129" i="8"/>
  <c r="BD130" i="8"/>
  <c r="BD131" i="8"/>
  <c r="BD132" i="8"/>
  <c r="BD133" i="8"/>
  <c r="BD134" i="8"/>
  <c r="BD136" i="8"/>
  <c r="BD137" i="8"/>
  <c r="BD138" i="8"/>
  <c r="BD139" i="8"/>
  <c r="BD140" i="8"/>
  <c r="BD10" i="7"/>
  <c r="BD11" i="7"/>
  <c r="BD12" i="7"/>
  <c r="BD13" i="7"/>
  <c r="BD14" i="7"/>
  <c r="BD15" i="7"/>
  <c r="BD17" i="7"/>
  <c r="BD18" i="7"/>
  <c r="BD19" i="7"/>
  <c r="BD20" i="7"/>
  <c r="BD21" i="7"/>
  <c r="BD22" i="7"/>
  <c r="BD24" i="7"/>
  <c r="BD25" i="7"/>
  <c r="BD26" i="7"/>
  <c r="BD27" i="7"/>
  <c r="BD28" i="7"/>
  <c r="BD29" i="7"/>
  <c r="BD31" i="7"/>
  <c r="BD32" i="7"/>
  <c r="BD33" i="7"/>
  <c r="BD34" i="7"/>
  <c r="BD35" i="7"/>
  <c r="BD36" i="7"/>
  <c r="BD38" i="7"/>
  <c r="BD39" i="7"/>
  <c r="BD40" i="7"/>
  <c r="BD41" i="7"/>
  <c r="BD42" i="7"/>
  <c r="BD43" i="7"/>
  <c r="BD45" i="7"/>
  <c r="BD46" i="7"/>
  <c r="BD47" i="7"/>
  <c r="BD48" i="7"/>
  <c r="BD49" i="7"/>
  <c r="BD50" i="7"/>
  <c r="BD52" i="7"/>
  <c r="BD53" i="7"/>
  <c r="BD54" i="7"/>
  <c r="BD55" i="7"/>
  <c r="BD56" i="7"/>
  <c r="BD57" i="7"/>
  <c r="BD59" i="7"/>
  <c r="BD60" i="7"/>
  <c r="BD61" i="7"/>
  <c r="BD62" i="7"/>
  <c r="BD63" i="7"/>
  <c r="BD64" i="7"/>
  <c r="BD66" i="7"/>
  <c r="BD67" i="7"/>
  <c r="BD68" i="7"/>
  <c r="BD69" i="7"/>
  <c r="BD70" i="7"/>
  <c r="BD71" i="7"/>
  <c r="BD73" i="7"/>
  <c r="BD74" i="7"/>
  <c r="BD75" i="7"/>
  <c r="BD76" i="7"/>
  <c r="BD77" i="7"/>
  <c r="BD78" i="7"/>
  <c r="BD80" i="7"/>
  <c r="BD81" i="7"/>
  <c r="BD82" i="7"/>
  <c r="BD83" i="7"/>
  <c r="BD84" i="7"/>
  <c r="BD85" i="7"/>
  <c r="BD87" i="7"/>
  <c r="BD88" i="7"/>
  <c r="BD89" i="7"/>
  <c r="BD90" i="7"/>
  <c r="BD91" i="7"/>
  <c r="BD92" i="7"/>
  <c r="BD94" i="7"/>
  <c r="BD95" i="7"/>
  <c r="BD96" i="7"/>
  <c r="BD97" i="7"/>
  <c r="BD98" i="7"/>
  <c r="BD99" i="7"/>
  <c r="BD101" i="7"/>
  <c r="BD102" i="7"/>
  <c r="BD103" i="7"/>
  <c r="BD104" i="7"/>
  <c r="BD105" i="7"/>
  <c r="V106" i="7"/>
  <c r="BD106" i="7"/>
  <c r="BD108" i="7"/>
  <c r="BD109" i="7"/>
  <c r="BD110" i="7"/>
  <c r="BD111" i="7"/>
  <c r="BD112" i="7"/>
  <c r="V113" i="7"/>
  <c r="BD113" i="7"/>
  <c r="V115" i="7"/>
  <c r="BD115" i="7"/>
  <c r="V116" i="7"/>
  <c r="BD116" i="7"/>
  <c r="V117" i="7"/>
  <c r="BD117" i="7"/>
  <c r="V118" i="7"/>
  <c r="BD118" i="7"/>
  <c r="V119" i="7"/>
  <c r="BD119" i="7"/>
  <c r="BD122" i="7"/>
  <c r="BD123" i="7"/>
  <c r="BD124" i="7"/>
  <c r="BD125" i="7"/>
  <c r="BD126" i="7"/>
  <c r="V127" i="7"/>
  <c r="BD127" i="7"/>
  <c r="BD129" i="7"/>
  <c r="BD130" i="7"/>
  <c r="BD131" i="7"/>
  <c r="BD132" i="7"/>
  <c r="BD133" i="7"/>
  <c r="BD134" i="7"/>
  <c r="BD136" i="7"/>
  <c r="BD137" i="7"/>
  <c r="BD138" i="7"/>
  <c r="BD139" i="7"/>
  <c r="BD140" i="7"/>
  <c r="V141" i="7"/>
  <c r="BD141" i="7"/>
  <c r="BD10" i="9"/>
  <c r="BD11" i="9"/>
  <c r="BD12" i="9"/>
  <c r="BD13" i="9"/>
  <c r="BD14" i="9"/>
  <c r="BD15" i="9"/>
  <c r="BD17" i="9"/>
  <c r="BD18" i="9"/>
  <c r="BD19" i="9"/>
  <c r="BD20" i="9"/>
  <c r="BD21" i="9"/>
  <c r="BD22" i="9"/>
  <c r="BD24" i="9"/>
  <c r="BD25" i="9"/>
  <c r="BD26" i="9"/>
  <c r="BD27" i="9"/>
  <c r="BD28" i="9"/>
  <c r="BD29" i="9"/>
  <c r="BD31" i="9"/>
  <c r="BD32" i="9"/>
  <c r="BD33" i="9"/>
  <c r="BD34" i="9"/>
  <c r="BD35" i="9"/>
  <c r="BD36" i="9"/>
  <c r="BD38" i="9"/>
  <c r="BD39" i="9"/>
  <c r="BD40" i="9"/>
  <c r="BD41" i="9"/>
  <c r="BD42" i="9"/>
  <c r="BD43" i="9"/>
  <c r="BD45" i="9"/>
  <c r="BD46" i="9"/>
  <c r="BD47" i="9"/>
  <c r="BD48" i="9"/>
  <c r="BD49" i="9"/>
  <c r="BD50" i="9"/>
  <c r="BD52" i="9"/>
  <c r="BD53" i="9"/>
  <c r="BD54" i="9"/>
  <c r="BD55" i="9"/>
  <c r="BD56" i="9"/>
  <c r="BD57" i="9"/>
  <c r="BD59" i="9"/>
  <c r="BD60" i="9"/>
  <c r="BD61" i="9"/>
  <c r="BD62" i="9"/>
  <c r="BD63" i="9"/>
  <c r="BD64" i="9"/>
  <c r="BD66" i="9"/>
  <c r="BD67" i="9"/>
  <c r="BD68" i="9"/>
  <c r="BD69" i="9"/>
  <c r="BD70" i="9"/>
  <c r="BD71" i="9"/>
  <c r="BD73" i="9"/>
  <c r="BD74" i="9"/>
  <c r="BD75" i="9"/>
  <c r="BD76" i="9"/>
  <c r="BD77" i="9"/>
  <c r="BD78" i="9"/>
  <c r="BD80" i="9"/>
  <c r="BD81" i="9"/>
  <c r="BD82" i="9"/>
  <c r="BD83" i="9"/>
  <c r="BD84" i="9"/>
  <c r="BD85" i="9"/>
  <c r="BD87" i="9"/>
  <c r="BD88" i="9"/>
  <c r="BD89" i="9"/>
  <c r="BD90" i="9"/>
  <c r="BD91" i="9"/>
  <c r="BD92" i="9"/>
  <c r="BD94" i="9"/>
  <c r="BD95" i="9"/>
  <c r="BD96" i="9"/>
  <c r="BD97" i="9"/>
  <c r="BD98" i="9"/>
  <c r="BD99" i="9"/>
  <c r="BD101" i="9"/>
  <c r="BD102" i="9"/>
  <c r="BD103" i="9"/>
  <c r="BD104" i="9"/>
  <c r="BD105" i="9"/>
  <c r="BD108" i="9"/>
  <c r="BD109" i="9"/>
  <c r="BD110" i="9"/>
  <c r="BD111" i="9"/>
  <c r="BD112" i="9"/>
  <c r="BD122" i="9"/>
  <c r="BD123" i="9"/>
  <c r="BD124" i="9"/>
  <c r="BD125" i="9"/>
  <c r="BD126" i="9"/>
  <c r="BD129" i="9"/>
  <c r="BD130" i="9"/>
  <c r="BD131" i="9"/>
  <c r="BD132" i="9"/>
  <c r="BD133" i="9"/>
  <c r="BD134" i="9"/>
  <c r="BD136" i="9"/>
  <c r="BD137" i="9"/>
  <c r="BD138" i="9"/>
  <c r="BD139" i="9"/>
  <c r="BD140" i="9"/>
  <c r="V115" i="9"/>
  <c r="BD115" i="9"/>
  <c r="V116" i="9"/>
  <c r="BD116" i="9"/>
  <c r="V117" i="9"/>
  <c r="BD117" i="9"/>
  <c r="V118" i="9"/>
  <c r="BD118" i="9"/>
  <c r="V119" i="9"/>
  <c r="BD119" i="9"/>
  <c r="V106" i="9"/>
  <c r="V120" i="9"/>
  <c r="BD120" i="9"/>
  <c r="V113" i="9"/>
  <c r="BD113" i="9"/>
  <c r="BB10" i="8"/>
  <c r="BC10" i="8"/>
  <c r="BB11" i="8"/>
  <c r="BC11" i="8"/>
  <c r="BB12" i="8"/>
  <c r="BC12" i="8"/>
  <c r="BB13" i="8"/>
  <c r="BC13" i="8"/>
  <c r="BB14" i="8"/>
  <c r="BC14" i="8"/>
  <c r="BC15" i="8"/>
  <c r="BC17" i="8"/>
  <c r="BC18" i="8"/>
  <c r="BB19" i="8"/>
  <c r="BC19" i="8"/>
  <c r="BC20" i="8"/>
  <c r="BC21" i="8"/>
  <c r="BC22" i="8"/>
  <c r="BB24" i="8"/>
  <c r="BC24" i="8"/>
  <c r="BB25" i="8"/>
  <c r="BC25" i="8"/>
  <c r="BB26" i="8"/>
  <c r="BC26" i="8"/>
  <c r="BB27" i="8"/>
  <c r="BC27" i="8"/>
  <c r="BB28" i="8"/>
  <c r="BC28" i="8"/>
  <c r="BC29" i="8"/>
  <c r="BB31" i="8"/>
  <c r="BC31" i="8"/>
  <c r="BB32" i="8"/>
  <c r="BC32" i="8"/>
  <c r="BB33" i="8"/>
  <c r="BC33" i="8"/>
  <c r="BB34" i="8"/>
  <c r="BC34" i="8"/>
  <c r="BB35" i="8"/>
  <c r="BC35" i="8"/>
  <c r="BC36" i="8"/>
  <c r="BB38" i="8"/>
  <c r="BC38" i="8"/>
  <c r="BB39" i="8"/>
  <c r="BC39" i="8"/>
  <c r="BB40" i="8"/>
  <c r="BC40" i="8"/>
  <c r="BB41" i="8"/>
  <c r="BC41" i="8"/>
  <c r="BB42" i="8"/>
  <c r="BC42" i="8"/>
  <c r="BC43" i="8"/>
  <c r="BB45" i="8"/>
  <c r="BC45" i="8"/>
  <c r="BB46" i="8"/>
  <c r="BC46" i="8"/>
  <c r="BB47" i="8"/>
  <c r="BC47" i="8"/>
  <c r="BB48" i="8"/>
  <c r="BC48" i="8"/>
  <c r="BB49" i="8"/>
  <c r="BC49" i="8"/>
  <c r="BC50" i="8"/>
  <c r="BB52" i="8"/>
  <c r="BC52" i="8"/>
  <c r="BB53" i="8"/>
  <c r="BC53" i="8"/>
  <c r="BB54" i="8"/>
  <c r="BC54" i="8"/>
  <c r="BB55" i="8"/>
  <c r="BC55" i="8"/>
  <c r="BB56" i="8"/>
  <c r="BC56" i="8"/>
  <c r="BC57" i="8"/>
  <c r="BB59" i="8"/>
  <c r="BC59" i="8"/>
  <c r="BB60" i="8"/>
  <c r="BC60" i="8"/>
  <c r="BB61" i="8"/>
  <c r="BC61" i="8"/>
  <c r="BB62" i="8"/>
  <c r="BC62" i="8"/>
  <c r="BB63" i="8"/>
  <c r="BC63" i="8"/>
  <c r="BC64" i="8"/>
  <c r="BB66" i="8"/>
  <c r="BC66" i="8"/>
  <c r="BC67" i="8"/>
  <c r="BC68" i="8"/>
  <c r="BC69" i="8"/>
  <c r="BC70" i="8"/>
  <c r="BC71" i="8"/>
  <c r="BB73" i="8"/>
  <c r="BC73" i="8"/>
  <c r="BB74" i="8"/>
  <c r="BC74" i="8"/>
  <c r="BB75" i="8"/>
  <c r="BC75" i="8"/>
  <c r="BB76" i="8"/>
  <c r="BC76" i="8"/>
  <c r="BB77" i="8"/>
  <c r="BC77" i="8"/>
  <c r="BC78" i="8"/>
  <c r="BB80" i="8"/>
  <c r="BC80" i="8"/>
  <c r="BB81" i="8"/>
  <c r="BC81" i="8"/>
  <c r="BB82" i="8"/>
  <c r="BC82" i="8"/>
  <c r="BB83" i="8"/>
  <c r="BC83" i="8"/>
  <c r="BB84" i="8"/>
  <c r="BC84" i="8"/>
  <c r="BC85" i="8"/>
  <c r="BB87" i="8"/>
  <c r="BC87" i="8"/>
  <c r="BB88" i="8"/>
  <c r="BC88" i="8"/>
  <c r="BB89" i="8"/>
  <c r="BC89" i="8"/>
  <c r="BB90" i="8"/>
  <c r="BC90" i="8"/>
  <c r="BB91" i="8"/>
  <c r="BC91" i="8"/>
  <c r="BB92" i="8"/>
  <c r="BC92" i="8"/>
  <c r="BB94" i="8"/>
  <c r="BC94" i="8"/>
  <c r="BC95" i="8"/>
  <c r="BC96" i="8"/>
  <c r="BC97" i="8"/>
  <c r="BC98" i="8"/>
  <c r="BC99" i="8"/>
  <c r="BB101" i="8"/>
  <c r="BC101" i="8"/>
  <c r="BB102" i="8"/>
  <c r="BC102" i="8"/>
  <c r="BB103" i="8"/>
  <c r="BC103" i="8"/>
  <c r="BB104" i="8"/>
  <c r="BC104" i="8"/>
  <c r="BB105" i="8"/>
  <c r="BC105" i="8"/>
  <c r="BB108" i="8"/>
  <c r="BC108" i="8"/>
  <c r="BB109" i="8"/>
  <c r="BC109" i="8"/>
  <c r="BB110" i="8"/>
  <c r="BC110" i="8"/>
  <c r="BB111" i="8"/>
  <c r="BC111" i="8"/>
  <c r="BB112" i="8"/>
  <c r="BC112" i="8"/>
  <c r="BB122" i="8"/>
  <c r="BC122" i="8"/>
  <c r="BB123" i="8"/>
  <c r="BC123" i="8"/>
  <c r="BB124" i="8"/>
  <c r="BC124" i="8"/>
  <c r="BB125" i="8"/>
  <c r="BC125" i="8"/>
  <c r="BB126" i="8"/>
  <c r="BC126" i="8"/>
  <c r="BB129" i="8"/>
  <c r="BC129" i="8"/>
  <c r="BB130" i="8"/>
  <c r="BC130" i="8"/>
  <c r="BB131" i="8"/>
  <c r="BC131" i="8"/>
  <c r="BB132" i="8"/>
  <c r="BC132" i="8"/>
  <c r="BB133" i="8"/>
  <c r="BC133" i="8"/>
  <c r="BB134" i="8"/>
  <c r="BC134" i="8"/>
  <c r="BB136" i="8"/>
  <c r="BC136" i="8"/>
  <c r="BB137" i="8"/>
  <c r="BC137" i="8"/>
  <c r="BB138" i="8"/>
  <c r="BC138" i="8"/>
  <c r="BB139" i="8"/>
  <c r="BC139" i="8"/>
  <c r="BB140" i="8"/>
  <c r="BC140" i="8"/>
  <c r="BA10" i="8"/>
  <c r="BB10" i="7"/>
  <c r="BC10" i="7"/>
  <c r="BB11" i="7"/>
  <c r="BC11" i="7"/>
  <c r="BB12" i="7"/>
  <c r="BC12" i="7"/>
  <c r="BB13" i="7"/>
  <c r="BC13" i="7"/>
  <c r="BB14" i="7"/>
  <c r="BC14" i="7"/>
  <c r="BC15" i="7"/>
  <c r="BB17" i="7"/>
  <c r="BC17" i="7"/>
  <c r="BB18" i="7"/>
  <c r="BC18" i="7"/>
  <c r="BB19" i="7"/>
  <c r="BC19" i="7"/>
  <c r="BB20" i="7"/>
  <c r="BC20" i="7"/>
  <c r="BB21" i="7"/>
  <c r="BC21" i="7"/>
  <c r="BB22" i="7"/>
  <c r="BC22" i="7"/>
  <c r="BB24" i="7"/>
  <c r="BC24" i="7"/>
  <c r="BB25" i="7"/>
  <c r="BC25" i="7"/>
  <c r="BB26" i="7"/>
  <c r="BC26" i="7"/>
  <c r="BB27" i="7"/>
  <c r="BC27" i="7"/>
  <c r="BB28" i="7"/>
  <c r="BC28" i="7"/>
  <c r="BC29" i="7"/>
  <c r="BB31" i="7"/>
  <c r="BC31" i="7"/>
  <c r="BB32" i="7"/>
  <c r="BC32" i="7"/>
  <c r="BB33" i="7"/>
  <c r="BC33" i="7"/>
  <c r="BB34" i="7"/>
  <c r="BC34" i="7"/>
  <c r="BB35" i="7"/>
  <c r="BC35" i="7"/>
  <c r="BC36" i="7"/>
  <c r="BB38" i="7"/>
  <c r="BC38" i="7"/>
  <c r="BB39" i="7"/>
  <c r="BC39" i="7"/>
  <c r="BB40" i="7"/>
  <c r="BC40" i="7"/>
  <c r="BB41" i="7"/>
  <c r="BC41" i="7"/>
  <c r="BB42" i="7"/>
  <c r="BC42" i="7"/>
  <c r="BC43" i="7"/>
  <c r="BB45" i="7"/>
  <c r="BC45" i="7"/>
  <c r="BB46" i="7"/>
  <c r="BC46" i="7"/>
  <c r="BB47" i="7"/>
  <c r="BC47" i="7"/>
  <c r="BB48" i="7"/>
  <c r="BC48" i="7"/>
  <c r="BB49" i="7"/>
  <c r="BC49" i="7"/>
  <c r="BC50" i="7"/>
  <c r="BB52" i="7"/>
  <c r="BC52" i="7"/>
  <c r="BB53" i="7"/>
  <c r="BC53" i="7"/>
  <c r="BB54" i="7"/>
  <c r="BC54" i="7"/>
  <c r="BB55" i="7"/>
  <c r="BC55" i="7"/>
  <c r="BB56" i="7"/>
  <c r="BC56" i="7"/>
  <c r="BC57" i="7"/>
  <c r="BB59" i="7"/>
  <c r="BC59" i="7"/>
  <c r="BB60" i="7"/>
  <c r="BC60" i="7"/>
  <c r="BB61" i="7"/>
  <c r="BC61" i="7"/>
  <c r="BB62" i="7"/>
  <c r="BC62" i="7"/>
  <c r="BB63" i="7"/>
  <c r="BC63" i="7"/>
  <c r="BC64" i="7"/>
  <c r="BC66" i="7"/>
  <c r="BC67" i="7"/>
  <c r="BC68" i="7"/>
  <c r="BC69" i="7"/>
  <c r="BC70" i="7"/>
  <c r="BC71" i="7"/>
  <c r="BB73" i="7"/>
  <c r="BC73" i="7"/>
  <c r="BB74" i="7"/>
  <c r="BC74" i="7"/>
  <c r="BB75" i="7"/>
  <c r="BC75" i="7"/>
  <c r="BB76" i="7"/>
  <c r="BC76" i="7"/>
  <c r="BB77" i="7"/>
  <c r="BC77" i="7"/>
  <c r="BC78" i="7"/>
  <c r="BB80" i="7"/>
  <c r="BC80" i="7"/>
  <c r="BB81" i="7"/>
  <c r="BC81" i="7"/>
  <c r="BB82" i="7"/>
  <c r="BC82" i="7"/>
  <c r="BB83" i="7"/>
  <c r="BC83" i="7"/>
  <c r="BB84" i="7"/>
  <c r="BC84" i="7"/>
  <c r="BC85" i="7"/>
  <c r="BB87" i="7"/>
  <c r="BC87" i="7"/>
  <c r="BB88" i="7"/>
  <c r="BC88" i="7"/>
  <c r="BB89" i="7"/>
  <c r="BC89" i="7"/>
  <c r="BB90" i="7"/>
  <c r="BC90" i="7"/>
  <c r="BB91" i="7"/>
  <c r="BC91" i="7"/>
  <c r="BC92" i="7"/>
  <c r="BC94" i="7"/>
  <c r="BC95" i="7"/>
  <c r="BC96" i="7"/>
  <c r="BC97" i="7"/>
  <c r="BC98" i="7"/>
  <c r="BC99" i="7"/>
  <c r="BB101" i="7"/>
  <c r="BC101" i="7"/>
  <c r="BB102" i="7"/>
  <c r="BC102" i="7"/>
  <c r="BB103" i="7"/>
  <c r="BC103" i="7"/>
  <c r="BB104" i="7"/>
  <c r="BC104" i="7"/>
  <c r="BB105" i="7"/>
  <c r="BC105" i="7"/>
  <c r="BB108" i="7"/>
  <c r="BC108" i="7"/>
  <c r="BB109" i="7"/>
  <c r="BC109" i="7"/>
  <c r="BB110" i="7"/>
  <c r="BC110" i="7"/>
  <c r="BB111" i="7"/>
  <c r="BC111" i="7"/>
  <c r="BB112" i="7"/>
  <c r="BC112" i="7"/>
  <c r="BB122" i="7"/>
  <c r="BC122" i="7"/>
  <c r="BB123" i="7"/>
  <c r="BC123" i="7"/>
  <c r="BB124" i="7"/>
  <c r="BC124" i="7"/>
  <c r="BB125" i="7"/>
  <c r="BC125" i="7"/>
  <c r="BB126" i="7"/>
  <c r="BC126" i="7"/>
  <c r="BB129" i="7"/>
  <c r="BC129" i="7"/>
  <c r="BB130" i="7"/>
  <c r="BC130" i="7"/>
  <c r="BB131" i="7"/>
  <c r="BC131" i="7"/>
  <c r="BB132" i="7"/>
  <c r="BC132" i="7"/>
  <c r="BB133" i="7"/>
  <c r="BC133" i="7"/>
  <c r="BB134" i="7"/>
  <c r="BC134" i="7"/>
  <c r="BB136" i="7"/>
  <c r="BC136" i="7"/>
  <c r="BB137" i="7"/>
  <c r="BC137" i="7"/>
  <c r="BB138" i="7"/>
  <c r="BC138" i="7"/>
  <c r="BB139" i="7"/>
  <c r="BC139" i="7"/>
  <c r="BB140" i="7"/>
  <c r="BC140" i="7"/>
  <c r="BC10" i="9"/>
  <c r="BC11" i="9"/>
  <c r="BC12" i="9"/>
  <c r="BC13" i="9"/>
  <c r="BC14" i="9"/>
  <c r="BC15" i="9"/>
  <c r="BC17" i="9"/>
  <c r="BC18" i="9"/>
  <c r="BC19" i="9"/>
  <c r="BC20" i="9"/>
  <c r="BC21" i="9"/>
  <c r="BC22" i="9"/>
  <c r="BC24" i="9"/>
  <c r="BC25" i="9"/>
  <c r="BC26" i="9"/>
  <c r="BC27" i="9"/>
  <c r="BC28" i="9"/>
  <c r="BC29" i="9"/>
  <c r="BC31" i="9"/>
  <c r="BC32" i="9"/>
  <c r="BC33" i="9"/>
  <c r="BC34" i="9"/>
  <c r="BC35" i="9"/>
  <c r="BC36" i="9"/>
  <c r="BC38" i="9"/>
  <c r="BC39" i="9"/>
  <c r="BC40" i="9"/>
  <c r="BC41" i="9"/>
  <c r="BC42" i="9"/>
  <c r="BC43" i="9"/>
  <c r="BC45" i="9"/>
  <c r="BC46" i="9"/>
  <c r="BC47" i="9"/>
  <c r="BC48" i="9"/>
  <c r="BC49" i="9"/>
  <c r="BC50" i="9"/>
  <c r="BC52" i="9"/>
  <c r="BC53" i="9"/>
  <c r="BC54" i="9"/>
  <c r="BC55" i="9"/>
  <c r="BC56" i="9"/>
  <c r="BC57" i="9"/>
  <c r="BC59" i="9"/>
  <c r="BC60" i="9"/>
  <c r="BC61" i="9"/>
  <c r="BC62" i="9"/>
  <c r="BC63" i="9"/>
  <c r="BC64" i="9"/>
  <c r="BC66" i="9"/>
  <c r="BC67" i="9"/>
  <c r="BC68" i="9"/>
  <c r="BC69" i="9"/>
  <c r="BC70" i="9"/>
  <c r="BC71" i="9"/>
  <c r="BC73" i="9"/>
  <c r="BC74" i="9"/>
  <c r="BC75" i="9"/>
  <c r="BC76" i="9"/>
  <c r="BC77" i="9"/>
  <c r="BC78" i="9"/>
  <c r="BC80" i="9"/>
  <c r="BC81" i="9"/>
  <c r="BC82" i="9"/>
  <c r="BC83" i="9"/>
  <c r="BC84" i="9"/>
  <c r="BC85" i="9"/>
  <c r="BC87" i="9"/>
  <c r="BC88" i="9"/>
  <c r="BC89" i="9"/>
  <c r="BC90" i="9"/>
  <c r="BC91" i="9"/>
  <c r="BC92" i="9"/>
  <c r="BC94" i="9"/>
  <c r="BC95" i="9"/>
  <c r="BC96" i="9"/>
  <c r="BC97" i="9"/>
  <c r="BC98" i="9"/>
  <c r="BC99" i="9"/>
  <c r="BC101" i="9"/>
  <c r="BC102" i="9"/>
  <c r="BC103" i="9"/>
  <c r="BC104" i="9"/>
  <c r="BC105" i="9"/>
  <c r="BC108" i="9"/>
  <c r="BC109" i="9"/>
  <c r="BC110" i="9"/>
  <c r="BC111" i="9"/>
  <c r="BC112" i="9"/>
  <c r="BC122" i="9"/>
  <c r="BC123" i="9"/>
  <c r="BC124" i="9"/>
  <c r="BC125" i="9"/>
  <c r="BC126" i="9"/>
  <c r="BC129" i="9"/>
  <c r="BC130" i="9"/>
  <c r="BC131" i="9"/>
  <c r="BC132" i="9"/>
  <c r="BC133" i="9"/>
  <c r="BC134" i="9"/>
  <c r="BC136" i="9"/>
  <c r="BC137" i="9"/>
  <c r="BC138" i="9"/>
  <c r="BC139" i="9"/>
  <c r="BC140" i="9"/>
  <c r="BB10" i="9"/>
  <c r="V141" i="9"/>
  <c r="V141" i="8"/>
  <c r="BD141" i="8"/>
  <c r="V127" i="9"/>
  <c r="BD127" i="9" s="1"/>
  <c r="U115" i="8"/>
  <c r="BC115" i="8"/>
  <c r="U116" i="8"/>
  <c r="BC116" i="8"/>
  <c r="U117" i="8"/>
  <c r="BC117" i="8"/>
  <c r="U118" i="8"/>
  <c r="BC118" i="8"/>
  <c r="U119" i="8"/>
  <c r="BC119" i="8"/>
  <c r="U113" i="8"/>
  <c r="BC113" i="8"/>
  <c r="U106" i="8"/>
  <c r="U120" i="8"/>
  <c r="BC120" i="8"/>
  <c r="U116" i="7"/>
  <c r="BC116" i="7"/>
  <c r="U117" i="7"/>
  <c r="BC117" i="7"/>
  <c r="U118" i="7"/>
  <c r="BC118" i="7"/>
  <c r="U119" i="7"/>
  <c r="BC119" i="7"/>
  <c r="U115" i="7"/>
  <c r="BC115" i="7"/>
  <c r="U113" i="7"/>
  <c r="BC113" i="7"/>
  <c r="U106" i="7"/>
  <c r="BC106" i="7"/>
  <c r="U116" i="9"/>
  <c r="BC116" i="9"/>
  <c r="U117" i="9"/>
  <c r="BC117" i="9"/>
  <c r="U118" i="9"/>
  <c r="BC118" i="9"/>
  <c r="U119" i="9"/>
  <c r="BC119" i="9"/>
  <c r="U115" i="9"/>
  <c r="BC115" i="9"/>
  <c r="U113" i="9"/>
  <c r="BC113" i="9"/>
  <c r="U106" i="9"/>
  <c r="BC106" i="9"/>
  <c r="U141" i="9"/>
  <c r="BC141" i="9"/>
  <c r="U141" i="8"/>
  <c r="BC141" i="8"/>
  <c r="BC127" i="8"/>
  <c r="U141" i="7"/>
  <c r="BC141" i="7"/>
  <c r="U127" i="7"/>
  <c r="BC127" i="7"/>
  <c r="U127" i="9"/>
  <c r="BC127" i="9"/>
  <c r="T113" i="8"/>
  <c r="BB113" i="8"/>
  <c r="T106" i="8"/>
  <c r="BB106" i="8"/>
  <c r="T113" i="7"/>
  <c r="BB113" i="7"/>
  <c r="T106" i="7"/>
  <c r="BB106" i="7"/>
  <c r="T113" i="9"/>
  <c r="BB113" i="9"/>
  <c r="T106" i="9"/>
  <c r="BB106" i="9"/>
  <c r="T98" i="8"/>
  <c r="BB98" i="8"/>
  <c r="T97" i="8"/>
  <c r="BB97" i="8"/>
  <c r="T96" i="8"/>
  <c r="BB96" i="8"/>
  <c r="T95" i="8"/>
  <c r="BB95" i="8"/>
  <c r="T94" i="8"/>
  <c r="T99" i="8"/>
  <c r="T85" i="8"/>
  <c r="BB85" i="8"/>
  <c r="T78" i="8"/>
  <c r="BB78" i="8"/>
  <c r="T70" i="8"/>
  <c r="BB70" i="8"/>
  <c r="T69" i="8"/>
  <c r="BB69" i="8"/>
  <c r="T68" i="8"/>
  <c r="BB68" i="8"/>
  <c r="T67" i="8"/>
  <c r="BB67" i="8"/>
  <c r="T66" i="8"/>
  <c r="T64" i="8"/>
  <c r="BB64" i="8"/>
  <c r="T57" i="8"/>
  <c r="BB57" i="8"/>
  <c r="T50" i="8"/>
  <c r="BB50" i="8"/>
  <c r="T43" i="8"/>
  <c r="BB43" i="8"/>
  <c r="T36" i="8"/>
  <c r="BB36" i="8"/>
  <c r="T29" i="8"/>
  <c r="BB29" i="8"/>
  <c r="T21" i="8"/>
  <c r="BB21" i="8"/>
  <c r="T20" i="8"/>
  <c r="BB20" i="8"/>
  <c r="T19" i="8"/>
  <c r="T18" i="8"/>
  <c r="BB18" i="8"/>
  <c r="T17" i="8"/>
  <c r="T22" i="8"/>
  <c r="BB22" i="8"/>
  <c r="T15" i="8"/>
  <c r="BB15" i="8"/>
  <c r="T98" i="7"/>
  <c r="BB98" i="7"/>
  <c r="T97" i="7"/>
  <c r="BB97" i="7"/>
  <c r="T96" i="7"/>
  <c r="BB96" i="7"/>
  <c r="T95" i="7"/>
  <c r="T116" i="7"/>
  <c r="BB116" i="7"/>
  <c r="BB95" i="7"/>
  <c r="T94" i="7"/>
  <c r="BB94" i="7"/>
  <c r="T92" i="7"/>
  <c r="BB92" i="7"/>
  <c r="T85" i="7"/>
  <c r="BB85" i="7"/>
  <c r="T78" i="7"/>
  <c r="BB78" i="7"/>
  <c r="T70" i="7"/>
  <c r="BB70" i="7"/>
  <c r="T69" i="7"/>
  <c r="BB69" i="7"/>
  <c r="T68" i="7"/>
  <c r="BB68" i="7"/>
  <c r="T67" i="7"/>
  <c r="BB67" i="7"/>
  <c r="T66" i="7"/>
  <c r="BB66" i="7"/>
  <c r="T64" i="7"/>
  <c r="BB64" i="7"/>
  <c r="T57" i="7"/>
  <c r="BB57" i="7"/>
  <c r="T50" i="7"/>
  <c r="BB50" i="7"/>
  <c r="T43" i="7"/>
  <c r="BB43" i="7"/>
  <c r="T36" i="7"/>
  <c r="BB36" i="7"/>
  <c r="T29" i="7"/>
  <c r="BB29" i="7"/>
  <c r="T15" i="7"/>
  <c r="BB15" i="7"/>
  <c r="T115" i="7"/>
  <c r="BB115" i="7"/>
  <c r="T119" i="7"/>
  <c r="BB119" i="7"/>
  <c r="BB73" i="9"/>
  <c r="BB74" i="9"/>
  <c r="BB75" i="9"/>
  <c r="BB76" i="9"/>
  <c r="BB77" i="9"/>
  <c r="BB80" i="9"/>
  <c r="BB81" i="9"/>
  <c r="BB82" i="9"/>
  <c r="BB83" i="9"/>
  <c r="BB84" i="9"/>
  <c r="BB87" i="9"/>
  <c r="BB88" i="9"/>
  <c r="BB89" i="9"/>
  <c r="BB90" i="9"/>
  <c r="BB91" i="9"/>
  <c r="BB101" i="9"/>
  <c r="BB102" i="9"/>
  <c r="BB103" i="9"/>
  <c r="BB104" i="9"/>
  <c r="BB105" i="9"/>
  <c r="BB108" i="9"/>
  <c r="BB109" i="9"/>
  <c r="BB110" i="9"/>
  <c r="BB111" i="9"/>
  <c r="BB112" i="9"/>
  <c r="BB122" i="9"/>
  <c r="BB123" i="9"/>
  <c r="BB124" i="9"/>
  <c r="BB125" i="9"/>
  <c r="BB126" i="9"/>
  <c r="BB129" i="9"/>
  <c r="BB130" i="9"/>
  <c r="BB131" i="9"/>
  <c r="BB132" i="9"/>
  <c r="BB133" i="9"/>
  <c r="BB134" i="9"/>
  <c r="BB136" i="9"/>
  <c r="BB137" i="9"/>
  <c r="BB138" i="9"/>
  <c r="BB139" i="9"/>
  <c r="BB140" i="9"/>
  <c r="BB45" i="9"/>
  <c r="BB46" i="9"/>
  <c r="BB47" i="9"/>
  <c r="BB48" i="9"/>
  <c r="BB49" i="9"/>
  <c r="BB52" i="9"/>
  <c r="BB53" i="9"/>
  <c r="BB54" i="9"/>
  <c r="BB55" i="9"/>
  <c r="BB56" i="9"/>
  <c r="BB59" i="9"/>
  <c r="BB60" i="9"/>
  <c r="BB61" i="9"/>
  <c r="BB62" i="9"/>
  <c r="BB63" i="9"/>
  <c r="BB66" i="9"/>
  <c r="BB67" i="9"/>
  <c r="BB68" i="9"/>
  <c r="BB69" i="9"/>
  <c r="BB70" i="9"/>
  <c r="BB17" i="9"/>
  <c r="BB18" i="9"/>
  <c r="BB19" i="9"/>
  <c r="BB20" i="9"/>
  <c r="BB21" i="9"/>
  <c r="BB22" i="9"/>
  <c r="BB24" i="9"/>
  <c r="BB25" i="9"/>
  <c r="BB26" i="9"/>
  <c r="BB27" i="9"/>
  <c r="BB28" i="9"/>
  <c r="BB29" i="9"/>
  <c r="BB31" i="9"/>
  <c r="BB32" i="9"/>
  <c r="BB33" i="9"/>
  <c r="BB34" i="9"/>
  <c r="BB35" i="9"/>
  <c r="BB38" i="9"/>
  <c r="BB39" i="9"/>
  <c r="BB40" i="9"/>
  <c r="BB41" i="9"/>
  <c r="BB42" i="9"/>
  <c r="BB11" i="9"/>
  <c r="BB12" i="9"/>
  <c r="BB13" i="9"/>
  <c r="BB14" i="9"/>
  <c r="T98" i="9"/>
  <c r="BB98" i="9"/>
  <c r="T97" i="9"/>
  <c r="T118" i="9"/>
  <c r="BB118" i="9"/>
  <c r="T96" i="9"/>
  <c r="T117" i="9"/>
  <c r="BB117" i="9"/>
  <c r="T95" i="9"/>
  <c r="BB95" i="9"/>
  <c r="T94" i="9"/>
  <c r="T115" i="9"/>
  <c r="T92" i="9"/>
  <c r="BB92" i="9"/>
  <c r="T85" i="9"/>
  <c r="BB85" i="9"/>
  <c r="T78" i="9"/>
  <c r="BB78" i="9"/>
  <c r="T71" i="9"/>
  <c r="BB71" i="9"/>
  <c r="T64" i="9"/>
  <c r="BB64" i="9"/>
  <c r="T57" i="9"/>
  <c r="BB57" i="9"/>
  <c r="T50" i="9"/>
  <c r="BB50" i="9"/>
  <c r="T43" i="9"/>
  <c r="BB43" i="9"/>
  <c r="T36" i="9"/>
  <c r="BB36" i="9"/>
  <c r="T15" i="9"/>
  <c r="BB15" i="9"/>
  <c r="AW46" i="9"/>
  <c r="T127" i="7"/>
  <c r="BB127" i="7"/>
  <c r="T141" i="7"/>
  <c r="BB141" i="7"/>
  <c r="T127" i="9"/>
  <c r="BB127" i="9" s="1"/>
  <c r="T141" i="8"/>
  <c r="BB141" i="8"/>
  <c r="T127" i="8"/>
  <c r="BB127" i="8"/>
  <c r="T141" i="9"/>
  <c r="BB141" i="9"/>
  <c r="H141" i="9"/>
  <c r="AX141" i="8"/>
  <c r="AW141" i="8"/>
  <c r="BA140" i="8"/>
  <c r="AZ140" i="8"/>
  <c r="AY140" i="8"/>
  <c r="AX140" i="8"/>
  <c r="AW140" i="8"/>
  <c r="BA139" i="8"/>
  <c r="AZ139" i="8"/>
  <c r="AY139" i="8"/>
  <c r="AX139" i="8"/>
  <c r="AW139" i="8"/>
  <c r="BA138" i="8"/>
  <c r="AZ138" i="8"/>
  <c r="AY138" i="8"/>
  <c r="AX138" i="8"/>
  <c r="AW138" i="8"/>
  <c r="BA137" i="8"/>
  <c r="AZ137" i="8"/>
  <c r="AY137" i="8"/>
  <c r="AX137" i="8"/>
  <c r="AW137" i="8"/>
  <c r="BA136" i="8"/>
  <c r="AZ136" i="8"/>
  <c r="AY136" i="8"/>
  <c r="AX136" i="8"/>
  <c r="AW136" i="8"/>
  <c r="BA134" i="8"/>
  <c r="AZ134" i="8"/>
  <c r="AY134" i="8"/>
  <c r="AX134" i="8"/>
  <c r="AW134" i="8"/>
  <c r="BA133" i="8"/>
  <c r="AZ133" i="8"/>
  <c r="AY133" i="8"/>
  <c r="AX133" i="8"/>
  <c r="AW133" i="8"/>
  <c r="BA132" i="8"/>
  <c r="AZ132" i="8"/>
  <c r="AY132" i="8"/>
  <c r="AX132" i="8"/>
  <c r="AW132" i="8"/>
  <c r="BA131" i="8"/>
  <c r="AZ131" i="8"/>
  <c r="AY131" i="8"/>
  <c r="AX131" i="8"/>
  <c r="AW131" i="8"/>
  <c r="BA130" i="8"/>
  <c r="AZ130" i="8"/>
  <c r="AY130" i="8"/>
  <c r="AX130" i="8"/>
  <c r="AW130" i="8"/>
  <c r="BA129" i="8"/>
  <c r="AZ129" i="8"/>
  <c r="AY129" i="8"/>
  <c r="AX129" i="8"/>
  <c r="AW129" i="8"/>
  <c r="AX127" i="8"/>
  <c r="AW127" i="8"/>
  <c r="BA126" i="8"/>
  <c r="AZ126" i="8"/>
  <c r="AY126" i="8"/>
  <c r="AX126" i="8"/>
  <c r="AW126" i="8"/>
  <c r="BA125" i="8"/>
  <c r="AZ125" i="8"/>
  <c r="AY125" i="8"/>
  <c r="AX125" i="8"/>
  <c r="AW125" i="8"/>
  <c r="BA124" i="8"/>
  <c r="AZ124" i="8"/>
  <c r="AY124" i="8"/>
  <c r="AX124" i="8"/>
  <c r="AW124" i="8"/>
  <c r="BA123" i="8"/>
  <c r="AZ123" i="8"/>
  <c r="AY123" i="8"/>
  <c r="AX123" i="8"/>
  <c r="AW123" i="8"/>
  <c r="BA122" i="8"/>
  <c r="AZ122" i="8"/>
  <c r="AY122" i="8"/>
  <c r="AX122" i="8"/>
  <c r="AW122" i="8"/>
  <c r="AX120" i="8"/>
  <c r="AW120" i="8"/>
  <c r="AX119" i="8"/>
  <c r="AW119" i="8"/>
  <c r="AX118" i="8"/>
  <c r="AW118" i="8"/>
  <c r="AX117" i="8"/>
  <c r="AW117" i="8"/>
  <c r="AX116" i="8"/>
  <c r="AW116" i="8"/>
  <c r="AX115" i="8"/>
  <c r="AW115" i="8"/>
  <c r="AX113" i="8"/>
  <c r="AW113" i="8"/>
  <c r="BA112" i="8"/>
  <c r="AZ112" i="8"/>
  <c r="AY112" i="8"/>
  <c r="AX112" i="8"/>
  <c r="AW112" i="8"/>
  <c r="BA111" i="8"/>
  <c r="AZ111" i="8"/>
  <c r="AY111" i="8"/>
  <c r="AX111" i="8"/>
  <c r="AW111" i="8"/>
  <c r="BA110" i="8"/>
  <c r="AZ110" i="8"/>
  <c r="AY110" i="8"/>
  <c r="AX110" i="8"/>
  <c r="AW110" i="8"/>
  <c r="BA109" i="8"/>
  <c r="AZ109" i="8"/>
  <c r="AY109" i="8"/>
  <c r="AX109" i="8"/>
  <c r="AW109" i="8"/>
  <c r="BA108" i="8"/>
  <c r="AZ108" i="8"/>
  <c r="AY108" i="8"/>
  <c r="AX108" i="8"/>
  <c r="AW108" i="8"/>
  <c r="AX106" i="8"/>
  <c r="AW106" i="8"/>
  <c r="BA105" i="8"/>
  <c r="AZ105" i="8"/>
  <c r="AY105" i="8"/>
  <c r="AX105" i="8"/>
  <c r="AW105" i="8"/>
  <c r="BA104" i="8"/>
  <c r="AZ104" i="8"/>
  <c r="AY104" i="8"/>
  <c r="AX104" i="8"/>
  <c r="AW104" i="8"/>
  <c r="BA103" i="8"/>
  <c r="AZ103" i="8"/>
  <c r="AY103" i="8"/>
  <c r="AX103" i="8"/>
  <c r="AW103" i="8"/>
  <c r="BA102" i="8"/>
  <c r="AZ102" i="8"/>
  <c r="AY102" i="8"/>
  <c r="AX102" i="8"/>
  <c r="AW102" i="8"/>
  <c r="BA101" i="8"/>
  <c r="AZ101" i="8"/>
  <c r="AY101" i="8"/>
  <c r="AX101" i="8"/>
  <c r="AW101" i="8"/>
  <c r="BA99" i="8"/>
  <c r="AZ99" i="8"/>
  <c r="AY99" i="8"/>
  <c r="AX99" i="8"/>
  <c r="AW99" i="8"/>
  <c r="BA98" i="8"/>
  <c r="AZ98" i="8"/>
  <c r="AY98" i="8"/>
  <c r="AX98" i="8"/>
  <c r="AW98" i="8"/>
  <c r="BA97" i="8"/>
  <c r="AZ97" i="8"/>
  <c r="AY97" i="8"/>
  <c r="AX97" i="8"/>
  <c r="AW97" i="8"/>
  <c r="BA96" i="8"/>
  <c r="AZ96" i="8"/>
  <c r="AY96" i="8"/>
  <c r="AX96" i="8"/>
  <c r="AW96" i="8"/>
  <c r="BA95" i="8"/>
  <c r="AZ95" i="8"/>
  <c r="AY95" i="8"/>
  <c r="AX95" i="8"/>
  <c r="AW95" i="8"/>
  <c r="BA94" i="8"/>
  <c r="AZ94" i="8"/>
  <c r="AY94" i="8"/>
  <c r="AX94" i="8"/>
  <c r="AW94" i="8"/>
  <c r="BA92" i="8"/>
  <c r="AZ92" i="8"/>
  <c r="AY92" i="8"/>
  <c r="AX92" i="8"/>
  <c r="AW92" i="8"/>
  <c r="BA91" i="8"/>
  <c r="AZ91" i="8"/>
  <c r="AY91" i="8"/>
  <c r="AX91" i="8"/>
  <c r="AW91" i="8"/>
  <c r="BA90" i="8"/>
  <c r="AZ90" i="8"/>
  <c r="AY90" i="8"/>
  <c r="AX90" i="8"/>
  <c r="AW90" i="8"/>
  <c r="BA89" i="8"/>
  <c r="AZ89" i="8"/>
  <c r="AY89" i="8"/>
  <c r="AX89" i="8"/>
  <c r="AW89" i="8"/>
  <c r="BA88" i="8"/>
  <c r="AZ88" i="8"/>
  <c r="AY88" i="8"/>
  <c r="AX88" i="8"/>
  <c r="AW88" i="8"/>
  <c r="BA87" i="8"/>
  <c r="AZ87" i="8"/>
  <c r="AY87" i="8"/>
  <c r="AX87" i="8"/>
  <c r="AW87" i="8"/>
  <c r="BA85" i="8"/>
  <c r="AZ85" i="8"/>
  <c r="AY85" i="8"/>
  <c r="AX85" i="8"/>
  <c r="AW85" i="8"/>
  <c r="BA84" i="8"/>
  <c r="AZ84" i="8"/>
  <c r="AY84" i="8"/>
  <c r="AX84" i="8"/>
  <c r="AW84" i="8"/>
  <c r="BA83" i="8"/>
  <c r="AZ83" i="8"/>
  <c r="AY83" i="8"/>
  <c r="AX83" i="8"/>
  <c r="AW83" i="8"/>
  <c r="BA82" i="8"/>
  <c r="AZ82" i="8"/>
  <c r="AY82" i="8"/>
  <c r="AX82" i="8"/>
  <c r="AW82" i="8"/>
  <c r="BA81" i="8"/>
  <c r="AZ81" i="8"/>
  <c r="AY81" i="8"/>
  <c r="AX81" i="8"/>
  <c r="AW81" i="8"/>
  <c r="BA80" i="8"/>
  <c r="AZ80" i="8"/>
  <c r="AY80" i="8"/>
  <c r="AX80" i="8"/>
  <c r="AW80" i="8"/>
  <c r="BA78" i="8"/>
  <c r="AZ78" i="8"/>
  <c r="AY78" i="8"/>
  <c r="AX78" i="8"/>
  <c r="AW78" i="8"/>
  <c r="BA77" i="8"/>
  <c r="AZ77" i="8"/>
  <c r="AY77" i="8"/>
  <c r="AX77" i="8"/>
  <c r="AW77" i="8"/>
  <c r="BA76" i="8"/>
  <c r="AZ76" i="8"/>
  <c r="AY76" i="8"/>
  <c r="AX76" i="8"/>
  <c r="AW76" i="8"/>
  <c r="BA75" i="8"/>
  <c r="AZ75" i="8"/>
  <c r="AY75" i="8"/>
  <c r="AX75" i="8"/>
  <c r="AW75" i="8"/>
  <c r="BA74" i="8"/>
  <c r="AZ74" i="8"/>
  <c r="AY74" i="8"/>
  <c r="AX74" i="8"/>
  <c r="AW74" i="8"/>
  <c r="BA73" i="8"/>
  <c r="AZ73" i="8"/>
  <c r="AY73" i="8"/>
  <c r="AX73" i="8"/>
  <c r="AW73" i="8"/>
  <c r="BA71" i="8"/>
  <c r="AZ71" i="8"/>
  <c r="AY71" i="8"/>
  <c r="AX71" i="8"/>
  <c r="AW71" i="8"/>
  <c r="BA70" i="8"/>
  <c r="AZ70" i="8"/>
  <c r="AY70" i="8"/>
  <c r="AX70" i="8"/>
  <c r="AW70" i="8"/>
  <c r="BA69" i="8"/>
  <c r="AZ69" i="8"/>
  <c r="AY69" i="8"/>
  <c r="AX69" i="8"/>
  <c r="AW69" i="8"/>
  <c r="BA68" i="8"/>
  <c r="AZ68" i="8"/>
  <c r="AY68" i="8"/>
  <c r="AX68" i="8"/>
  <c r="AW68" i="8"/>
  <c r="BA67" i="8"/>
  <c r="AZ67" i="8"/>
  <c r="AY67" i="8"/>
  <c r="AX67" i="8"/>
  <c r="AW67" i="8"/>
  <c r="BA66" i="8"/>
  <c r="AZ66" i="8"/>
  <c r="AY66" i="8"/>
  <c r="AX66" i="8"/>
  <c r="AW66" i="8"/>
  <c r="BA64" i="8"/>
  <c r="AZ64" i="8"/>
  <c r="AY64" i="8"/>
  <c r="AX64" i="8"/>
  <c r="AW64" i="8"/>
  <c r="BA63" i="8"/>
  <c r="AZ63" i="8"/>
  <c r="AY63" i="8"/>
  <c r="AX63" i="8"/>
  <c r="AW63" i="8"/>
  <c r="BA62" i="8"/>
  <c r="AZ62" i="8"/>
  <c r="AY62" i="8"/>
  <c r="AX62" i="8"/>
  <c r="AW62" i="8"/>
  <c r="BA61" i="8"/>
  <c r="AZ61" i="8"/>
  <c r="AY61" i="8"/>
  <c r="AX61" i="8"/>
  <c r="AW61" i="8"/>
  <c r="BA60" i="8"/>
  <c r="AZ60" i="8"/>
  <c r="AY60" i="8"/>
  <c r="AX60" i="8"/>
  <c r="AW60" i="8"/>
  <c r="BA59" i="8"/>
  <c r="AZ59" i="8"/>
  <c r="AY59" i="8"/>
  <c r="AX59" i="8"/>
  <c r="AW59" i="8"/>
  <c r="BA57" i="8"/>
  <c r="AZ57" i="8"/>
  <c r="AY57" i="8"/>
  <c r="AX57" i="8"/>
  <c r="AW57" i="8"/>
  <c r="BA56" i="8"/>
  <c r="AZ56" i="8"/>
  <c r="AY56" i="8"/>
  <c r="AX56" i="8"/>
  <c r="AW56" i="8"/>
  <c r="BA55" i="8"/>
  <c r="AZ55" i="8"/>
  <c r="AY55" i="8"/>
  <c r="AX55" i="8"/>
  <c r="AW55" i="8"/>
  <c r="BA54" i="8"/>
  <c r="AZ54" i="8"/>
  <c r="AY54" i="8"/>
  <c r="AX54" i="8"/>
  <c r="AW54" i="8"/>
  <c r="BA53" i="8"/>
  <c r="AZ53" i="8"/>
  <c r="AY53" i="8"/>
  <c r="AX53" i="8"/>
  <c r="AW53" i="8"/>
  <c r="BA52" i="8"/>
  <c r="AZ52" i="8"/>
  <c r="AY52" i="8"/>
  <c r="AX52" i="8"/>
  <c r="AW52" i="8"/>
  <c r="BA50" i="8"/>
  <c r="AZ50" i="8"/>
  <c r="AY50" i="8"/>
  <c r="AX50" i="8"/>
  <c r="AW50" i="8"/>
  <c r="BA49" i="8"/>
  <c r="AZ49" i="8"/>
  <c r="AY49" i="8"/>
  <c r="AX49" i="8"/>
  <c r="AW49" i="8"/>
  <c r="BA48" i="8"/>
  <c r="AZ48" i="8"/>
  <c r="AY48" i="8"/>
  <c r="AX48" i="8"/>
  <c r="AW48" i="8"/>
  <c r="BA47" i="8"/>
  <c r="AZ47" i="8"/>
  <c r="AY47" i="8"/>
  <c r="AX47" i="8"/>
  <c r="AW47" i="8"/>
  <c r="BA46" i="8"/>
  <c r="AZ46" i="8"/>
  <c r="AY46" i="8"/>
  <c r="AX46" i="8"/>
  <c r="AW46" i="8"/>
  <c r="BA45" i="8"/>
  <c r="AZ45" i="8"/>
  <c r="AY45" i="8"/>
  <c r="AX45" i="8"/>
  <c r="AW45" i="8"/>
  <c r="BA43" i="8"/>
  <c r="AZ43" i="8"/>
  <c r="AY43" i="8"/>
  <c r="AX43" i="8"/>
  <c r="AW43" i="8"/>
  <c r="BA42" i="8"/>
  <c r="AZ42" i="8"/>
  <c r="AY42" i="8"/>
  <c r="AX42" i="8"/>
  <c r="AW42" i="8"/>
  <c r="BA41" i="8"/>
  <c r="AZ41" i="8"/>
  <c r="AY41" i="8"/>
  <c r="AX41" i="8"/>
  <c r="AW41" i="8"/>
  <c r="BA40" i="8"/>
  <c r="AZ40" i="8"/>
  <c r="AY40" i="8"/>
  <c r="AX40" i="8"/>
  <c r="AW40" i="8"/>
  <c r="BA39" i="8"/>
  <c r="AZ39" i="8"/>
  <c r="AY39" i="8"/>
  <c r="AX39" i="8"/>
  <c r="AW39" i="8"/>
  <c r="BA38" i="8"/>
  <c r="AZ38" i="8"/>
  <c r="AY38" i="8"/>
  <c r="AX38" i="8"/>
  <c r="AW38" i="8"/>
  <c r="BA36" i="8"/>
  <c r="AZ36" i="8"/>
  <c r="AY36" i="8"/>
  <c r="AX36" i="8"/>
  <c r="AW36" i="8"/>
  <c r="BA35" i="8"/>
  <c r="AZ35" i="8"/>
  <c r="AY35" i="8"/>
  <c r="AX35" i="8"/>
  <c r="AW35" i="8"/>
  <c r="BA34" i="8"/>
  <c r="AZ34" i="8"/>
  <c r="AY34" i="8"/>
  <c r="AX34" i="8"/>
  <c r="AW34" i="8"/>
  <c r="BA33" i="8"/>
  <c r="AZ33" i="8"/>
  <c r="AY33" i="8"/>
  <c r="AX33" i="8"/>
  <c r="AW33" i="8"/>
  <c r="BA32" i="8"/>
  <c r="AZ32" i="8"/>
  <c r="AY32" i="8"/>
  <c r="AX32" i="8"/>
  <c r="AW32" i="8"/>
  <c r="BA31" i="8"/>
  <c r="AZ31" i="8"/>
  <c r="AY31" i="8"/>
  <c r="AX31" i="8"/>
  <c r="AW31" i="8"/>
  <c r="BA29" i="8"/>
  <c r="AZ29" i="8"/>
  <c r="AY29" i="8"/>
  <c r="AX29" i="8"/>
  <c r="AW29" i="8"/>
  <c r="BA28" i="8"/>
  <c r="AZ28" i="8"/>
  <c r="AY28" i="8"/>
  <c r="AX28" i="8"/>
  <c r="AW28" i="8"/>
  <c r="BA27" i="8"/>
  <c r="AZ27" i="8"/>
  <c r="AY27" i="8"/>
  <c r="AX27" i="8"/>
  <c r="AW27" i="8"/>
  <c r="BA26" i="8"/>
  <c r="AZ26" i="8"/>
  <c r="AY26" i="8"/>
  <c r="AX26" i="8"/>
  <c r="AW26" i="8"/>
  <c r="BA25" i="8"/>
  <c r="AZ25" i="8"/>
  <c r="AY25" i="8"/>
  <c r="AX25" i="8"/>
  <c r="AW25" i="8"/>
  <c r="BA24" i="8"/>
  <c r="AZ24" i="8"/>
  <c r="AY24" i="8"/>
  <c r="AX24" i="8"/>
  <c r="AW24" i="8"/>
  <c r="BA22" i="8"/>
  <c r="AZ22" i="8"/>
  <c r="AY22" i="8"/>
  <c r="AX22" i="8"/>
  <c r="AW22" i="8"/>
  <c r="BA21" i="8"/>
  <c r="AZ21" i="8"/>
  <c r="AY21" i="8"/>
  <c r="AX21" i="8"/>
  <c r="AW21" i="8"/>
  <c r="BA20" i="8"/>
  <c r="AZ20" i="8"/>
  <c r="AY20" i="8"/>
  <c r="AX20" i="8"/>
  <c r="AW20" i="8"/>
  <c r="BA19" i="8"/>
  <c r="AZ19" i="8"/>
  <c r="AY19" i="8"/>
  <c r="AX19" i="8"/>
  <c r="AW19" i="8"/>
  <c r="BA18" i="8"/>
  <c r="AZ18" i="8"/>
  <c r="AY18" i="8"/>
  <c r="AX18" i="8"/>
  <c r="AW18" i="8"/>
  <c r="BA17" i="8"/>
  <c r="AZ17" i="8"/>
  <c r="AY17" i="8"/>
  <c r="AX17" i="8"/>
  <c r="AW17" i="8"/>
  <c r="BA15" i="8"/>
  <c r="AZ15" i="8"/>
  <c r="AY15" i="8"/>
  <c r="AX15" i="8"/>
  <c r="AW15" i="8"/>
  <c r="BA14" i="8"/>
  <c r="AZ14" i="8"/>
  <c r="AY14" i="8"/>
  <c r="AX14" i="8"/>
  <c r="AW14" i="8"/>
  <c r="BA13" i="8"/>
  <c r="AZ13" i="8"/>
  <c r="AY13" i="8"/>
  <c r="AX13" i="8"/>
  <c r="AW13" i="8"/>
  <c r="BA12" i="8"/>
  <c r="AZ12" i="8"/>
  <c r="AY12" i="8"/>
  <c r="AX12" i="8"/>
  <c r="AW12" i="8"/>
  <c r="BA11" i="8"/>
  <c r="AZ11" i="8"/>
  <c r="AY11" i="8"/>
  <c r="AX11" i="8"/>
  <c r="AW11" i="8"/>
  <c r="AZ10" i="8"/>
  <c r="AY10" i="8"/>
  <c r="AX10" i="8"/>
  <c r="AW10" i="8"/>
  <c r="AX141" i="7"/>
  <c r="BA140" i="7"/>
  <c r="AZ140" i="7"/>
  <c r="AY140" i="7"/>
  <c r="AX140" i="7"/>
  <c r="AW140" i="7"/>
  <c r="BA139" i="7"/>
  <c r="AZ139" i="7"/>
  <c r="AY139" i="7"/>
  <c r="AX139" i="7"/>
  <c r="AW139" i="7"/>
  <c r="BA138" i="7"/>
  <c r="AZ138" i="7"/>
  <c r="AY138" i="7"/>
  <c r="AX138" i="7"/>
  <c r="AW138" i="7"/>
  <c r="BA137" i="7"/>
  <c r="AZ137" i="7"/>
  <c r="AY137" i="7"/>
  <c r="AX137" i="7"/>
  <c r="AW137" i="7"/>
  <c r="BA136" i="7"/>
  <c r="AZ136" i="7"/>
  <c r="AY136" i="7"/>
  <c r="AX136" i="7"/>
  <c r="AW136" i="7"/>
  <c r="BA134" i="7"/>
  <c r="AZ134" i="7"/>
  <c r="AY134" i="7"/>
  <c r="AX134" i="7"/>
  <c r="AW134" i="7"/>
  <c r="BA133" i="7"/>
  <c r="AZ133" i="7"/>
  <c r="AY133" i="7"/>
  <c r="AX133" i="7"/>
  <c r="AW133" i="7"/>
  <c r="BA132" i="7"/>
  <c r="AZ132" i="7"/>
  <c r="AY132" i="7"/>
  <c r="AX132" i="7"/>
  <c r="AW132" i="7"/>
  <c r="BA131" i="7"/>
  <c r="AZ131" i="7"/>
  <c r="AY131" i="7"/>
  <c r="AX131" i="7"/>
  <c r="AW131" i="7"/>
  <c r="BA130" i="7"/>
  <c r="AZ130" i="7"/>
  <c r="AY130" i="7"/>
  <c r="AX130" i="7"/>
  <c r="AW130" i="7"/>
  <c r="BA129" i="7"/>
  <c r="AZ129" i="7"/>
  <c r="AY129" i="7"/>
  <c r="AX129" i="7"/>
  <c r="AW129" i="7"/>
  <c r="AX127" i="7"/>
  <c r="AW127" i="7"/>
  <c r="BA126" i="7"/>
  <c r="AZ126" i="7"/>
  <c r="AY126" i="7"/>
  <c r="AX126" i="7"/>
  <c r="AW126" i="7"/>
  <c r="BA125" i="7"/>
  <c r="AZ125" i="7"/>
  <c r="AY125" i="7"/>
  <c r="AX125" i="7"/>
  <c r="AW125" i="7"/>
  <c r="BA124" i="7"/>
  <c r="AZ124" i="7"/>
  <c r="AY124" i="7"/>
  <c r="AX124" i="7"/>
  <c r="AW124" i="7"/>
  <c r="BA123" i="7"/>
  <c r="AZ123" i="7"/>
  <c r="AY123" i="7"/>
  <c r="AX123" i="7"/>
  <c r="AW123" i="7"/>
  <c r="BA122" i="7"/>
  <c r="AZ122" i="7"/>
  <c r="AY122" i="7"/>
  <c r="AX122" i="7"/>
  <c r="AW122" i="7"/>
  <c r="AX120" i="7"/>
  <c r="AW120" i="7"/>
  <c r="AX119" i="7"/>
  <c r="AW119" i="7"/>
  <c r="AX118" i="7"/>
  <c r="AW118" i="7"/>
  <c r="AX117" i="7"/>
  <c r="AW117" i="7"/>
  <c r="AX116" i="7"/>
  <c r="AW116" i="7"/>
  <c r="AX115" i="7"/>
  <c r="AW115" i="7"/>
  <c r="AX113" i="7"/>
  <c r="AW113" i="7"/>
  <c r="BA112" i="7"/>
  <c r="AZ112" i="7"/>
  <c r="AY112" i="7"/>
  <c r="AX112" i="7"/>
  <c r="AW112" i="7"/>
  <c r="BA111" i="7"/>
  <c r="AZ111" i="7"/>
  <c r="AY111" i="7"/>
  <c r="AX111" i="7"/>
  <c r="AW111" i="7"/>
  <c r="BA110" i="7"/>
  <c r="AZ110" i="7"/>
  <c r="AY110" i="7"/>
  <c r="AX110" i="7"/>
  <c r="AW110" i="7"/>
  <c r="BA109" i="7"/>
  <c r="AZ109" i="7"/>
  <c r="AY109" i="7"/>
  <c r="AX109" i="7"/>
  <c r="AW109" i="7"/>
  <c r="BA108" i="7"/>
  <c r="AZ108" i="7"/>
  <c r="AY108" i="7"/>
  <c r="AX108" i="7"/>
  <c r="AW108" i="7"/>
  <c r="AX106" i="7"/>
  <c r="AW106" i="7"/>
  <c r="BA105" i="7"/>
  <c r="AZ105" i="7"/>
  <c r="AY105" i="7"/>
  <c r="AX105" i="7"/>
  <c r="AW105" i="7"/>
  <c r="BA104" i="7"/>
  <c r="AZ104" i="7"/>
  <c r="AY104" i="7"/>
  <c r="AX104" i="7"/>
  <c r="AW104" i="7"/>
  <c r="BA103" i="7"/>
  <c r="AZ103" i="7"/>
  <c r="AY103" i="7"/>
  <c r="AX103" i="7"/>
  <c r="AW103" i="7"/>
  <c r="BA102" i="7"/>
  <c r="AZ102" i="7"/>
  <c r="AY102" i="7"/>
  <c r="AX102" i="7"/>
  <c r="AW102" i="7"/>
  <c r="BA101" i="7"/>
  <c r="AZ101" i="7"/>
  <c r="AY101" i="7"/>
  <c r="AX101" i="7"/>
  <c r="AW101" i="7"/>
  <c r="BA99" i="7"/>
  <c r="AZ99" i="7"/>
  <c r="AY99" i="7"/>
  <c r="AX99" i="7"/>
  <c r="AW99" i="7"/>
  <c r="BA98" i="7"/>
  <c r="AZ98" i="7"/>
  <c r="AY98" i="7"/>
  <c r="AX98" i="7"/>
  <c r="AW98" i="7"/>
  <c r="BA97" i="7"/>
  <c r="AZ97" i="7"/>
  <c r="AY97" i="7"/>
  <c r="AX97" i="7"/>
  <c r="AW97" i="7"/>
  <c r="BA96" i="7"/>
  <c r="AZ96" i="7"/>
  <c r="AY96" i="7"/>
  <c r="AX96" i="7"/>
  <c r="AW96" i="7"/>
  <c r="BA95" i="7"/>
  <c r="AZ95" i="7"/>
  <c r="AY95" i="7"/>
  <c r="AX95" i="7"/>
  <c r="AW95" i="7"/>
  <c r="BA94" i="7"/>
  <c r="AZ94" i="7"/>
  <c r="AY94" i="7"/>
  <c r="AX94" i="7"/>
  <c r="AW94" i="7"/>
  <c r="BA92" i="7"/>
  <c r="AZ92" i="7"/>
  <c r="AY92" i="7"/>
  <c r="AX92" i="7"/>
  <c r="AW92" i="7"/>
  <c r="BA91" i="7"/>
  <c r="AZ91" i="7"/>
  <c r="AY91" i="7"/>
  <c r="AX91" i="7"/>
  <c r="AW91" i="7"/>
  <c r="BA90" i="7"/>
  <c r="AZ90" i="7"/>
  <c r="AY90" i="7"/>
  <c r="AX90" i="7"/>
  <c r="AW90" i="7"/>
  <c r="BA89" i="7"/>
  <c r="AZ89" i="7"/>
  <c r="AY89" i="7"/>
  <c r="AX89" i="7"/>
  <c r="AW89" i="7"/>
  <c r="BA88" i="7"/>
  <c r="AZ88" i="7"/>
  <c r="AY88" i="7"/>
  <c r="AX88" i="7"/>
  <c r="AW88" i="7"/>
  <c r="BA87" i="7"/>
  <c r="AZ87" i="7"/>
  <c r="AY87" i="7"/>
  <c r="AX87" i="7"/>
  <c r="AW87" i="7"/>
  <c r="BA85" i="7"/>
  <c r="AZ85" i="7"/>
  <c r="AY85" i="7"/>
  <c r="AX85" i="7"/>
  <c r="AW85" i="7"/>
  <c r="BA84" i="7"/>
  <c r="AZ84" i="7"/>
  <c r="AY84" i="7"/>
  <c r="AX84" i="7"/>
  <c r="AW84" i="7"/>
  <c r="BA83" i="7"/>
  <c r="AZ83" i="7"/>
  <c r="AY83" i="7"/>
  <c r="AX83" i="7"/>
  <c r="AW83" i="7"/>
  <c r="BA82" i="7"/>
  <c r="AZ82" i="7"/>
  <c r="AY82" i="7"/>
  <c r="AX82" i="7"/>
  <c r="AW82" i="7"/>
  <c r="BA81" i="7"/>
  <c r="AZ81" i="7"/>
  <c r="AY81" i="7"/>
  <c r="AX81" i="7"/>
  <c r="AW81" i="7"/>
  <c r="BA80" i="7"/>
  <c r="AZ80" i="7"/>
  <c r="AY80" i="7"/>
  <c r="AX80" i="7"/>
  <c r="AW80" i="7"/>
  <c r="BA78" i="7"/>
  <c r="AZ78" i="7"/>
  <c r="AY78" i="7"/>
  <c r="AX78" i="7"/>
  <c r="AW78" i="7"/>
  <c r="BA77" i="7"/>
  <c r="AZ77" i="7"/>
  <c r="AY77" i="7"/>
  <c r="AX77" i="7"/>
  <c r="AW77" i="7"/>
  <c r="BA76" i="7"/>
  <c r="AZ76" i="7"/>
  <c r="AY76" i="7"/>
  <c r="AX76" i="7"/>
  <c r="AW76" i="7"/>
  <c r="BA75" i="7"/>
  <c r="AZ75" i="7"/>
  <c r="AY75" i="7"/>
  <c r="AX75" i="7"/>
  <c r="AW75" i="7"/>
  <c r="BA74" i="7"/>
  <c r="AZ74" i="7"/>
  <c r="AY74" i="7"/>
  <c r="AX74" i="7"/>
  <c r="AW74" i="7"/>
  <c r="BA73" i="7"/>
  <c r="AZ73" i="7"/>
  <c r="AY73" i="7"/>
  <c r="AX73" i="7"/>
  <c r="AW73" i="7"/>
  <c r="BA71" i="7"/>
  <c r="AZ71" i="7"/>
  <c r="AY71" i="7"/>
  <c r="AX71" i="7"/>
  <c r="AW71" i="7"/>
  <c r="BA70" i="7"/>
  <c r="AZ70" i="7"/>
  <c r="AY70" i="7"/>
  <c r="AX70" i="7"/>
  <c r="AW70" i="7"/>
  <c r="BA69" i="7"/>
  <c r="AZ69" i="7"/>
  <c r="AY69" i="7"/>
  <c r="AX69" i="7"/>
  <c r="AW69" i="7"/>
  <c r="BA68" i="7"/>
  <c r="AZ68" i="7"/>
  <c r="AY68" i="7"/>
  <c r="AX68" i="7"/>
  <c r="AW68" i="7"/>
  <c r="BA67" i="7"/>
  <c r="AZ67" i="7"/>
  <c r="AY67" i="7"/>
  <c r="AX67" i="7"/>
  <c r="AW67" i="7"/>
  <c r="BA66" i="7"/>
  <c r="AZ66" i="7"/>
  <c r="AY66" i="7"/>
  <c r="AX66" i="7"/>
  <c r="AW66" i="7"/>
  <c r="BA64" i="7"/>
  <c r="AZ64" i="7"/>
  <c r="AY64" i="7"/>
  <c r="AX64" i="7"/>
  <c r="AW64" i="7"/>
  <c r="BA63" i="7"/>
  <c r="AZ63" i="7"/>
  <c r="AY63" i="7"/>
  <c r="AX63" i="7"/>
  <c r="AW63" i="7"/>
  <c r="BA62" i="7"/>
  <c r="AZ62" i="7"/>
  <c r="AY62" i="7"/>
  <c r="AX62" i="7"/>
  <c r="AW62" i="7"/>
  <c r="BA61" i="7"/>
  <c r="AZ61" i="7"/>
  <c r="AY61" i="7"/>
  <c r="AX61" i="7"/>
  <c r="AW61" i="7"/>
  <c r="BA60" i="7"/>
  <c r="AZ60" i="7"/>
  <c r="AY60" i="7"/>
  <c r="AX60" i="7"/>
  <c r="AW60" i="7"/>
  <c r="BA59" i="7"/>
  <c r="AZ59" i="7"/>
  <c r="AY59" i="7"/>
  <c r="AX59" i="7"/>
  <c r="AW59" i="7"/>
  <c r="BA57" i="7"/>
  <c r="AZ57" i="7"/>
  <c r="AY57" i="7"/>
  <c r="AX57" i="7"/>
  <c r="AW57" i="7"/>
  <c r="BA56" i="7"/>
  <c r="AZ56" i="7"/>
  <c r="AY56" i="7"/>
  <c r="AX56" i="7"/>
  <c r="AW56" i="7"/>
  <c r="BA55" i="7"/>
  <c r="AZ55" i="7"/>
  <c r="AY55" i="7"/>
  <c r="AX55" i="7"/>
  <c r="AW55" i="7"/>
  <c r="BA54" i="7"/>
  <c r="AZ54" i="7"/>
  <c r="AY54" i="7"/>
  <c r="AX54" i="7"/>
  <c r="AW54" i="7"/>
  <c r="BA53" i="7"/>
  <c r="AZ53" i="7"/>
  <c r="AY53" i="7"/>
  <c r="AX53" i="7"/>
  <c r="AW53" i="7"/>
  <c r="BA52" i="7"/>
  <c r="AZ52" i="7"/>
  <c r="AY52" i="7"/>
  <c r="AX52" i="7"/>
  <c r="AW52" i="7"/>
  <c r="BA50" i="7"/>
  <c r="AZ50" i="7"/>
  <c r="AY50" i="7"/>
  <c r="AX50" i="7"/>
  <c r="AW50" i="7"/>
  <c r="BA49" i="7"/>
  <c r="AZ49" i="7"/>
  <c r="AY49" i="7"/>
  <c r="AX49" i="7"/>
  <c r="AW49" i="7"/>
  <c r="BA48" i="7"/>
  <c r="AZ48" i="7"/>
  <c r="AY48" i="7"/>
  <c r="AX48" i="7"/>
  <c r="AW48" i="7"/>
  <c r="BA47" i="7"/>
  <c r="AZ47" i="7"/>
  <c r="AY47" i="7"/>
  <c r="AX47" i="7"/>
  <c r="AW47" i="7"/>
  <c r="BA46" i="7"/>
  <c r="AZ46" i="7"/>
  <c r="AY46" i="7"/>
  <c r="AX46" i="7"/>
  <c r="AW46" i="7"/>
  <c r="BA45" i="7"/>
  <c r="AZ45" i="7"/>
  <c r="AY45" i="7"/>
  <c r="AX45" i="7"/>
  <c r="AW45" i="7"/>
  <c r="BA43" i="7"/>
  <c r="AZ43" i="7"/>
  <c r="AY43" i="7"/>
  <c r="AX43" i="7"/>
  <c r="AW43" i="7"/>
  <c r="BA42" i="7"/>
  <c r="AZ42" i="7"/>
  <c r="AY42" i="7"/>
  <c r="AX42" i="7"/>
  <c r="AW42" i="7"/>
  <c r="BA41" i="7"/>
  <c r="AZ41" i="7"/>
  <c r="AY41" i="7"/>
  <c r="AX41" i="7"/>
  <c r="AW41" i="7"/>
  <c r="BA40" i="7"/>
  <c r="AZ40" i="7"/>
  <c r="AY40" i="7"/>
  <c r="AX40" i="7"/>
  <c r="AW40" i="7"/>
  <c r="BA39" i="7"/>
  <c r="AZ39" i="7"/>
  <c r="AY39" i="7"/>
  <c r="AX39" i="7"/>
  <c r="AW39" i="7"/>
  <c r="BA38" i="7"/>
  <c r="AZ38" i="7"/>
  <c r="AY38" i="7"/>
  <c r="AX38" i="7"/>
  <c r="AW38" i="7"/>
  <c r="BA36" i="7"/>
  <c r="AZ36" i="7"/>
  <c r="AY36" i="7"/>
  <c r="AX36" i="7"/>
  <c r="AW36" i="7"/>
  <c r="BA35" i="7"/>
  <c r="AZ35" i="7"/>
  <c r="AY35" i="7"/>
  <c r="AX35" i="7"/>
  <c r="AW35" i="7"/>
  <c r="BA34" i="7"/>
  <c r="AZ34" i="7"/>
  <c r="AY34" i="7"/>
  <c r="AX34" i="7"/>
  <c r="AW34" i="7"/>
  <c r="BA33" i="7"/>
  <c r="AZ33" i="7"/>
  <c r="AY33" i="7"/>
  <c r="AX33" i="7"/>
  <c r="AW33" i="7"/>
  <c r="BA32" i="7"/>
  <c r="AZ32" i="7"/>
  <c r="AY32" i="7"/>
  <c r="AX32" i="7"/>
  <c r="AW32" i="7"/>
  <c r="BA31" i="7"/>
  <c r="AZ31" i="7"/>
  <c r="AY31" i="7"/>
  <c r="AX31" i="7"/>
  <c r="AW31" i="7"/>
  <c r="BA29" i="7"/>
  <c r="AZ29" i="7"/>
  <c r="AY29" i="7"/>
  <c r="AX29" i="7"/>
  <c r="AW29" i="7"/>
  <c r="BA28" i="7"/>
  <c r="AZ28" i="7"/>
  <c r="AY28" i="7"/>
  <c r="AX28" i="7"/>
  <c r="AW28" i="7"/>
  <c r="BA27" i="7"/>
  <c r="AZ27" i="7"/>
  <c r="AY27" i="7"/>
  <c r="AX27" i="7"/>
  <c r="AW27" i="7"/>
  <c r="BA26" i="7"/>
  <c r="AZ26" i="7"/>
  <c r="AY26" i="7"/>
  <c r="AX26" i="7"/>
  <c r="AW26" i="7"/>
  <c r="BA25" i="7"/>
  <c r="AZ25" i="7"/>
  <c r="AY25" i="7"/>
  <c r="AX25" i="7"/>
  <c r="AW25" i="7"/>
  <c r="BA24" i="7"/>
  <c r="AZ24" i="7"/>
  <c r="AY24" i="7"/>
  <c r="AX24" i="7"/>
  <c r="AW24" i="7"/>
  <c r="BA22" i="7"/>
  <c r="AZ22" i="7"/>
  <c r="AY22" i="7"/>
  <c r="AX22" i="7"/>
  <c r="AW22" i="7"/>
  <c r="BA21" i="7"/>
  <c r="AZ21" i="7"/>
  <c r="AY21" i="7"/>
  <c r="AX21" i="7"/>
  <c r="AW21" i="7"/>
  <c r="BA20" i="7"/>
  <c r="AZ20" i="7"/>
  <c r="AY20" i="7"/>
  <c r="AX20" i="7"/>
  <c r="AW20" i="7"/>
  <c r="BA19" i="7"/>
  <c r="AZ19" i="7"/>
  <c r="AY19" i="7"/>
  <c r="AX19" i="7"/>
  <c r="AW19" i="7"/>
  <c r="BA18" i="7"/>
  <c r="AZ18" i="7"/>
  <c r="AY18" i="7"/>
  <c r="AX18" i="7"/>
  <c r="AW18" i="7"/>
  <c r="BA17" i="7"/>
  <c r="AZ17" i="7"/>
  <c r="AY17" i="7"/>
  <c r="AX17" i="7"/>
  <c r="AW17" i="7"/>
  <c r="BA15" i="7"/>
  <c r="AZ15" i="7"/>
  <c r="AY15" i="7"/>
  <c r="AX15" i="7"/>
  <c r="AW15" i="7"/>
  <c r="BA14" i="7"/>
  <c r="AZ14" i="7"/>
  <c r="AY14" i="7"/>
  <c r="AX14" i="7"/>
  <c r="AW14" i="7"/>
  <c r="BA13" i="7"/>
  <c r="AZ13" i="7"/>
  <c r="AY13" i="7"/>
  <c r="AX13" i="7"/>
  <c r="AW13" i="7"/>
  <c r="BA12" i="7"/>
  <c r="AZ12" i="7"/>
  <c r="AY12" i="7"/>
  <c r="AX12" i="7"/>
  <c r="AW12" i="7"/>
  <c r="BA11" i="7"/>
  <c r="AZ11" i="7"/>
  <c r="AY11" i="7"/>
  <c r="AX11" i="7"/>
  <c r="AW11" i="7"/>
  <c r="BA10" i="7"/>
  <c r="AZ10" i="7"/>
  <c r="AY10" i="7"/>
  <c r="AX10" i="7"/>
  <c r="AW10" i="7"/>
  <c r="BA140" i="9"/>
  <c r="AZ140" i="9"/>
  <c r="AY140" i="9"/>
  <c r="AX140" i="9"/>
  <c r="AW140" i="9"/>
  <c r="BA139" i="9"/>
  <c r="AZ139" i="9"/>
  <c r="AY139" i="9"/>
  <c r="AX139" i="9"/>
  <c r="AW139" i="9"/>
  <c r="BA138" i="9"/>
  <c r="AZ138" i="9"/>
  <c r="AY138" i="9"/>
  <c r="AX138" i="9"/>
  <c r="AW138" i="9"/>
  <c r="BA137" i="9"/>
  <c r="AZ137" i="9"/>
  <c r="AY137" i="9"/>
  <c r="AX137" i="9"/>
  <c r="AW137" i="9"/>
  <c r="BA136" i="9"/>
  <c r="AZ136" i="9"/>
  <c r="AY136" i="9"/>
  <c r="AX136" i="9"/>
  <c r="AW136" i="9"/>
  <c r="BA134" i="9"/>
  <c r="AZ134" i="9"/>
  <c r="AX134" i="9"/>
  <c r="AW134" i="9"/>
  <c r="BA133" i="9"/>
  <c r="AZ133" i="9"/>
  <c r="AY133" i="9"/>
  <c r="AX133" i="9"/>
  <c r="AW133" i="9"/>
  <c r="BA132" i="9"/>
  <c r="AZ132" i="9"/>
  <c r="AY132" i="9"/>
  <c r="AX132" i="9"/>
  <c r="AW132" i="9"/>
  <c r="BA131" i="9"/>
  <c r="AZ131" i="9"/>
  <c r="AY131" i="9"/>
  <c r="AX131" i="9"/>
  <c r="AW131" i="9"/>
  <c r="BA130" i="9"/>
  <c r="AZ130" i="9"/>
  <c r="AY130" i="9"/>
  <c r="AX130" i="9"/>
  <c r="AW130" i="9"/>
  <c r="BA129" i="9"/>
  <c r="AZ129" i="9"/>
  <c r="AY129" i="9"/>
  <c r="AX129" i="9"/>
  <c r="AW129" i="9"/>
  <c r="AX127" i="9"/>
  <c r="AW127" i="9"/>
  <c r="BA126" i="9"/>
  <c r="AZ126" i="9"/>
  <c r="AY126" i="9"/>
  <c r="AX126" i="9"/>
  <c r="AW126" i="9"/>
  <c r="BA125" i="9"/>
  <c r="AZ125" i="9"/>
  <c r="AY125" i="9"/>
  <c r="AX125" i="9"/>
  <c r="AW125" i="9"/>
  <c r="BA124" i="9"/>
  <c r="AZ124" i="9"/>
  <c r="AY124" i="9"/>
  <c r="AX124" i="9"/>
  <c r="AW124" i="9"/>
  <c r="BA123" i="9"/>
  <c r="AZ123" i="9"/>
  <c r="AY123" i="9"/>
  <c r="AX123" i="9"/>
  <c r="AW123" i="9"/>
  <c r="BA122" i="9"/>
  <c r="AZ122" i="9"/>
  <c r="AY122" i="9"/>
  <c r="AX122" i="9"/>
  <c r="AW122" i="9"/>
  <c r="AX120" i="9"/>
  <c r="AW120" i="9"/>
  <c r="AX119" i="9"/>
  <c r="AW119" i="9"/>
  <c r="AX118" i="9"/>
  <c r="AW118" i="9"/>
  <c r="AX117" i="9"/>
  <c r="AW117" i="9"/>
  <c r="AX116" i="9"/>
  <c r="AW116" i="9"/>
  <c r="AX115" i="9"/>
  <c r="AW115" i="9"/>
  <c r="AX113" i="9"/>
  <c r="AW113" i="9"/>
  <c r="BA112" i="9"/>
  <c r="AZ112" i="9"/>
  <c r="AY112" i="9"/>
  <c r="AX112" i="9"/>
  <c r="AW112" i="9"/>
  <c r="BA111" i="9"/>
  <c r="AZ111" i="9"/>
  <c r="AX111" i="9"/>
  <c r="AW111" i="9"/>
  <c r="BA110" i="9"/>
  <c r="AZ110" i="9"/>
  <c r="AX110" i="9"/>
  <c r="AW110" i="9"/>
  <c r="BA109" i="9"/>
  <c r="AZ109" i="9"/>
  <c r="AY109" i="9"/>
  <c r="AX109" i="9"/>
  <c r="AW109" i="9"/>
  <c r="BA108" i="9"/>
  <c r="AZ108" i="9"/>
  <c r="AY108" i="9"/>
  <c r="AX108" i="9"/>
  <c r="AW108" i="9"/>
  <c r="AX106" i="9"/>
  <c r="AW106" i="9"/>
  <c r="BA105" i="9"/>
  <c r="AZ105" i="9"/>
  <c r="AY105" i="9"/>
  <c r="AX105" i="9"/>
  <c r="AW105" i="9"/>
  <c r="BA104" i="9"/>
  <c r="AZ104" i="9"/>
  <c r="AY104" i="9"/>
  <c r="AX104" i="9"/>
  <c r="AW104" i="9"/>
  <c r="BA103" i="9"/>
  <c r="AZ103" i="9"/>
  <c r="AY103" i="9"/>
  <c r="AX103" i="9"/>
  <c r="AW103" i="9"/>
  <c r="BA102" i="9"/>
  <c r="AZ102" i="9"/>
  <c r="AY102" i="9"/>
  <c r="AX102" i="9"/>
  <c r="AW102" i="9"/>
  <c r="BA101" i="9"/>
  <c r="AZ101" i="9"/>
  <c r="AY101" i="9"/>
  <c r="AX101" i="9"/>
  <c r="AW101" i="9"/>
  <c r="AX99" i="9"/>
  <c r="AW99" i="9"/>
  <c r="AZ98" i="9"/>
  <c r="AX98" i="9"/>
  <c r="AW98" i="9"/>
  <c r="AZ97" i="9"/>
  <c r="AX97" i="9"/>
  <c r="AW97" i="9"/>
  <c r="AZ96" i="9"/>
  <c r="AX96" i="9"/>
  <c r="AW96" i="9"/>
  <c r="AZ95" i="9"/>
  <c r="AX95" i="9"/>
  <c r="AW95" i="9"/>
  <c r="AZ94" i="9"/>
  <c r="AX94" i="9"/>
  <c r="AW94" i="9"/>
  <c r="AX92" i="9"/>
  <c r="AW92" i="9"/>
  <c r="BA91" i="9"/>
  <c r="AZ91" i="9"/>
  <c r="AY91" i="9"/>
  <c r="AX91" i="9"/>
  <c r="AW91" i="9"/>
  <c r="BA90" i="9"/>
  <c r="AZ90" i="9"/>
  <c r="AY90" i="9"/>
  <c r="AX90" i="9"/>
  <c r="AW90" i="9"/>
  <c r="BA89" i="9"/>
  <c r="AZ89" i="9"/>
  <c r="AY89" i="9"/>
  <c r="AX89" i="9"/>
  <c r="AW89" i="9"/>
  <c r="BA88" i="9"/>
  <c r="AZ88" i="9"/>
  <c r="AY88" i="9"/>
  <c r="AX88" i="9"/>
  <c r="AW88" i="9"/>
  <c r="BA87" i="9"/>
  <c r="AZ87" i="9"/>
  <c r="AY87" i="9"/>
  <c r="AX87" i="9"/>
  <c r="AW87" i="9"/>
  <c r="AX85" i="9"/>
  <c r="AW85" i="9"/>
  <c r="BA84" i="9"/>
  <c r="AZ84" i="9"/>
  <c r="AY84" i="9"/>
  <c r="AX84" i="9"/>
  <c r="AW84" i="9"/>
  <c r="BA83" i="9"/>
  <c r="AZ83" i="9"/>
  <c r="AY83" i="9"/>
  <c r="AX83" i="9"/>
  <c r="AW83" i="9"/>
  <c r="BA82" i="9"/>
  <c r="AZ82" i="9"/>
  <c r="AY82" i="9"/>
  <c r="AX82" i="9"/>
  <c r="AW82" i="9"/>
  <c r="BA81" i="9"/>
  <c r="AZ81" i="9"/>
  <c r="AY81" i="9"/>
  <c r="AX81" i="9"/>
  <c r="AW81" i="9"/>
  <c r="BA80" i="9"/>
  <c r="AZ80" i="9"/>
  <c r="AY80" i="9"/>
  <c r="AX80" i="9"/>
  <c r="AW80" i="9"/>
  <c r="AX78" i="9"/>
  <c r="AW78" i="9"/>
  <c r="BA77" i="9"/>
  <c r="AZ77" i="9"/>
  <c r="AY77" i="9"/>
  <c r="AX77" i="9"/>
  <c r="AW77" i="9"/>
  <c r="BA76" i="9"/>
  <c r="AZ76" i="9"/>
  <c r="AY76" i="9"/>
  <c r="AX76" i="9"/>
  <c r="AW76" i="9"/>
  <c r="BA75" i="9"/>
  <c r="AZ75" i="9"/>
  <c r="AY75" i="9"/>
  <c r="AX75" i="9"/>
  <c r="AW75" i="9"/>
  <c r="BA74" i="9"/>
  <c r="AZ74" i="9"/>
  <c r="AY74" i="9"/>
  <c r="AX74" i="9"/>
  <c r="AW74" i="9"/>
  <c r="BA73" i="9"/>
  <c r="AZ73" i="9"/>
  <c r="AY73" i="9"/>
  <c r="AX73" i="9"/>
  <c r="AW73" i="9"/>
  <c r="AX71" i="9"/>
  <c r="AW71" i="9"/>
  <c r="AZ70" i="9"/>
  <c r="AX70" i="9"/>
  <c r="AW70" i="9"/>
  <c r="AZ69" i="9"/>
  <c r="AX69" i="9"/>
  <c r="AW69" i="9"/>
  <c r="AZ68" i="9"/>
  <c r="AX68" i="9"/>
  <c r="AW68" i="9"/>
  <c r="AZ67" i="9"/>
  <c r="AX67" i="9"/>
  <c r="AW67" i="9"/>
  <c r="AZ66" i="9"/>
  <c r="AX66" i="9"/>
  <c r="AW66" i="9"/>
  <c r="AX64" i="9"/>
  <c r="AW64" i="9"/>
  <c r="BA63" i="9"/>
  <c r="AZ63" i="9"/>
  <c r="AY63" i="9"/>
  <c r="AX63" i="9"/>
  <c r="AW63" i="9"/>
  <c r="BA62" i="9"/>
  <c r="AZ62" i="9"/>
  <c r="AY62" i="9"/>
  <c r="AX62" i="9"/>
  <c r="AW62" i="9"/>
  <c r="BA61" i="9"/>
  <c r="AZ61" i="9"/>
  <c r="AY61" i="9"/>
  <c r="AX61" i="9"/>
  <c r="AW61" i="9"/>
  <c r="BA60" i="9"/>
  <c r="AZ60" i="9"/>
  <c r="AY60" i="9"/>
  <c r="AX60" i="9"/>
  <c r="AW60" i="9"/>
  <c r="BA59" i="9"/>
  <c r="AZ59" i="9"/>
  <c r="AY59" i="9"/>
  <c r="AX59" i="9"/>
  <c r="AW59" i="9"/>
  <c r="AX57" i="9"/>
  <c r="AW57" i="9"/>
  <c r="BA56" i="9"/>
  <c r="AZ56" i="9"/>
  <c r="AY56" i="9"/>
  <c r="AX56" i="9"/>
  <c r="AW56" i="9"/>
  <c r="BA55" i="9"/>
  <c r="AZ55" i="9"/>
  <c r="AY55" i="9"/>
  <c r="AX55" i="9"/>
  <c r="AW55" i="9"/>
  <c r="BA54" i="9"/>
  <c r="AZ54" i="9"/>
  <c r="AY54" i="9"/>
  <c r="AX54" i="9"/>
  <c r="AW54" i="9"/>
  <c r="BA53" i="9"/>
  <c r="AZ53" i="9"/>
  <c r="AY53" i="9"/>
  <c r="AX53" i="9"/>
  <c r="AW53" i="9"/>
  <c r="BA52" i="9"/>
  <c r="AZ52" i="9"/>
  <c r="AY52" i="9"/>
  <c r="AX52" i="9"/>
  <c r="AW52" i="9"/>
  <c r="AX50" i="9"/>
  <c r="AW50" i="9"/>
  <c r="BA49" i="9"/>
  <c r="AZ49" i="9"/>
  <c r="AY49" i="9"/>
  <c r="AX49" i="9"/>
  <c r="AW49" i="9"/>
  <c r="BA48" i="9"/>
  <c r="AZ48" i="9"/>
  <c r="AY48" i="9"/>
  <c r="AX48" i="9"/>
  <c r="AW48" i="9"/>
  <c r="BA47" i="9"/>
  <c r="AZ47" i="9"/>
  <c r="AY47" i="9"/>
  <c r="AX47" i="9"/>
  <c r="AW47" i="9"/>
  <c r="BA46" i="9"/>
  <c r="AZ46" i="9"/>
  <c r="AY46" i="9"/>
  <c r="AX46" i="9"/>
  <c r="BA45" i="9"/>
  <c r="AZ45" i="9"/>
  <c r="AY45" i="9"/>
  <c r="AX45" i="9"/>
  <c r="AW45" i="9"/>
  <c r="AX43" i="9"/>
  <c r="AW43" i="9"/>
  <c r="BA42" i="9"/>
  <c r="AZ42" i="9"/>
  <c r="AY42" i="9"/>
  <c r="AX42" i="9"/>
  <c r="AW42" i="9"/>
  <c r="BA41" i="9"/>
  <c r="AZ41" i="9"/>
  <c r="AY41" i="9"/>
  <c r="AX41" i="9"/>
  <c r="AW41" i="9"/>
  <c r="BA40" i="9"/>
  <c r="AZ40" i="9"/>
  <c r="AY40" i="9"/>
  <c r="AX40" i="9"/>
  <c r="AW40" i="9"/>
  <c r="BA39" i="9"/>
  <c r="AZ39" i="9"/>
  <c r="AY39" i="9"/>
  <c r="AX39" i="9"/>
  <c r="AW39" i="9"/>
  <c r="BA38" i="9"/>
  <c r="AZ38" i="9"/>
  <c r="AY38" i="9"/>
  <c r="AX38" i="9"/>
  <c r="AW38" i="9"/>
  <c r="AX36" i="9"/>
  <c r="AW36" i="9"/>
  <c r="BA35" i="9"/>
  <c r="AZ35" i="9"/>
  <c r="AY35" i="9"/>
  <c r="AX35" i="9"/>
  <c r="AW35" i="9"/>
  <c r="BA34" i="9"/>
  <c r="AZ34" i="9"/>
  <c r="AY34" i="9"/>
  <c r="AX34" i="9"/>
  <c r="AW34" i="9"/>
  <c r="BA33" i="9"/>
  <c r="AZ33" i="9"/>
  <c r="AY33" i="9"/>
  <c r="AX33" i="9"/>
  <c r="AW33" i="9"/>
  <c r="BA32" i="9"/>
  <c r="AZ32" i="9"/>
  <c r="AY32" i="9"/>
  <c r="AX32" i="9"/>
  <c r="AW32" i="9"/>
  <c r="BA31" i="9"/>
  <c r="AZ31" i="9"/>
  <c r="AY31" i="9"/>
  <c r="AX31" i="9"/>
  <c r="AW31" i="9"/>
  <c r="AX29" i="9"/>
  <c r="AW29" i="9"/>
  <c r="BA28" i="9"/>
  <c r="AZ28" i="9"/>
  <c r="AY28" i="9"/>
  <c r="AX28" i="9"/>
  <c r="AW28" i="9"/>
  <c r="BA27" i="9"/>
  <c r="AZ27" i="9"/>
  <c r="AY27" i="9"/>
  <c r="AX27" i="9"/>
  <c r="AW27" i="9"/>
  <c r="BA26" i="9"/>
  <c r="AZ26" i="9"/>
  <c r="AY26" i="9"/>
  <c r="AX26" i="9"/>
  <c r="AW26" i="9"/>
  <c r="BA25" i="9"/>
  <c r="AZ25" i="9"/>
  <c r="AY25" i="9"/>
  <c r="AX25" i="9"/>
  <c r="AW25" i="9"/>
  <c r="BA24" i="9"/>
  <c r="AZ24" i="9"/>
  <c r="AY24" i="9"/>
  <c r="AX24" i="9"/>
  <c r="AW24" i="9"/>
  <c r="AX22" i="9"/>
  <c r="AW22" i="9"/>
  <c r="AZ21" i="9"/>
  <c r="AX21" i="9"/>
  <c r="AW21" i="9"/>
  <c r="AZ20" i="9"/>
  <c r="AX20" i="9"/>
  <c r="AW20" i="9"/>
  <c r="AZ19" i="9"/>
  <c r="AX19" i="9"/>
  <c r="AW19" i="9"/>
  <c r="AZ18" i="9"/>
  <c r="AX18" i="9"/>
  <c r="AW18" i="9"/>
  <c r="AZ17" i="9"/>
  <c r="AX17" i="9"/>
  <c r="AW17" i="9"/>
  <c r="AX15" i="9"/>
  <c r="BA14" i="9"/>
  <c r="AZ14" i="9"/>
  <c r="AY14" i="9"/>
  <c r="AX14" i="9"/>
  <c r="BA13" i="9"/>
  <c r="AZ13" i="9"/>
  <c r="AY13" i="9"/>
  <c r="AX13" i="9"/>
  <c r="BA12" i="9"/>
  <c r="AZ12" i="9"/>
  <c r="AY12" i="9"/>
  <c r="AX12" i="9"/>
  <c r="BA11" i="9"/>
  <c r="AZ11" i="9"/>
  <c r="AY11" i="9"/>
  <c r="AX11" i="9"/>
  <c r="BA10" i="9"/>
  <c r="AZ10" i="9"/>
  <c r="AY10" i="9"/>
  <c r="AX10" i="9"/>
  <c r="AW11" i="9"/>
  <c r="AW12" i="9"/>
  <c r="AW13" i="9"/>
  <c r="AW14" i="9"/>
  <c r="AW15" i="9"/>
  <c r="AW10" i="9"/>
  <c r="S115" i="8"/>
  <c r="BA115" i="8"/>
  <c r="S116" i="8"/>
  <c r="BA116" i="8"/>
  <c r="S117" i="8"/>
  <c r="BA117" i="8"/>
  <c r="S118" i="8"/>
  <c r="BA118" i="8"/>
  <c r="S119" i="8"/>
  <c r="BA119" i="8"/>
  <c r="S98" i="9"/>
  <c r="BA98" i="9"/>
  <c r="S97" i="9"/>
  <c r="BA97" i="9"/>
  <c r="S96" i="9"/>
  <c r="BA96" i="9"/>
  <c r="S95" i="9"/>
  <c r="BA95" i="9"/>
  <c r="S94" i="9"/>
  <c r="S115" i="9"/>
  <c r="S92" i="9"/>
  <c r="BA92" i="9"/>
  <c r="S85" i="9"/>
  <c r="BA85" i="9"/>
  <c r="S78" i="9"/>
  <c r="BA78" i="9"/>
  <c r="S70" i="9"/>
  <c r="BA70" i="9"/>
  <c r="S69" i="9"/>
  <c r="BA69" i="9"/>
  <c r="S68" i="9"/>
  <c r="BA68" i="9"/>
  <c r="S67" i="9"/>
  <c r="S71" i="9"/>
  <c r="BA71" i="9"/>
  <c r="S66" i="9"/>
  <c r="BA66" i="9"/>
  <c r="S64" i="9"/>
  <c r="BA64" i="9"/>
  <c r="S57" i="9"/>
  <c r="BA57" i="9"/>
  <c r="S50" i="9"/>
  <c r="BA50" i="9"/>
  <c r="S43" i="9"/>
  <c r="BA43" i="9"/>
  <c r="S36" i="9"/>
  <c r="BA36" i="9"/>
  <c r="S29" i="9"/>
  <c r="BA29" i="9"/>
  <c r="S21" i="9"/>
  <c r="BA21" i="9"/>
  <c r="S20" i="9"/>
  <c r="BA20" i="9"/>
  <c r="S19" i="9"/>
  <c r="BA19" i="9"/>
  <c r="S18" i="9"/>
  <c r="S17" i="9"/>
  <c r="S22" i="9"/>
  <c r="BA22" i="9"/>
  <c r="S15" i="9"/>
  <c r="BA15" i="9"/>
  <c r="BA67" i="9"/>
  <c r="S113" i="8"/>
  <c r="BA113" i="8"/>
  <c r="S106" i="8"/>
  <c r="BA106" i="8"/>
  <c r="S116" i="7"/>
  <c r="BA116" i="7"/>
  <c r="S115" i="7"/>
  <c r="BA115" i="7"/>
  <c r="S117" i="7"/>
  <c r="BA117" i="7"/>
  <c r="S118" i="7"/>
  <c r="BA118" i="7"/>
  <c r="S119" i="7"/>
  <c r="BA119" i="7"/>
  <c r="S113" i="7"/>
  <c r="BA113" i="7"/>
  <c r="S106" i="7"/>
  <c r="BA106" i="7"/>
  <c r="S117" i="9"/>
  <c r="BA117" i="9"/>
  <c r="S113" i="9"/>
  <c r="BA113" i="9"/>
  <c r="S106" i="9"/>
  <c r="BA106" i="9"/>
  <c r="S141" i="9"/>
  <c r="R113" i="9"/>
  <c r="AZ113" i="9"/>
  <c r="R106" i="9"/>
  <c r="AZ106" i="9"/>
  <c r="S141" i="8"/>
  <c r="BA141" i="8"/>
  <c r="S127" i="8"/>
  <c r="BA127" i="8"/>
  <c r="S141" i="7"/>
  <c r="BA141" i="7"/>
  <c r="S127" i="7"/>
  <c r="BA127" i="7"/>
  <c r="S127" i="9"/>
  <c r="BA127" i="9" s="1"/>
  <c r="R115" i="8"/>
  <c r="AZ115" i="8"/>
  <c r="R116" i="8"/>
  <c r="AZ116" i="8"/>
  <c r="R117" i="8"/>
  <c r="AZ117" i="8"/>
  <c r="R118" i="8"/>
  <c r="AZ118" i="8"/>
  <c r="R119" i="8"/>
  <c r="AZ119" i="8"/>
  <c r="R113" i="8"/>
  <c r="AZ113" i="8"/>
  <c r="R106" i="8"/>
  <c r="AZ106" i="8"/>
  <c r="R115" i="7"/>
  <c r="AZ115" i="7"/>
  <c r="R116" i="7"/>
  <c r="AZ116" i="7"/>
  <c r="R117" i="7"/>
  <c r="AZ117" i="7"/>
  <c r="R118" i="7"/>
  <c r="AZ118" i="7"/>
  <c r="R119" i="7"/>
  <c r="AZ119" i="7"/>
  <c r="R106" i="7"/>
  <c r="R120" i="7"/>
  <c r="AZ120" i="7"/>
  <c r="R113" i="7"/>
  <c r="AZ113" i="7"/>
  <c r="R115" i="9"/>
  <c r="AZ115" i="9"/>
  <c r="R116" i="9"/>
  <c r="AZ116" i="9"/>
  <c r="R117" i="9"/>
  <c r="AZ117" i="9"/>
  <c r="R118" i="9"/>
  <c r="AZ118" i="9"/>
  <c r="R119" i="9"/>
  <c r="AZ119" i="9"/>
  <c r="R99" i="9"/>
  <c r="AZ99" i="9"/>
  <c r="R92" i="9"/>
  <c r="AZ92" i="9"/>
  <c r="R85" i="9"/>
  <c r="AZ85" i="9"/>
  <c r="R78" i="9"/>
  <c r="AZ78" i="9"/>
  <c r="R71" i="9"/>
  <c r="AZ71" i="9"/>
  <c r="R64" i="9"/>
  <c r="AZ64" i="9"/>
  <c r="R57" i="9"/>
  <c r="AZ57" i="9"/>
  <c r="R50" i="9"/>
  <c r="AZ50" i="9"/>
  <c r="R43" i="9"/>
  <c r="AZ43" i="9"/>
  <c r="R36" i="9"/>
  <c r="AZ36" i="9"/>
  <c r="R29" i="9"/>
  <c r="AZ29" i="9"/>
  <c r="R22" i="9"/>
  <c r="AZ22" i="9"/>
  <c r="R15" i="9"/>
  <c r="AZ15" i="9"/>
  <c r="R141" i="9"/>
  <c r="F141" i="9"/>
  <c r="AZ141" i="9"/>
  <c r="R141" i="8"/>
  <c r="AZ141" i="8"/>
  <c r="R127" i="8"/>
  <c r="AZ127" i="8"/>
  <c r="R141" i="7"/>
  <c r="AZ141" i="7"/>
  <c r="R127" i="7"/>
  <c r="AZ127" i="7"/>
  <c r="R127" i="9"/>
  <c r="AZ127" i="9" s="1"/>
  <c r="Q116" i="8"/>
  <c r="AY116" i="8"/>
  <c r="Q117" i="8"/>
  <c r="AY117" i="8"/>
  <c r="Q118" i="8"/>
  <c r="AY118" i="8"/>
  <c r="Q119" i="8"/>
  <c r="AY119" i="8"/>
  <c r="Q115" i="8"/>
  <c r="AY115" i="8"/>
  <c r="Q113" i="8"/>
  <c r="AY113" i="8"/>
  <c r="Q106" i="8"/>
  <c r="Q120" i="8"/>
  <c r="AY120" i="8"/>
  <c r="AY106" i="8"/>
  <c r="Q117" i="7"/>
  <c r="AY117" i="7"/>
  <c r="Q116" i="7"/>
  <c r="AY116" i="7"/>
  <c r="Q118" i="7"/>
  <c r="AY118" i="7"/>
  <c r="Q119" i="7"/>
  <c r="AY119" i="7"/>
  <c r="Q115" i="7"/>
  <c r="AY115" i="7"/>
  <c r="Q113" i="7"/>
  <c r="AY113" i="7"/>
  <c r="Q106" i="7"/>
  <c r="Q120" i="7"/>
  <c r="AY120" i="7"/>
  <c r="AY106" i="7"/>
  <c r="Q111" i="9"/>
  <c r="AY111" i="9"/>
  <c r="Q110" i="9"/>
  <c r="AY110" i="9"/>
  <c r="Q106" i="9"/>
  <c r="AY106" i="9"/>
  <c r="Q98" i="9"/>
  <c r="AY98" i="9"/>
  <c r="Q97" i="9"/>
  <c r="Q118" i="9"/>
  <c r="AY118" i="9"/>
  <c r="Q96" i="9"/>
  <c r="AY96" i="9"/>
  <c r="Q95" i="9"/>
  <c r="AY95" i="9"/>
  <c r="Q94" i="9"/>
  <c r="Q115" i="9"/>
  <c r="AY115" i="9"/>
  <c r="Q92" i="9"/>
  <c r="AY92" i="9"/>
  <c r="Q85" i="9"/>
  <c r="AY85" i="9"/>
  <c r="Q78" i="9"/>
  <c r="AY78" i="9"/>
  <c r="Q70" i="9"/>
  <c r="AY70" i="9"/>
  <c r="Q69" i="9"/>
  <c r="AY69" i="9"/>
  <c r="Q68" i="9"/>
  <c r="AY68" i="9"/>
  <c r="Q67" i="9"/>
  <c r="Q71" i="9"/>
  <c r="AY71" i="9"/>
  <c r="Q66" i="9"/>
  <c r="AY66" i="9"/>
  <c r="Q64" i="9"/>
  <c r="AY64" i="9"/>
  <c r="Q57" i="9"/>
  <c r="AY57" i="9"/>
  <c r="Q50" i="9"/>
  <c r="AY50" i="9"/>
  <c r="Q43" i="9"/>
  <c r="AY43" i="9"/>
  <c r="Q36" i="9"/>
  <c r="AY36" i="9"/>
  <c r="Q29" i="9"/>
  <c r="AY29" i="9"/>
  <c r="Q21" i="9"/>
  <c r="AY21" i="9"/>
  <c r="Q20" i="9"/>
  <c r="AY20" i="9"/>
  <c r="Q19" i="9"/>
  <c r="AY19" i="9"/>
  <c r="Q18" i="9"/>
  <c r="AY18" i="9"/>
  <c r="Q17" i="9"/>
  <c r="AY17" i="9"/>
  <c r="Q15" i="9"/>
  <c r="AY15" i="9"/>
  <c r="Q119" i="9"/>
  <c r="AY119" i="9"/>
  <c r="Q116" i="9"/>
  <c r="AY116" i="9"/>
  <c r="Q141" i="8"/>
  <c r="AY141" i="8"/>
  <c r="Q127" i="8"/>
  <c r="AY127" i="8"/>
  <c r="Q141" i="7"/>
  <c r="AY141" i="7"/>
  <c r="Q127" i="7"/>
  <c r="AY127" i="7"/>
  <c r="Q127" i="9"/>
  <c r="AY127" i="9" s="1"/>
  <c r="Q134" i="9"/>
  <c r="AY134" i="9"/>
  <c r="Q141" i="9"/>
  <c r="AY141" i="9"/>
  <c r="D141" i="9"/>
  <c r="E141" i="9"/>
  <c r="G141" i="9"/>
  <c r="BA141" i="9"/>
  <c r="I141" i="9"/>
  <c r="J141" i="9"/>
  <c r="BD141" i="9"/>
  <c r="M141" i="9"/>
  <c r="N141" i="9"/>
  <c r="O141" i="9"/>
  <c r="P141" i="9"/>
  <c r="AX141" i="9"/>
  <c r="C141" i="9"/>
  <c r="AW141" i="9"/>
  <c r="BA17" i="9"/>
  <c r="U120" i="9"/>
  <c r="BC120" i="9"/>
  <c r="T117" i="7"/>
  <c r="BB117" i="7"/>
  <c r="BA18" i="9"/>
  <c r="BF141" i="9"/>
  <c r="X99" i="9"/>
  <c r="BF99" i="9"/>
  <c r="BB96" i="9"/>
  <c r="T119" i="9"/>
  <c r="BB119" i="9"/>
  <c r="S118" i="9"/>
  <c r="BA118" i="9"/>
  <c r="R120" i="9"/>
  <c r="AZ120" i="9"/>
  <c r="Q22" i="9"/>
  <c r="AY22" i="9"/>
  <c r="Q113" i="9"/>
  <c r="AY113" i="9"/>
  <c r="AY97" i="9"/>
  <c r="S116" i="9"/>
  <c r="BA116" i="9"/>
  <c r="AY94" i="9"/>
  <c r="Q99" i="9"/>
  <c r="AY99" i="9"/>
  <c r="BD106" i="9"/>
  <c r="T116" i="9"/>
  <c r="BB116" i="9"/>
  <c r="BB17" i="8"/>
  <c r="BF106" i="8"/>
  <c r="T71" i="8"/>
  <c r="BB71" i="8"/>
  <c r="R120" i="8"/>
  <c r="AZ120" i="8"/>
  <c r="S120" i="8"/>
  <c r="BA120" i="8"/>
  <c r="T118" i="8"/>
  <c r="BB118" i="8"/>
  <c r="T117" i="8"/>
  <c r="BB117" i="8"/>
  <c r="BA115" i="9"/>
  <c r="BB115" i="9"/>
  <c r="T120" i="9"/>
  <c r="BB120" i="9"/>
  <c r="S99" i="9"/>
  <c r="BA99" i="9"/>
  <c r="BB94" i="9"/>
  <c r="BB97" i="9"/>
  <c r="AY67" i="9"/>
  <c r="BA94" i="9"/>
  <c r="W120" i="9"/>
  <c r="BE120" i="9"/>
  <c r="AG116" i="9"/>
  <c r="T99" i="9"/>
  <c r="BB99" i="9"/>
  <c r="S119" i="9"/>
  <c r="BA119" i="9"/>
  <c r="AI115" i="9"/>
  <c r="Q117" i="9"/>
  <c r="AY117" i="9"/>
  <c r="X120" i="9"/>
  <c r="BF120" i="9"/>
  <c r="X22" i="9"/>
  <c r="BF22" i="9"/>
  <c r="Z71" i="7"/>
  <c r="AF71" i="7"/>
  <c r="AZ106" i="7"/>
  <c r="T71" i="7"/>
  <c r="BB71" i="7"/>
  <c r="X120" i="7"/>
  <c r="BF120" i="7"/>
  <c r="AF22" i="7"/>
  <c r="AF99" i="7"/>
  <c r="AF120" i="7"/>
  <c r="U120" i="7"/>
  <c r="BC120" i="7"/>
  <c r="AI22" i="7"/>
  <c r="Z22" i="7"/>
  <c r="AD71" i="7"/>
  <c r="AI71" i="7"/>
  <c r="T118" i="7"/>
  <c r="BB118" i="7"/>
  <c r="AI99" i="7"/>
  <c r="AI120" i="7"/>
  <c r="T99" i="7"/>
  <c r="Z115" i="7"/>
  <c r="AE106" i="7"/>
  <c r="AE120" i="7"/>
  <c r="V120" i="7"/>
  <c r="BD120" i="7"/>
  <c r="AD99" i="7"/>
  <c r="AD120" i="7"/>
  <c r="AF116" i="7"/>
  <c r="S120" i="7"/>
  <c r="BA120" i="7"/>
  <c r="BB99" i="8"/>
  <c r="T120" i="8"/>
  <c r="BB120" i="8"/>
  <c r="T116" i="8"/>
  <c r="BB116" i="8"/>
  <c r="BC106" i="8"/>
  <c r="AD119" i="8"/>
  <c r="AI115" i="8"/>
  <c r="T119" i="8"/>
  <c r="BB119" i="8"/>
  <c r="T115" i="8"/>
  <c r="BB115" i="8"/>
  <c r="Q120" i="9"/>
  <c r="AY120" i="9"/>
  <c r="S120" i="9"/>
  <c r="BA120" i="9"/>
  <c r="BB99" i="7"/>
  <c r="T120" i="7"/>
  <c r="BB120" i="7"/>
</calcChain>
</file>

<file path=xl/sharedStrings.xml><?xml version="1.0" encoding="utf-8"?>
<sst xmlns="http://schemas.openxmlformats.org/spreadsheetml/2006/main" count="634" uniqueCount="70">
  <si>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</si>
  <si>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</si>
  <si>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</si>
  <si>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</si>
  <si>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</si>
  <si>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</si>
  <si>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</si>
  <si>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</si>
  <si>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</si>
  <si>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</si>
  <si>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</si>
  <si>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</si>
  <si>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</si>
  <si>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</si>
  <si>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</si>
  <si>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</si>
  <si>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</si>
  <si>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</si>
  <si>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</si>
  <si>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</si>
  <si>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</si>
  <si>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</si>
  <si>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</si>
  <si>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</si>
  <si>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</si>
  <si>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</si>
  <si>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</si>
  <si>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</si>
  <si>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</si>
  <si>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</si>
  <si>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</si>
  <si>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</si>
  <si>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</si>
  <si>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</si>
  <si>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</si>
  <si>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</si>
  <si>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</si>
  <si>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</si>
  <si>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</si>
  <si>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</si>
  <si>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</si>
  <si>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</si>
  <si>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</si>
  <si>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</si>
  <si>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</si>
  <si>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</si>
  <si>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</si>
  <si>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</si>
  <si>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</si>
  <si>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</si>
  <si>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</si>
  <si>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</si>
  <si>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</si>
  <si>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</si>
  <si>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</si>
  <si>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</si>
  <si>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</si>
  <si>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</si>
  <si>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</si>
  <si>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</si>
  <si>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</si>
  <si>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</si>
  <si>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</si>
  <si>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</si>
  <si>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</si>
  <si>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</si>
  <si>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</si>
  <si>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</si>
  <si>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</si>
  <si>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3/01/22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</si>
</sst>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32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Fon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6" fontId="4" fillId="0" borderId="42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 applyBorder="1"/>
    <xf numFmtId="165" fontId="4" fillId="0" borderId="39" xfId="0" applyNumberFormat="1" applyFont="1" applyBorder="1"/>
    <xf numFmtId="38" fontId="4" fillId="0" borderId="39" xfId="0" applyNumberFormat="1" applyFont="1" applyBorder="1"/>
    <xf numFmtId="0" fontId="4" fillId="0" borderId="0" xfId="0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38" fontId="4" fillId="0" borderId="92" xfId="0" applyNumberFormat="1" applyFont="1" applyFill="1" applyBorder="1" applyAlignment="1">
      <alignment horizontal="center"/>
    </xf>
    <xf numFmtId="38" fontId="4" fillId="0" borderId="95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dimension ref="A1:BG159"/>
  <sheetViews>
    <sheetView zoomScale="70" zoomScaleNormal="70" workbookViewId="0">
      <pane xSplit="2" ySplit="8" topLeftCell="V117" activePane="bottomRight" state="frozen"/>
      <selection pane="topRight" activeCell="C1" sqref="C1"/>
      <selection pane="bottomLeft" activeCell="A9" sqref="A9"/>
      <selection pane="bottomRight" activeCell="AA144" sqref="AA144"/>
    </sheetView>
  </sheetViews>
  <sheetFormatPr defaultColWidth="12" defaultRowHeight="15" x14ac:dyDescent="0.25"/>
  <cols>
    <col min="1" max="1" width="3.8554687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48" width="14.85546875" style="2" customWidth="1"/>
    <col min="49" max="50" width="14.28515625" style="2" bestFit="1" customWidth="1"/>
    <col min="51" max="54" width="13.85546875" style="2" bestFit="1" customWidth="1"/>
    <col min="55" max="58" width="14.42578125" style="2" bestFit="1" customWidth="1"/>
    <col min="59" max="59" width="12.5703125" style="2" customWidth="1"/>
    <col min="60" max="16384" width="12" style="2"/>
  </cols>
  <sheetData>
    <row r="1" spans="1:59" ht="16.5" thickTop="1" thickBot="1" x14ac:dyDescent="0.3">
      <c r="B1" s="625" t="s">
        <v>19</v>
      </c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626"/>
      <c r="S1" s="626"/>
      <c r="T1" s="626"/>
      <c r="U1" s="626"/>
      <c r="V1" s="626"/>
      <c r="W1" s="626"/>
      <c r="X1" s="626"/>
      <c r="Y1" s="626"/>
      <c r="Z1" s="626"/>
      <c r="AA1" s="626"/>
      <c r="AB1" s="626"/>
      <c r="AC1" s="626"/>
      <c r="AD1" s="626"/>
      <c r="AE1" s="626"/>
      <c r="AF1" s="626"/>
      <c r="AG1" s="626"/>
      <c r="AH1" s="626"/>
      <c r="AI1" s="626"/>
      <c r="AJ1" s="626"/>
      <c r="AK1" s="626"/>
      <c r="AL1" s="626"/>
      <c r="AM1" s="626"/>
      <c r="AN1" s="626"/>
      <c r="AO1" s="626"/>
      <c r="AP1" s="626"/>
      <c r="AQ1" s="626"/>
      <c r="AR1" s="626"/>
      <c r="AS1" s="626"/>
      <c r="AT1" s="626"/>
      <c r="AU1" s="626"/>
      <c r="AV1" s="626"/>
      <c r="AW1" s="626"/>
      <c r="AX1" s="626"/>
      <c r="AY1" s="36"/>
      <c r="AZ1" s="36"/>
      <c r="BA1" s="36"/>
      <c r="BB1" s="36"/>
      <c r="BC1" s="36"/>
      <c r="BD1" s="36"/>
      <c r="BE1" s="37"/>
      <c r="BF1" s="37"/>
      <c r="BG1" s="385"/>
    </row>
    <row r="2" spans="1:59" ht="27.6" customHeight="1" thickTop="1" thickBot="1" x14ac:dyDescent="0.3">
      <c r="B2" s="5" t="s">
        <v>0</v>
      </c>
      <c r="C2" s="627" t="s">
        <v>65</v>
      </c>
      <c r="D2" s="628"/>
      <c r="E2" s="628"/>
      <c r="F2" s="628"/>
      <c r="G2" s="628"/>
      <c r="H2" s="628"/>
      <c r="I2" s="62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59" ht="27.6" customHeight="1" thickTop="1" thickBot="1" x14ac:dyDescent="0.3">
      <c r="B3" s="5" t="s">
        <v>1</v>
      </c>
      <c r="C3" s="627" t="s">
        <v>67</v>
      </c>
      <c r="D3" s="628"/>
      <c r="E3" s="628"/>
      <c r="F3" s="628"/>
      <c r="G3" s="628"/>
      <c r="H3" s="628"/>
      <c r="I3" s="62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59" ht="27.6" customHeight="1" thickTop="1" thickBot="1" x14ac:dyDescent="0.3">
      <c r="B4" s="5" t="s">
        <v>2</v>
      </c>
      <c r="C4" s="629" t="s">
        <v>69</v>
      </c>
      <c r="D4" s="630"/>
      <c r="E4" s="630"/>
      <c r="F4" s="630"/>
      <c r="G4" s="630"/>
      <c r="H4" s="630"/>
      <c r="I4" s="63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59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59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59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500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22" t="s">
        <v>15</v>
      </c>
      <c r="AX7" s="23"/>
      <c r="AY7" s="23"/>
      <c r="AZ7" s="23"/>
      <c r="BA7" s="23"/>
      <c r="BB7" s="23"/>
      <c r="BC7" s="23"/>
      <c r="BD7" s="25"/>
      <c r="BE7" s="24"/>
      <c r="BF7" s="24"/>
      <c r="BG7" s="386"/>
    </row>
    <row r="8" spans="1:59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1" t="s">
        <v>5</v>
      </c>
      <c r="AJ8" s="545" t="s">
        <v>6</v>
      </c>
      <c r="AK8" s="595" t="s">
        <v>7</v>
      </c>
      <c r="AL8" s="357" t="s">
        <v>8</v>
      </c>
      <c r="AM8" s="357" t="s">
        <v>9</v>
      </c>
      <c r="AN8" s="357" t="s">
        <v>10</v>
      </c>
      <c r="AO8" s="357" t="s">
        <v>16</v>
      </c>
      <c r="AP8" s="357" t="s">
        <v>11</v>
      </c>
      <c r="AQ8" s="357" t="s">
        <v>12</v>
      </c>
      <c r="AR8" s="357" t="s">
        <v>3</v>
      </c>
      <c r="AS8" s="357" t="s">
        <v>13</v>
      </c>
      <c r="AT8" s="380" t="s">
        <v>4</v>
      </c>
      <c r="AU8" s="541" t="s">
        <v>5</v>
      </c>
      <c r="AV8" s="545" t="s">
        <v>6</v>
      </c>
      <c r="AW8" s="379" t="s">
        <v>9</v>
      </c>
      <c r="AX8" s="380" t="s">
        <v>10</v>
      </c>
      <c r="AY8" s="380" t="s">
        <v>16</v>
      </c>
      <c r="AZ8" s="380" t="s">
        <v>11</v>
      </c>
      <c r="BA8" s="380" t="s">
        <v>12</v>
      </c>
      <c r="BB8" s="380" t="s">
        <v>3</v>
      </c>
      <c r="BC8" s="380" t="s">
        <v>13</v>
      </c>
      <c r="BD8" s="380" t="s">
        <v>4</v>
      </c>
      <c r="BE8" s="380" t="s">
        <v>5</v>
      </c>
      <c r="BF8" s="320" t="s">
        <v>6</v>
      </c>
      <c r="BG8" s="387"/>
    </row>
    <row r="9" spans="1:59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458"/>
      <c r="AL9" s="611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21"/>
      <c r="AX9" s="45"/>
      <c r="AY9" s="46"/>
      <c r="AZ9" s="46"/>
      <c r="BA9" s="46"/>
      <c r="BB9" s="46"/>
      <c r="BC9" s="46"/>
      <c r="BD9" s="46"/>
      <c r="BE9" s="46"/>
      <c r="BF9" s="322"/>
      <c r="BG9" s="388"/>
    </row>
    <row r="10" spans="1:59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2">
        <v>154429</v>
      </c>
      <c r="AE10" s="512">
        <v>154482</v>
      </c>
      <c r="AF10" s="512">
        <v>154193</v>
      </c>
      <c r="AG10" s="512">
        <v>153869</v>
      </c>
      <c r="AH10" s="415">
        <v>153810</v>
      </c>
      <c r="AI10" s="512">
        <v>153808</v>
      </c>
      <c r="AJ10" s="571">
        <v>154723</v>
      </c>
      <c r="AK10" s="601">
        <v>154908</v>
      </c>
      <c r="AL10" s="612">
        <v>154542</v>
      </c>
      <c r="AM10" s="415">
        <v>154078</v>
      </c>
      <c r="AN10" s="415"/>
      <c r="AO10" s="415"/>
      <c r="AP10" s="415"/>
      <c r="AQ10" s="415"/>
      <c r="AR10" s="415"/>
      <c r="AS10" s="415"/>
      <c r="AT10" s="415"/>
      <c r="AU10" s="415"/>
      <c r="AV10" s="415"/>
      <c r="AW10" s="323">
        <f t="shared" ref="AW10:BF15" si="0">O10-C10</f>
        <v>229</v>
      </c>
      <c r="AX10" s="136">
        <f t="shared" si="0"/>
        <v>1284</v>
      </c>
      <c r="AY10" s="136">
        <f t="shared" si="0"/>
        <v>1475</v>
      </c>
      <c r="AZ10" s="136">
        <f t="shared" si="0"/>
        <v>180</v>
      </c>
      <c r="BA10" s="136">
        <f t="shared" si="0"/>
        <v>-176</v>
      </c>
      <c r="BB10" s="136">
        <f t="shared" si="0"/>
        <v>-599</v>
      </c>
      <c r="BC10" s="136">
        <f t="shared" si="0"/>
        <v>-1750</v>
      </c>
      <c r="BD10" s="136">
        <f t="shared" si="0"/>
        <v>-1421</v>
      </c>
      <c r="BE10" s="136">
        <f t="shared" si="0"/>
        <v>-1583</v>
      </c>
      <c r="BF10" s="172">
        <f t="shared" si="0"/>
        <v>-1127</v>
      </c>
      <c r="BG10" s="389"/>
    </row>
    <row r="11" spans="1:59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2">
        <v>40256</v>
      </c>
      <c r="AE11" s="512">
        <v>40217</v>
      </c>
      <c r="AF11" s="512">
        <v>40606</v>
      </c>
      <c r="AG11" s="512">
        <v>40540</v>
      </c>
      <c r="AH11" s="415">
        <v>41045</v>
      </c>
      <c r="AI11" s="512">
        <v>41134</v>
      </c>
      <c r="AJ11" s="571">
        <v>40403</v>
      </c>
      <c r="AK11" s="601">
        <v>40341</v>
      </c>
      <c r="AL11" s="612">
        <v>40992</v>
      </c>
      <c r="AM11" s="415">
        <v>41603</v>
      </c>
      <c r="AN11" s="415"/>
      <c r="AO11" s="415"/>
      <c r="AP11" s="415"/>
      <c r="AQ11" s="415"/>
      <c r="AR11" s="415"/>
      <c r="AS11" s="415"/>
      <c r="AT11" s="415"/>
      <c r="AU11" s="415"/>
      <c r="AV11" s="415"/>
      <c r="AW11" s="323">
        <f t="shared" si="0"/>
        <v>-346</v>
      </c>
      <c r="AX11" s="136">
        <f t="shared" si="0"/>
        <v>92</v>
      </c>
      <c r="AY11" s="136">
        <f t="shared" si="0"/>
        <v>-68</v>
      </c>
      <c r="AZ11" s="136">
        <f t="shared" si="0"/>
        <v>350</v>
      </c>
      <c r="BA11" s="136">
        <f t="shared" si="0"/>
        <v>1185</v>
      </c>
      <c r="BB11" s="136">
        <f t="shared" si="0"/>
        <v>1943</v>
      </c>
      <c r="BC11" s="136">
        <f t="shared" si="0"/>
        <v>2107</v>
      </c>
      <c r="BD11" s="136">
        <f t="shared" si="0"/>
        <v>5479</v>
      </c>
      <c r="BE11" s="136">
        <f t="shared" si="0"/>
        <v>5242</v>
      </c>
      <c r="BF11" s="172">
        <f t="shared" si="0"/>
        <v>4764</v>
      </c>
      <c r="BG11" s="389"/>
    </row>
    <row r="12" spans="1:59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2">
        <v>22009</v>
      </c>
      <c r="AE12" s="512">
        <v>22046</v>
      </c>
      <c r="AF12" s="512">
        <v>22510</v>
      </c>
      <c r="AG12" s="512">
        <v>22080</v>
      </c>
      <c r="AH12" s="415">
        <v>22077</v>
      </c>
      <c r="AI12" s="512">
        <v>22067</v>
      </c>
      <c r="AJ12" s="571">
        <v>22060</v>
      </c>
      <c r="AK12" s="601">
        <v>22226</v>
      </c>
      <c r="AL12" s="612">
        <v>22189</v>
      </c>
      <c r="AM12" s="415">
        <v>22270</v>
      </c>
      <c r="AN12" s="415"/>
      <c r="AO12" s="415"/>
      <c r="AP12" s="415"/>
      <c r="AQ12" s="415"/>
      <c r="AR12" s="415"/>
      <c r="AS12" s="415"/>
      <c r="AT12" s="415"/>
      <c r="AU12" s="415"/>
      <c r="AV12" s="415"/>
      <c r="AW12" s="323">
        <f t="shared" si="0"/>
        <v>160</v>
      </c>
      <c r="AX12" s="136">
        <f t="shared" si="0"/>
        <v>200</v>
      </c>
      <c r="AY12" s="136">
        <f t="shared" si="0"/>
        <v>168</v>
      </c>
      <c r="AZ12" s="136">
        <f t="shared" si="0"/>
        <v>239</v>
      </c>
      <c r="BA12" s="136">
        <f t="shared" si="0"/>
        <v>272</v>
      </c>
      <c r="BB12" s="136">
        <f t="shared" si="0"/>
        <v>289</v>
      </c>
      <c r="BC12" s="136">
        <f t="shared" si="0"/>
        <v>299</v>
      </c>
      <c r="BD12" s="136">
        <f t="shared" si="0"/>
        <v>365</v>
      </c>
      <c r="BE12" s="136">
        <f t="shared" si="0"/>
        <v>416</v>
      </c>
      <c r="BF12" s="172">
        <f t="shared" si="0"/>
        <v>422</v>
      </c>
      <c r="BG12" s="389"/>
    </row>
    <row r="13" spans="1:59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2">
        <v>1243</v>
      </c>
      <c r="AE13" s="512">
        <v>1230</v>
      </c>
      <c r="AF13" s="512">
        <v>1236</v>
      </c>
      <c r="AG13" s="512">
        <v>1228</v>
      </c>
      <c r="AH13" s="415">
        <v>1228</v>
      </c>
      <c r="AI13" s="512">
        <v>1208</v>
      </c>
      <c r="AJ13" s="571">
        <v>1224</v>
      </c>
      <c r="AK13" s="601">
        <v>1220</v>
      </c>
      <c r="AL13" s="612">
        <v>1194</v>
      </c>
      <c r="AM13" s="415">
        <v>1210</v>
      </c>
      <c r="AN13" s="415"/>
      <c r="AO13" s="415"/>
      <c r="AP13" s="415"/>
      <c r="AQ13" s="415"/>
      <c r="AR13" s="415"/>
      <c r="AS13" s="415"/>
      <c r="AT13" s="415"/>
      <c r="AU13" s="415"/>
      <c r="AV13" s="415"/>
      <c r="AW13" s="323">
        <f t="shared" si="0"/>
        <v>-17</v>
      </c>
      <c r="AX13" s="136">
        <f t="shared" si="0"/>
        <v>-29</v>
      </c>
      <c r="AY13" s="136">
        <f t="shared" si="0"/>
        <v>-21</v>
      </c>
      <c r="AZ13" s="136">
        <f t="shared" si="0"/>
        <v>1</v>
      </c>
      <c r="BA13" s="136">
        <f t="shared" si="0"/>
        <v>-7</v>
      </c>
      <c r="BB13" s="136">
        <f t="shared" si="0"/>
        <v>-19</v>
      </c>
      <c r="BC13" s="136">
        <f t="shared" si="0"/>
        <v>-22</v>
      </c>
      <c r="BD13" s="136">
        <f t="shared" si="0"/>
        <v>2</v>
      </c>
      <c r="BE13" s="136">
        <f t="shared" si="0"/>
        <v>-23</v>
      </c>
      <c r="BF13" s="172">
        <f t="shared" si="0"/>
        <v>26</v>
      </c>
      <c r="BG13" s="389"/>
    </row>
    <row r="14" spans="1:59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2">
        <v>4508</v>
      </c>
      <c r="AE14" s="512">
        <v>4495</v>
      </c>
      <c r="AF14" s="512">
        <v>4499</v>
      </c>
      <c r="AG14" s="512">
        <v>4493</v>
      </c>
      <c r="AH14" s="415">
        <v>4474</v>
      </c>
      <c r="AI14" s="512">
        <v>4564</v>
      </c>
      <c r="AJ14" s="571">
        <v>4541</v>
      </c>
      <c r="AK14" s="601">
        <v>4525</v>
      </c>
      <c r="AL14" s="612">
        <v>4536</v>
      </c>
      <c r="AM14" s="415">
        <v>4536</v>
      </c>
      <c r="AN14" s="415"/>
      <c r="AO14" s="415"/>
      <c r="AP14" s="415"/>
      <c r="AQ14" s="415"/>
      <c r="AR14" s="415"/>
      <c r="AS14" s="415"/>
      <c r="AT14" s="415"/>
      <c r="AU14" s="415"/>
      <c r="AV14" s="415"/>
      <c r="AW14" s="323">
        <f t="shared" si="0"/>
        <v>-85</v>
      </c>
      <c r="AX14" s="136">
        <f t="shared" si="0"/>
        <v>-47</v>
      </c>
      <c r="AY14" s="136">
        <f t="shared" si="0"/>
        <v>-57</v>
      </c>
      <c r="AZ14" s="136">
        <f t="shared" si="0"/>
        <v>-43</v>
      </c>
      <c r="BA14" s="136">
        <f t="shared" si="0"/>
        <v>-33</v>
      </c>
      <c r="BB14" s="136">
        <f t="shared" si="0"/>
        <v>-61</v>
      </c>
      <c r="BC14" s="136">
        <f t="shared" si="0"/>
        <v>-44</v>
      </c>
      <c r="BD14" s="136">
        <f t="shared" si="0"/>
        <v>-38</v>
      </c>
      <c r="BE14" s="136">
        <f t="shared" si="0"/>
        <v>-36</v>
      </c>
      <c r="BF14" s="172">
        <f t="shared" si="0"/>
        <v>-54</v>
      </c>
      <c r="BG14" s="389"/>
    </row>
    <row r="15" spans="1:59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572">
        <v>222951</v>
      </c>
      <c r="AK15" s="602">
        <v>223220</v>
      </c>
      <c r="AL15" s="613">
        <f t="shared" ref="AL15" si="4">SUM(AL10:AL14)</f>
        <v>223453</v>
      </c>
      <c r="AM15" s="400">
        <v>223697</v>
      </c>
      <c r="AN15" s="400"/>
      <c r="AO15" s="400"/>
      <c r="AP15" s="400"/>
      <c r="AQ15" s="400"/>
      <c r="AR15" s="400"/>
      <c r="AS15" s="400"/>
      <c r="AT15" s="400"/>
      <c r="AU15" s="400"/>
      <c r="AV15" s="400"/>
      <c r="AW15" s="324">
        <f t="shared" si="0"/>
        <v>-59</v>
      </c>
      <c r="AX15" s="140">
        <f t="shared" si="0"/>
        <v>1500</v>
      </c>
      <c r="AY15" s="140">
        <f t="shared" si="0"/>
        <v>1497</v>
      </c>
      <c r="AZ15" s="140">
        <f t="shared" si="0"/>
        <v>727</v>
      </c>
      <c r="BA15" s="140">
        <f t="shared" si="0"/>
        <v>1241</v>
      </c>
      <c r="BB15" s="140">
        <f t="shared" si="0"/>
        <v>1553</v>
      </c>
      <c r="BC15" s="140">
        <f t="shared" si="0"/>
        <v>590</v>
      </c>
      <c r="BD15" s="140">
        <f t="shared" si="0"/>
        <v>4387</v>
      </c>
      <c r="BE15" s="140">
        <f t="shared" si="0"/>
        <v>4016</v>
      </c>
      <c r="BF15" s="167">
        <f t="shared" si="0"/>
        <v>4031</v>
      </c>
      <c r="BG15" s="389"/>
    </row>
    <row r="16" spans="1:59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3"/>
      <c r="AE16" s="513"/>
      <c r="AF16" s="513"/>
      <c r="AG16" s="513"/>
      <c r="AH16" s="405"/>
      <c r="AI16" s="513"/>
      <c r="AJ16" s="573"/>
      <c r="AK16" s="603"/>
      <c r="AL16" s="614"/>
      <c r="AM16" s="405"/>
      <c r="AN16" s="405"/>
      <c r="AO16" s="405"/>
      <c r="AP16" s="405"/>
      <c r="AQ16" s="405"/>
      <c r="AR16" s="405"/>
      <c r="AS16" s="405"/>
      <c r="AT16" s="405"/>
      <c r="AU16" s="405"/>
      <c r="AV16" s="405"/>
      <c r="AW16" s="323"/>
      <c r="AX16" s="136"/>
      <c r="AY16" s="136"/>
      <c r="AZ16" s="136"/>
      <c r="BA16" s="136"/>
      <c r="BB16" s="136"/>
      <c r="BC16" s="136"/>
      <c r="BD16" s="136"/>
      <c r="BE16" s="136"/>
      <c r="BF16" s="172"/>
      <c r="BG16" s="389"/>
    </row>
    <row r="17" spans="1:59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4">
        <f t="shared" ref="AD17:AG21" si="5">AD24+AD31+AD38</f>
        <v>24609</v>
      </c>
      <c r="AE17" s="514">
        <f t="shared" si="5"/>
        <v>25015</v>
      </c>
      <c r="AF17" s="514">
        <f t="shared" si="5"/>
        <v>25602</v>
      </c>
      <c r="AG17" s="514">
        <f t="shared" si="5"/>
        <v>25568</v>
      </c>
      <c r="AH17" s="401">
        <v>24658</v>
      </c>
      <c r="AI17" s="514">
        <f t="shared" ref="AI17:AI21" si="6">AI24+AI31+AI38</f>
        <v>24909</v>
      </c>
      <c r="AJ17" s="574">
        <v>22647</v>
      </c>
      <c r="AK17" s="604">
        <v>23117</v>
      </c>
      <c r="AL17" s="615">
        <f t="shared" ref="AL17:AL21" si="7">AL24+AL31+AL38</f>
        <v>26351</v>
      </c>
      <c r="AM17" s="401">
        <v>23268</v>
      </c>
      <c r="AN17" s="401"/>
      <c r="AO17" s="401"/>
      <c r="AP17" s="401"/>
      <c r="AQ17" s="401"/>
      <c r="AR17" s="401"/>
      <c r="AS17" s="401"/>
      <c r="AT17" s="401"/>
      <c r="AU17" s="401"/>
      <c r="AV17" s="401"/>
      <c r="AW17" s="325">
        <f t="shared" ref="AW17:BF22" si="8">O17-C17</f>
        <v>723</v>
      </c>
      <c r="AX17" s="142">
        <f t="shared" si="8"/>
        <v>-2580</v>
      </c>
      <c r="AY17" s="142">
        <f t="shared" si="8"/>
        <v>-3575</v>
      </c>
      <c r="AZ17" s="142">
        <f t="shared" si="8"/>
        <v>-1296</v>
      </c>
      <c r="BA17" s="142">
        <f t="shared" si="8"/>
        <v>-1526</v>
      </c>
      <c r="BB17" s="142">
        <f t="shared" si="8"/>
        <v>-1103</v>
      </c>
      <c r="BC17" s="142">
        <f t="shared" si="8"/>
        <v>-747</v>
      </c>
      <c r="BD17" s="142">
        <f t="shared" si="8"/>
        <v>1445</v>
      </c>
      <c r="BE17" s="142">
        <f t="shared" si="8"/>
        <v>1460</v>
      </c>
      <c r="BF17" s="166">
        <f t="shared" si="8"/>
        <v>-645</v>
      </c>
      <c r="BG17" s="389"/>
    </row>
    <row r="18" spans="1:59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4">
        <f t="shared" si="5"/>
        <v>22408</v>
      </c>
      <c r="AE18" s="514">
        <f t="shared" si="5"/>
        <v>22892</v>
      </c>
      <c r="AF18" s="514">
        <f t="shared" si="5"/>
        <v>23536</v>
      </c>
      <c r="AG18" s="514">
        <f t="shared" si="5"/>
        <v>23561</v>
      </c>
      <c r="AH18" s="401">
        <v>23667</v>
      </c>
      <c r="AI18" s="514">
        <f t="shared" si="6"/>
        <v>23727</v>
      </c>
      <c r="AJ18" s="574">
        <v>20990</v>
      </c>
      <c r="AK18" s="604">
        <v>21897</v>
      </c>
      <c r="AL18" s="615">
        <f t="shared" si="7"/>
        <v>21887</v>
      </c>
      <c r="AM18" s="401">
        <v>21501</v>
      </c>
      <c r="AN18" s="401"/>
      <c r="AO18" s="401"/>
      <c r="AP18" s="401"/>
      <c r="AQ18" s="401"/>
      <c r="AR18" s="401"/>
      <c r="AS18" s="401"/>
      <c r="AT18" s="401"/>
      <c r="AU18" s="401"/>
      <c r="AV18" s="401"/>
      <c r="AW18" s="325">
        <f t="shared" si="8"/>
        <v>874</v>
      </c>
      <c r="AX18" s="142">
        <f t="shared" si="8"/>
        <v>-1407</v>
      </c>
      <c r="AY18" s="142">
        <f t="shared" si="8"/>
        <v>-3129</v>
      </c>
      <c r="AZ18" s="142">
        <f t="shared" si="8"/>
        <v>-2082</v>
      </c>
      <c r="BA18" s="142">
        <f t="shared" si="8"/>
        <v>-1747</v>
      </c>
      <c r="BB18" s="142">
        <f t="shared" si="8"/>
        <v>-1672</v>
      </c>
      <c r="BC18" s="142">
        <f t="shared" si="8"/>
        <v>-801</v>
      </c>
      <c r="BD18" s="142">
        <f t="shared" si="8"/>
        <v>-84</v>
      </c>
      <c r="BE18" s="142">
        <f t="shared" si="8"/>
        <v>265</v>
      </c>
      <c r="BF18" s="166">
        <f t="shared" si="8"/>
        <v>-554</v>
      </c>
      <c r="BG18" s="389"/>
    </row>
    <row r="19" spans="1:59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4">
        <f t="shared" si="5"/>
        <v>2097.5375881644586</v>
      </c>
      <c r="AE19" s="514">
        <f t="shared" si="5"/>
        <v>2125.4177693761812</v>
      </c>
      <c r="AF19" s="514">
        <f t="shared" si="5"/>
        <v>2139.5211825149499</v>
      </c>
      <c r="AG19" s="514">
        <f t="shared" si="5"/>
        <v>2250.8186030547454</v>
      </c>
      <c r="AH19" s="401">
        <v>2101.127912465136</v>
      </c>
      <c r="AI19" s="514">
        <f t="shared" si="6"/>
        <v>3014.9542427497313</v>
      </c>
      <c r="AJ19" s="574">
        <v>2204.6735956021303</v>
      </c>
      <c r="AK19" s="604">
        <v>2693.1700929796125</v>
      </c>
      <c r="AL19" s="615">
        <f t="shared" si="7"/>
        <v>2877.1777787281358</v>
      </c>
      <c r="AM19" s="401">
        <v>2245.0208688245311</v>
      </c>
      <c r="AN19" s="401"/>
      <c r="AO19" s="401"/>
      <c r="AP19" s="401"/>
      <c r="AQ19" s="401"/>
      <c r="AR19" s="401"/>
      <c r="AS19" s="401"/>
      <c r="AT19" s="401"/>
      <c r="AU19" s="401"/>
      <c r="AV19" s="401"/>
      <c r="AW19" s="325">
        <f t="shared" si="8"/>
        <v>358.53748069078301</v>
      </c>
      <c r="AX19" s="142">
        <f t="shared" si="8"/>
        <v>613.80522844712686</v>
      </c>
      <c r="AY19" s="142">
        <f t="shared" si="8"/>
        <v>313.18720340034906</v>
      </c>
      <c r="AZ19" s="142">
        <f t="shared" si="8"/>
        <v>404.74661325834131</v>
      </c>
      <c r="BA19" s="142">
        <f t="shared" si="8"/>
        <v>222.92944432804052</v>
      </c>
      <c r="BB19" s="142">
        <f t="shared" si="8"/>
        <v>246.93637085289856</v>
      </c>
      <c r="BC19" s="142">
        <f t="shared" si="8"/>
        <v>137.47795254079801</v>
      </c>
      <c r="BD19" s="142">
        <f t="shared" si="8"/>
        <v>-50.199480009729541</v>
      </c>
      <c r="BE19" s="142">
        <f t="shared" si="8"/>
        <v>116.38819885522389</v>
      </c>
      <c r="BF19" s="166">
        <f t="shared" si="8"/>
        <v>-4.9641098175488878</v>
      </c>
      <c r="BG19" s="389"/>
    </row>
    <row r="20" spans="1:59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4">
        <f t="shared" si="5"/>
        <v>118.46241183554102</v>
      </c>
      <c r="AE20" s="514">
        <f t="shared" si="5"/>
        <v>118.58223062381852</v>
      </c>
      <c r="AF20" s="514">
        <f t="shared" si="5"/>
        <v>117.47881748505012</v>
      </c>
      <c r="AG20" s="514">
        <f t="shared" si="5"/>
        <v>125.18139694525485</v>
      </c>
      <c r="AH20" s="401">
        <v>116.87208753486375</v>
      </c>
      <c r="AI20" s="514">
        <f t="shared" si="6"/>
        <v>165.04575725026854</v>
      </c>
      <c r="AJ20" s="574">
        <v>122.32640439786979</v>
      </c>
      <c r="AK20" s="604">
        <v>147.82990702038728</v>
      </c>
      <c r="AL20" s="615">
        <f t="shared" si="7"/>
        <v>154.82222127186418</v>
      </c>
      <c r="AM20" s="401">
        <v>121.97913117546848</v>
      </c>
      <c r="AN20" s="401"/>
      <c r="AO20" s="401"/>
      <c r="AP20" s="401"/>
      <c r="AQ20" s="401"/>
      <c r="AR20" s="401"/>
      <c r="AS20" s="401"/>
      <c r="AT20" s="401"/>
      <c r="AU20" s="401"/>
      <c r="AV20" s="401"/>
      <c r="AW20" s="325">
        <f t="shared" si="8"/>
        <v>17.462519309217527</v>
      </c>
      <c r="AX20" s="142">
        <f t="shared" si="8"/>
        <v>29.194771552873448</v>
      </c>
      <c r="AY20" s="142">
        <f t="shared" si="8"/>
        <v>13.812796599650994</v>
      </c>
      <c r="AZ20" s="142">
        <f t="shared" si="8"/>
        <v>21.253386741658204</v>
      </c>
      <c r="BA20" s="142">
        <f t="shared" si="8"/>
        <v>10.07055567195988</v>
      </c>
      <c r="BB20" s="142">
        <f t="shared" si="8"/>
        <v>10.063629147101608</v>
      </c>
      <c r="BC20" s="142">
        <f t="shared" si="8"/>
        <v>3.5220474592015023</v>
      </c>
      <c r="BD20" s="142">
        <f t="shared" si="8"/>
        <v>-4.8005199902707147</v>
      </c>
      <c r="BE20" s="142">
        <f t="shared" si="8"/>
        <v>1.6118011447760239</v>
      </c>
      <c r="BF20" s="166">
        <f t="shared" si="8"/>
        <v>-3.5890182451311148E-2</v>
      </c>
      <c r="BG20" s="389"/>
    </row>
    <row r="21" spans="1:59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4">
        <f t="shared" si="5"/>
        <v>70</v>
      </c>
      <c r="AE21" s="514">
        <f t="shared" si="5"/>
        <v>79</v>
      </c>
      <c r="AF21" s="514">
        <f t="shared" si="5"/>
        <v>73</v>
      </c>
      <c r="AG21" s="514">
        <f t="shared" si="5"/>
        <v>75</v>
      </c>
      <c r="AH21" s="401">
        <v>76</v>
      </c>
      <c r="AI21" s="514">
        <f t="shared" si="6"/>
        <v>119</v>
      </c>
      <c r="AJ21" s="574">
        <v>0</v>
      </c>
      <c r="AK21" s="604">
        <v>0</v>
      </c>
      <c r="AL21" s="615">
        <f t="shared" si="7"/>
        <v>0</v>
      </c>
      <c r="AM21" s="401">
        <v>0</v>
      </c>
      <c r="AN21" s="401"/>
      <c r="AO21" s="401"/>
      <c r="AP21" s="401"/>
      <c r="AQ21" s="401"/>
      <c r="AR21" s="401"/>
      <c r="AS21" s="401"/>
      <c r="AT21" s="401"/>
      <c r="AU21" s="401"/>
      <c r="AV21" s="401"/>
      <c r="AW21" s="325">
        <f t="shared" si="8"/>
        <v>13</v>
      </c>
      <c r="AX21" s="142">
        <f t="shared" si="8"/>
        <v>11</v>
      </c>
      <c r="AY21" s="142">
        <f t="shared" si="8"/>
        <v>5</v>
      </c>
      <c r="AZ21" s="142">
        <f t="shared" si="8"/>
        <v>6</v>
      </c>
      <c r="BA21" s="142">
        <f t="shared" si="8"/>
        <v>57</v>
      </c>
      <c r="BB21" s="142">
        <f t="shared" si="8"/>
        <v>65</v>
      </c>
      <c r="BC21" s="142">
        <f t="shared" si="8"/>
        <v>58</v>
      </c>
      <c r="BD21" s="142">
        <f t="shared" si="8"/>
        <v>46</v>
      </c>
      <c r="BE21" s="142">
        <f t="shared" si="8"/>
        <v>61</v>
      </c>
      <c r="BF21" s="166">
        <f t="shared" si="8"/>
        <v>59</v>
      </c>
      <c r="BG21" s="389"/>
    </row>
    <row r="22" spans="1:59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9">SUM(AF17:AF21)</f>
        <v>51468</v>
      </c>
      <c r="AG22" s="401">
        <f t="shared" si="9"/>
        <v>51580</v>
      </c>
      <c r="AH22" s="401">
        <v>50619</v>
      </c>
      <c r="AI22" s="401">
        <f t="shared" ref="AI22" si="10">SUM(AI17:AI21)</f>
        <v>51935</v>
      </c>
      <c r="AJ22" s="574">
        <v>45964</v>
      </c>
      <c r="AK22" s="604">
        <v>47855</v>
      </c>
      <c r="AL22" s="615">
        <f t="shared" ref="AL22" si="11">SUM(AL17:AL21)</f>
        <v>51270</v>
      </c>
      <c r="AM22" s="401">
        <v>47136</v>
      </c>
      <c r="AN22" s="401"/>
      <c r="AO22" s="401"/>
      <c r="AP22" s="401"/>
      <c r="AQ22" s="401"/>
      <c r="AR22" s="401"/>
      <c r="AS22" s="401"/>
      <c r="AT22" s="401"/>
      <c r="AU22" s="401"/>
      <c r="AV22" s="401"/>
      <c r="AW22" s="325">
        <f t="shared" si="8"/>
        <v>1986</v>
      </c>
      <c r="AX22" s="142">
        <f t="shared" si="8"/>
        <v>-3333</v>
      </c>
      <c r="AY22" s="142">
        <f t="shared" si="8"/>
        <v>-6372</v>
      </c>
      <c r="AZ22" s="142">
        <f t="shared" si="8"/>
        <v>-2946</v>
      </c>
      <c r="BA22" s="142">
        <f t="shared" si="8"/>
        <v>-2982.9999999999927</v>
      </c>
      <c r="BB22" s="142">
        <f t="shared" si="8"/>
        <v>-2453</v>
      </c>
      <c r="BC22" s="142">
        <f t="shared" si="8"/>
        <v>-1349</v>
      </c>
      <c r="BD22" s="142">
        <f t="shared" si="8"/>
        <v>1352</v>
      </c>
      <c r="BE22" s="142">
        <f t="shared" si="8"/>
        <v>1904</v>
      </c>
      <c r="BF22" s="166">
        <f t="shared" si="8"/>
        <v>-1145</v>
      </c>
      <c r="BG22" s="389"/>
    </row>
    <row r="23" spans="1:59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4"/>
      <c r="AE23" s="514"/>
      <c r="AF23" s="514"/>
      <c r="AG23" s="514"/>
      <c r="AH23" s="401"/>
      <c r="AI23" s="514"/>
      <c r="AJ23" s="574"/>
      <c r="AK23" s="604"/>
      <c r="AL23" s="615"/>
      <c r="AM23" s="401"/>
      <c r="AN23" s="401"/>
      <c r="AO23" s="401"/>
      <c r="AP23" s="401"/>
      <c r="AQ23" s="401"/>
      <c r="AR23" s="401"/>
      <c r="AS23" s="401"/>
      <c r="AT23" s="401"/>
      <c r="AU23" s="401"/>
      <c r="AV23" s="401"/>
      <c r="AW23" s="325"/>
      <c r="AX23" s="142"/>
      <c r="AY23" s="142"/>
      <c r="AZ23" s="142"/>
      <c r="BA23" s="142"/>
      <c r="BB23" s="142"/>
      <c r="BC23" s="142"/>
      <c r="BD23" s="142"/>
      <c r="BE23" s="142"/>
      <c r="BF23" s="166"/>
      <c r="BG23" s="389"/>
    </row>
    <row r="24" spans="1:59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4">
        <v>7619</v>
      </c>
      <c r="AE24" s="514">
        <v>8701</v>
      </c>
      <c r="AF24" s="514">
        <v>9436</v>
      </c>
      <c r="AG24" s="514">
        <v>10685</v>
      </c>
      <c r="AH24" s="401">
        <v>10746</v>
      </c>
      <c r="AI24" s="514">
        <v>10064</v>
      </c>
      <c r="AJ24" s="574">
        <v>9137</v>
      </c>
      <c r="AK24" s="604">
        <v>10497</v>
      </c>
      <c r="AL24" s="615">
        <v>13344</v>
      </c>
      <c r="AM24" s="401">
        <v>9779</v>
      </c>
      <c r="AN24" s="401"/>
      <c r="AO24" s="401"/>
      <c r="AP24" s="401"/>
      <c r="AQ24" s="401"/>
      <c r="AR24" s="401"/>
      <c r="AS24" s="401"/>
      <c r="AT24" s="401"/>
      <c r="AU24" s="401"/>
      <c r="AV24" s="401"/>
      <c r="AW24" s="325">
        <f t="shared" ref="AW24:BF29" si="12">O24-C24</f>
        <v>564</v>
      </c>
      <c r="AX24" s="142">
        <f t="shared" si="12"/>
        <v>-3174</v>
      </c>
      <c r="AY24" s="142">
        <f t="shared" si="12"/>
        <v>-4626</v>
      </c>
      <c r="AZ24" s="142">
        <f t="shared" si="12"/>
        <v>-2906</v>
      </c>
      <c r="BA24" s="142">
        <f t="shared" si="12"/>
        <v>-3541</v>
      </c>
      <c r="BB24" s="142">
        <f t="shared" si="12"/>
        <v>-3538</v>
      </c>
      <c r="BC24" s="142">
        <f t="shared" si="12"/>
        <v>-4448</v>
      </c>
      <c r="BD24" s="142">
        <f t="shared" si="12"/>
        <v>-4037</v>
      </c>
      <c r="BE24" s="142">
        <f t="shared" si="12"/>
        <v>-3364</v>
      </c>
      <c r="BF24" s="166">
        <f t="shared" si="12"/>
        <v>-4556</v>
      </c>
      <c r="BG24" s="389"/>
    </row>
    <row r="25" spans="1:59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4">
        <v>3928</v>
      </c>
      <c r="AE25" s="514">
        <v>4637</v>
      </c>
      <c r="AF25" s="514">
        <v>5033</v>
      </c>
      <c r="AG25" s="514">
        <v>5423</v>
      </c>
      <c r="AH25" s="401">
        <v>5504</v>
      </c>
      <c r="AI25" s="514">
        <v>4405</v>
      </c>
      <c r="AJ25" s="574">
        <v>3684</v>
      </c>
      <c r="AK25" s="604">
        <v>4162</v>
      </c>
      <c r="AL25" s="615">
        <v>4560</v>
      </c>
      <c r="AM25" s="401">
        <v>3740</v>
      </c>
      <c r="AN25" s="401"/>
      <c r="AO25" s="401"/>
      <c r="AP25" s="401"/>
      <c r="AQ25" s="401"/>
      <c r="AR25" s="401"/>
      <c r="AS25" s="401"/>
      <c r="AT25" s="401"/>
      <c r="AU25" s="401"/>
      <c r="AV25" s="401"/>
      <c r="AW25" s="325">
        <f t="shared" si="12"/>
        <v>588</v>
      </c>
      <c r="AX25" s="142">
        <f t="shared" si="12"/>
        <v>-1459</v>
      </c>
      <c r="AY25" s="142">
        <f t="shared" si="12"/>
        <v>-2796</v>
      </c>
      <c r="AZ25" s="142">
        <f t="shared" si="12"/>
        <v>-1392</v>
      </c>
      <c r="BA25" s="142">
        <f t="shared" si="12"/>
        <v>-1771</v>
      </c>
      <c r="BB25" s="142">
        <f t="shared" si="12"/>
        <v>-2153</v>
      </c>
      <c r="BC25" s="142">
        <f t="shared" si="12"/>
        <v>-2606</v>
      </c>
      <c r="BD25" s="142">
        <f t="shared" si="12"/>
        <v>-2901</v>
      </c>
      <c r="BE25" s="142">
        <f t="shared" si="12"/>
        <v>-1811</v>
      </c>
      <c r="BF25" s="166">
        <f t="shared" si="12"/>
        <v>-2172</v>
      </c>
      <c r="BG25" s="389"/>
    </row>
    <row r="26" spans="1:59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4">
        <v>950.32840185790462</v>
      </c>
      <c r="AE26" s="514">
        <v>1058.9202612132669</v>
      </c>
      <c r="AF26" s="514">
        <v>1056.9632780257728</v>
      </c>
      <c r="AG26" s="514">
        <v>1137.7243864767463</v>
      </c>
      <c r="AH26" s="401">
        <v>978.56859043123791</v>
      </c>
      <c r="AI26" s="514">
        <v>1772.944790547798</v>
      </c>
      <c r="AJ26" s="574">
        <v>1027.0159766363167</v>
      </c>
      <c r="AK26" s="604">
        <v>1502.5253774631067</v>
      </c>
      <c r="AL26" s="615">
        <v>1694.8019501347133</v>
      </c>
      <c r="AM26" s="401">
        <v>997.78705281090288</v>
      </c>
      <c r="AN26" s="401"/>
      <c r="AO26" s="401"/>
      <c r="AP26" s="401"/>
      <c r="AQ26" s="401"/>
      <c r="AR26" s="401"/>
      <c r="AS26" s="401"/>
      <c r="AT26" s="401"/>
      <c r="AU26" s="401"/>
      <c r="AV26" s="401"/>
      <c r="AW26" s="325">
        <f t="shared" si="12"/>
        <v>365.69641072569902</v>
      </c>
      <c r="AX26" s="142">
        <f t="shared" si="12"/>
        <v>167.09680913180978</v>
      </c>
      <c r="AY26" s="142">
        <f t="shared" si="12"/>
        <v>-291.26083238509159</v>
      </c>
      <c r="AZ26" s="142">
        <f t="shared" si="12"/>
        <v>-151.90987903564132</v>
      </c>
      <c r="BA26" s="142">
        <f t="shared" si="12"/>
        <v>-239.61839168556037</v>
      </c>
      <c r="BB26" s="142">
        <f t="shared" si="12"/>
        <v>-252.29582610351031</v>
      </c>
      <c r="BC26" s="142">
        <f t="shared" si="12"/>
        <v>-354.74279424512088</v>
      </c>
      <c r="BD26" s="142">
        <f t="shared" si="12"/>
        <v>-430.76358415083826</v>
      </c>
      <c r="BE26" s="142">
        <f t="shared" si="12"/>
        <v>-107.6631031291771</v>
      </c>
      <c r="BF26" s="166">
        <f t="shared" si="12"/>
        <v>-252.01123200109998</v>
      </c>
      <c r="BG26" s="389"/>
    </row>
    <row r="27" spans="1:59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4">
        <v>53.671598142095299</v>
      </c>
      <c r="AE27" s="514">
        <v>59.079738786733117</v>
      </c>
      <c r="AF27" s="514">
        <v>58.036721974227234</v>
      </c>
      <c r="AG27" s="514">
        <v>63.275613523253817</v>
      </c>
      <c r="AH27" s="401">
        <v>54.431409568762064</v>
      </c>
      <c r="AI27" s="514">
        <v>97.055209452201936</v>
      </c>
      <c r="AJ27" s="574">
        <v>56.984023363683221</v>
      </c>
      <c r="AK27" s="604">
        <v>82.474622536893293</v>
      </c>
      <c r="AL27" s="615">
        <v>91.198049865286748</v>
      </c>
      <c r="AM27" s="401">
        <v>54.2129471890971</v>
      </c>
      <c r="AN27" s="401"/>
      <c r="AO27" s="401"/>
      <c r="AP27" s="401"/>
      <c r="AQ27" s="401"/>
      <c r="AR27" s="401"/>
      <c r="AS27" s="401"/>
      <c r="AT27" s="401"/>
      <c r="AU27" s="401"/>
      <c r="AV27" s="401"/>
      <c r="AW27" s="325">
        <f t="shared" si="12"/>
        <v>19.303589274301174</v>
      </c>
      <c r="AX27" s="142">
        <f t="shared" si="12"/>
        <v>6.9031908681902081</v>
      </c>
      <c r="AY27" s="142">
        <f t="shared" si="12"/>
        <v>-17.739167614908368</v>
      </c>
      <c r="AZ27" s="142">
        <f t="shared" si="12"/>
        <v>-9.0901209643587677</v>
      </c>
      <c r="BA27" s="142">
        <f t="shared" si="12"/>
        <v>-14.381608314439688</v>
      </c>
      <c r="BB27" s="142">
        <f t="shared" si="12"/>
        <v>-15.704173896489614</v>
      </c>
      <c r="BC27" s="142">
        <f t="shared" si="12"/>
        <v>-22.257205754879131</v>
      </c>
      <c r="BD27" s="142">
        <f t="shared" si="12"/>
        <v>-25.236415849161688</v>
      </c>
      <c r="BE27" s="142">
        <f t="shared" si="12"/>
        <v>-8.3368968708229332</v>
      </c>
      <c r="BF27" s="166">
        <f t="shared" si="12"/>
        <v>-13.988767998900101</v>
      </c>
      <c r="BG27" s="389"/>
    </row>
    <row r="28" spans="1:59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4">
        <v>40</v>
      </c>
      <c r="AE28" s="514">
        <v>44</v>
      </c>
      <c r="AF28" s="514">
        <v>48</v>
      </c>
      <c r="AG28" s="514">
        <v>54</v>
      </c>
      <c r="AH28" s="401">
        <v>52</v>
      </c>
      <c r="AI28" s="514">
        <v>94</v>
      </c>
      <c r="AJ28" s="574"/>
      <c r="AK28" s="604"/>
      <c r="AL28" s="615"/>
      <c r="AM28" s="401"/>
      <c r="AN28" s="401"/>
      <c r="AO28" s="401"/>
      <c r="AP28" s="401"/>
      <c r="AQ28" s="401"/>
      <c r="AR28" s="401"/>
      <c r="AS28" s="401"/>
      <c r="AT28" s="401"/>
      <c r="AU28" s="401"/>
      <c r="AV28" s="401"/>
      <c r="AW28" s="325">
        <f t="shared" si="12"/>
        <v>9</v>
      </c>
      <c r="AX28" s="142">
        <f t="shared" si="12"/>
        <v>5</v>
      </c>
      <c r="AY28" s="142">
        <f t="shared" si="12"/>
        <v>5</v>
      </c>
      <c r="AZ28" s="142">
        <f t="shared" si="12"/>
        <v>4</v>
      </c>
      <c r="BA28" s="142">
        <f t="shared" si="12"/>
        <v>26</v>
      </c>
      <c r="BB28" s="142">
        <f t="shared" si="12"/>
        <v>34</v>
      </c>
      <c r="BC28" s="142">
        <f t="shared" si="12"/>
        <v>26</v>
      </c>
      <c r="BD28" s="142">
        <f t="shared" si="12"/>
        <v>20</v>
      </c>
      <c r="BE28" s="142">
        <f t="shared" si="12"/>
        <v>42</v>
      </c>
      <c r="BF28" s="166">
        <f t="shared" si="12"/>
        <v>33</v>
      </c>
      <c r="BG28" s="389"/>
    </row>
    <row r="29" spans="1:59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3">SUM(AF24:AF28)</f>
        <v>15632</v>
      </c>
      <c r="AG29" s="401">
        <f t="shared" si="13"/>
        <v>17363</v>
      </c>
      <c r="AH29" s="401">
        <v>17335</v>
      </c>
      <c r="AI29" s="401">
        <f t="shared" ref="AI29" si="14">SUM(AI24:AI28)</f>
        <v>16433</v>
      </c>
      <c r="AJ29" s="574">
        <v>13905</v>
      </c>
      <c r="AK29" s="604">
        <v>16244</v>
      </c>
      <c r="AL29" s="615">
        <f t="shared" ref="AL29" si="15">SUM(AL24:AL28)</f>
        <v>19690</v>
      </c>
      <c r="AM29" s="401">
        <v>14571</v>
      </c>
      <c r="AN29" s="401"/>
      <c r="AO29" s="401"/>
      <c r="AP29" s="401"/>
      <c r="AQ29" s="401"/>
      <c r="AR29" s="401"/>
      <c r="AS29" s="401"/>
      <c r="AT29" s="401"/>
      <c r="AU29" s="401"/>
      <c r="AV29" s="401"/>
      <c r="AW29" s="325">
        <f t="shared" si="12"/>
        <v>1546</v>
      </c>
      <c r="AX29" s="142">
        <f t="shared" si="12"/>
        <v>-4454</v>
      </c>
      <c r="AY29" s="142">
        <f t="shared" si="12"/>
        <v>-7726</v>
      </c>
      <c r="AZ29" s="142">
        <f t="shared" si="12"/>
        <v>-4455</v>
      </c>
      <c r="BA29" s="142">
        <f t="shared" si="12"/>
        <v>-5540</v>
      </c>
      <c r="BB29" s="142">
        <f t="shared" si="12"/>
        <v>-5925</v>
      </c>
      <c r="BC29" s="142">
        <f t="shared" si="12"/>
        <v>-7405</v>
      </c>
      <c r="BD29" s="142">
        <f t="shared" si="12"/>
        <v>-7374</v>
      </c>
      <c r="BE29" s="142">
        <f t="shared" si="12"/>
        <v>-5249</v>
      </c>
      <c r="BF29" s="166">
        <f t="shared" si="12"/>
        <v>-6961</v>
      </c>
      <c r="BG29" s="389"/>
    </row>
    <row r="30" spans="1:59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574"/>
      <c r="AK30" s="604"/>
      <c r="AL30" s="615"/>
      <c r="AM30" s="401"/>
      <c r="AN30" s="401"/>
      <c r="AO30" s="401"/>
      <c r="AP30" s="401"/>
      <c r="AQ30" s="401"/>
      <c r="AR30" s="401"/>
      <c r="AS30" s="401"/>
      <c r="AT30" s="401"/>
      <c r="AU30" s="401"/>
      <c r="AV30" s="401"/>
      <c r="AW30" s="325"/>
      <c r="AX30" s="142"/>
      <c r="AY30" s="142"/>
      <c r="AZ30" s="142"/>
      <c r="BA30" s="142"/>
      <c r="BB30" s="142"/>
      <c r="BC30" s="142"/>
      <c r="BD30" s="142"/>
      <c r="BE30" s="142"/>
      <c r="BF30" s="166"/>
      <c r="BG30" s="389"/>
    </row>
    <row r="31" spans="1:59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574">
        <v>3147</v>
      </c>
      <c r="AK31" s="604">
        <v>2955</v>
      </c>
      <c r="AL31" s="615">
        <v>3516</v>
      </c>
      <c r="AM31" s="401">
        <v>4141</v>
      </c>
      <c r="AN31" s="401"/>
      <c r="AO31" s="401"/>
      <c r="AP31" s="401"/>
      <c r="AQ31" s="401"/>
      <c r="AR31" s="401"/>
      <c r="AS31" s="401"/>
      <c r="AT31" s="401"/>
      <c r="AU31" s="401"/>
      <c r="AV31" s="401"/>
      <c r="AW31" s="325">
        <f t="shared" ref="AW31:BF36" si="16">O31-C31</f>
        <v>760</v>
      </c>
      <c r="AX31" s="142">
        <f t="shared" si="16"/>
        <v>86</v>
      </c>
      <c r="AY31" s="142">
        <f t="shared" si="16"/>
        <v>-684</v>
      </c>
      <c r="AZ31" s="142">
        <f t="shared" si="16"/>
        <v>-311</v>
      </c>
      <c r="BA31" s="142">
        <f t="shared" si="16"/>
        <v>-1239</v>
      </c>
      <c r="BB31" s="142">
        <f t="shared" si="16"/>
        <v>-578</v>
      </c>
      <c r="BC31" s="142">
        <f t="shared" si="16"/>
        <v>28</v>
      </c>
      <c r="BD31" s="142">
        <f t="shared" si="16"/>
        <v>386</v>
      </c>
      <c r="BE31" s="142">
        <f t="shared" si="16"/>
        <v>-976</v>
      </c>
      <c r="BF31" s="166">
        <f t="shared" si="16"/>
        <v>-1583</v>
      </c>
      <c r="BG31" s="389"/>
    </row>
    <row r="32" spans="1:59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574">
        <v>2128</v>
      </c>
      <c r="AK32" s="604">
        <v>2187</v>
      </c>
      <c r="AL32" s="615">
        <v>2214</v>
      </c>
      <c r="AM32" s="401">
        <v>2489</v>
      </c>
      <c r="AN32" s="401"/>
      <c r="AO32" s="401"/>
      <c r="AP32" s="401"/>
      <c r="AQ32" s="401"/>
      <c r="AR32" s="401"/>
      <c r="AS32" s="401"/>
      <c r="AT32" s="401"/>
      <c r="AU32" s="401"/>
      <c r="AV32" s="401"/>
      <c r="AW32" s="325">
        <f t="shared" si="16"/>
        <v>409</v>
      </c>
      <c r="AX32" s="142">
        <f t="shared" si="16"/>
        <v>-49</v>
      </c>
      <c r="AY32" s="142">
        <f t="shared" si="16"/>
        <v>-1038</v>
      </c>
      <c r="AZ32" s="142">
        <f t="shared" si="16"/>
        <v>-809</v>
      </c>
      <c r="BA32" s="142">
        <f t="shared" si="16"/>
        <v>-1370</v>
      </c>
      <c r="BB32" s="142">
        <f t="shared" si="16"/>
        <v>-897</v>
      </c>
      <c r="BC32" s="142">
        <f t="shared" si="16"/>
        <v>-963</v>
      </c>
      <c r="BD32" s="142">
        <f t="shared" si="16"/>
        <v>-1068</v>
      </c>
      <c r="BE32" s="142">
        <f t="shared" si="16"/>
        <v>-1753</v>
      </c>
      <c r="BF32" s="166">
        <f t="shared" si="16"/>
        <v>-1349</v>
      </c>
      <c r="BG32" s="389"/>
    </row>
    <row r="33" spans="1:59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574">
        <v>328.75880432915307</v>
      </c>
      <c r="AK33" s="604">
        <v>342.21555915721234</v>
      </c>
      <c r="AL33" s="615">
        <v>358.6982850789035</v>
      </c>
      <c r="AM33" s="401">
        <v>370.85051107325381</v>
      </c>
      <c r="AN33" s="401"/>
      <c r="AO33" s="401"/>
      <c r="AP33" s="401"/>
      <c r="AQ33" s="401"/>
      <c r="AR33" s="401"/>
      <c r="AS33" s="401"/>
      <c r="AT33" s="401"/>
      <c r="AU33" s="401"/>
      <c r="AV33" s="401"/>
      <c r="AW33" s="325">
        <f t="shared" si="16"/>
        <v>-36.385263701496228</v>
      </c>
      <c r="AX33" s="142">
        <f t="shared" si="16"/>
        <v>291.73326481775871</v>
      </c>
      <c r="AY33" s="142">
        <f t="shared" si="16"/>
        <v>168.33944504992189</v>
      </c>
      <c r="AZ33" s="142">
        <f t="shared" si="16"/>
        <v>18.176167214926579</v>
      </c>
      <c r="BA33" s="142">
        <f t="shared" si="16"/>
        <v>-22.393842499803725</v>
      </c>
      <c r="BB33" s="142">
        <f t="shared" si="16"/>
        <v>20.404499565616675</v>
      </c>
      <c r="BC33" s="142">
        <f t="shared" si="16"/>
        <v>-26.870013507238525</v>
      </c>
      <c r="BD33" s="142">
        <f t="shared" si="16"/>
        <v>-104.7561344890741</v>
      </c>
      <c r="BE33" s="142">
        <f t="shared" si="16"/>
        <v>-110.94294534104512</v>
      </c>
      <c r="BF33" s="166">
        <f t="shared" si="16"/>
        <v>-56.856131352047498</v>
      </c>
      <c r="BG33" s="389"/>
    </row>
    <row r="34" spans="1:59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574">
        <v>18.241195670846935</v>
      </c>
      <c r="AK34" s="604">
        <v>18.784440842787681</v>
      </c>
      <c r="AL34" s="615">
        <v>19.301714921096522</v>
      </c>
      <c r="AM34" s="401">
        <v>20.149488926746166</v>
      </c>
      <c r="AN34" s="401"/>
      <c r="AO34" s="401"/>
      <c r="AP34" s="401"/>
      <c r="AQ34" s="401"/>
      <c r="AR34" s="401"/>
      <c r="AS34" s="401"/>
      <c r="AT34" s="401"/>
      <c r="AU34" s="401"/>
      <c r="AV34" s="401"/>
      <c r="AW34" s="325">
        <f t="shared" si="16"/>
        <v>-2.6147362985037574</v>
      </c>
      <c r="AX34" s="142">
        <f t="shared" si="16"/>
        <v>15.266735182241298</v>
      </c>
      <c r="AY34" s="142">
        <f t="shared" si="16"/>
        <v>8.6605549500780903</v>
      </c>
      <c r="AZ34" s="142">
        <f t="shared" si="16"/>
        <v>0.82383278507344215</v>
      </c>
      <c r="BA34" s="142">
        <f t="shared" si="16"/>
        <v>-1.606157500196268</v>
      </c>
      <c r="BB34" s="142">
        <f t="shared" si="16"/>
        <v>0.59550043438330746</v>
      </c>
      <c r="BC34" s="142">
        <f t="shared" si="16"/>
        <v>-2.1299864927614749</v>
      </c>
      <c r="BD34" s="142">
        <f t="shared" si="16"/>
        <v>-6.2438655109259464</v>
      </c>
      <c r="BE34" s="142">
        <f t="shared" si="16"/>
        <v>-7.0570546589549146</v>
      </c>
      <c r="BF34" s="166">
        <f t="shared" si="16"/>
        <v>-3.1438686479524947</v>
      </c>
      <c r="BG34" s="389"/>
    </row>
    <row r="35" spans="1:59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574"/>
      <c r="AK35" s="604"/>
      <c r="AL35" s="615"/>
      <c r="AM35" s="401"/>
      <c r="AN35" s="401"/>
      <c r="AO35" s="401"/>
      <c r="AP35" s="401"/>
      <c r="AQ35" s="401"/>
      <c r="AR35" s="401"/>
      <c r="AS35" s="401"/>
      <c r="AT35" s="401"/>
      <c r="AU35" s="401"/>
      <c r="AV35" s="401"/>
      <c r="AW35" s="325">
        <f t="shared" si="16"/>
        <v>0</v>
      </c>
      <c r="AX35" s="142">
        <f t="shared" si="16"/>
        <v>3</v>
      </c>
      <c r="AY35" s="142">
        <f t="shared" si="16"/>
        <v>1</v>
      </c>
      <c r="AZ35" s="142">
        <f t="shared" si="16"/>
        <v>3</v>
      </c>
      <c r="BA35" s="142">
        <f t="shared" si="16"/>
        <v>13</v>
      </c>
      <c r="BB35" s="142">
        <f t="shared" si="16"/>
        <v>12</v>
      </c>
      <c r="BC35" s="142">
        <f t="shared" si="16"/>
        <v>9</v>
      </c>
      <c r="BD35" s="142">
        <f t="shared" si="16"/>
        <v>5</v>
      </c>
      <c r="BE35" s="142">
        <f t="shared" si="16"/>
        <v>8</v>
      </c>
      <c r="BF35" s="166">
        <f t="shared" si="16"/>
        <v>13</v>
      </c>
      <c r="BG35" s="389"/>
    </row>
    <row r="36" spans="1:59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17">SUM(AF31:AF35)</f>
        <v>6521</v>
      </c>
      <c r="AG36" s="401">
        <f t="shared" si="17"/>
        <v>6561</v>
      </c>
      <c r="AH36" s="401">
        <v>6239</v>
      </c>
      <c r="AI36" s="401">
        <f t="shared" ref="AI36" si="18">SUM(AI31:AI35)</f>
        <v>8180</v>
      </c>
      <c r="AJ36" s="574">
        <v>5622</v>
      </c>
      <c r="AK36" s="604">
        <v>5503</v>
      </c>
      <c r="AL36" s="615">
        <f t="shared" ref="AL36" si="19">SUM(AL31:AL35)</f>
        <v>6108</v>
      </c>
      <c r="AM36" s="401">
        <v>7021</v>
      </c>
      <c r="AN36" s="401"/>
      <c r="AO36" s="401"/>
      <c r="AP36" s="401"/>
      <c r="AQ36" s="401"/>
      <c r="AR36" s="401"/>
      <c r="AS36" s="401"/>
      <c r="AT36" s="401"/>
      <c r="AU36" s="401"/>
      <c r="AV36" s="401"/>
      <c r="AW36" s="325">
        <f t="shared" si="16"/>
        <v>1130</v>
      </c>
      <c r="AX36" s="142">
        <f t="shared" si="16"/>
        <v>347</v>
      </c>
      <c r="AY36" s="142">
        <f t="shared" si="16"/>
        <v>-1544</v>
      </c>
      <c r="AZ36" s="142">
        <f t="shared" si="16"/>
        <v>-1098</v>
      </c>
      <c r="BA36" s="142">
        <f t="shared" si="16"/>
        <v>-2620</v>
      </c>
      <c r="BB36" s="142">
        <f t="shared" si="16"/>
        <v>-1442</v>
      </c>
      <c r="BC36" s="142">
        <f t="shared" si="16"/>
        <v>-955</v>
      </c>
      <c r="BD36" s="142">
        <f t="shared" si="16"/>
        <v>-788</v>
      </c>
      <c r="BE36" s="142">
        <f t="shared" si="16"/>
        <v>-2839</v>
      </c>
      <c r="BF36" s="166">
        <f t="shared" si="16"/>
        <v>-2979</v>
      </c>
      <c r="BG36" s="389"/>
    </row>
    <row r="37" spans="1:59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574"/>
      <c r="AK37" s="604"/>
      <c r="AL37" s="615"/>
      <c r="AM37" s="401"/>
      <c r="AN37" s="401"/>
      <c r="AO37" s="401"/>
      <c r="AP37" s="401"/>
      <c r="AQ37" s="401"/>
      <c r="AR37" s="401"/>
      <c r="AS37" s="401"/>
      <c r="AT37" s="401"/>
      <c r="AU37" s="401"/>
      <c r="AV37" s="401"/>
      <c r="AW37" s="325"/>
      <c r="AX37" s="142"/>
      <c r="AY37" s="142"/>
      <c r="AZ37" s="142"/>
      <c r="BA37" s="142"/>
      <c r="BB37" s="142"/>
      <c r="BC37" s="142"/>
      <c r="BD37" s="142"/>
      <c r="BE37" s="142"/>
      <c r="BF37" s="166"/>
      <c r="BG37" s="389"/>
    </row>
    <row r="38" spans="1:59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574">
        <v>10363</v>
      </c>
      <c r="AK38" s="604">
        <v>9665</v>
      </c>
      <c r="AL38" s="615">
        <v>9491</v>
      </c>
      <c r="AM38" s="401">
        <v>9348</v>
      </c>
      <c r="AN38" s="401"/>
      <c r="AO38" s="401"/>
      <c r="AP38" s="401"/>
      <c r="AQ38" s="401"/>
      <c r="AR38" s="401"/>
      <c r="AS38" s="401"/>
      <c r="AT38" s="401"/>
      <c r="AU38" s="401"/>
      <c r="AV38" s="401"/>
      <c r="AW38" s="325">
        <f t="shared" ref="AW38:BF43" si="20">O38-C38</f>
        <v>-601</v>
      </c>
      <c r="AX38" s="142">
        <f t="shared" si="20"/>
        <v>508</v>
      </c>
      <c r="AY38" s="142">
        <f t="shared" si="20"/>
        <v>1735</v>
      </c>
      <c r="AZ38" s="142">
        <f t="shared" si="20"/>
        <v>1921</v>
      </c>
      <c r="BA38" s="142">
        <f t="shared" si="20"/>
        <v>3254</v>
      </c>
      <c r="BB38" s="142">
        <f t="shared" si="20"/>
        <v>3013</v>
      </c>
      <c r="BC38" s="142">
        <f t="shared" si="20"/>
        <v>3673</v>
      </c>
      <c r="BD38" s="142">
        <f t="shared" si="20"/>
        <v>5096</v>
      </c>
      <c r="BE38" s="142">
        <f t="shared" si="20"/>
        <v>5800</v>
      </c>
      <c r="BF38" s="166">
        <f t="shared" si="20"/>
        <v>5494</v>
      </c>
      <c r="BG38" s="389"/>
    </row>
    <row r="39" spans="1:59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574">
        <v>15178</v>
      </c>
      <c r="AK39" s="604">
        <v>15548</v>
      </c>
      <c r="AL39" s="615">
        <v>15113</v>
      </c>
      <c r="AM39" s="401">
        <v>15272</v>
      </c>
      <c r="AN39" s="401"/>
      <c r="AO39" s="401"/>
      <c r="AP39" s="401"/>
      <c r="AQ39" s="401"/>
      <c r="AR39" s="401"/>
      <c r="AS39" s="401"/>
      <c r="AT39" s="401"/>
      <c r="AU39" s="401"/>
      <c r="AV39" s="401"/>
      <c r="AW39" s="325">
        <f t="shared" si="20"/>
        <v>-123</v>
      </c>
      <c r="AX39" s="142">
        <f t="shared" si="20"/>
        <v>101</v>
      </c>
      <c r="AY39" s="142">
        <f t="shared" si="20"/>
        <v>705</v>
      </c>
      <c r="AZ39" s="142">
        <f t="shared" si="20"/>
        <v>119</v>
      </c>
      <c r="BA39" s="142">
        <f t="shared" si="20"/>
        <v>1394</v>
      </c>
      <c r="BB39" s="142">
        <f t="shared" si="20"/>
        <v>1378</v>
      </c>
      <c r="BC39" s="142">
        <f t="shared" si="20"/>
        <v>2768</v>
      </c>
      <c r="BD39" s="142">
        <f t="shared" si="20"/>
        <v>3885</v>
      </c>
      <c r="BE39" s="142">
        <f t="shared" si="20"/>
        <v>3829</v>
      </c>
      <c r="BF39" s="166">
        <f t="shared" si="20"/>
        <v>2967</v>
      </c>
      <c r="BG39" s="389"/>
    </row>
    <row r="40" spans="1:59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574">
        <v>848.89881463666029</v>
      </c>
      <c r="AK40" s="604">
        <v>848.42915635929376</v>
      </c>
      <c r="AL40" s="615">
        <v>823.67754351451913</v>
      </c>
      <c r="AM40" s="401">
        <v>876.38330494037473</v>
      </c>
      <c r="AN40" s="401"/>
      <c r="AO40" s="401"/>
      <c r="AP40" s="401"/>
      <c r="AQ40" s="401"/>
      <c r="AR40" s="401"/>
      <c r="AS40" s="401"/>
      <c r="AT40" s="401"/>
      <c r="AU40" s="401"/>
      <c r="AV40" s="401"/>
      <c r="AW40" s="325">
        <f t="shared" si="20"/>
        <v>29.22633366657999</v>
      </c>
      <c r="AX40" s="142">
        <f t="shared" si="20"/>
        <v>154.97515449755815</v>
      </c>
      <c r="AY40" s="142">
        <f t="shared" si="20"/>
        <v>436.10859073551887</v>
      </c>
      <c r="AZ40" s="142">
        <f t="shared" si="20"/>
        <v>538.48032507905646</v>
      </c>
      <c r="BA40" s="142">
        <f t="shared" si="20"/>
        <v>484.94167851340421</v>
      </c>
      <c r="BB40" s="142">
        <f t="shared" si="20"/>
        <v>478.82769739079197</v>
      </c>
      <c r="BC40" s="142">
        <f t="shared" si="20"/>
        <v>519.09076029315781</v>
      </c>
      <c r="BD40" s="142">
        <f t="shared" si="20"/>
        <v>485.3202386301831</v>
      </c>
      <c r="BE40" s="142">
        <f t="shared" si="20"/>
        <v>334.99424732544605</v>
      </c>
      <c r="BF40" s="166">
        <f t="shared" si="20"/>
        <v>303.90325353559865</v>
      </c>
      <c r="BG40" s="389"/>
    </row>
    <row r="41" spans="1:59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574">
        <v>47.101185363339631</v>
      </c>
      <c r="AK41" s="604">
        <v>46.570843640706308</v>
      </c>
      <c r="AL41" s="615">
        <v>44.322456485480906</v>
      </c>
      <c r="AM41" s="401">
        <v>47.616695059625215</v>
      </c>
      <c r="AN41" s="401"/>
      <c r="AO41" s="401"/>
      <c r="AP41" s="401"/>
      <c r="AQ41" s="401"/>
      <c r="AR41" s="401"/>
      <c r="AS41" s="401"/>
      <c r="AT41" s="401"/>
      <c r="AU41" s="401"/>
      <c r="AV41" s="401"/>
      <c r="AW41" s="325">
        <f t="shared" si="20"/>
        <v>0.7736663334200955</v>
      </c>
      <c r="AX41" s="142">
        <f t="shared" si="20"/>
        <v>7.0248455024419201</v>
      </c>
      <c r="AY41" s="142">
        <f t="shared" si="20"/>
        <v>22.891409264481275</v>
      </c>
      <c r="AZ41" s="142">
        <f t="shared" si="20"/>
        <v>29.519674920943537</v>
      </c>
      <c r="BA41" s="142">
        <f t="shared" si="20"/>
        <v>26.05832148659583</v>
      </c>
      <c r="BB41" s="142">
        <f t="shared" si="20"/>
        <v>25.172302609207918</v>
      </c>
      <c r="BC41" s="142">
        <f t="shared" si="20"/>
        <v>27.909239706842122</v>
      </c>
      <c r="BD41" s="142">
        <f t="shared" si="20"/>
        <v>26.67976136981693</v>
      </c>
      <c r="BE41" s="142">
        <f t="shared" si="20"/>
        <v>17.005752674553854</v>
      </c>
      <c r="BF41" s="166">
        <f t="shared" si="20"/>
        <v>17.096746464401278</v>
      </c>
      <c r="BG41" s="389"/>
    </row>
    <row r="42" spans="1:59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574"/>
      <c r="AK42" s="604"/>
      <c r="AL42" s="615"/>
      <c r="AM42" s="401"/>
      <c r="AN42" s="401"/>
      <c r="AO42" s="401"/>
      <c r="AP42" s="401"/>
      <c r="AQ42" s="401"/>
      <c r="AR42" s="401"/>
      <c r="AS42" s="401"/>
      <c r="AT42" s="401"/>
      <c r="AU42" s="401"/>
      <c r="AV42" s="401"/>
      <c r="AW42" s="325">
        <f t="shared" si="20"/>
        <v>4</v>
      </c>
      <c r="AX42" s="142">
        <f t="shared" si="20"/>
        <v>3</v>
      </c>
      <c r="AY42" s="142">
        <f t="shared" si="20"/>
        <v>-1</v>
      </c>
      <c r="AZ42" s="142">
        <f t="shared" si="20"/>
        <v>-1</v>
      </c>
      <c r="BA42" s="142">
        <f t="shared" si="20"/>
        <v>18</v>
      </c>
      <c r="BB42" s="142">
        <f t="shared" si="20"/>
        <v>19</v>
      </c>
      <c r="BC42" s="142">
        <f t="shared" si="20"/>
        <v>23</v>
      </c>
      <c r="BD42" s="142">
        <f t="shared" si="20"/>
        <v>21</v>
      </c>
      <c r="BE42" s="142">
        <f t="shared" si="20"/>
        <v>11</v>
      </c>
      <c r="BF42" s="166">
        <f t="shared" si="20"/>
        <v>13</v>
      </c>
      <c r="BG42" s="389"/>
    </row>
    <row r="43" spans="1:59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21">SUM(AF38:AF42)</f>
        <v>29315</v>
      </c>
      <c r="AG43" s="400">
        <f t="shared" si="21"/>
        <v>27656</v>
      </c>
      <c r="AH43" s="400">
        <v>27045</v>
      </c>
      <c r="AI43" s="400">
        <f t="shared" ref="AI43" si="22">SUM(AI38:AI42)</f>
        <v>27322</v>
      </c>
      <c r="AJ43" s="572">
        <v>26437</v>
      </c>
      <c r="AK43" s="602">
        <v>26108</v>
      </c>
      <c r="AL43" s="613">
        <f t="shared" ref="AL43" si="23">SUM(AL38:AL42)</f>
        <v>25472</v>
      </c>
      <c r="AM43" s="400">
        <v>25544</v>
      </c>
      <c r="AN43" s="400"/>
      <c r="AO43" s="400"/>
      <c r="AP43" s="400"/>
      <c r="AQ43" s="400"/>
      <c r="AR43" s="400"/>
      <c r="AS43" s="400"/>
      <c r="AT43" s="400"/>
      <c r="AU43" s="400"/>
      <c r="AV43" s="400"/>
      <c r="AW43" s="324">
        <f t="shared" si="20"/>
        <v>-690</v>
      </c>
      <c r="AX43" s="140">
        <f t="shared" si="20"/>
        <v>774</v>
      </c>
      <c r="AY43" s="140">
        <f t="shared" si="20"/>
        <v>2898</v>
      </c>
      <c r="AZ43" s="140">
        <f t="shared" si="20"/>
        <v>2607</v>
      </c>
      <c r="BA43" s="140">
        <f t="shared" si="20"/>
        <v>5177</v>
      </c>
      <c r="BB43" s="140">
        <f t="shared" si="20"/>
        <v>4914</v>
      </c>
      <c r="BC43" s="140">
        <f t="shared" si="20"/>
        <v>7011</v>
      </c>
      <c r="BD43" s="140">
        <f t="shared" si="20"/>
        <v>9514</v>
      </c>
      <c r="BE43" s="140">
        <f t="shared" si="20"/>
        <v>9992</v>
      </c>
      <c r="BF43" s="167">
        <f t="shared" si="20"/>
        <v>8795</v>
      </c>
      <c r="BG43" s="389"/>
    </row>
    <row r="44" spans="1:59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575"/>
      <c r="AK44" s="605"/>
      <c r="AL44" s="616"/>
      <c r="AM44" s="402"/>
      <c r="AN44" s="402"/>
      <c r="AO44" s="402"/>
      <c r="AP44" s="402"/>
      <c r="AQ44" s="402"/>
      <c r="AR44" s="402"/>
      <c r="AS44" s="402"/>
      <c r="AT44" s="402"/>
      <c r="AU44" s="402"/>
      <c r="AV44" s="402"/>
      <c r="AW44" s="326"/>
      <c r="AX44" s="149"/>
      <c r="AY44" s="149"/>
      <c r="AZ44" s="149"/>
      <c r="BA44" s="149"/>
      <c r="BB44" s="149"/>
      <c r="BC44" s="149"/>
      <c r="BD44" s="149"/>
      <c r="BE44" s="149"/>
      <c r="BF44" s="168"/>
      <c r="BG44" s="390"/>
    </row>
    <row r="45" spans="1:59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576">
        <v>1787157</v>
      </c>
      <c r="AK45" s="606">
        <v>2341209</v>
      </c>
      <c r="AL45" s="617">
        <v>3672225</v>
      </c>
      <c r="AM45" s="403">
        <v>3002774</v>
      </c>
      <c r="AN45" s="403"/>
      <c r="AO45" s="403"/>
      <c r="AP45" s="403"/>
      <c r="AQ45" s="403"/>
      <c r="AR45" s="403"/>
      <c r="AS45" s="403"/>
      <c r="AT45" s="403"/>
      <c r="AU45" s="403"/>
      <c r="AV45" s="403"/>
      <c r="AW45" s="327">
        <f t="shared" ref="AW45:BF50" si="24">O45-C45</f>
        <v>56402</v>
      </c>
      <c r="AX45" s="150">
        <f t="shared" si="24"/>
        <v>-346272</v>
      </c>
      <c r="AY45" s="150">
        <f t="shared" si="24"/>
        <v>-315835</v>
      </c>
      <c r="AZ45" s="150">
        <f t="shared" si="24"/>
        <v>282874</v>
      </c>
      <c r="BA45" s="150">
        <f t="shared" si="24"/>
        <v>282651</v>
      </c>
      <c r="BB45" s="150">
        <f t="shared" si="24"/>
        <v>361670</v>
      </c>
      <c r="BC45" s="150">
        <f t="shared" si="24"/>
        <v>343951</v>
      </c>
      <c r="BD45" s="150">
        <f t="shared" si="24"/>
        <v>450538</v>
      </c>
      <c r="BE45" s="150">
        <f t="shared" si="24"/>
        <v>468441</v>
      </c>
      <c r="BF45" s="169">
        <f t="shared" si="24"/>
        <v>-118137</v>
      </c>
      <c r="BG45" s="390"/>
    </row>
    <row r="46" spans="1:59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576">
        <v>1379738</v>
      </c>
      <c r="AK46" s="606">
        <v>1846694</v>
      </c>
      <c r="AL46" s="617">
        <v>2641063</v>
      </c>
      <c r="AM46" s="403">
        <v>2320965</v>
      </c>
      <c r="AN46" s="403"/>
      <c r="AO46" s="403"/>
      <c r="AP46" s="403"/>
      <c r="AQ46" s="403"/>
      <c r="AR46" s="403"/>
      <c r="AS46" s="403"/>
      <c r="AT46" s="403"/>
      <c r="AU46" s="403"/>
      <c r="AV46" s="403"/>
      <c r="AW46" s="327">
        <f t="shared" si="24"/>
        <v>-52493</v>
      </c>
      <c r="AX46" s="150">
        <f t="shared" si="24"/>
        <v>-252082</v>
      </c>
      <c r="AY46" s="150">
        <f t="shared" si="24"/>
        <v>-232067</v>
      </c>
      <c r="AZ46" s="150">
        <f t="shared" si="24"/>
        <v>127198</v>
      </c>
      <c r="BA46" s="150">
        <f t="shared" si="24"/>
        <v>281981</v>
      </c>
      <c r="BB46" s="150">
        <f t="shared" si="24"/>
        <v>280171</v>
      </c>
      <c r="BC46" s="150">
        <f t="shared" si="24"/>
        <v>280892</v>
      </c>
      <c r="BD46" s="150">
        <f t="shared" si="24"/>
        <v>147112</v>
      </c>
      <c r="BE46" s="150">
        <f t="shared" si="24"/>
        <v>146484</v>
      </c>
      <c r="BF46" s="169">
        <f t="shared" si="24"/>
        <v>-206705</v>
      </c>
      <c r="BG46" s="390"/>
    </row>
    <row r="47" spans="1:59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576">
        <v>1231917.0331558152</v>
      </c>
      <c r="AK47" s="606">
        <v>1263774.568966988</v>
      </c>
      <c r="AL47" s="617">
        <v>1702709.4443399052</v>
      </c>
      <c r="AM47" s="403">
        <v>1094759.2448892675</v>
      </c>
      <c r="AN47" s="403"/>
      <c r="AO47" s="403"/>
      <c r="AP47" s="403"/>
      <c r="AQ47" s="403"/>
      <c r="AR47" s="403"/>
      <c r="AS47" s="403"/>
      <c r="AT47" s="403"/>
      <c r="AU47" s="403"/>
      <c r="AV47" s="403"/>
      <c r="AW47" s="327">
        <f t="shared" si="24"/>
        <v>219527.65749838296</v>
      </c>
      <c r="AX47" s="150">
        <f t="shared" si="24"/>
        <v>644200.40588761424</v>
      </c>
      <c r="AY47" s="150">
        <f t="shared" si="24"/>
        <v>117250.14184178482</v>
      </c>
      <c r="AZ47" s="150">
        <f t="shared" si="24"/>
        <v>43725.509768342134</v>
      </c>
      <c r="BA47" s="150">
        <f t="shared" si="24"/>
        <v>65055.859918019269</v>
      </c>
      <c r="BB47" s="150">
        <f t="shared" si="24"/>
        <v>17914.583171430626</v>
      </c>
      <c r="BC47" s="150">
        <f t="shared" si="24"/>
        <v>-190326.40419530845</v>
      </c>
      <c r="BD47" s="150">
        <f t="shared" si="24"/>
        <v>-24712.217647184734</v>
      </c>
      <c r="BE47" s="150">
        <f t="shared" si="24"/>
        <v>45229.507826866815</v>
      </c>
      <c r="BF47" s="169">
        <f t="shared" si="24"/>
        <v>-439365.7669884857</v>
      </c>
      <c r="BG47" s="390"/>
    </row>
    <row r="48" spans="1:59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576">
        <v>68352.966844184848</v>
      </c>
      <c r="AK48" s="606">
        <v>69369.431033012035</v>
      </c>
      <c r="AL48" s="617">
        <v>91623.555660094949</v>
      </c>
      <c r="AM48" s="403">
        <v>59481.755110732534</v>
      </c>
      <c r="AN48" s="403"/>
      <c r="AO48" s="403"/>
      <c r="AP48" s="403"/>
      <c r="AQ48" s="403"/>
      <c r="AR48" s="403"/>
      <c r="AS48" s="403"/>
      <c r="AT48" s="403"/>
      <c r="AU48" s="403"/>
      <c r="AV48" s="403"/>
      <c r="AW48" s="327">
        <f t="shared" si="24"/>
        <v>11116.342501617153</v>
      </c>
      <c r="AX48" s="150">
        <f t="shared" si="24"/>
        <v>33357.594112385792</v>
      </c>
      <c r="AY48" s="150">
        <f t="shared" si="24"/>
        <v>5077.8581582152838</v>
      </c>
      <c r="AZ48" s="150">
        <f t="shared" si="24"/>
        <v>1937.4902316578882</v>
      </c>
      <c r="BA48" s="150">
        <f t="shared" si="24"/>
        <v>2680.1400819807168</v>
      </c>
      <c r="BB48" s="150">
        <f t="shared" si="24"/>
        <v>-667.58317143056047</v>
      </c>
      <c r="BC48" s="150">
        <f t="shared" si="24"/>
        <v>-12707.595804691664</v>
      </c>
      <c r="BD48" s="150">
        <f t="shared" si="24"/>
        <v>-2133.7823528152512</v>
      </c>
      <c r="BE48" s="150">
        <f t="shared" si="24"/>
        <v>924.49217313314148</v>
      </c>
      <c r="BF48" s="169">
        <f t="shared" si="24"/>
        <v>-24480.233011514305</v>
      </c>
      <c r="BG48" s="390"/>
    </row>
    <row r="49" spans="1:59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576"/>
      <c r="AK49" s="606"/>
      <c r="AL49" s="617"/>
      <c r="AM49" s="403"/>
      <c r="AN49" s="403"/>
      <c r="AO49" s="403"/>
      <c r="AP49" s="403"/>
      <c r="AQ49" s="403"/>
      <c r="AR49" s="403"/>
      <c r="AS49" s="403"/>
      <c r="AT49" s="403"/>
      <c r="AU49" s="403"/>
      <c r="AV49" s="403"/>
      <c r="AW49" s="327">
        <f t="shared" si="24"/>
        <v>1272</v>
      </c>
      <c r="AX49" s="150">
        <f t="shared" si="24"/>
        <v>2325</v>
      </c>
      <c r="AY49" s="150">
        <f t="shared" si="24"/>
        <v>3808</v>
      </c>
      <c r="AZ49" s="150">
        <f t="shared" si="24"/>
        <v>1146</v>
      </c>
      <c r="BA49" s="150">
        <f t="shared" si="24"/>
        <v>131753</v>
      </c>
      <c r="BB49" s="150">
        <f t="shared" si="24"/>
        <v>159775</v>
      </c>
      <c r="BC49" s="150">
        <f t="shared" si="24"/>
        <v>113214</v>
      </c>
      <c r="BD49" s="150">
        <f t="shared" si="24"/>
        <v>80939</v>
      </c>
      <c r="BE49" s="150">
        <f t="shared" si="24"/>
        <v>116432</v>
      </c>
      <c r="BF49" s="169">
        <f t="shared" si="24"/>
        <v>183880</v>
      </c>
      <c r="BG49" s="390"/>
    </row>
    <row r="50" spans="1:59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25">SUM(AF45:AF49)</f>
        <v>5210044</v>
      </c>
      <c r="AG50" s="403">
        <f t="shared" si="25"/>
        <v>5456248</v>
      </c>
      <c r="AH50" s="403">
        <v>5136877</v>
      </c>
      <c r="AI50" s="403">
        <f t="shared" ref="AI50" si="26">SUM(AI45:AI49)</f>
        <v>4898754</v>
      </c>
      <c r="AJ50" s="576">
        <v>4467165.0000000009</v>
      </c>
      <c r="AK50" s="606">
        <v>5521047.0000000009</v>
      </c>
      <c r="AL50" s="617">
        <f t="shared" ref="AL50" si="27">SUM(AL45:AL49)</f>
        <v>8107621</v>
      </c>
      <c r="AM50" s="403">
        <v>6477980</v>
      </c>
      <c r="AN50" s="403"/>
      <c r="AO50" s="403"/>
      <c r="AP50" s="403"/>
      <c r="AQ50" s="403"/>
      <c r="AR50" s="403"/>
      <c r="AS50" s="403"/>
      <c r="AT50" s="403"/>
      <c r="AU50" s="403"/>
      <c r="AV50" s="403"/>
      <c r="AW50" s="327">
        <f t="shared" si="24"/>
        <v>235825</v>
      </c>
      <c r="AX50" s="150">
        <f t="shared" si="24"/>
        <v>81529</v>
      </c>
      <c r="AY50" s="150">
        <f t="shared" si="24"/>
        <v>-421766</v>
      </c>
      <c r="AZ50" s="150">
        <f t="shared" si="24"/>
        <v>456881</v>
      </c>
      <c r="BA50" s="150">
        <f t="shared" si="24"/>
        <v>764121</v>
      </c>
      <c r="BB50" s="150">
        <f t="shared" si="24"/>
        <v>818863</v>
      </c>
      <c r="BC50" s="150">
        <f t="shared" si="24"/>
        <v>535023</v>
      </c>
      <c r="BD50" s="150">
        <f t="shared" si="24"/>
        <v>651743.00000000093</v>
      </c>
      <c r="BE50" s="150">
        <f t="shared" si="24"/>
        <v>777511</v>
      </c>
      <c r="BF50" s="169">
        <f t="shared" si="24"/>
        <v>-604808</v>
      </c>
      <c r="BG50" s="390"/>
    </row>
    <row r="51" spans="1:59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576"/>
      <c r="AK51" s="606"/>
      <c r="AL51" s="617"/>
      <c r="AM51" s="403"/>
      <c r="AN51" s="403"/>
      <c r="AO51" s="403"/>
      <c r="AP51" s="403"/>
      <c r="AQ51" s="403"/>
      <c r="AR51" s="403"/>
      <c r="AS51" s="403"/>
      <c r="AT51" s="403"/>
      <c r="AU51" s="403"/>
      <c r="AV51" s="403"/>
      <c r="AW51" s="327"/>
      <c r="AX51" s="150"/>
      <c r="AY51" s="150"/>
      <c r="AZ51" s="150"/>
      <c r="BA51" s="150"/>
      <c r="BB51" s="150"/>
      <c r="BC51" s="150"/>
      <c r="BD51" s="150"/>
      <c r="BE51" s="150"/>
      <c r="BF51" s="169"/>
      <c r="BG51" s="390"/>
    </row>
    <row r="52" spans="1:59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576">
        <v>772711</v>
      </c>
      <c r="AK52" s="606">
        <v>788170</v>
      </c>
      <c r="AL52" s="617">
        <v>1012531</v>
      </c>
      <c r="AM52" s="403">
        <v>1362230</v>
      </c>
      <c r="AN52" s="403"/>
      <c r="AO52" s="403"/>
      <c r="AP52" s="403"/>
      <c r="AQ52" s="403"/>
      <c r="AR52" s="403"/>
      <c r="AS52" s="403"/>
      <c r="AT52" s="403"/>
      <c r="AU52" s="403"/>
      <c r="AV52" s="403"/>
      <c r="AW52" s="327">
        <f t="shared" ref="AW52:BF57" si="28">O52-C52</f>
        <v>301878</v>
      </c>
      <c r="AX52" s="150">
        <f t="shared" si="28"/>
        <v>390345</v>
      </c>
      <c r="AY52" s="150">
        <f t="shared" si="28"/>
        <v>381047</v>
      </c>
      <c r="AZ52" s="150">
        <f t="shared" si="28"/>
        <v>641369</v>
      </c>
      <c r="BA52" s="150">
        <f t="shared" si="28"/>
        <v>506814</v>
      </c>
      <c r="BB52" s="150">
        <f t="shared" si="28"/>
        <v>748260</v>
      </c>
      <c r="BC52" s="150">
        <f t="shared" si="28"/>
        <v>1022339</v>
      </c>
      <c r="BD52" s="150">
        <f t="shared" si="28"/>
        <v>1209766</v>
      </c>
      <c r="BE52" s="150">
        <f t="shared" si="28"/>
        <v>782173</v>
      </c>
      <c r="BF52" s="169">
        <f t="shared" si="28"/>
        <v>591680</v>
      </c>
      <c r="BG52" s="390"/>
    </row>
    <row r="53" spans="1:59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576">
        <v>1023622</v>
      </c>
      <c r="AK53" s="606">
        <v>1133642</v>
      </c>
      <c r="AL53" s="617">
        <v>1440225</v>
      </c>
      <c r="AM53" s="403">
        <v>1821320</v>
      </c>
      <c r="AN53" s="403"/>
      <c r="AO53" s="403"/>
      <c r="AP53" s="403"/>
      <c r="AQ53" s="403"/>
      <c r="AR53" s="403"/>
      <c r="AS53" s="403"/>
      <c r="AT53" s="403"/>
      <c r="AU53" s="403"/>
      <c r="AV53" s="403"/>
      <c r="AW53" s="327">
        <f t="shared" si="28"/>
        <v>81824</v>
      </c>
      <c r="AX53" s="150">
        <f t="shared" si="28"/>
        <v>-55912</v>
      </c>
      <c r="AY53" s="150">
        <f t="shared" si="28"/>
        <v>22444</v>
      </c>
      <c r="AZ53" s="150">
        <f t="shared" si="28"/>
        <v>439122</v>
      </c>
      <c r="BA53" s="150">
        <f t="shared" si="28"/>
        <v>316511</v>
      </c>
      <c r="BB53" s="150">
        <f t="shared" si="28"/>
        <v>533092</v>
      </c>
      <c r="BC53" s="150">
        <f t="shared" si="28"/>
        <v>637782</v>
      </c>
      <c r="BD53" s="150">
        <f t="shared" si="28"/>
        <v>703382</v>
      </c>
      <c r="BE53" s="150">
        <f t="shared" si="28"/>
        <v>330795</v>
      </c>
      <c r="BF53" s="169">
        <f t="shared" si="28"/>
        <v>232612</v>
      </c>
      <c r="BG53" s="390"/>
    </row>
    <row r="54" spans="1:59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576">
        <v>329638.02095859818</v>
      </c>
      <c r="AK54" s="606">
        <v>1309551.8247888766</v>
      </c>
      <c r="AL54" s="617">
        <v>881422.27378864982</v>
      </c>
      <c r="AM54" s="403">
        <v>580568.84625212941</v>
      </c>
      <c r="AN54" s="403"/>
      <c r="AO54" s="403"/>
      <c r="AP54" s="403"/>
      <c r="AQ54" s="403"/>
      <c r="AR54" s="403"/>
      <c r="AS54" s="403"/>
      <c r="AT54" s="403"/>
      <c r="AU54" s="403"/>
      <c r="AV54" s="403"/>
      <c r="AW54" s="327">
        <f t="shared" si="28"/>
        <v>271889.60307797242</v>
      </c>
      <c r="AX54" s="150">
        <f t="shared" si="28"/>
        <v>366392.38350765983</v>
      </c>
      <c r="AY54" s="150">
        <f t="shared" si="28"/>
        <v>563213.37250864366</v>
      </c>
      <c r="AZ54" s="150">
        <f t="shared" si="28"/>
        <v>485598.24447229633</v>
      </c>
      <c r="BA54" s="150">
        <f t="shared" si="28"/>
        <v>317464.42076839297</v>
      </c>
      <c r="BB54" s="150">
        <f t="shared" si="28"/>
        <v>286766.25505575468</v>
      </c>
      <c r="BC54" s="150">
        <f t="shared" si="28"/>
        <v>341176.53913260018</v>
      </c>
      <c r="BD54" s="150">
        <f t="shared" si="28"/>
        <v>269673.54129774461</v>
      </c>
      <c r="BE54" s="150">
        <f t="shared" si="28"/>
        <v>257197.04462204163</v>
      </c>
      <c r="BF54" s="169">
        <f t="shared" si="28"/>
        <v>217018.61330234987</v>
      </c>
      <c r="BG54" s="390"/>
    </row>
    <row r="55" spans="1:59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576">
        <v>18289.979041401821</v>
      </c>
      <c r="AK55" s="606">
        <v>71882.175211123438</v>
      </c>
      <c r="AL55" s="617">
        <v>47429.726211350127</v>
      </c>
      <c r="AM55" s="403">
        <v>31544.153747870529</v>
      </c>
      <c r="AN55" s="403"/>
      <c r="AO55" s="403"/>
      <c r="AP55" s="403"/>
      <c r="AQ55" s="403"/>
      <c r="AR55" s="403"/>
      <c r="AS55" s="403"/>
      <c r="AT55" s="403"/>
      <c r="AU55" s="403"/>
      <c r="AV55" s="403"/>
      <c r="AW55" s="327">
        <f t="shared" si="28"/>
        <v>15129.396922027607</v>
      </c>
      <c r="AX55" s="150">
        <f t="shared" si="28"/>
        <v>19566.61649234009</v>
      </c>
      <c r="AY55" s="150">
        <f t="shared" si="28"/>
        <v>30506.627491356234</v>
      </c>
      <c r="AZ55" s="150">
        <f t="shared" si="28"/>
        <v>26919.755527703757</v>
      </c>
      <c r="BA55" s="150">
        <f t="shared" si="28"/>
        <v>17372.579231606993</v>
      </c>
      <c r="BB55" s="150">
        <f t="shared" si="28"/>
        <v>15410.744944245311</v>
      </c>
      <c r="BC55" s="150">
        <f t="shared" si="28"/>
        <v>18832.460867399845</v>
      </c>
      <c r="BD55" s="150">
        <f t="shared" si="28"/>
        <v>15006.458702255362</v>
      </c>
      <c r="BE55" s="150">
        <f t="shared" si="28"/>
        <v>13950.955377958375</v>
      </c>
      <c r="BF55" s="169">
        <f t="shared" si="28"/>
        <v>12167.386697650114</v>
      </c>
      <c r="BG55" s="390"/>
    </row>
    <row r="56" spans="1:59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576"/>
      <c r="AK56" s="606"/>
      <c r="AL56" s="617"/>
      <c r="AM56" s="403"/>
      <c r="AN56" s="403"/>
      <c r="AO56" s="403"/>
      <c r="AP56" s="403"/>
      <c r="AQ56" s="403"/>
      <c r="AR56" s="403"/>
      <c r="AS56" s="403"/>
      <c r="AT56" s="403"/>
      <c r="AU56" s="403"/>
      <c r="AV56" s="403"/>
      <c r="AW56" s="327">
        <f t="shared" si="28"/>
        <v>166</v>
      </c>
      <c r="AX56" s="150">
        <f t="shared" si="28"/>
        <v>283</v>
      </c>
      <c r="AY56" s="150">
        <f t="shared" si="28"/>
        <v>1352</v>
      </c>
      <c r="AZ56" s="150">
        <f t="shared" si="28"/>
        <v>3528</v>
      </c>
      <c r="BA56" s="150">
        <f t="shared" si="28"/>
        <v>52877</v>
      </c>
      <c r="BB56" s="150">
        <f t="shared" si="28"/>
        <v>49472</v>
      </c>
      <c r="BC56" s="150">
        <f t="shared" si="28"/>
        <v>49809</v>
      </c>
      <c r="BD56" s="150">
        <f t="shared" si="28"/>
        <v>46467</v>
      </c>
      <c r="BE56" s="150">
        <f t="shared" si="28"/>
        <v>43096</v>
      </c>
      <c r="BF56" s="169">
        <f t="shared" si="28"/>
        <v>47052</v>
      </c>
      <c r="BG56" s="390"/>
    </row>
    <row r="57" spans="1:59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29">SUM(AF52:AF56)</f>
        <v>2881177</v>
      </c>
      <c r="AG57" s="403">
        <f t="shared" si="29"/>
        <v>2664079</v>
      </c>
      <c r="AH57" s="403">
        <v>2408815</v>
      </c>
      <c r="AI57" s="403">
        <f t="shared" ref="AI57" si="30">SUM(AI52:AI56)</f>
        <v>2895180</v>
      </c>
      <c r="AJ57" s="576">
        <v>2144261</v>
      </c>
      <c r="AK57" s="606">
        <v>3303246.0000000005</v>
      </c>
      <c r="AL57" s="617">
        <f t="shared" ref="AL57" si="31">SUM(AL52:AL56)</f>
        <v>3381607.9999999995</v>
      </c>
      <c r="AM57" s="403">
        <v>3795663</v>
      </c>
      <c r="AN57" s="403"/>
      <c r="AO57" s="403"/>
      <c r="AP57" s="403"/>
      <c r="AQ57" s="403"/>
      <c r="AR57" s="403"/>
      <c r="AS57" s="403"/>
      <c r="AT57" s="403"/>
      <c r="AU57" s="403"/>
      <c r="AV57" s="403"/>
      <c r="AW57" s="327">
        <f t="shared" si="28"/>
        <v>670887</v>
      </c>
      <c r="AX57" s="150">
        <f t="shared" si="28"/>
        <v>720674.99999999953</v>
      </c>
      <c r="AY57" s="150">
        <f t="shared" si="28"/>
        <v>998563</v>
      </c>
      <c r="AZ57" s="150">
        <f t="shared" si="28"/>
        <v>1596536.9999999998</v>
      </c>
      <c r="BA57" s="150">
        <f t="shared" si="28"/>
        <v>1211039</v>
      </c>
      <c r="BB57" s="150">
        <f t="shared" si="28"/>
        <v>1633001</v>
      </c>
      <c r="BC57" s="150">
        <f t="shared" si="28"/>
        <v>2069939.0000000002</v>
      </c>
      <c r="BD57" s="150">
        <f t="shared" si="28"/>
        <v>2244295</v>
      </c>
      <c r="BE57" s="150">
        <f t="shared" si="28"/>
        <v>1427212.0000000002</v>
      </c>
      <c r="BF57" s="169">
        <f t="shared" si="28"/>
        <v>1100530</v>
      </c>
      <c r="BG57" s="390"/>
    </row>
    <row r="58" spans="1:59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576"/>
      <c r="AK58" s="606"/>
      <c r="AL58" s="617"/>
      <c r="AM58" s="403"/>
      <c r="AN58" s="403"/>
      <c r="AO58" s="403"/>
      <c r="AP58" s="403"/>
      <c r="AQ58" s="403"/>
      <c r="AR58" s="403"/>
      <c r="AS58" s="403"/>
      <c r="AT58" s="403"/>
      <c r="AU58" s="403"/>
      <c r="AV58" s="403"/>
      <c r="AW58" s="327"/>
      <c r="AX58" s="150"/>
      <c r="AY58" s="150"/>
      <c r="AZ58" s="150"/>
      <c r="BA58" s="150"/>
      <c r="BB58" s="150"/>
      <c r="BC58" s="150"/>
      <c r="BD58" s="150"/>
      <c r="BE58" s="150"/>
      <c r="BF58" s="169"/>
      <c r="BG58" s="390"/>
    </row>
    <row r="59" spans="1:59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576">
        <v>6006818</v>
      </c>
      <c r="AK59" s="606">
        <v>5600514</v>
      </c>
      <c r="AL59" s="617">
        <v>5400707</v>
      </c>
      <c r="AM59" s="403">
        <v>5593671</v>
      </c>
      <c r="AN59" s="403"/>
      <c r="AO59" s="403"/>
      <c r="AP59" s="403"/>
      <c r="AQ59" s="403"/>
      <c r="AR59" s="403"/>
      <c r="AS59" s="403"/>
      <c r="AT59" s="403"/>
      <c r="AU59" s="403"/>
      <c r="AV59" s="403"/>
      <c r="AW59" s="327">
        <f t="shared" ref="AW59:BF64" si="32">O59-C59</f>
        <v>-52249</v>
      </c>
      <c r="AX59" s="150">
        <f t="shared" si="32"/>
        <v>252196</v>
      </c>
      <c r="AY59" s="150">
        <f t="shared" si="32"/>
        <v>821564</v>
      </c>
      <c r="AZ59" s="150">
        <f t="shared" si="32"/>
        <v>1009041</v>
      </c>
      <c r="BA59" s="150">
        <f t="shared" si="32"/>
        <v>1966400</v>
      </c>
      <c r="BB59" s="150">
        <f t="shared" si="32"/>
        <v>2211423</v>
      </c>
      <c r="BC59" s="150">
        <f t="shared" si="32"/>
        <v>2835826</v>
      </c>
      <c r="BD59" s="150">
        <f t="shared" si="32"/>
        <v>3696642</v>
      </c>
      <c r="BE59" s="150">
        <f t="shared" si="32"/>
        <v>4259767</v>
      </c>
      <c r="BF59" s="169">
        <f t="shared" si="32"/>
        <v>4626448</v>
      </c>
      <c r="BG59" s="390"/>
    </row>
    <row r="60" spans="1:59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576">
        <v>23259213</v>
      </c>
      <c r="AK60" s="606">
        <v>22885911</v>
      </c>
      <c r="AL60" s="617">
        <v>22681741</v>
      </c>
      <c r="AM60" s="403">
        <v>22875029</v>
      </c>
      <c r="AN60" s="403"/>
      <c r="AO60" s="403"/>
      <c r="AP60" s="403"/>
      <c r="AQ60" s="403"/>
      <c r="AR60" s="403"/>
      <c r="AS60" s="403"/>
      <c r="AT60" s="403"/>
      <c r="AU60" s="403"/>
      <c r="AV60" s="403"/>
      <c r="AW60" s="327">
        <f t="shared" si="32"/>
        <v>613281</v>
      </c>
      <c r="AX60" s="150">
        <f t="shared" si="32"/>
        <v>504089</v>
      </c>
      <c r="AY60" s="150">
        <f t="shared" si="32"/>
        <v>498887</v>
      </c>
      <c r="AZ60" s="150">
        <f t="shared" si="32"/>
        <v>549435</v>
      </c>
      <c r="BA60" s="150">
        <f t="shared" si="32"/>
        <v>1676962</v>
      </c>
      <c r="BB60" s="150">
        <f t="shared" si="32"/>
        <v>2033151</v>
      </c>
      <c r="BC60" s="150">
        <f t="shared" si="32"/>
        <v>3482220</v>
      </c>
      <c r="BD60" s="150">
        <f t="shared" si="32"/>
        <v>4572940</v>
      </c>
      <c r="BE60" s="150">
        <f t="shared" si="32"/>
        <v>5486748</v>
      </c>
      <c r="BF60" s="169">
        <f t="shared" si="32"/>
        <v>5909366</v>
      </c>
      <c r="BG60" s="390"/>
    </row>
    <row r="61" spans="1:59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576">
        <v>1163094.646108916</v>
      </c>
      <c r="AK61" s="606">
        <v>1094004.3687622622</v>
      </c>
      <c r="AL61" s="617">
        <v>1435388.1239789592</v>
      </c>
      <c r="AM61" s="403">
        <v>1954472.2977001704</v>
      </c>
      <c r="AN61" s="403"/>
      <c r="AO61" s="403"/>
      <c r="AP61" s="403"/>
      <c r="AQ61" s="403"/>
      <c r="AR61" s="403"/>
      <c r="AS61" s="403"/>
      <c r="AT61" s="403"/>
      <c r="AU61" s="403"/>
      <c r="AV61" s="403"/>
      <c r="AW61" s="327">
        <f t="shared" si="32"/>
        <v>89932.182411719696</v>
      </c>
      <c r="AX61" s="150">
        <f t="shared" si="32"/>
        <v>404320.92422818718</v>
      </c>
      <c r="AY61" s="150">
        <f t="shared" si="32"/>
        <v>666736.69994034641</v>
      </c>
      <c r="AZ61" s="150">
        <f t="shared" si="32"/>
        <v>1007937.2654610737</v>
      </c>
      <c r="BA61" s="150">
        <f t="shared" si="32"/>
        <v>1008606.8972091505</v>
      </c>
      <c r="BB61" s="150">
        <f t="shared" si="32"/>
        <v>1097945.5348057421</v>
      </c>
      <c r="BC61" s="150">
        <f t="shared" si="32"/>
        <v>1142955.0065509123</v>
      </c>
      <c r="BD61" s="150">
        <f t="shared" si="32"/>
        <v>1007282.0235989237</v>
      </c>
      <c r="BE61" s="150">
        <f t="shared" si="32"/>
        <v>948258.05638692027</v>
      </c>
      <c r="BF61" s="169">
        <f t="shared" si="32"/>
        <v>1129273.8286323724</v>
      </c>
      <c r="BG61" s="390"/>
    </row>
    <row r="62" spans="1:59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576">
        <v>64534.353891084007</v>
      </c>
      <c r="AK62" s="606">
        <v>60050.631237737784</v>
      </c>
      <c r="AL62" s="617">
        <v>77238.876021040924</v>
      </c>
      <c r="AM62" s="403">
        <v>106192.70229982965</v>
      </c>
      <c r="AN62" s="403"/>
      <c r="AO62" s="403"/>
      <c r="AP62" s="403"/>
      <c r="AQ62" s="403"/>
      <c r="AR62" s="403"/>
      <c r="AS62" s="403"/>
      <c r="AT62" s="403"/>
      <c r="AU62" s="403"/>
      <c r="AV62" s="403"/>
      <c r="AW62" s="327">
        <f t="shared" si="32"/>
        <v>4471.8175882803771</v>
      </c>
      <c r="AX62" s="150">
        <f t="shared" si="32"/>
        <v>21273.075771812757</v>
      </c>
      <c r="AY62" s="150">
        <f t="shared" si="32"/>
        <v>35756.300059653535</v>
      </c>
      <c r="AZ62" s="150">
        <f t="shared" si="32"/>
        <v>55728.734538926459</v>
      </c>
      <c r="BA62" s="150">
        <f t="shared" si="32"/>
        <v>55039.102790849647</v>
      </c>
      <c r="BB62" s="150">
        <f t="shared" si="32"/>
        <v>59172.465194257624</v>
      </c>
      <c r="BC62" s="150">
        <f t="shared" si="32"/>
        <v>62882.993449087939</v>
      </c>
      <c r="BD62" s="150">
        <f t="shared" si="32"/>
        <v>55972.976401076288</v>
      </c>
      <c r="BE62" s="150">
        <f t="shared" si="32"/>
        <v>51146.943613079806</v>
      </c>
      <c r="BF62" s="169">
        <f t="shared" si="32"/>
        <v>63300.171367627438</v>
      </c>
      <c r="BG62" s="390"/>
    </row>
    <row r="63" spans="1:59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576"/>
      <c r="AK63" s="606"/>
      <c r="AL63" s="617"/>
      <c r="AM63" s="403"/>
      <c r="AN63" s="403"/>
      <c r="AO63" s="403"/>
      <c r="AP63" s="403"/>
      <c r="AQ63" s="403"/>
      <c r="AR63" s="403"/>
      <c r="AS63" s="403"/>
      <c r="AT63" s="403"/>
      <c r="AU63" s="403"/>
      <c r="AV63" s="403"/>
      <c r="AW63" s="327">
        <f t="shared" si="32"/>
        <v>1201</v>
      </c>
      <c r="AX63" s="150">
        <f t="shared" si="32"/>
        <v>1171</v>
      </c>
      <c r="AY63" s="150">
        <f t="shared" si="32"/>
        <v>4201</v>
      </c>
      <c r="AZ63" s="150">
        <f t="shared" si="32"/>
        <v>5179</v>
      </c>
      <c r="BA63" s="150">
        <f t="shared" si="32"/>
        <v>151374</v>
      </c>
      <c r="BB63" s="150">
        <f t="shared" si="32"/>
        <v>152654</v>
      </c>
      <c r="BC63" s="150">
        <f t="shared" si="32"/>
        <v>115092</v>
      </c>
      <c r="BD63" s="150">
        <f t="shared" si="32"/>
        <v>111325</v>
      </c>
      <c r="BE63" s="150">
        <f t="shared" si="32"/>
        <v>97148</v>
      </c>
      <c r="BF63" s="169">
        <f t="shared" si="32"/>
        <v>101160</v>
      </c>
      <c r="BG63" s="390"/>
    </row>
    <row r="64" spans="1:59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33">SUM(AF59:AF63)</f>
        <v>35671517</v>
      </c>
      <c r="AG64" s="403">
        <f t="shared" si="33"/>
        <v>34565090</v>
      </c>
      <c r="AH64" s="403">
        <v>34112552</v>
      </c>
      <c r="AI64" s="403">
        <f t="shared" ref="AI64" si="34">SUM(AI59:AI63)</f>
        <v>32623675</v>
      </c>
      <c r="AJ64" s="576">
        <v>30493660.000000004</v>
      </c>
      <c r="AK64" s="606">
        <v>29640480</v>
      </c>
      <c r="AL64" s="617">
        <f t="shared" ref="AL64" si="35">SUM(AL59:AL63)</f>
        <v>29595075</v>
      </c>
      <c r="AM64" s="403">
        <v>30529365</v>
      </c>
      <c r="AN64" s="403"/>
      <c r="AO64" s="403"/>
      <c r="AP64" s="403"/>
      <c r="AQ64" s="403"/>
      <c r="AR64" s="403"/>
      <c r="AS64" s="403"/>
      <c r="AT64" s="403"/>
      <c r="AU64" s="403"/>
      <c r="AV64" s="403"/>
      <c r="AW64" s="327">
        <f t="shared" si="32"/>
        <v>656637.00000000373</v>
      </c>
      <c r="AX64" s="150">
        <f t="shared" si="32"/>
        <v>1183050</v>
      </c>
      <c r="AY64" s="150">
        <f t="shared" si="32"/>
        <v>2027145</v>
      </c>
      <c r="AZ64" s="150">
        <f t="shared" si="32"/>
        <v>2627321</v>
      </c>
      <c r="BA64" s="150">
        <f t="shared" si="32"/>
        <v>4858382</v>
      </c>
      <c r="BB64" s="150">
        <f t="shared" si="32"/>
        <v>5554346</v>
      </c>
      <c r="BC64" s="150">
        <f t="shared" si="32"/>
        <v>7638976</v>
      </c>
      <c r="BD64" s="150">
        <f t="shared" si="32"/>
        <v>9444162</v>
      </c>
      <c r="BE64" s="150">
        <f t="shared" si="32"/>
        <v>10843068</v>
      </c>
      <c r="BF64" s="169">
        <f t="shared" si="32"/>
        <v>11829548</v>
      </c>
      <c r="BG64" s="390"/>
    </row>
    <row r="65" spans="1:59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576"/>
      <c r="AK65" s="606"/>
      <c r="AL65" s="617"/>
      <c r="AM65" s="403"/>
      <c r="AN65" s="403"/>
      <c r="AO65" s="403"/>
      <c r="AP65" s="403"/>
      <c r="AQ65" s="403"/>
      <c r="AR65" s="403"/>
      <c r="AS65" s="403"/>
      <c r="AT65" s="403"/>
      <c r="AU65" s="403"/>
      <c r="AV65" s="403"/>
      <c r="AW65" s="327"/>
      <c r="AX65" s="150"/>
      <c r="AY65" s="150"/>
      <c r="AZ65" s="150"/>
      <c r="BA65" s="150"/>
      <c r="BB65" s="150"/>
      <c r="BC65" s="150"/>
      <c r="BD65" s="150"/>
      <c r="BE65" s="150"/>
      <c r="BF65" s="169"/>
      <c r="BG65" s="390"/>
    </row>
    <row r="66" spans="1:59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36">AD45+AD52+AD59</f>
        <v>12775178</v>
      </c>
      <c r="AE66" s="403">
        <f t="shared" si="36"/>
        <v>12511120</v>
      </c>
      <c r="AF66" s="403">
        <f t="shared" si="36"/>
        <v>12027053</v>
      </c>
      <c r="AG66" s="403">
        <f t="shared" si="36"/>
        <v>11250962</v>
      </c>
      <c r="AH66" s="403">
        <v>10695277</v>
      </c>
      <c r="AI66" s="403">
        <f t="shared" ref="AI66:AI70" si="37">AI45+AI52+AI59</f>
        <v>9790786</v>
      </c>
      <c r="AJ66" s="576">
        <v>8566686</v>
      </c>
      <c r="AK66" s="606">
        <v>8729893</v>
      </c>
      <c r="AL66" s="617">
        <f t="shared" ref="AL66:AL70" si="38">AL45+AL52+AL59</f>
        <v>10085463</v>
      </c>
      <c r="AM66" s="403">
        <v>9958675</v>
      </c>
      <c r="AN66" s="403"/>
      <c r="AO66" s="403"/>
      <c r="AP66" s="403"/>
      <c r="AQ66" s="403"/>
      <c r="AR66" s="403"/>
      <c r="AS66" s="403"/>
      <c r="AT66" s="403"/>
      <c r="AU66" s="403"/>
      <c r="AV66" s="403"/>
      <c r="AW66" s="327">
        <f t="shared" ref="AW66:BF71" si="39">O66-C66</f>
        <v>306031</v>
      </c>
      <c r="AX66" s="150">
        <f t="shared" si="39"/>
        <v>296269</v>
      </c>
      <c r="AY66" s="150">
        <f t="shared" si="39"/>
        <v>886776</v>
      </c>
      <c r="AZ66" s="150">
        <f t="shared" si="39"/>
        <v>1933284</v>
      </c>
      <c r="BA66" s="150">
        <f t="shared" si="39"/>
        <v>2755865</v>
      </c>
      <c r="BB66" s="150">
        <f t="shared" si="39"/>
        <v>3321353</v>
      </c>
      <c r="BC66" s="150">
        <f t="shared" si="39"/>
        <v>4202116</v>
      </c>
      <c r="BD66" s="150">
        <f t="shared" si="39"/>
        <v>5356946</v>
      </c>
      <c r="BE66" s="150">
        <f t="shared" si="39"/>
        <v>5510381</v>
      </c>
      <c r="BF66" s="169">
        <f t="shared" si="39"/>
        <v>5099991</v>
      </c>
      <c r="BG66" s="390"/>
    </row>
    <row r="67" spans="1:59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36"/>
        <v>29162871</v>
      </c>
      <c r="AE67" s="403">
        <f t="shared" si="36"/>
        <v>29626487</v>
      </c>
      <c r="AF67" s="403">
        <f t="shared" si="36"/>
        <v>29662484</v>
      </c>
      <c r="AG67" s="403">
        <f t="shared" si="36"/>
        <v>29047318</v>
      </c>
      <c r="AH67" s="403">
        <v>28633595</v>
      </c>
      <c r="AI67" s="403">
        <f t="shared" si="37"/>
        <v>27496157</v>
      </c>
      <c r="AJ67" s="576">
        <v>25662573</v>
      </c>
      <c r="AK67" s="606">
        <v>25866247</v>
      </c>
      <c r="AL67" s="617">
        <f t="shared" si="38"/>
        <v>26763029</v>
      </c>
      <c r="AM67" s="403">
        <v>27017314</v>
      </c>
      <c r="AN67" s="403"/>
      <c r="AO67" s="403"/>
      <c r="AP67" s="403"/>
      <c r="AQ67" s="403"/>
      <c r="AR67" s="403"/>
      <c r="AS67" s="403"/>
      <c r="AT67" s="403"/>
      <c r="AU67" s="403"/>
      <c r="AV67" s="403"/>
      <c r="AW67" s="327">
        <f t="shared" si="39"/>
        <v>642612</v>
      </c>
      <c r="AX67" s="150">
        <f t="shared" si="39"/>
        <v>196095</v>
      </c>
      <c r="AY67" s="150">
        <f t="shared" si="39"/>
        <v>289264</v>
      </c>
      <c r="AZ67" s="150">
        <f t="shared" si="39"/>
        <v>1115755</v>
      </c>
      <c r="BA67" s="150">
        <f t="shared" si="39"/>
        <v>2275454</v>
      </c>
      <c r="BB67" s="150">
        <f t="shared" si="39"/>
        <v>2846414</v>
      </c>
      <c r="BC67" s="150">
        <f t="shared" si="39"/>
        <v>4400894</v>
      </c>
      <c r="BD67" s="150">
        <f t="shared" si="39"/>
        <v>5423434</v>
      </c>
      <c r="BE67" s="150">
        <f t="shared" si="39"/>
        <v>5964027</v>
      </c>
      <c r="BF67" s="169">
        <f t="shared" si="39"/>
        <v>5935273</v>
      </c>
      <c r="BG67" s="390"/>
    </row>
    <row r="68" spans="1:59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36"/>
        <v>1572019.2335282988</v>
      </c>
      <c r="AE68" s="403">
        <f t="shared" si="36"/>
        <v>1704412.6686715931</v>
      </c>
      <c r="AF68" s="403">
        <f t="shared" si="36"/>
        <v>1763957.0091804934</v>
      </c>
      <c r="AG68" s="403">
        <f t="shared" si="36"/>
        <v>1953122.2653166295</v>
      </c>
      <c r="AH68" s="403">
        <v>1925191.1319030249</v>
      </c>
      <c r="AI68" s="403">
        <f t="shared" si="37"/>
        <v>2578256.1345649837</v>
      </c>
      <c r="AJ68" s="576">
        <v>2724649.7002233295</v>
      </c>
      <c r="AK68" s="606">
        <v>3667330.7625181265</v>
      </c>
      <c r="AL68" s="617">
        <f t="shared" si="38"/>
        <v>4019519.8421075139</v>
      </c>
      <c r="AM68" s="403">
        <v>3629800.3888415676</v>
      </c>
      <c r="AN68" s="403"/>
      <c r="AO68" s="403"/>
      <c r="AP68" s="403"/>
      <c r="AQ68" s="403"/>
      <c r="AR68" s="403"/>
      <c r="AS68" s="403"/>
      <c r="AT68" s="403"/>
      <c r="AU68" s="403"/>
      <c r="AV68" s="403"/>
      <c r="AW68" s="327">
        <f t="shared" si="39"/>
        <v>581349.44298807485</v>
      </c>
      <c r="AX68" s="150">
        <f t="shared" si="39"/>
        <v>1414913.7136234613</v>
      </c>
      <c r="AY68" s="150">
        <f t="shared" si="39"/>
        <v>1347200.2142907751</v>
      </c>
      <c r="AZ68" s="150">
        <f t="shared" si="39"/>
        <v>1537261.0197017123</v>
      </c>
      <c r="BA68" s="150">
        <f t="shared" si="39"/>
        <v>1391127.1778955632</v>
      </c>
      <c r="BB68" s="150">
        <f t="shared" si="39"/>
        <v>1402626.3730329275</v>
      </c>
      <c r="BC68" s="150">
        <f t="shared" si="39"/>
        <v>1293805.1414882038</v>
      </c>
      <c r="BD68" s="150">
        <f t="shared" si="39"/>
        <v>1252243.3472494835</v>
      </c>
      <c r="BE68" s="150">
        <f t="shared" si="39"/>
        <v>1250684.6088358287</v>
      </c>
      <c r="BF68" s="169">
        <f t="shared" si="39"/>
        <v>906926.67494623689</v>
      </c>
      <c r="BG68" s="390"/>
    </row>
    <row r="69" spans="1:59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36"/>
        <v>88782.766471701354</v>
      </c>
      <c r="AE69" s="403">
        <f t="shared" si="36"/>
        <v>95093.331328406945</v>
      </c>
      <c r="AF69" s="403">
        <f t="shared" si="36"/>
        <v>96856.990819506434</v>
      </c>
      <c r="AG69" s="403">
        <f t="shared" si="36"/>
        <v>108624.73468337051</v>
      </c>
      <c r="AH69" s="403">
        <v>107085.86809697488</v>
      </c>
      <c r="AI69" s="403">
        <f t="shared" si="37"/>
        <v>141139.86543501611</v>
      </c>
      <c r="AJ69" s="576">
        <v>151177.29977667067</v>
      </c>
      <c r="AK69" s="606">
        <v>201302.23748187325</v>
      </c>
      <c r="AL69" s="617">
        <f t="shared" si="38"/>
        <v>216292.15789248599</v>
      </c>
      <c r="AM69" s="403">
        <v>197218.61115843273</v>
      </c>
      <c r="AN69" s="403"/>
      <c r="AO69" s="403"/>
      <c r="AP69" s="403"/>
      <c r="AQ69" s="403"/>
      <c r="AR69" s="403"/>
      <c r="AS69" s="403"/>
      <c r="AT69" s="403"/>
      <c r="AU69" s="403"/>
      <c r="AV69" s="403"/>
      <c r="AW69" s="327">
        <f t="shared" si="39"/>
        <v>30717.55701192515</v>
      </c>
      <c r="AX69" s="150">
        <f t="shared" si="39"/>
        <v>74197.286376538657</v>
      </c>
      <c r="AY69" s="150">
        <f t="shared" si="39"/>
        <v>71340.785709225049</v>
      </c>
      <c r="AZ69" s="150">
        <f t="shared" si="39"/>
        <v>84585.980298288079</v>
      </c>
      <c r="BA69" s="150">
        <f t="shared" si="39"/>
        <v>75091.822104437335</v>
      </c>
      <c r="BB69" s="150">
        <f t="shared" si="39"/>
        <v>73915.62696707237</v>
      </c>
      <c r="BC69" s="150">
        <f t="shared" si="39"/>
        <v>69007.858511796134</v>
      </c>
      <c r="BD69" s="150">
        <f t="shared" si="39"/>
        <v>68845.652750516398</v>
      </c>
      <c r="BE69" s="150">
        <f t="shared" si="39"/>
        <v>66022.391164171306</v>
      </c>
      <c r="BF69" s="169">
        <f t="shared" si="39"/>
        <v>50987.325053763241</v>
      </c>
      <c r="BG69" s="390"/>
    </row>
    <row r="70" spans="1:59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36"/>
        <v>214510</v>
      </c>
      <c r="AE70" s="403">
        <f t="shared" si="36"/>
        <v>216826</v>
      </c>
      <c r="AF70" s="403">
        <f t="shared" si="36"/>
        <v>212387</v>
      </c>
      <c r="AG70" s="403">
        <f t="shared" si="36"/>
        <v>325390</v>
      </c>
      <c r="AH70" s="403">
        <v>297095</v>
      </c>
      <c r="AI70" s="403">
        <f t="shared" si="37"/>
        <v>411270</v>
      </c>
      <c r="AJ70" s="576">
        <v>0</v>
      </c>
      <c r="AK70" s="606">
        <v>0</v>
      </c>
      <c r="AL70" s="617">
        <f t="shared" si="38"/>
        <v>0</v>
      </c>
      <c r="AM70" s="403">
        <v>0</v>
      </c>
      <c r="AN70" s="403"/>
      <c r="AO70" s="403"/>
      <c r="AP70" s="403"/>
      <c r="AQ70" s="403"/>
      <c r="AR70" s="403"/>
      <c r="AS70" s="403"/>
      <c r="AT70" s="403"/>
      <c r="AU70" s="403"/>
      <c r="AV70" s="403"/>
      <c r="AW70" s="327">
        <f t="shared" si="39"/>
        <v>2639</v>
      </c>
      <c r="AX70" s="150">
        <f t="shared" si="39"/>
        <v>3779</v>
      </c>
      <c r="AY70" s="150">
        <f t="shared" si="39"/>
        <v>9361</v>
      </c>
      <c r="AZ70" s="150">
        <f t="shared" si="39"/>
        <v>9853</v>
      </c>
      <c r="BA70" s="150">
        <f t="shared" si="39"/>
        <v>336004</v>
      </c>
      <c r="BB70" s="150">
        <f t="shared" si="39"/>
        <v>361901</v>
      </c>
      <c r="BC70" s="150">
        <f t="shared" si="39"/>
        <v>278115</v>
      </c>
      <c r="BD70" s="150">
        <f t="shared" si="39"/>
        <v>238731</v>
      </c>
      <c r="BE70" s="150">
        <f t="shared" si="39"/>
        <v>256676</v>
      </c>
      <c r="BF70" s="169">
        <f t="shared" si="39"/>
        <v>332092</v>
      </c>
      <c r="BG70" s="390"/>
    </row>
    <row r="71" spans="1:59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40">SUM(AF66:AF70)</f>
        <v>43762738</v>
      </c>
      <c r="AG71" s="404">
        <f t="shared" ref="AG71" si="41">SUM(AG66:AG70)</f>
        <v>42685417</v>
      </c>
      <c r="AH71" s="404">
        <v>41658244</v>
      </c>
      <c r="AI71" s="404">
        <f t="shared" ref="AI71" si="42">SUM(AI66:AI70)</f>
        <v>40417609</v>
      </c>
      <c r="AJ71" s="516">
        <v>37105086</v>
      </c>
      <c r="AK71" s="588">
        <v>38464772.999999993</v>
      </c>
      <c r="AL71" s="618">
        <f t="shared" ref="AL71" si="43">SUM(AL66:AL70)</f>
        <v>41084304</v>
      </c>
      <c r="AM71" s="404">
        <v>40803008</v>
      </c>
      <c r="AN71" s="404"/>
      <c r="AO71" s="404"/>
      <c r="AP71" s="404"/>
      <c r="AQ71" s="404"/>
      <c r="AR71" s="404"/>
      <c r="AS71" s="404"/>
      <c r="AT71" s="404"/>
      <c r="AU71" s="404"/>
      <c r="AV71" s="404"/>
      <c r="AW71" s="328">
        <f t="shared" si="39"/>
        <v>1563349</v>
      </c>
      <c r="AX71" s="158">
        <f t="shared" si="39"/>
        <v>1985254</v>
      </c>
      <c r="AY71" s="158">
        <f t="shared" si="39"/>
        <v>2603942</v>
      </c>
      <c r="AZ71" s="158">
        <f t="shared" si="39"/>
        <v>4680739</v>
      </c>
      <c r="BA71" s="158">
        <f t="shared" si="39"/>
        <v>6833542</v>
      </c>
      <c r="BB71" s="158">
        <f t="shared" si="39"/>
        <v>8006210</v>
      </c>
      <c r="BC71" s="158">
        <f t="shared" si="39"/>
        <v>10243938</v>
      </c>
      <c r="BD71" s="158">
        <f t="shared" si="39"/>
        <v>12340200</v>
      </c>
      <c r="BE71" s="158">
        <f t="shared" si="39"/>
        <v>13047791.000000007</v>
      </c>
      <c r="BF71" s="171">
        <f t="shared" si="39"/>
        <v>12325270</v>
      </c>
      <c r="BG71" s="390"/>
    </row>
    <row r="72" spans="1:59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573"/>
      <c r="AK72" s="603"/>
      <c r="AL72" s="619"/>
      <c r="AM72" s="405"/>
      <c r="AN72" s="405"/>
      <c r="AO72" s="405"/>
      <c r="AP72" s="405"/>
      <c r="AQ72" s="405"/>
      <c r="AR72" s="405"/>
      <c r="AS72" s="405"/>
      <c r="AT72" s="405"/>
      <c r="AU72" s="405"/>
      <c r="AV72" s="405"/>
      <c r="AW72" s="323"/>
      <c r="AX72" s="136"/>
      <c r="AY72" s="136"/>
      <c r="AZ72" s="136"/>
      <c r="BA72" s="136"/>
      <c r="BB72" s="136"/>
      <c r="BC72" s="136"/>
      <c r="BD72" s="136"/>
      <c r="BE72" s="136"/>
      <c r="BF72" s="172"/>
      <c r="BG72" s="389"/>
    </row>
    <row r="73" spans="1:59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577">
        <v>95938946.400000006</v>
      </c>
      <c r="AK73" s="607">
        <v>108213298.90000001</v>
      </c>
      <c r="AL73" s="620">
        <v>106871595.59999999</v>
      </c>
      <c r="AM73" s="406">
        <v>87898566.599999994</v>
      </c>
      <c r="AN73" s="406"/>
      <c r="AO73" s="406"/>
      <c r="AP73" s="406"/>
      <c r="AQ73" s="406"/>
      <c r="AR73" s="406"/>
      <c r="AS73" s="406"/>
      <c r="AT73" s="406"/>
      <c r="AU73" s="406"/>
      <c r="AV73" s="406"/>
      <c r="AW73" s="325">
        <f t="shared" ref="AW73:BF78" si="44">O73-C73</f>
        <v>-7352170.700000003</v>
      </c>
      <c r="AX73" s="142">
        <f t="shared" si="44"/>
        <v>4779663.799999997</v>
      </c>
      <c r="AY73" s="142">
        <f t="shared" si="44"/>
        <v>8019069.799999997</v>
      </c>
      <c r="AZ73" s="142">
        <f t="shared" si="44"/>
        <v>12229573.5</v>
      </c>
      <c r="BA73" s="142">
        <f t="shared" si="44"/>
        <v>16657774.900000006</v>
      </c>
      <c r="BB73" s="142">
        <f t="shared" si="44"/>
        <v>11536677.299999997</v>
      </c>
      <c r="BC73" s="142">
        <f t="shared" si="44"/>
        <v>6219243.6000000089</v>
      </c>
      <c r="BD73" s="142">
        <f t="shared" si="44"/>
        <v>8327093.8999999985</v>
      </c>
      <c r="BE73" s="142">
        <f t="shared" si="44"/>
        <v>1462922.099999994</v>
      </c>
      <c r="BF73" s="166">
        <f t="shared" si="44"/>
        <v>-6266087.700000003</v>
      </c>
      <c r="BG73" s="389"/>
    </row>
    <row r="74" spans="1:59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577">
        <v>27939952</v>
      </c>
      <c r="AK74" s="607">
        <v>30893651.199999999</v>
      </c>
      <c r="AL74" s="620">
        <v>31922185.100000001</v>
      </c>
      <c r="AM74" s="406">
        <v>26634760.899999999</v>
      </c>
      <c r="AN74" s="406"/>
      <c r="AO74" s="406"/>
      <c r="AP74" s="406"/>
      <c r="AQ74" s="406"/>
      <c r="AR74" s="406"/>
      <c r="AS74" s="406"/>
      <c r="AT74" s="406"/>
      <c r="AU74" s="406"/>
      <c r="AV74" s="406"/>
      <c r="AW74" s="325">
        <f t="shared" si="44"/>
        <v>-2786128</v>
      </c>
      <c r="AX74" s="142">
        <f t="shared" si="44"/>
        <v>563255</v>
      </c>
      <c r="AY74" s="142">
        <f t="shared" si="44"/>
        <v>1161803</v>
      </c>
      <c r="AZ74" s="142">
        <f t="shared" si="44"/>
        <v>4060251</v>
      </c>
      <c r="BA74" s="142">
        <f t="shared" si="44"/>
        <v>4939599</v>
      </c>
      <c r="BB74" s="142">
        <f t="shared" si="44"/>
        <v>5053522</v>
      </c>
      <c r="BC74" s="142">
        <f t="shared" si="44"/>
        <v>3239993</v>
      </c>
      <c r="BD74" s="142">
        <f t="shared" si="44"/>
        <v>5207812</v>
      </c>
      <c r="BE74" s="142">
        <f t="shared" si="44"/>
        <v>3455637</v>
      </c>
      <c r="BF74" s="166">
        <f t="shared" si="44"/>
        <v>1991331</v>
      </c>
      <c r="BG74" s="389"/>
    </row>
    <row r="75" spans="1:59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577">
        <v>47035653.200000003</v>
      </c>
      <c r="AK75" s="607">
        <v>51767855</v>
      </c>
      <c r="AL75" s="620">
        <v>52607146.800000012</v>
      </c>
      <c r="AM75" s="406">
        <v>48297045.100000001</v>
      </c>
      <c r="AN75" s="406"/>
      <c r="AO75" s="406"/>
      <c r="AP75" s="406"/>
      <c r="AQ75" s="406"/>
      <c r="AR75" s="406"/>
      <c r="AS75" s="406"/>
      <c r="AT75" s="406"/>
      <c r="AU75" s="406"/>
      <c r="AV75" s="406"/>
      <c r="AW75" s="325">
        <f t="shared" si="44"/>
        <v>-18606633.400000002</v>
      </c>
      <c r="AX75" s="142">
        <f t="shared" si="44"/>
        <v>-5643601.6000000015</v>
      </c>
      <c r="AY75" s="142">
        <f t="shared" si="44"/>
        <v>-7455076.6000000015</v>
      </c>
      <c r="AZ75" s="142">
        <f t="shared" si="44"/>
        <v>-3570785.5</v>
      </c>
      <c r="BA75" s="142">
        <f t="shared" si="44"/>
        <v>-2125789.700000003</v>
      </c>
      <c r="BB75" s="142">
        <f t="shared" si="44"/>
        <v>-5174565.6999999955</v>
      </c>
      <c r="BC75" s="142">
        <f t="shared" si="44"/>
        <v>-2757361.599999994</v>
      </c>
      <c r="BD75" s="142">
        <f t="shared" si="44"/>
        <v>18522017.899999999</v>
      </c>
      <c r="BE75" s="142">
        <f t="shared" si="44"/>
        <v>-20060840.300000008</v>
      </c>
      <c r="BF75" s="166">
        <f t="shared" si="44"/>
        <v>-3302948.4999999925</v>
      </c>
      <c r="BG75" s="389"/>
    </row>
    <row r="76" spans="1:59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577">
        <v>112097704</v>
      </c>
      <c r="AK76" s="607">
        <v>115568990</v>
      </c>
      <c r="AL76" s="620">
        <v>108399440</v>
      </c>
      <c r="AM76" s="406">
        <v>116452176</v>
      </c>
      <c r="AN76" s="406"/>
      <c r="AO76" s="406"/>
      <c r="AP76" s="406"/>
      <c r="AQ76" s="406"/>
      <c r="AR76" s="406"/>
      <c r="AS76" s="406"/>
      <c r="AT76" s="406"/>
      <c r="AU76" s="406"/>
      <c r="AV76" s="406"/>
      <c r="AW76" s="325">
        <f t="shared" si="44"/>
        <v>-20751968</v>
      </c>
      <c r="AX76" s="142">
        <f t="shared" si="44"/>
        <v>-39851068</v>
      </c>
      <c r="AY76" s="142">
        <f t="shared" si="44"/>
        <v>29314642</v>
      </c>
      <c r="AZ76" s="142">
        <f t="shared" si="44"/>
        <v>-33818724</v>
      </c>
      <c r="BA76" s="142">
        <f t="shared" si="44"/>
        <v>-18733533.099999994</v>
      </c>
      <c r="BB76" s="142">
        <f t="shared" si="44"/>
        <v>20520994.099999994</v>
      </c>
      <c r="BC76" s="142">
        <f t="shared" si="44"/>
        <v>-29117553</v>
      </c>
      <c r="BD76" s="142">
        <f t="shared" si="44"/>
        <v>2767708</v>
      </c>
      <c r="BE76" s="142">
        <f t="shared" si="44"/>
        <v>-18254175</v>
      </c>
      <c r="BF76" s="166">
        <f t="shared" si="44"/>
        <v>23477385.699999988</v>
      </c>
      <c r="BG76" s="389"/>
    </row>
    <row r="77" spans="1:59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577">
        <v>2839295.7</v>
      </c>
      <c r="AK77" s="607">
        <v>2769641.5</v>
      </c>
      <c r="AL77" s="620">
        <v>2323195.7000000002</v>
      </c>
      <c r="AM77" s="406">
        <v>2285956.6</v>
      </c>
      <c r="AN77" s="406"/>
      <c r="AO77" s="406"/>
      <c r="AP77" s="406"/>
      <c r="AQ77" s="406"/>
      <c r="AR77" s="406"/>
      <c r="AS77" s="406"/>
      <c r="AT77" s="406"/>
      <c r="AU77" s="406"/>
      <c r="AV77" s="406"/>
      <c r="AW77" s="325">
        <f t="shared" si="44"/>
        <v>-144978.20000000019</v>
      </c>
      <c r="AX77" s="142">
        <f t="shared" si="44"/>
        <v>-83941.899999999907</v>
      </c>
      <c r="AY77" s="142">
        <f t="shared" si="44"/>
        <v>-43753.699999999953</v>
      </c>
      <c r="AZ77" s="142">
        <f t="shared" si="44"/>
        <v>-46446.000000000233</v>
      </c>
      <c r="BA77" s="142">
        <f t="shared" si="44"/>
        <v>-57553.899999999907</v>
      </c>
      <c r="BB77" s="142">
        <f t="shared" si="44"/>
        <v>-102537.10000000009</v>
      </c>
      <c r="BC77" s="142">
        <f t="shared" si="44"/>
        <v>-112001.39999999991</v>
      </c>
      <c r="BD77" s="142">
        <f t="shared" si="44"/>
        <v>-126765.39999999944</v>
      </c>
      <c r="BE77" s="142">
        <f t="shared" si="44"/>
        <v>-160305.80000000028</v>
      </c>
      <c r="BF77" s="166">
        <f t="shared" si="44"/>
        <v>-175915.49999999907</v>
      </c>
      <c r="BG77" s="389"/>
    </row>
    <row r="78" spans="1:59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45">SUM(AF73:AF77)</f>
        <v>311607616.80000001</v>
      </c>
      <c r="AG78" s="406">
        <f t="shared" ref="AG78" si="46">SUM(AG73:AG77)</f>
        <v>327180330.80000001</v>
      </c>
      <c r="AH78" s="406">
        <v>254534303.30000001</v>
      </c>
      <c r="AI78" s="406">
        <f t="shared" ref="AI78" si="47">SUM(AI73:AI77)</f>
        <v>258890270.69999999</v>
      </c>
      <c r="AJ78" s="577">
        <v>285851551.30000001</v>
      </c>
      <c r="AK78" s="607">
        <v>309213436.60000002</v>
      </c>
      <c r="AL78" s="620">
        <f t="shared" ref="AL78" si="48">SUM(AL73:AL77)</f>
        <v>302123563.19999999</v>
      </c>
      <c r="AM78" s="406">
        <v>281568505.20000005</v>
      </c>
      <c r="AN78" s="406"/>
      <c r="AO78" s="406"/>
      <c r="AP78" s="406"/>
      <c r="AQ78" s="406"/>
      <c r="AR78" s="406"/>
      <c r="AS78" s="406"/>
      <c r="AT78" s="406"/>
      <c r="AU78" s="406"/>
      <c r="AV78" s="406"/>
      <c r="AW78" s="325">
        <f t="shared" si="44"/>
        <v>-49641878.300000042</v>
      </c>
      <c r="AX78" s="142">
        <f t="shared" si="44"/>
        <v>-40235692.700000018</v>
      </c>
      <c r="AY78" s="142">
        <f t="shared" si="44"/>
        <v>30996684.49999997</v>
      </c>
      <c r="AZ78" s="142">
        <f t="shared" si="44"/>
        <v>-21146131</v>
      </c>
      <c r="BA78" s="142">
        <f t="shared" si="44"/>
        <v>680497.19999998808</v>
      </c>
      <c r="BB78" s="142">
        <f t="shared" si="44"/>
        <v>31834090.599999964</v>
      </c>
      <c r="BC78" s="142">
        <f t="shared" si="44"/>
        <v>-22527679.399999917</v>
      </c>
      <c r="BD78" s="142">
        <f t="shared" si="44"/>
        <v>34697866.400000006</v>
      </c>
      <c r="BE78" s="142">
        <f t="shared" si="44"/>
        <v>-33556762.00000003</v>
      </c>
      <c r="BF78" s="166">
        <f t="shared" si="44"/>
        <v>15723764.99999994</v>
      </c>
      <c r="BG78" s="389"/>
    </row>
    <row r="79" spans="1:59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578"/>
      <c r="AK79" s="608"/>
      <c r="AL79" s="621"/>
      <c r="AM79" s="407"/>
      <c r="AN79" s="407"/>
      <c r="AO79" s="407"/>
      <c r="AP79" s="407"/>
      <c r="AQ79" s="407"/>
      <c r="AR79" s="407"/>
      <c r="AS79" s="407"/>
      <c r="AT79" s="407"/>
      <c r="AU79" s="407"/>
      <c r="AV79" s="407"/>
      <c r="AW79" s="327"/>
      <c r="AX79" s="150"/>
      <c r="AY79" s="150"/>
      <c r="AZ79" s="150"/>
      <c r="BA79" s="150"/>
      <c r="BB79" s="150"/>
      <c r="BC79" s="150"/>
      <c r="BD79" s="150"/>
      <c r="BE79" s="150"/>
      <c r="BF79" s="169"/>
      <c r="BG79" s="390"/>
    </row>
    <row r="80" spans="1:59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11">
        <v>18720847.240000002</v>
      </c>
      <c r="AK80" s="587">
        <v>23208925.039999999</v>
      </c>
      <c r="AL80" s="622">
        <v>24691783.34</v>
      </c>
      <c r="AM80" s="408">
        <v>20157282.02</v>
      </c>
      <c r="AN80" s="408"/>
      <c r="AO80" s="408"/>
      <c r="AP80" s="408"/>
      <c r="AQ80" s="408"/>
      <c r="AR80" s="408"/>
      <c r="AS80" s="408"/>
      <c r="AT80" s="408"/>
      <c r="AU80" s="408"/>
      <c r="AV80" s="408"/>
      <c r="AW80" s="327">
        <f t="shared" ref="AW80:BF85" si="49">O80-C80</f>
        <v>-1934162.1799999978</v>
      </c>
      <c r="AX80" s="150">
        <f t="shared" si="49"/>
        <v>639471.88999999873</v>
      </c>
      <c r="AY80" s="150">
        <f t="shared" si="49"/>
        <v>1151298.0999999996</v>
      </c>
      <c r="AZ80" s="150">
        <f t="shared" si="49"/>
        <v>2013703.3600000013</v>
      </c>
      <c r="BA80" s="150">
        <f t="shared" si="49"/>
        <v>2489951.4099999964</v>
      </c>
      <c r="BB80" s="150">
        <f t="shared" si="49"/>
        <v>1332159.799999997</v>
      </c>
      <c r="BC80" s="150">
        <f t="shared" si="49"/>
        <v>266530.96000000089</v>
      </c>
      <c r="BD80" s="150">
        <f t="shared" si="49"/>
        <v>981654.16999999993</v>
      </c>
      <c r="BE80" s="150">
        <f t="shared" si="49"/>
        <v>-194862.00999999791</v>
      </c>
      <c r="BF80" s="169">
        <f t="shared" si="49"/>
        <v>-1673404.7699999996</v>
      </c>
      <c r="BG80" s="390"/>
    </row>
    <row r="81" spans="1:59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11">
        <v>3217402.16</v>
      </c>
      <c r="AK81" s="587">
        <v>3977454.51</v>
      </c>
      <c r="AL81" s="622">
        <v>4396985.57</v>
      </c>
      <c r="AM81" s="408">
        <v>3653013.1399999997</v>
      </c>
      <c r="AN81" s="408"/>
      <c r="AO81" s="408"/>
      <c r="AP81" s="408"/>
      <c r="AQ81" s="408"/>
      <c r="AR81" s="408"/>
      <c r="AS81" s="408"/>
      <c r="AT81" s="408"/>
      <c r="AU81" s="408"/>
      <c r="AV81" s="408"/>
      <c r="AW81" s="327">
        <f t="shared" si="49"/>
        <v>-307792.87999999989</v>
      </c>
      <c r="AX81" s="150">
        <f t="shared" si="49"/>
        <v>101807.87999999989</v>
      </c>
      <c r="AY81" s="150">
        <f t="shared" si="49"/>
        <v>138217.55000000028</v>
      </c>
      <c r="AZ81" s="150">
        <f t="shared" si="49"/>
        <v>456747.76000000024</v>
      </c>
      <c r="BA81" s="150">
        <f t="shared" si="49"/>
        <v>503876.60000000009</v>
      </c>
      <c r="BB81" s="150">
        <f t="shared" si="49"/>
        <v>457416.15000000037</v>
      </c>
      <c r="BC81" s="150">
        <f t="shared" si="49"/>
        <v>286907.65999999968</v>
      </c>
      <c r="BD81" s="150">
        <f t="shared" si="49"/>
        <v>480707.33999999985</v>
      </c>
      <c r="BE81" s="150">
        <f t="shared" si="49"/>
        <v>325311.01000000024</v>
      </c>
      <c r="BF81" s="169">
        <f t="shared" si="49"/>
        <v>156714.02000000002</v>
      </c>
      <c r="BG81" s="390"/>
    </row>
    <row r="82" spans="1:59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11">
        <v>6171292.6199999992</v>
      </c>
      <c r="AK82" s="587">
        <v>7114349.1400000006</v>
      </c>
      <c r="AL82" s="622">
        <v>7648158.1699999999</v>
      </c>
      <c r="AM82" s="408">
        <v>7241412.7800000003</v>
      </c>
      <c r="AN82" s="408"/>
      <c r="AO82" s="408"/>
      <c r="AP82" s="408"/>
      <c r="AQ82" s="408"/>
      <c r="AR82" s="408"/>
      <c r="AS82" s="408"/>
      <c r="AT82" s="408"/>
      <c r="AU82" s="408"/>
      <c r="AV82" s="408"/>
      <c r="AW82" s="327">
        <f t="shared" si="49"/>
        <v>-3150106.9800000004</v>
      </c>
      <c r="AX82" s="150">
        <f t="shared" si="49"/>
        <v>-1236056.8400000008</v>
      </c>
      <c r="AY82" s="150">
        <f t="shared" si="49"/>
        <v>-1409805.8599999994</v>
      </c>
      <c r="AZ82" s="150">
        <f t="shared" si="49"/>
        <v>-745121.6400000006</v>
      </c>
      <c r="BA82" s="150">
        <f t="shared" si="49"/>
        <v>-904774.43999999855</v>
      </c>
      <c r="BB82" s="150">
        <f t="shared" si="49"/>
        <v>-1396324.2299999986</v>
      </c>
      <c r="BC82" s="150">
        <f t="shared" si="49"/>
        <v>-1085842.8900000015</v>
      </c>
      <c r="BD82" s="150">
        <f t="shared" si="49"/>
        <v>-115359.33000000007</v>
      </c>
      <c r="BE82" s="150">
        <f t="shared" si="49"/>
        <v>-1221383.1299999999</v>
      </c>
      <c r="BF82" s="169">
        <f t="shared" si="49"/>
        <v>-871948.77000000048</v>
      </c>
      <c r="BG82" s="390"/>
    </row>
    <row r="83" spans="1:59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11">
        <v>7899732.8300000001</v>
      </c>
      <c r="AK83" s="587">
        <v>9927926.870000001</v>
      </c>
      <c r="AL83" s="622">
        <v>9350908</v>
      </c>
      <c r="AM83" s="408">
        <v>9568148.4000000004</v>
      </c>
      <c r="AN83" s="408"/>
      <c r="AO83" s="408"/>
      <c r="AP83" s="408"/>
      <c r="AQ83" s="408"/>
      <c r="AR83" s="408"/>
      <c r="AS83" s="408"/>
      <c r="AT83" s="408"/>
      <c r="AU83" s="408"/>
      <c r="AV83" s="408"/>
      <c r="AW83" s="327">
        <f t="shared" si="49"/>
        <v>-2722059.879999999</v>
      </c>
      <c r="AX83" s="150">
        <f t="shared" si="49"/>
        <v>-3230974.8100000005</v>
      </c>
      <c r="AY83" s="150">
        <f t="shared" si="49"/>
        <v>575377.36000000034</v>
      </c>
      <c r="AZ83" s="150">
        <f t="shared" si="49"/>
        <v>-1957498.0999999996</v>
      </c>
      <c r="BA83" s="150">
        <f t="shared" si="49"/>
        <v>-2018647.459999999</v>
      </c>
      <c r="BB83" s="150">
        <f t="shared" si="49"/>
        <v>-296436.09999999963</v>
      </c>
      <c r="BC83" s="150">
        <f t="shared" si="49"/>
        <v>-2598809.1799999978</v>
      </c>
      <c r="BD83" s="150">
        <f t="shared" si="49"/>
        <v>742069.18000000063</v>
      </c>
      <c r="BE83" s="150">
        <f t="shared" si="49"/>
        <v>-3538944.2700000014</v>
      </c>
      <c r="BF83" s="169">
        <f t="shared" si="49"/>
        <v>647095.8900000006</v>
      </c>
      <c r="BG83" s="390"/>
    </row>
    <row r="84" spans="1:59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11">
        <v>536267.77</v>
      </c>
      <c r="AK84" s="587">
        <v>580551.89</v>
      </c>
      <c r="AL84" s="622">
        <v>554332.15</v>
      </c>
      <c r="AM84" s="408">
        <v>529344.43999999994</v>
      </c>
      <c r="AN84" s="408"/>
      <c r="AO84" s="408"/>
      <c r="AP84" s="408"/>
      <c r="AQ84" s="408"/>
      <c r="AR84" s="408"/>
      <c r="AS84" s="408"/>
      <c r="AT84" s="408"/>
      <c r="AU84" s="408"/>
      <c r="AV84" s="408"/>
      <c r="AW84" s="327">
        <f t="shared" si="49"/>
        <v>-51900.270000000077</v>
      </c>
      <c r="AX84" s="150">
        <f t="shared" si="49"/>
        <v>-49534.619999999995</v>
      </c>
      <c r="AY84" s="150">
        <f t="shared" si="49"/>
        <v>-43884.429999999935</v>
      </c>
      <c r="AZ84" s="150">
        <f t="shared" si="49"/>
        <v>-43775.769999999902</v>
      </c>
      <c r="BA84" s="150">
        <f t="shared" si="49"/>
        <v>-52865.890000000014</v>
      </c>
      <c r="BB84" s="150">
        <f t="shared" si="49"/>
        <v>-63592.159999999974</v>
      </c>
      <c r="BC84" s="150">
        <f t="shared" si="49"/>
        <v>-61799.179999999993</v>
      </c>
      <c r="BD84" s="150">
        <f t="shared" si="49"/>
        <v>-64100.219999999972</v>
      </c>
      <c r="BE84" s="150">
        <f t="shared" si="49"/>
        <v>-51902.820000000065</v>
      </c>
      <c r="BF84" s="169">
        <f t="shared" si="49"/>
        <v>-49999.599999999977</v>
      </c>
      <c r="BG84" s="390"/>
    </row>
    <row r="85" spans="1:59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50">SUM(AF80:AF84)</f>
        <v>38536082.839999996</v>
      </c>
      <c r="AG85" s="408">
        <f t="shared" ref="AG85" si="51">SUM(AG80:AG84)</f>
        <v>40613292.07</v>
      </c>
      <c r="AH85" s="408">
        <v>31579393.650000002</v>
      </c>
      <c r="AI85" s="408">
        <f t="shared" ref="AI85" si="52">SUM(AI80:AI84)</f>
        <v>33218068.310000002</v>
      </c>
      <c r="AJ85" s="411">
        <v>36545542.620000005</v>
      </c>
      <c r="AK85" s="587">
        <v>44809207.450000003</v>
      </c>
      <c r="AL85" s="622">
        <f t="shared" ref="AL85" si="53">SUM(AL80:AL84)</f>
        <v>46642167.229999997</v>
      </c>
      <c r="AM85" s="408">
        <v>41149200.780000001</v>
      </c>
      <c r="AN85" s="408"/>
      <c r="AO85" s="408"/>
      <c r="AP85" s="408"/>
      <c r="AQ85" s="408"/>
      <c r="AR85" s="408"/>
      <c r="AS85" s="408"/>
      <c r="AT85" s="408"/>
      <c r="AU85" s="408"/>
      <c r="AV85" s="408"/>
      <c r="AW85" s="329">
        <f t="shared" si="49"/>
        <v>-8166022.1899999939</v>
      </c>
      <c r="AX85" s="159">
        <f t="shared" si="49"/>
        <v>-3775286.4999999925</v>
      </c>
      <c r="AY85" s="159">
        <f t="shared" si="49"/>
        <v>411202.72000000626</v>
      </c>
      <c r="AZ85" s="159">
        <f t="shared" si="49"/>
        <v>-275944.3900000006</v>
      </c>
      <c r="BA85" s="159">
        <f t="shared" si="49"/>
        <v>17540.219999998808</v>
      </c>
      <c r="BB85" s="159">
        <f t="shared" si="49"/>
        <v>33223.460000000894</v>
      </c>
      <c r="BC85" s="159">
        <f t="shared" si="49"/>
        <v>-3193012.629999999</v>
      </c>
      <c r="BD85" s="159">
        <f t="shared" si="49"/>
        <v>2024971.1399999969</v>
      </c>
      <c r="BE85" s="159">
        <f t="shared" si="49"/>
        <v>-4681781.2199999988</v>
      </c>
      <c r="BF85" s="173">
        <f t="shared" si="49"/>
        <v>-1791543.2300000004</v>
      </c>
      <c r="BG85" s="390"/>
    </row>
    <row r="86" spans="1:59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579"/>
      <c r="AK86" s="609"/>
      <c r="AL86" s="623"/>
      <c r="AM86" s="409"/>
      <c r="AN86" s="409"/>
      <c r="AO86" s="409"/>
      <c r="AP86" s="409"/>
      <c r="AQ86" s="409"/>
      <c r="AR86" s="409"/>
      <c r="AS86" s="409"/>
      <c r="AT86" s="409"/>
      <c r="AU86" s="409"/>
      <c r="AV86" s="409"/>
      <c r="AW86" s="329"/>
      <c r="AX86" s="159"/>
      <c r="AY86" s="159"/>
      <c r="AZ86" s="159"/>
      <c r="BA86" s="159"/>
      <c r="BB86" s="159"/>
      <c r="BC86" s="159"/>
      <c r="BD86" s="159"/>
      <c r="BE86" s="159"/>
      <c r="BF86" s="173"/>
      <c r="BG86" s="390"/>
    </row>
    <row r="87" spans="1:59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580">
        <v>3854444.3300000029</v>
      </c>
      <c r="AK87" s="610">
        <v>4436123.730000006</v>
      </c>
      <c r="AL87" s="624">
        <v>4201178.7899999982</v>
      </c>
      <c r="AM87" s="410">
        <v>4201495.4999999981</v>
      </c>
      <c r="AN87" s="410"/>
      <c r="AO87" s="410"/>
      <c r="AP87" s="410"/>
      <c r="AQ87" s="410"/>
      <c r="AR87" s="410"/>
      <c r="AS87" s="410"/>
      <c r="AT87" s="410"/>
      <c r="AU87" s="410"/>
      <c r="AV87" s="410"/>
      <c r="AW87" s="327">
        <f t="shared" ref="AW87:BF92" si="54">O87-C87</f>
        <v>229336.77090891404</v>
      </c>
      <c r="AX87" s="150">
        <f t="shared" si="54"/>
        <v>3024.4491335754283</v>
      </c>
      <c r="AY87" s="150">
        <f t="shared" si="54"/>
        <v>87521.429364338983</v>
      </c>
      <c r="AZ87" s="150">
        <f t="shared" si="54"/>
        <v>177216.39214321412</v>
      </c>
      <c r="BA87" s="150">
        <f t="shared" si="54"/>
        <v>655242.78322097892</v>
      </c>
      <c r="BB87" s="150">
        <f t="shared" si="54"/>
        <v>441265.98111424595</v>
      </c>
      <c r="BC87" s="150">
        <f t="shared" si="54"/>
        <v>179328.61001699278</v>
      </c>
      <c r="BD87" s="150">
        <f t="shared" si="54"/>
        <v>17780.772036744282</v>
      </c>
      <c r="BE87" s="150">
        <f t="shared" si="54"/>
        <v>-152157.45426023798</v>
      </c>
      <c r="BF87" s="169">
        <f t="shared" si="54"/>
        <v>269464.12000001548</v>
      </c>
      <c r="BG87" s="390"/>
    </row>
    <row r="88" spans="1:59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580">
        <v>953368.01000000094</v>
      </c>
      <c r="AK88" s="610">
        <v>1052267.1900000002</v>
      </c>
      <c r="AL88" s="624">
        <v>1006832.1199999988</v>
      </c>
      <c r="AM88" s="410">
        <v>1071957.7899999996</v>
      </c>
      <c r="AN88" s="410"/>
      <c r="AO88" s="410"/>
      <c r="AP88" s="410"/>
      <c r="AQ88" s="410"/>
      <c r="AR88" s="410"/>
      <c r="AS88" s="410"/>
      <c r="AT88" s="410"/>
      <c r="AU88" s="410"/>
      <c r="AV88" s="410"/>
      <c r="AW88" s="327">
        <f t="shared" si="54"/>
        <v>53409.866639699903</v>
      </c>
      <c r="AX88" s="150">
        <f t="shared" si="54"/>
        <v>56460.261083993246</v>
      </c>
      <c r="AY88" s="150">
        <f t="shared" si="54"/>
        <v>21305.534693388036</v>
      </c>
      <c r="AZ88" s="150">
        <f t="shared" si="54"/>
        <v>89758.140454347711</v>
      </c>
      <c r="BA88" s="150">
        <f t="shared" si="54"/>
        <v>171118.02635273524</v>
      </c>
      <c r="BB88" s="150">
        <f t="shared" si="54"/>
        <v>126963.10246375448</v>
      </c>
      <c r="BC88" s="150">
        <f t="shared" si="54"/>
        <v>-5753.7892437195405</v>
      </c>
      <c r="BD88" s="150">
        <f t="shared" si="54"/>
        <v>-10097.443683229154</v>
      </c>
      <c r="BE88" s="150">
        <f t="shared" si="54"/>
        <v>-48345.997827051557</v>
      </c>
      <c r="BF88" s="169">
        <f t="shared" si="54"/>
        <v>82343.070000002044</v>
      </c>
      <c r="BG88" s="390"/>
    </row>
    <row r="89" spans="1:59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580">
        <v>2552727.8600000003</v>
      </c>
      <c r="AK89" s="610">
        <v>2689210.8799999948</v>
      </c>
      <c r="AL89" s="624">
        <v>2460655.4599999981</v>
      </c>
      <c r="AM89" s="410">
        <v>2871372.129999998</v>
      </c>
      <c r="AN89" s="410"/>
      <c r="AO89" s="410"/>
      <c r="AP89" s="410"/>
      <c r="AQ89" s="410"/>
      <c r="AR89" s="410"/>
      <c r="AS89" s="410"/>
      <c r="AT89" s="410"/>
      <c r="AU89" s="410"/>
      <c r="AV89" s="410"/>
      <c r="AW89" s="327">
        <f t="shared" si="54"/>
        <v>306030.13499752292</v>
      </c>
      <c r="AX89" s="150">
        <f t="shared" si="54"/>
        <v>-42504.487105693668</v>
      </c>
      <c r="AY89" s="150">
        <f t="shared" si="54"/>
        <v>-97994.876755678095</v>
      </c>
      <c r="AZ89" s="150">
        <f t="shared" si="54"/>
        <v>186684.29476932297</v>
      </c>
      <c r="BA89" s="150">
        <f t="shared" si="54"/>
        <v>288799.14592443686</v>
      </c>
      <c r="BB89" s="150">
        <f t="shared" si="54"/>
        <v>16194.565231525339</v>
      </c>
      <c r="BC89" s="150">
        <f t="shared" si="54"/>
        <v>284859.84748213412</v>
      </c>
      <c r="BD89" s="150">
        <f t="shared" si="54"/>
        <v>147181.68481093086</v>
      </c>
      <c r="BE89" s="150">
        <f t="shared" si="54"/>
        <v>-204884.05286160531</v>
      </c>
      <c r="BF89" s="169">
        <f t="shared" si="54"/>
        <v>-3922.0999999972992</v>
      </c>
      <c r="BG89" s="390"/>
    </row>
    <row r="90" spans="1:59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580">
        <v>4190219.3800000004</v>
      </c>
      <c r="AK90" s="610">
        <v>4280262.7199999979</v>
      </c>
      <c r="AL90" s="624">
        <v>4186056.0699999961</v>
      </c>
      <c r="AM90" s="410">
        <v>4457505.3099999968</v>
      </c>
      <c r="AN90" s="410"/>
      <c r="AO90" s="410"/>
      <c r="AP90" s="410"/>
      <c r="AQ90" s="410"/>
      <c r="AR90" s="410"/>
      <c r="AS90" s="410"/>
      <c r="AT90" s="410"/>
      <c r="AU90" s="410"/>
      <c r="AV90" s="410"/>
      <c r="AW90" s="327">
        <f t="shared" si="54"/>
        <v>961723.0972064822</v>
      </c>
      <c r="AX90" s="150">
        <f t="shared" si="54"/>
        <v>116406.8587481291</v>
      </c>
      <c r="AY90" s="150">
        <f t="shared" si="54"/>
        <v>-93445.150255285669</v>
      </c>
      <c r="AZ90" s="150">
        <f t="shared" si="54"/>
        <v>131198.75651650084</v>
      </c>
      <c r="BA90" s="150">
        <f t="shared" si="54"/>
        <v>126014.74463228509</v>
      </c>
      <c r="BB90" s="150">
        <f t="shared" si="54"/>
        <v>-559286.69483302813</v>
      </c>
      <c r="BC90" s="150">
        <f t="shared" si="54"/>
        <v>107123.73096504249</v>
      </c>
      <c r="BD90" s="150">
        <f t="shared" si="54"/>
        <v>-102780.71615329664</v>
      </c>
      <c r="BE90" s="150">
        <f t="shared" si="54"/>
        <v>-1093.6441430193372</v>
      </c>
      <c r="BF90" s="169">
        <f t="shared" si="54"/>
        <v>145033.69999999786</v>
      </c>
      <c r="BG90" s="390"/>
    </row>
    <row r="91" spans="1:59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580">
        <v>172834.69999999969</v>
      </c>
      <c r="AK91" s="610">
        <v>178131.88999999984</v>
      </c>
      <c r="AL91" s="624">
        <v>167320.98999999985</v>
      </c>
      <c r="AM91" s="410">
        <v>156579.38999999984</v>
      </c>
      <c r="AN91" s="410"/>
      <c r="AO91" s="410"/>
      <c r="AP91" s="410"/>
      <c r="AQ91" s="410"/>
      <c r="AR91" s="410"/>
      <c r="AS91" s="410"/>
      <c r="AT91" s="410"/>
      <c r="AU91" s="410"/>
      <c r="AV91" s="410"/>
      <c r="AW91" s="327">
        <f t="shared" si="54"/>
        <v>16962.510247385129</v>
      </c>
      <c r="AX91" s="150">
        <f t="shared" si="54"/>
        <v>6047.5981399848533</v>
      </c>
      <c r="AY91" s="150">
        <f t="shared" si="54"/>
        <v>-11904.707046768337</v>
      </c>
      <c r="AZ91" s="150">
        <f t="shared" si="54"/>
        <v>-18705.11388338753</v>
      </c>
      <c r="BA91" s="150">
        <f t="shared" si="54"/>
        <v>-59614.910130448625</v>
      </c>
      <c r="BB91" s="150">
        <f t="shared" si="54"/>
        <v>-79122.423976510923</v>
      </c>
      <c r="BC91" s="150">
        <f t="shared" si="54"/>
        <v>-31664.609220446495</v>
      </c>
      <c r="BD91" s="150">
        <f t="shared" si="54"/>
        <v>-3484.007011137699</v>
      </c>
      <c r="BE91" s="150">
        <f t="shared" si="54"/>
        <v>19080.90909191611</v>
      </c>
      <c r="BF91" s="169">
        <f t="shared" si="54"/>
        <v>-13820.410000000324</v>
      </c>
      <c r="BG91" s="390"/>
    </row>
    <row r="92" spans="1:59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55">SUM(AF87:AF91)</f>
        <v>11776330.72000001</v>
      </c>
      <c r="AG92" s="410">
        <f t="shared" ref="AG92" si="56">SUM(AG87:AG91)</f>
        <v>12847053.199999996</v>
      </c>
      <c r="AH92" s="410">
        <v>9731043.589999998</v>
      </c>
      <c r="AI92" s="410">
        <f t="shared" ref="AI92" si="57">SUM(AI87:AI91)</f>
        <v>9393849.7300000023</v>
      </c>
      <c r="AJ92" s="580">
        <v>11723594.280000003</v>
      </c>
      <c r="AK92" s="610">
        <v>12635996.41</v>
      </c>
      <c r="AL92" s="624">
        <f t="shared" ref="AL92" si="58">SUM(AL87:AL91)</f>
        <v>12022043.429999992</v>
      </c>
      <c r="AM92" s="410">
        <v>12758910.119999994</v>
      </c>
      <c r="AN92" s="410"/>
      <c r="AO92" s="410"/>
      <c r="AP92" s="410"/>
      <c r="AQ92" s="410"/>
      <c r="AR92" s="410"/>
      <c r="AS92" s="410"/>
      <c r="AT92" s="410"/>
      <c r="AU92" s="410"/>
      <c r="AV92" s="410"/>
      <c r="AW92" s="329">
        <f t="shared" si="54"/>
        <v>1567462.3800000045</v>
      </c>
      <c r="AX92" s="159">
        <f t="shared" si="54"/>
        <v>139434.67999998853</v>
      </c>
      <c r="AY92" s="159">
        <f t="shared" si="54"/>
        <v>-94517.770000003278</v>
      </c>
      <c r="AZ92" s="159">
        <f t="shared" si="54"/>
        <v>566152.46999999881</v>
      </c>
      <c r="BA92" s="159">
        <f t="shared" si="54"/>
        <v>1181559.7899999861</v>
      </c>
      <c r="BB92" s="159">
        <f t="shared" si="54"/>
        <v>-53985.470000011846</v>
      </c>
      <c r="BC92" s="159">
        <f t="shared" si="54"/>
        <v>533893.79000000469</v>
      </c>
      <c r="BD92" s="159">
        <f t="shared" si="54"/>
        <v>48600.290000012144</v>
      </c>
      <c r="BE92" s="159">
        <f t="shared" si="54"/>
        <v>-387400.24000000022</v>
      </c>
      <c r="BF92" s="173">
        <f t="shared" si="54"/>
        <v>479098.38000001945</v>
      </c>
      <c r="BG92" s="390"/>
    </row>
    <row r="93" spans="1:59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5"/>
      <c r="AE93" s="515"/>
      <c r="AF93" s="515"/>
      <c r="AG93" s="515"/>
      <c r="AH93" s="409"/>
      <c r="AI93" s="515"/>
      <c r="AJ93" s="579"/>
      <c r="AK93" s="609"/>
      <c r="AL93" s="623"/>
      <c r="AM93" s="409"/>
      <c r="AN93" s="409"/>
      <c r="AO93" s="409"/>
      <c r="AP93" s="409"/>
      <c r="AQ93" s="409"/>
      <c r="AR93" s="409"/>
      <c r="AS93" s="409"/>
      <c r="AT93" s="409"/>
      <c r="AU93" s="409"/>
      <c r="AV93" s="409"/>
      <c r="AW93" s="327"/>
      <c r="AX93" s="150"/>
      <c r="AY93" s="150"/>
      <c r="AZ93" s="150"/>
      <c r="BA93" s="150"/>
      <c r="BB93" s="150"/>
      <c r="BC93" s="150"/>
      <c r="BD93" s="150"/>
      <c r="BE93" s="150"/>
      <c r="BF93" s="169"/>
      <c r="BG93" s="390"/>
    </row>
    <row r="94" spans="1:59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59">S80+S87</f>
        <v>25791330.379999999</v>
      </c>
      <c r="T94" s="250">
        <f t="shared" si="59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60">AD80+AD87</f>
        <v>20687180.929999996</v>
      </c>
      <c r="AE94" s="411">
        <f t="shared" si="60"/>
        <v>24194678.569999997</v>
      </c>
      <c r="AF94" s="411">
        <f t="shared" si="60"/>
        <v>23529808.310000006</v>
      </c>
      <c r="AG94" s="411">
        <f t="shared" si="60"/>
        <v>23776640.530000001</v>
      </c>
      <c r="AH94" s="411">
        <v>16901160.939999998</v>
      </c>
      <c r="AI94" s="411">
        <f t="shared" ref="AI94:AI98" si="61">AI80+AI87</f>
        <v>17834908.590000004</v>
      </c>
      <c r="AJ94" s="411">
        <v>22575291.570000004</v>
      </c>
      <c r="AK94" s="587">
        <v>27645048.770000003</v>
      </c>
      <c r="AL94" s="622">
        <f t="shared" ref="AL94:AL98" si="62">AL80+AL87</f>
        <v>28892962.129999999</v>
      </c>
      <c r="AM94" s="411">
        <v>24358777.519999996</v>
      </c>
      <c r="AN94" s="411"/>
      <c r="AO94" s="411"/>
      <c r="AP94" s="411"/>
      <c r="AQ94" s="411"/>
      <c r="AR94" s="411"/>
      <c r="AS94" s="411"/>
      <c r="AT94" s="411"/>
      <c r="AU94" s="411"/>
      <c r="AV94" s="411"/>
      <c r="AW94" s="329">
        <f t="shared" ref="AW94:BF99" si="63">O94-C94</f>
        <v>-1704825.4090910852</v>
      </c>
      <c r="AX94" s="159">
        <f t="shared" si="63"/>
        <v>642496.33913357183</v>
      </c>
      <c r="AY94" s="159">
        <f t="shared" si="63"/>
        <v>1238819.5293643363</v>
      </c>
      <c r="AZ94" s="159">
        <f t="shared" si="63"/>
        <v>2190919.7521432154</v>
      </c>
      <c r="BA94" s="159">
        <f t="shared" si="63"/>
        <v>3145194.1932209767</v>
      </c>
      <c r="BB94" s="159">
        <f t="shared" si="63"/>
        <v>1773425.781114243</v>
      </c>
      <c r="BC94" s="159">
        <f t="shared" si="63"/>
        <v>445859.57001699507</v>
      </c>
      <c r="BD94" s="159">
        <f t="shared" si="63"/>
        <v>999434.94203674421</v>
      </c>
      <c r="BE94" s="159">
        <f t="shared" si="63"/>
        <v>-347019.46426023543</v>
      </c>
      <c r="BF94" s="173">
        <f t="shared" si="63"/>
        <v>-1403940.6499999836</v>
      </c>
      <c r="BG94" s="390"/>
    </row>
    <row r="95" spans="1:59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59"/>
        <v>4276376.0200000005</v>
      </c>
      <c r="T95" s="250">
        <f t="shared" si="59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60"/>
        <v>3717804.9</v>
      </c>
      <c r="AE95" s="411">
        <f t="shared" si="60"/>
        <v>4119363.4</v>
      </c>
      <c r="AF95" s="411">
        <f t="shared" si="60"/>
        <v>4182331.34</v>
      </c>
      <c r="AG95" s="411">
        <f t="shared" si="60"/>
        <v>4102128.89</v>
      </c>
      <c r="AH95" s="411">
        <v>2978424.5</v>
      </c>
      <c r="AI95" s="411">
        <f t="shared" si="61"/>
        <v>3309165.5899999994</v>
      </c>
      <c r="AJ95" s="411">
        <v>4170770.1700000009</v>
      </c>
      <c r="AK95" s="587">
        <v>5029721.7</v>
      </c>
      <c r="AL95" s="622">
        <f t="shared" si="62"/>
        <v>5403817.6899999995</v>
      </c>
      <c r="AM95" s="411">
        <v>4724970.93</v>
      </c>
      <c r="AN95" s="411"/>
      <c r="AO95" s="411"/>
      <c r="AP95" s="411"/>
      <c r="AQ95" s="411"/>
      <c r="AR95" s="411"/>
      <c r="AS95" s="411"/>
      <c r="AT95" s="411"/>
      <c r="AU95" s="411"/>
      <c r="AV95" s="411"/>
      <c r="AW95" s="329">
        <f t="shared" si="63"/>
        <v>-254383.0133603001</v>
      </c>
      <c r="AX95" s="159">
        <f t="shared" si="63"/>
        <v>158268.14108399302</v>
      </c>
      <c r="AY95" s="159">
        <f t="shared" si="63"/>
        <v>159523.08469338808</v>
      </c>
      <c r="AZ95" s="159">
        <f t="shared" si="63"/>
        <v>546505.90045434795</v>
      </c>
      <c r="BA95" s="159">
        <f t="shared" si="63"/>
        <v>674994.6263527358</v>
      </c>
      <c r="BB95" s="159">
        <f t="shared" si="63"/>
        <v>584379.2524637552</v>
      </c>
      <c r="BC95" s="159">
        <f t="shared" si="63"/>
        <v>281153.87075628014</v>
      </c>
      <c r="BD95" s="159">
        <f t="shared" si="63"/>
        <v>470609.89631677093</v>
      </c>
      <c r="BE95" s="159">
        <f t="shared" si="63"/>
        <v>276965.01217294903</v>
      </c>
      <c r="BF95" s="173">
        <f t="shared" si="63"/>
        <v>239057.09000000218</v>
      </c>
      <c r="BG95" s="390"/>
    </row>
    <row r="96" spans="1:59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59"/>
        <v>9278460.2999999989</v>
      </c>
      <c r="T96" s="250">
        <f t="shared" si="59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60"/>
        <v>9237099.6799999997</v>
      </c>
      <c r="AE96" s="411">
        <f t="shared" si="60"/>
        <v>10650785.669999996</v>
      </c>
      <c r="AF96" s="411">
        <f t="shared" si="60"/>
        <v>8898357.7300000004</v>
      </c>
      <c r="AG96" s="411">
        <f t="shared" si="60"/>
        <v>10214044.089999996</v>
      </c>
      <c r="AH96" s="411">
        <v>8615769.8299999982</v>
      </c>
      <c r="AI96" s="411">
        <f t="shared" si="61"/>
        <v>7991448.5899999989</v>
      </c>
      <c r="AJ96" s="411">
        <v>8724020.4800000004</v>
      </c>
      <c r="AK96" s="587">
        <v>9803560.0199999958</v>
      </c>
      <c r="AL96" s="622">
        <f t="shared" si="62"/>
        <v>10108813.629999999</v>
      </c>
      <c r="AM96" s="411">
        <v>10112784.909999998</v>
      </c>
      <c r="AN96" s="411"/>
      <c r="AO96" s="411"/>
      <c r="AP96" s="411"/>
      <c r="AQ96" s="411"/>
      <c r="AR96" s="411"/>
      <c r="AS96" s="411"/>
      <c r="AT96" s="411"/>
      <c r="AU96" s="411"/>
      <c r="AV96" s="411"/>
      <c r="AW96" s="329">
        <f t="shared" si="63"/>
        <v>-2844076.845002478</v>
      </c>
      <c r="AX96" s="159">
        <f t="shared" si="63"/>
        <v>-1278561.3271056954</v>
      </c>
      <c r="AY96" s="159">
        <f t="shared" si="63"/>
        <v>-1507800.7367556775</v>
      </c>
      <c r="AZ96" s="159">
        <f t="shared" si="63"/>
        <v>-558437.3452306781</v>
      </c>
      <c r="BA96" s="159">
        <f t="shared" si="63"/>
        <v>-615975.29407556169</v>
      </c>
      <c r="BB96" s="159">
        <f t="shared" si="63"/>
        <v>-1380129.6647684742</v>
      </c>
      <c r="BC96" s="159">
        <f t="shared" si="63"/>
        <v>-800983.04251786694</v>
      </c>
      <c r="BD96" s="159">
        <f t="shared" si="63"/>
        <v>31822.354810930789</v>
      </c>
      <c r="BE96" s="159">
        <f t="shared" si="63"/>
        <v>-1426267.1828616047</v>
      </c>
      <c r="BF96" s="173">
        <f t="shared" si="63"/>
        <v>-875870.86999999732</v>
      </c>
      <c r="BG96" s="390"/>
    </row>
    <row r="97" spans="1:59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59"/>
        <v>11759669.009999998</v>
      </c>
      <c r="T97" s="250">
        <f t="shared" si="59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60"/>
        <v>12564432.110000003</v>
      </c>
      <c r="AE97" s="411">
        <f t="shared" si="60"/>
        <v>13236142.209999999</v>
      </c>
      <c r="AF97" s="411">
        <f t="shared" si="60"/>
        <v>13115824.020000003</v>
      </c>
      <c r="AG97" s="411">
        <f t="shared" si="60"/>
        <v>14761726.9</v>
      </c>
      <c r="AH97" s="411">
        <v>12164779.290000003</v>
      </c>
      <c r="AI97" s="411">
        <f t="shared" si="61"/>
        <v>12794079.980000002</v>
      </c>
      <c r="AJ97" s="411">
        <v>12089952.210000001</v>
      </c>
      <c r="AK97" s="587">
        <v>14208189.59</v>
      </c>
      <c r="AL97" s="622">
        <f t="shared" si="62"/>
        <v>13536964.069999997</v>
      </c>
      <c r="AM97" s="411">
        <v>14025653.709999997</v>
      </c>
      <c r="AN97" s="411"/>
      <c r="AO97" s="411"/>
      <c r="AP97" s="411"/>
      <c r="AQ97" s="411"/>
      <c r="AR97" s="411"/>
      <c r="AS97" s="411"/>
      <c r="AT97" s="411"/>
      <c r="AU97" s="411"/>
      <c r="AV97" s="411"/>
      <c r="AW97" s="329">
        <f t="shared" si="63"/>
        <v>-1760336.7827935163</v>
      </c>
      <c r="AX97" s="159">
        <f t="shared" si="63"/>
        <v>-3114567.9512518719</v>
      </c>
      <c r="AY97" s="159">
        <f t="shared" si="63"/>
        <v>481932.2097447142</v>
      </c>
      <c r="AZ97" s="159">
        <f t="shared" si="63"/>
        <v>-1826299.3434834983</v>
      </c>
      <c r="BA97" s="159">
        <f t="shared" si="63"/>
        <v>-1892632.7153677158</v>
      </c>
      <c r="BB97" s="159">
        <f t="shared" si="63"/>
        <v>-855722.79483302869</v>
      </c>
      <c r="BC97" s="159">
        <f t="shared" si="63"/>
        <v>-2491685.4490349554</v>
      </c>
      <c r="BD97" s="159">
        <f t="shared" si="63"/>
        <v>639288.46384670399</v>
      </c>
      <c r="BE97" s="159">
        <f t="shared" si="63"/>
        <v>-3540037.9141430203</v>
      </c>
      <c r="BF97" s="173">
        <f t="shared" si="63"/>
        <v>792129.58999999985</v>
      </c>
      <c r="BG97" s="390"/>
    </row>
    <row r="98" spans="1:59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59"/>
        <v>554388.99999999977</v>
      </c>
      <c r="T98" s="250">
        <f t="shared" si="59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60"/>
        <v>563015.19999999984</v>
      </c>
      <c r="AE98" s="411">
        <f t="shared" si="60"/>
        <v>566639.06999999983</v>
      </c>
      <c r="AF98" s="411">
        <f t="shared" si="60"/>
        <v>586092.15999999992</v>
      </c>
      <c r="AG98" s="411">
        <f t="shared" si="60"/>
        <v>605804.8600000001</v>
      </c>
      <c r="AH98" s="411">
        <v>650302.6799999997</v>
      </c>
      <c r="AI98" s="411">
        <f t="shared" si="61"/>
        <v>682315.29</v>
      </c>
      <c r="AJ98" s="411">
        <v>709102.46999999974</v>
      </c>
      <c r="AK98" s="587">
        <v>758683.7799999998</v>
      </c>
      <c r="AL98" s="622">
        <f t="shared" si="62"/>
        <v>721653.1399999999</v>
      </c>
      <c r="AM98" s="411">
        <v>685923.82999999984</v>
      </c>
      <c r="AN98" s="411"/>
      <c r="AO98" s="411"/>
      <c r="AP98" s="411"/>
      <c r="AQ98" s="411"/>
      <c r="AR98" s="411"/>
      <c r="AS98" s="411"/>
      <c r="AT98" s="411"/>
      <c r="AU98" s="411"/>
      <c r="AV98" s="411"/>
      <c r="AW98" s="329">
        <f t="shared" si="63"/>
        <v>-34937.759752614889</v>
      </c>
      <c r="AX98" s="159">
        <f t="shared" si="63"/>
        <v>-43487.021860015113</v>
      </c>
      <c r="AY98" s="159">
        <f t="shared" si="63"/>
        <v>-55789.137046768214</v>
      </c>
      <c r="AZ98" s="159">
        <f t="shared" si="63"/>
        <v>-62480.883883387432</v>
      </c>
      <c r="BA98" s="159">
        <f t="shared" si="63"/>
        <v>-112480.80013044865</v>
      </c>
      <c r="BB98" s="159">
        <f t="shared" si="63"/>
        <v>-142714.58397651091</v>
      </c>
      <c r="BC98" s="159">
        <f t="shared" si="63"/>
        <v>-93463.789220446488</v>
      </c>
      <c r="BD98" s="159">
        <f t="shared" si="63"/>
        <v>-67584.227011137642</v>
      </c>
      <c r="BE98" s="159">
        <f t="shared" si="63"/>
        <v>-32821.910908083897</v>
      </c>
      <c r="BF98" s="173">
        <f t="shared" si="63"/>
        <v>-63820.010000000359</v>
      </c>
      <c r="BG98" s="390"/>
    </row>
    <row r="99" spans="1:59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6">
        <f>SUM(AD94:AD98)</f>
        <v>46769532.819999993</v>
      </c>
      <c r="AE99" s="516">
        <f>SUM(AE94:AE98)</f>
        <v>52767608.919999994</v>
      </c>
      <c r="AF99" s="516">
        <f t="shared" ref="AF99" si="64">SUM(AF94:AF98)</f>
        <v>50312413.56000001</v>
      </c>
      <c r="AG99" s="516">
        <f t="shared" ref="AG99" si="65">SUM(AG94:AG98)</f>
        <v>53460345.269999996</v>
      </c>
      <c r="AH99" s="516">
        <v>41310437.240000002</v>
      </c>
      <c r="AI99" s="516">
        <f t="shared" ref="AI99" si="66">SUM(AI94:AI98)</f>
        <v>42611918.040000007</v>
      </c>
      <c r="AJ99" s="516">
        <v>48269136.900000006</v>
      </c>
      <c r="AK99" s="588">
        <v>57445203.859999999</v>
      </c>
      <c r="AL99" s="618">
        <f t="shared" ref="AL99" si="67">SUM(AL94:AL98)</f>
        <v>58664210.659999996</v>
      </c>
      <c r="AM99" s="516">
        <v>53908110.899999991</v>
      </c>
      <c r="AN99" s="516"/>
      <c r="AO99" s="516"/>
      <c r="AP99" s="516"/>
      <c r="AQ99" s="516"/>
      <c r="AR99" s="516"/>
      <c r="AS99" s="516"/>
      <c r="AT99" s="516"/>
      <c r="AU99" s="516"/>
      <c r="AV99" s="516"/>
      <c r="AW99" s="328">
        <f t="shared" si="63"/>
        <v>-6598559.8099999875</v>
      </c>
      <c r="AX99" s="158">
        <f t="shared" si="63"/>
        <v>-3635851.8200000226</v>
      </c>
      <c r="AY99" s="158">
        <f t="shared" si="63"/>
        <v>316684.94999999553</v>
      </c>
      <c r="AZ99" s="158">
        <f t="shared" si="63"/>
        <v>290208.07999999076</v>
      </c>
      <c r="BA99" s="158">
        <f t="shared" si="63"/>
        <v>1199100.009999983</v>
      </c>
      <c r="BB99" s="158">
        <f t="shared" si="63"/>
        <v>-20762.010000020266</v>
      </c>
      <c r="BC99" s="158">
        <f t="shared" si="63"/>
        <v>-2659118.8400000036</v>
      </c>
      <c r="BD99" s="158">
        <f t="shared" si="63"/>
        <v>2073571.4300000072</v>
      </c>
      <c r="BE99" s="158">
        <f t="shared" si="63"/>
        <v>-5069181.4599999934</v>
      </c>
      <c r="BF99" s="171">
        <f t="shared" si="63"/>
        <v>-1312444.8499999791</v>
      </c>
      <c r="BG99" s="390"/>
    </row>
    <row r="100" spans="1:59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7"/>
      <c r="AE100" s="522"/>
      <c r="AF100" s="522"/>
      <c r="AG100" s="522"/>
      <c r="AH100" s="522"/>
      <c r="AI100" s="522"/>
      <c r="AJ100" s="581"/>
      <c r="AK100" s="589"/>
      <c r="AL100" s="522"/>
      <c r="AM100" s="522"/>
      <c r="AN100" s="522"/>
      <c r="AO100" s="522"/>
      <c r="AP100" s="522"/>
      <c r="AQ100" s="522"/>
      <c r="AR100" s="522"/>
      <c r="AS100" s="522"/>
      <c r="AT100" s="522"/>
      <c r="AU100" s="522"/>
      <c r="AV100" s="522"/>
      <c r="AW100" s="296"/>
      <c r="AX100" s="75"/>
      <c r="AY100" s="76"/>
      <c r="AZ100" s="76"/>
      <c r="BA100" s="76"/>
      <c r="BB100" s="76"/>
      <c r="BC100" s="76"/>
      <c r="BD100" s="76"/>
      <c r="BE100" s="76"/>
      <c r="BF100" s="330"/>
      <c r="BG100" s="391"/>
    </row>
    <row r="101" spans="1:59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18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11">
        <v>19462261.949999999</v>
      </c>
      <c r="AK101" s="586">
        <v>21451991.18</v>
      </c>
      <c r="AL101" s="408">
        <v>23273853.07</v>
      </c>
      <c r="AM101" s="408">
        <v>27434412.93</v>
      </c>
      <c r="AN101" s="408"/>
      <c r="AO101" s="408"/>
      <c r="AP101" s="408"/>
      <c r="AQ101" s="408"/>
      <c r="AR101" s="408"/>
      <c r="AS101" s="408"/>
      <c r="AT101" s="408"/>
      <c r="AU101" s="408"/>
      <c r="AV101" s="408"/>
      <c r="AW101" s="261">
        <f t="shared" ref="AW101:BF106" si="68">O101-C101</f>
        <v>-1261435.1999999993</v>
      </c>
      <c r="AX101" s="66">
        <f t="shared" si="68"/>
        <v>-2019874.4699999988</v>
      </c>
      <c r="AY101" s="66">
        <f t="shared" si="68"/>
        <v>-1158248.4600000009</v>
      </c>
      <c r="AZ101" s="66">
        <f t="shared" si="68"/>
        <v>2267841.8600000013</v>
      </c>
      <c r="BA101" s="66">
        <f t="shared" si="68"/>
        <v>1106781.3000000007</v>
      </c>
      <c r="BB101" s="66">
        <f t="shared" si="68"/>
        <v>1609205.6000000015</v>
      </c>
      <c r="BC101" s="66">
        <f t="shared" si="68"/>
        <v>494016.70999999717</v>
      </c>
      <c r="BD101" s="66">
        <f t="shared" si="68"/>
        <v>-1302167.9299999997</v>
      </c>
      <c r="BE101" s="66">
        <f t="shared" si="68"/>
        <v>1043400.0700000003</v>
      </c>
      <c r="BF101" s="106">
        <f t="shared" si="68"/>
        <v>403865.45000000112</v>
      </c>
      <c r="BG101" s="359"/>
    </row>
    <row r="102" spans="1:59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18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11">
        <v>9595896.0500000007</v>
      </c>
      <c r="AK102" s="586">
        <v>2139294.2000000002</v>
      </c>
      <c r="AL102" s="408">
        <v>4467263.17</v>
      </c>
      <c r="AM102" s="408">
        <v>3402781.57</v>
      </c>
      <c r="AN102" s="408"/>
      <c r="AO102" s="408"/>
      <c r="AP102" s="408"/>
      <c r="AQ102" s="408"/>
      <c r="AR102" s="408"/>
      <c r="AS102" s="408"/>
      <c r="AT102" s="408"/>
      <c r="AU102" s="408"/>
      <c r="AV102" s="408"/>
      <c r="AW102" s="261">
        <f t="shared" si="68"/>
        <v>-738600.5700000003</v>
      </c>
      <c r="AX102" s="66">
        <f t="shared" si="68"/>
        <v>-615033.39999999991</v>
      </c>
      <c r="AY102" s="66">
        <f t="shared" si="68"/>
        <v>-394617.09999999963</v>
      </c>
      <c r="AZ102" s="66">
        <f t="shared" si="68"/>
        <v>-21691.310000000056</v>
      </c>
      <c r="BA102" s="66">
        <f t="shared" si="68"/>
        <v>233710.62000000011</v>
      </c>
      <c r="BB102" s="66">
        <f t="shared" si="68"/>
        <v>-116586.81999999983</v>
      </c>
      <c r="BC102" s="66">
        <f t="shared" si="68"/>
        <v>-180562.5</v>
      </c>
      <c r="BD102" s="66">
        <f t="shared" si="68"/>
        <v>-181771.85999999987</v>
      </c>
      <c r="BE102" s="66">
        <f t="shared" si="68"/>
        <v>-167822.22999999998</v>
      </c>
      <c r="BF102" s="106">
        <f t="shared" si="68"/>
        <v>217674.77000000002</v>
      </c>
      <c r="BG102" s="359"/>
    </row>
    <row r="103" spans="1:59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18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11">
        <v>9264276.9100000001</v>
      </c>
      <c r="AK103" s="586">
        <v>7754796.8700000001</v>
      </c>
      <c r="AL103" s="408">
        <v>8549506.4900000002</v>
      </c>
      <c r="AM103" s="408">
        <v>11585773.130000001</v>
      </c>
      <c r="AN103" s="408"/>
      <c r="AO103" s="408"/>
      <c r="AP103" s="408"/>
      <c r="AQ103" s="408"/>
      <c r="AR103" s="408"/>
      <c r="AS103" s="408"/>
      <c r="AT103" s="408"/>
      <c r="AU103" s="408"/>
      <c r="AV103" s="408"/>
      <c r="AW103" s="261">
        <f t="shared" si="68"/>
        <v>-1944039.37</v>
      </c>
      <c r="AX103" s="66">
        <f t="shared" si="68"/>
        <v>-1495810.5300000012</v>
      </c>
      <c r="AY103" s="66">
        <f t="shared" si="68"/>
        <v>-1605366.6800000034</v>
      </c>
      <c r="AZ103" s="66">
        <f t="shared" si="68"/>
        <v>-859610.99999999907</v>
      </c>
      <c r="BA103" s="66">
        <f t="shared" si="68"/>
        <v>-1150460.5700000003</v>
      </c>
      <c r="BB103" s="66">
        <f t="shared" si="68"/>
        <v>-1344286.6800000034</v>
      </c>
      <c r="BC103" s="66">
        <f t="shared" si="68"/>
        <v>-821291.50999999978</v>
      </c>
      <c r="BD103" s="66">
        <f t="shared" si="68"/>
        <v>-2044118.1500000004</v>
      </c>
      <c r="BE103" s="66">
        <f t="shared" si="68"/>
        <v>-265167.00000000279</v>
      </c>
      <c r="BF103" s="106">
        <f t="shared" si="68"/>
        <v>-1154141.6599999983</v>
      </c>
      <c r="BG103" s="359"/>
    </row>
    <row r="104" spans="1:59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18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11">
        <v>11667801.58</v>
      </c>
      <c r="AK104" s="586">
        <v>9259550.7799999993</v>
      </c>
      <c r="AL104" s="408">
        <v>9929908.2100000009</v>
      </c>
      <c r="AM104" s="408">
        <v>13909785.25</v>
      </c>
      <c r="AN104" s="408"/>
      <c r="AO104" s="408"/>
      <c r="AP104" s="408"/>
      <c r="AQ104" s="408"/>
      <c r="AR104" s="408"/>
      <c r="AS104" s="408"/>
      <c r="AT104" s="408"/>
      <c r="AU104" s="408"/>
      <c r="AV104" s="408"/>
      <c r="AW104" s="261">
        <f t="shared" si="68"/>
        <v>-2859503.8499999996</v>
      </c>
      <c r="AX104" s="66">
        <f t="shared" si="68"/>
        <v>-3687625.75</v>
      </c>
      <c r="AY104" s="66">
        <f t="shared" si="68"/>
        <v>-1310323.0600000005</v>
      </c>
      <c r="AZ104" s="66">
        <f t="shared" si="68"/>
        <v>-1253812.2400000021</v>
      </c>
      <c r="BA104" s="66">
        <f t="shared" si="68"/>
        <v>-2997004.51</v>
      </c>
      <c r="BB104" s="66">
        <f t="shared" si="68"/>
        <v>-1816670.9800000023</v>
      </c>
      <c r="BC104" s="66">
        <f t="shared" si="68"/>
        <v>-303479.58999999985</v>
      </c>
      <c r="BD104" s="66">
        <f t="shared" si="68"/>
        <v>-3617759.8900000043</v>
      </c>
      <c r="BE104" s="66">
        <f t="shared" si="68"/>
        <v>-379992.70999999903</v>
      </c>
      <c r="BF104" s="106">
        <f t="shared" si="68"/>
        <v>-2072626.7200000007</v>
      </c>
      <c r="BG104" s="359"/>
    </row>
    <row r="105" spans="1:59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18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11">
        <v>1757904.07</v>
      </c>
      <c r="AK105" s="586">
        <v>1231742.06</v>
      </c>
      <c r="AL105" s="408">
        <v>1489039.71</v>
      </c>
      <c r="AM105" s="408">
        <v>2240999.7000000002</v>
      </c>
      <c r="AN105" s="408"/>
      <c r="AO105" s="408"/>
      <c r="AP105" s="408"/>
      <c r="AQ105" s="408"/>
      <c r="AR105" s="408"/>
      <c r="AS105" s="408"/>
      <c r="AT105" s="408"/>
      <c r="AU105" s="408"/>
      <c r="AV105" s="408"/>
      <c r="AW105" s="261">
        <f t="shared" si="68"/>
        <v>-46753.730000000214</v>
      </c>
      <c r="AX105" s="66">
        <f t="shared" si="68"/>
        <v>-656427.42000000039</v>
      </c>
      <c r="AY105" s="66">
        <f t="shared" si="68"/>
        <v>-469572.80999999982</v>
      </c>
      <c r="AZ105" s="66">
        <f t="shared" si="68"/>
        <v>-102534.70999999996</v>
      </c>
      <c r="BA105" s="66">
        <f t="shared" si="68"/>
        <v>-603719.98</v>
      </c>
      <c r="BB105" s="66">
        <f t="shared" si="68"/>
        <v>-609188.04999999981</v>
      </c>
      <c r="BC105" s="66">
        <f t="shared" si="68"/>
        <v>-519994.90999999992</v>
      </c>
      <c r="BD105" s="66">
        <f t="shared" si="68"/>
        <v>-557904.91000000038</v>
      </c>
      <c r="BE105" s="66">
        <f t="shared" si="68"/>
        <v>-460703.62999999989</v>
      </c>
      <c r="BF105" s="106">
        <f t="shared" si="68"/>
        <v>-552169.58000000031</v>
      </c>
      <c r="BG105" s="359"/>
    </row>
    <row r="106" spans="1:59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69">SUM(Q101:Q105)</f>
        <v>36542664</v>
      </c>
      <c r="R106" s="253">
        <f t="shared" si="69"/>
        <v>37303713</v>
      </c>
      <c r="S106" s="253">
        <f t="shared" si="69"/>
        <v>41060476</v>
      </c>
      <c r="T106" s="253">
        <f t="shared" si="69"/>
        <v>45230761.379999988</v>
      </c>
      <c r="U106" s="253">
        <f t="shared" si="69"/>
        <v>44105321</v>
      </c>
      <c r="V106" s="253">
        <f t="shared" si="69"/>
        <v>38129783.399999999</v>
      </c>
      <c r="W106" s="253">
        <f t="shared" si="69"/>
        <v>35824700</v>
      </c>
      <c r="X106" s="450">
        <v>35824700</v>
      </c>
      <c r="Y106" s="253">
        <f t="shared" ref="Y106:AD106" si="70">SUM(Y101:Y105)</f>
        <v>38511237</v>
      </c>
      <c r="Z106" s="253">
        <f t="shared" si="70"/>
        <v>40490760</v>
      </c>
      <c r="AA106" s="253">
        <f t="shared" si="70"/>
        <v>49856065</v>
      </c>
      <c r="AB106" s="253">
        <f t="shared" si="70"/>
        <v>39362386</v>
      </c>
      <c r="AC106" s="253">
        <f t="shared" si="70"/>
        <v>35415235</v>
      </c>
      <c r="AD106" s="411">
        <f t="shared" si="70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 t="shared" ref="AH106:AM106" si="71">SUM(AH101:AH105)</f>
        <v>47222720.839999996</v>
      </c>
      <c r="AI106" s="411">
        <f t="shared" si="71"/>
        <v>37209643.509999998</v>
      </c>
      <c r="AJ106" s="411">
        <f t="shared" si="71"/>
        <v>51748140.559999995</v>
      </c>
      <c r="AK106" s="587">
        <f t="shared" si="71"/>
        <v>41837375.090000004</v>
      </c>
      <c r="AL106" s="411">
        <f t="shared" si="71"/>
        <v>47709570.650000006</v>
      </c>
      <c r="AM106" s="411">
        <f t="shared" si="71"/>
        <v>58573752.580000006</v>
      </c>
      <c r="AN106" s="411"/>
      <c r="AO106" s="411"/>
      <c r="AP106" s="411"/>
      <c r="AQ106" s="411"/>
      <c r="AR106" s="411"/>
      <c r="AS106" s="411"/>
      <c r="AT106" s="411"/>
      <c r="AU106" s="411"/>
      <c r="AV106" s="411"/>
      <c r="AW106" s="298">
        <f t="shared" si="68"/>
        <v>-6850332.7199999988</v>
      </c>
      <c r="AX106" s="60">
        <f t="shared" si="68"/>
        <v>-8474771.5700000003</v>
      </c>
      <c r="AY106" s="59">
        <f t="shared" si="68"/>
        <v>-4938128.1100000069</v>
      </c>
      <c r="AZ106" s="59">
        <f t="shared" si="68"/>
        <v>30192.60000000149</v>
      </c>
      <c r="BA106" s="59">
        <f t="shared" si="68"/>
        <v>-3410693.1399999931</v>
      </c>
      <c r="BB106" s="59">
        <f t="shared" si="68"/>
        <v>-2277526.9300000146</v>
      </c>
      <c r="BC106" s="59">
        <f t="shared" si="68"/>
        <v>-1331311.799999997</v>
      </c>
      <c r="BD106" s="59">
        <f t="shared" si="68"/>
        <v>-7703722.7400000021</v>
      </c>
      <c r="BE106" s="59">
        <f t="shared" si="68"/>
        <v>-230285.50000000745</v>
      </c>
      <c r="BF106" s="107">
        <f t="shared" si="68"/>
        <v>-2901236.7399999946</v>
      </c>
      <c r="BG106" s="359"/>
    </row>
    <row r="107" spans="1:59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19"/>
      <c r="AE107" s="523"/>
      <c r="AF107" s="523"/>
      <c r="AG107" s="523"/>
      <c r="AH107" s="523"/>
      <c r="AI107" s="523"/>
      <c r="AJ107" s="582"/>
      <c r="AK107" s="590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23"/>
      <c r="AW107" s="299"/>
      <c r="AX107" s="82"/>
      <c r="AY107" s="83"/>
      <c r="AZ107" s="83"/>
      <c r="BA107" s="83"/>
      <c r="BB107" s="83"/>
      <c r="BC107" s="83"/>
      <c r="BD107" s="83"/>
      <c r="BE107" s="83"/>
      <c r="BF107" s="331"/>
      <c r="BG107" s="392"/>
    </row>
    <row r="108" spans="1:59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0">
        <v>128841</v>
      </c>
      <c r="AE108" s="524">
        <v>125902</v>
      </c>
      <c r="AF108" s="524">
        <v>129009</v>
      </c>
      <c r="AG108" s="524">
        <v>126829</v>
      </c>
      <c r="AH108" s="524">
        <v>129453</v>
      </c>
      <c r="AI108" s="524">
        <v>131327</v>
      </c>
      <c r="AJ108" s="583">
        <v>130872</v>
      </c>
      <c r="AK108" s="591">
        <v>127260</v>
      </c>
      <c r="AL108" s="524">
        <v>122176</v>
      </c>
      <c r="AM108" s="524">
        <v>144798</v>
      </c>
      <c r="AN108" s="524"/>
      <c r="AO108" s="524"/>
      <c r="AP108" s="524"/>
      <c r="AQ108" s="524"/>
      <c r="AR108" s="524"/>
      <c r="AS108" s="524"/>
      <c r="AT108" s="524"/>
      <c r="AU108" s="524"/>
      <c r="AV108" s="524"/>
      <c r="AW108" s="300">
        <f t="shared" ref="AW108:BF113" si="72">O108-C108</f>
        <v>2574</v>
      </c>
      <c r="AX108" s="86">
        <f t="shared" si="72"/>
        <v>-3114</v>
      </c>
      <c r="AY108" s="86">
        <f t="shared" si="72"/>
        <v>-11652</v>
      </c>
      <c r="AZ108" s="86">
        <f t="shared" si="72"/>
        <v>10473</v>
      </c>
      <c r="BA108" s="86">
        <f t="shared" si="72"/>
        <v>-9578</v>
      </c>
      <c r="BB108" s="86">
        <f t="shared" si="72"/>
        <v>-4116</v>
      </c>
      <c r="BC108" s="86">
        <f t="shared" si="72"/>
        <v>-2433</v>
      </c>
      <c r="BD108" s="86">
        <f t="shared" si="72"/>
        <v>-18093</v>
      </c>
      <c r="BE108" s="86">
        <f t="shared" si="72"/>
        <v>111</v>
      </c>
      <c r="BF108" s="332">
        <f t="shared" si="72"/>
        <v>1343</v>
      </c>
      <c r="BG108" s="363"/>
    </row>
    <row r="109" spans="1:59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0">
        <v>27480</v>
      </c>
      <c r="AE109" s="524">
        <v>26969</v>
      </c>
      <c r="AF109" s="524">
        <v>27923</v>
      </c>
      <c r="AG109" s="524">
        <v>29257</v>
      </c>
      <c r="AH109" s="524">
        <v>30900</v>
      </c>
      <c r="AI109" s="524">
        <v>26916</v>
      </c>
      <c r="AJ109" s="583">
        <v>35480</v>
      </c>
      <c r="AK109" s="591">
        <v>18023</v>
      </c>
      <c r="AL109" s="524">
        <v>21259</v>
      </c>
      <c r="AM109" s="524">
        <v>21901</v>
      </c>
      <c r="AN109" s="524"/>
      <c r="AO109" s="524"/>
      <c r="AP109" s="524"/>
      <c r="AQ109" s="524"/>
      <c r="AR109" s="524"/>
      <c r="AS109" s="524"/>
      <c r="AT109" s="524"/>
      <c r="AU109" s="524"/>
      <c r="AV109" s="524"/>
      <c r="AW109" s="300">
        <f t="shared" si="72"/>
        <v>-2265</v>
      </c>
      <c r="AX109" s="86">
        <f t="shared" si="72"/>
        <v>-1893</v>
      </c>
      <c r="AY109" s="86">
        <f t="shared" si="72"/>
        <v>-3064</v>
      </c>
      <c r="AZ109" s="86">
        <f t="shared" si="72"/>
        <v>351</v>
      </c>
      <c r="BA109" s="86">
        <f t="shared" si="72"/>
        <v>-398</v>
      </c>
      <c r="BB109" s="86">
        <f t="shared" si="72"/>
        <v>-2056</v>
      </c>
      <c r="BC109" s="86">
        <f t="shared" si="72"/>
        <v>-1874</v>
      </c>
      <c r="BD109" s="86">
        <f t="shared" si="72"/>
        <v>-2361</v>
      </c>
      <c r="BE109" s="86">
        <f t="shared" si="72"/>
        <v>-1311</v>
      </c>
      <c r="BF109" s="332">
        <f t="shared" si="72"/>
        <v>988</v>
      </c>
      <c r="BG109" s="363"/>
    </row>
    <row r="110" spans="1:59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0">
        <v>19295</v>
      </c>
      <c r="AE110" s="524">
        <v>18363</v>
      </c>
      <c r="AF110" s="524">
        <v>18751</v>
      </c>
      <c r="AG110" s="524">
        <v>17314</v>
      </c>
      <c r="AH110" s="524">
        <v>19192</v>
      </c>
      <c r="AI110" s="524">
        <v>17158</v>
      </c>
      <c r="AJ110" s="583">
        <v>21380</v>
      </c>
      <c r="AK110" s="591">
        <v>16482</v>
      </c>
      <c r="AL110" s="524">
        <v>17022</v>
      </c>
      <c r="AM110" s="524">
        <v>22012</v>
      </c>
      <c r="AN110" s="524"/>
      <c r="AO110" s="524"/>
      <c r="AP110" s="524"/>
      <c r="AQ110" s="524"/>
      <c r="AR110" s="524"/>
      <c r="AS110" s="524"/>
      <c r="AT110" s="524"/>
      <c r="AU110" s="524"/>
      <c r="AV110" s="524"/>
      <c r="AW110" s="300">
        <f t="shared" si="72"/>
        <v>-1040</v>
      </c>
      <c r="AX110" s="86">
        <f t="shared" si="72"/>
        <v>-747</v>
      </c>
      <c r="AY110" s="86">
        <f t="shared" si="72"/>
        <v>-1468</v>
      </c>
      <c r="AZ110" s="86">
        <f t="shared" si="72"/>
        <v>861</v>
      </c>
      <c r="BA110" s="86">
        <f t="shared" si="72"/>
        <v>-1036</v>
      </c>
      <c r="BB110" s="86">
        <f t="shared" si="72"/>
        <v>-824</v>
      </c>
      <c r="BC110" s="86">
        <f t="shared" si="72"/>
        <v>737</v>
      </c>
      <c r="BD110" s="86">
        <f t="shared" si="72"/>
        <v>-2999</v>
      </c>
      <c r="BE110" s="86">
        <f t="shared" si="72"/>
        <v>399</v>
      </c>
      <c r="BF110" s="332">
        <f t="shared" si="72"/>
        <v>-320</v>
      </c>
      <c r="BG110" s="363"/>
    </row>
    <row r="111" spans="1:59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0">
        <v>1087</v>
      </c>
      <c r="AE111" s="524">
        <v>1063</v>
      </c>
      <c r="AF111" s="524">
        <v>1031</v>
      </c>
      <c r="AG111" s="524">
        <v>933</v>
      </c>
      <c r="AH111" s="524">
        <v>1096</v>
      </c>
      <c r="AI111" s="524">
        <v>942</v>
      </c>
      <c r="AJ111" s="583">
        <v>1207</v>
      </c>
      <c r="AK111" s="591">
        <v>958</v>
      </c>
      <c r="AL111" s="524">
        <v>905</v>
      </c>
      <c r="AM111" s="524">
        <v>1256</v>
      </c>
      <c r="AN111" s="524"/>
      <c r="AO111" s="524"/>
      <c r="AP111" s="524"/>
      <c r="AQ111" s="524"/>
      <c r="AR111" s="524"/>
      <c r="AS111" s="524"/>
      <c r="AT111" s="524"/>
      <c r="AU111" s="524"/>
      <c r="AV111" s="524"/>
      <c r="AW111" s="300">
        <f t="shared" si="72"/>
        <v>-114</v>
      </c>
      <c r="AX111" s="86">
        <f t="shared" si="72"/>
        <v>-146</v>
      </c>
      <c r="AY111" s="86">
        <f t="shared" si="72"/>
        <v>-40</v>
      </c>
      <c r="AZ111" s="86">
        <f t="shared" si="72"/>
        <v>46</v>
      </c>
      <c r="BA111" s="86">
        <f t="shared" si="72"/>
        <v>-101</v>
      </c>
      <c r="BB111" s="86">
        <f t="shared" si="72"/>
        <v>10</v>
      </c>
      <c r="BC111" s="86">
        <f t="shared" si="72"/>
        <v>44</v>
      </c>
      <c r="BD111" s="86">
        <f t="shared" si="72"/>
        <v>-211</v>
      </c>
      <c r="BE111" s="86">
        <f t="shared" si="72"/>
        <v>57</v>
      </c>
      <c r="BF111" s="332">
        <f t="shared" si="72"/>
        <v>-75</v>
      </c>
      <c r="BG111" s="363"/>
    </row>
    <row r="112" spans="1:59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0">
        <v>1730</v>
      </c>
      <c r="AE112" s="524">
        <v>1656</v>
      </c>
      <c r="AF112" s="524">
        <v>1702</v>
      </c>
      <c r="AG112" s="524">
        <v>1597</v>
      </c>
      <c r="AH112" s="524">
        <v>1748</v>
      </c>
      <c r="AI112" s="524">
        <v>1525</v>
      </c>
      <c r="AJ112" s="583">
        <v>1983</v>
      </c>
      <c r="AK112" s="591">
        <v>1497</v>
      </c>
      <c r="AL112" s="524">
        <v>1550</v>
      </c>
      <c r="AM112" s="524">
        <v>2065</v>
      </c>
      <c r="AN112" s="524"/>
      <c r="AO112" s="524"/>
      <c r="AP112" s="524"/>
      <c r="AQ112" s="524"/>
      <c r="AR112" s="524"/>
      <c r="AS112" s="524"/>
      <c r="AT112" s="524"/>
      <c r="AU112" s="524"/>
      <c r="AV112" s="524"/>
      <c r="AW112" s="300">
        <f t="shared" si="72"/>
        <v>-169</v>
      </c>
      <c r="AX112" s="86">
        <f t="shared" si="72"/>
        <v>-161</v>
      </c>
      <c r="AY112" s="86">
        <f t="shared" si="72"/>
        <v>-158</v>
      </c>
      <c r="AZ112" s="86">
        <f t="shared" si="72"/>
        <v>73</v>
      </c>
      <c r="BA112" s="86">
        <f t="shared" si="72"/>
        <v>-132</v>
      </c>
      <c r="BB112" s="86">
        <f t="shared" si="72"/>
        <v>-111</v>
      </c>
      <c r="BC112" s="86">
        <f t="shared" si="72"/>
        <v>7</v>
      </c>
      <c r="BD112" s="86">
        <f t="shared" si="72"/>
        <v>-226</v>
      </c>
      <c r="BE112" s="86">
        <f t="shared" si="72"/>
        <v>43</v>
      </c>
      <c r="BF112" s="332">
        <f t="shared" si="72"/>
        <v>-85</v>
      </c>
      <c r="BG112" s="363"/>
    </row>
    <row r="113" spans="1:59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73">SUM(U108:U112)</f>
        <v>174913</v>
      </c>
      <c r="V113" s="316">
        <f t="shared" si="73"/>
        <v>171183</v>
      </c>
      <c r="W113" s="316">
        <f t="shared" si="73"/>
        <v>170634</v>
      </c>
      <c r="X113" s="104">
        <f t="shared" si="73"/>
        <v>172669</v>
      </c>
      <c r="Y113" s="295">
        <f t="shared" si="73"/>
        <v>167745</v>
      </c>
      <c r="Z113" s="295">
        <f t="shared" si="73"/>
        <v>169251</v>
      </c>
      <c r="AA113" s="295">
        <f t="shared" si="73"/>
        <v>200263</v>
      </c>
      <c r="AB113" s="295">
        <f t="shared" si="73"/>
        <v>167894</v>
      </c>
      <c r="AC113" s="295">
        <f t="shared" si="73"/>
        <v>162068</v>
      </c>
      <c r="AD113" s="400">
        <f t="shared" si="73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 t="shared" ref="AH113:AM113" si="74">SUM(AH108:AH112)</f>
        <v>182389</v>
      </c>
      <c r="AI113" s="400">
        <f t="shared" si="74"/>
        <v>177868</v>
      </c>
      <c r="AJ113" s="572">
        <f t="shared" si="74"/>
        <v>190922</v>
      </c>
      <c r="AK113" s="585">
        <f t="shared" si="74"/>
        <v>164220</v>
      </c>
      <c r="AL113" s="400">
        <f t="shared" si="74"/>
        <v>162912</v>
      </c>
      <c r="AM113" s="400">
        <f t="shared" si="74"/>
        <v>192032</v>
      </c>
      <c r="AN113" s="400"/>
      <c r="AO113" s="400"/>
      <c r="AP113" s="400"/>
      <c r="AQ113" s="400"/>
      <c r="AR113" s="400"/>
      <c r="AS113" s="400"/>
      <c r="AT113" s="400"/>
      <c r="AU113" s="400"/>
      <c r="AV113" s="400"/>
      <c r="AW113" s="301">
        <f t="shared" si="72"/>
        <v>-1014</v>
      </c>
      <c r="AX113" s="49">
        <f t="shared" si="72"/>
        <v>-6061</v>
      </c>
      <c r="AY113" s="49">
        <f t="shared" si="72"/>
        <v>-16382</v>
      </c>
      <c r="AZ113" s="49">
        <f t="shared" si="72"/>
        <v>11804</v>
      </c>
      <c r="BA113" s="49">
        <f t="shared" si="72"/>
        <v>-11245</v>
      </c>
      <c r="BB113" s="49">
        <f t="shared" si="72"/>
        <v>-7097</v>
      </c>
      <c r="BC113" s="49">
        <f t="shared" si="72"/>
        <v>-3519</v>
      </c>
      <c r="BD113" s="49">
        <f t="shared" si="72"/>
        <v>-23890</v>
      </c>
      <c r="BE113" s="49">
        <f t="shared" si="72"/>
        <v>-701</v>
      </c>
      <c r="BF113" s="104">
        <f t="shared" si="72"/>
        <v>1851</v>
      </c>
      <c r="BG113" s="363"/>
    </row>
    <row r="114" spans="1:59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1"/>
      <c r="AE114" s="525"/>
      <c r="AF114" s="525"/>
      <c r="AG114" s="525"/>
      <c r="AH114" s="525"/>
      <c r="AI114" s="525"/>
      <c r="AJ114" s="584"/>
      <c r="AK114" s="592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25"/>
      <c r="AW114" s="333"/>
      <c r="AX114" s="91"/>
      <c r="AY114" s="92"/>
      <c r="AZ114" s="92"/>
      <c r="BA114" s="92"/>
      <c r="BB114" s="92"/>
      <c r="BC114" s="92"/>
      <c r="BD114" s="92"/>
      <c r="BE114" s="92"/>
      <c r="BF114" s="334"/>
      <c r="BG114" s="393"/>
    </row>
    <row r="115" spans="1:59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75">Q94-Q101</f>
        <v>1232819.9599999972</v>
      </c>
      <c r="R115" s="237">
        <f t="shared" si="75"/>
        <v>1895664.4200000018</v>
      </c>
      <c r="S115" s="237">
        <f t="shared" ref="S115:AE115" si="76">S94-S101</f>
        <v>6119079.379999999</v>
      </c>
      <c r="T115" s="237">
        <f t="shared" si="76"/>
        <v>2930410.5599999949</v>
      </c>
      <c r="U115" s="250">
        <f t="shared" si="76"/>
        <v>-1483648.0099999979</v>
      </c>
      <c r="V115" s="250">
        <f t="shared" si="76"/>
        <v>-197713.59999999776</v>
      </c>
      <c r="W115" s="250">
        <f t="shared" si="76"/>
        <v>976336.84000000358</v>
      </c>
      <c r="X115" s="453">
        <f t="shared" si="76"/>
        <v>4287723.3500000164</v>
      </c>
      <c r="Y115" s="71">
        <f t="shared" si="76"/>
        <v>5218563.700000003</v>
      </c>
      <c r="Z115" s="71">
        <f t="shared" si="76"/>
        <v>3718068.8499999978</v>
      </c>
      <c r="AA115" s="71">
        <f t="shared" si="76"/>
        <v>-2115651.0999999978</v>
      </c>
      <c r="AB115" s="71">
        <f t="shared" si="76"/>
        <v>1005109.6700000018</v>
      </c>
      <c r="AC115" s="71">
        <f t="shared" si="76"/>
        <v>70579.04999999702</v>
      </c>
      <c r="AD115" s="408">
        <f t="shared" si="76"/>
        <v>2898668.929999996</v>
      </c>
      <c r="AE115" s="408">
        <f t="shared" si="76"/>
        <v>2964353.5599999949</v>
      </c>
      <c r="AF115" s="408">
        <f t="shared" ref="AF115:AG115" si="77">AF94-AF101</f>
        <v>513774.61000000685</v>
      </c>
      <c r="AG115" s="408">
        <f t="shared" si="77"/>
        <v>380768.4299999997</v>
      </c>
      <c r="AH115" s="408">
        <f t="shared" ref="AH115:AI115" si="78">AH94-AH101</f>
        <v>-3602471.320000004</v>
      </c>
      <c r="AI115" s="408">
        <f t="shared" si="78"/>
        <v>30858.95000000298</v>
      </c>
      <c r="AJ115" s="411">
        <f t="shared" ref="AJ115" si="79">AJ94-AJ101</f>
        <v>3113029.6200000048</v>
      </c>
      <c r="AK115" s="587">
        <f t="shared" ref="AK115:AL115" si="80">AK94-AK101</f>
        <v>6193057.5900000036</v>
      </c>
      <c r="AL115" s="599">
        <f t="shared" si="80"/>
        <v>5619109.0599999987</v>
      </c>
      <c r="AM115" s="408">
        <f t="shared" ref="AM115" si="81">AM94-AM101</f>
        <v>-3075635.4100000039</v>
      </c>
      <c r="AN115" s="408"/>
      <c r="AO115" s="408"/>
      <c r="AP115" s="408"/>
      <c r="AQ115" s="408"/>
      <c r="AR115" s="408"/>
      <c r="AS115" s="408"/>
      <c r="AT115" s="408"/>
      <c r="AU115" s="408"/>
      <c r="AV115" s="408"/>
      <c r="AW115" s="261">
        <f t="shared" ref="AW115:BF120" si="82">O115-C115</f>
        <v>-443390.20909108594</v>
      </c>
      <c r="AX115" s="66">
        <f t="shared" si="82"/>
        <v>2662370.8091335706</v>
      </c>
      <c r="AY115" s="66">
        <f t="shared" si="82"/>
        <v>2397067.9893643372</v>
      </c>
      <c r="AZ115" s="66">
        <f t="shared" si="82"/>
        <v>-76922.107856785879</v>
      </c>
      <c r="BA115" s="66">
        <f t="shared" si="82"/>
        <v>2038412.893220976</v>
      </c>
      <c r="BB115" s="66">
        <f t="shared" si="82"/>
        <v>164220.18111424148</v>
      </c>
      <c r="BC115" s="66">
        <f t="shared" si="82"/>
        <v>-48157.139983002096</v>
      </c>
      <c r="BD115" s="66">
        <f t="shared" si="82"/>
        <v>2301602.8720367439</v>
      </c>
      <c r="BE115" s="66">
        <f t="shared" si="82"/>
        <v>-1390419.5342602357</v>
      </c>
      <c r="BF115" s="106">
        <f t="shared" si="82"/>
        <v>-1807806.0999999847</v>
      </c>
      <c r="BG115" s="359"/>
    </row>
    <row r="116" spans="1:59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75"/>
        <v>-224095.89999999944</v>
      </c>
      <c r="R116" s="237">
        <f t="shared" si="75"/>
        <v>410484.6400000006</v>
      </c>
      <c r="S116" s="237">
        <f t="shared" ref="S116:AE116" si="83">S95-S102</f>
        <v>895005.02000000048</v>
      </c>
      <c r="T116" s="237">
        <f t="shared" si="83"/>
        <v>1190970.5600000005</v>
      </c>
      <c r="U116" s="250">
        <f t="shared" si="83"/>
        <v>107151.49999999907</v>
      </c>
      <c r="V116" s="250">
        <f t="shared" si="83"/>
        <v>-23423.739999998827</v>
      </c>
      <c r="W116" s="250">
        <f t="shared" si="83"/>
        <v>705834.44999999972</v>
      </c>
      <c r="X116" s="453">
        <f t="shared" si="83"/>
        <v>1308326.6500000013</v>
      </c>
      <c r="Y116" s="71">
        <f t="shared" si="83"/>
        <v>1313831.1799999997</v>
      </c>
      <c r="Z116" s="71">
        <f t="shared" si="83"/>
        <v>1326466.379999999</v>
      </c>
      <c r="AA116" s="71">
        <f t="shared" si="83"/>
        <v>-214421.3599999994</v>
      </c>
      <c r="AB116" s="71">
        <f t="shared" si="83"/>
        <v>533446.46000000089</v>
      </c>
      <c r="AC116" s="71">
        <f t="shared" si="83"/>
        <v>360965.79999999888</v>
      </c>
      <c r="AD116" s="408">
        <f t="shared" si="83"/>
        <v>592787.89999999991</v>
      </c>
      <c r="AE116" s="408">
        <f t="shared" si="83"/>
        <v>831413.9299999997</v>
      </c>
      <c r="AF116" s="408">
        <f t="shared" ref="AF116:AG116" si="84">AF95-AF102</f>
        <v>473663.35999999987</v>
      </c>
      <c r="AG116" s="408">
        <f t="shared" si="84"/>
        <v>-148227.28999999957</v>
      </c>
      <c r="AH116" s="408">
        <f t="shared" ref="AH116:AI116" si="85">AH95-AH102</f>
        <v>-981105.89999999991</v>
      </c>
      <c r="AI116" s="408">
        <f t="shared" si="85"/>
        <v>417696.52999999933</v>
      </c>
      <c r="AJ116" s="411">
        <f t="shared" ref="AJ116" si="86">AJ95-AJ102</f>
        <v>-5425125.8799999999</v>
      </c>
      <c r="AK116" s="587">
        <f t="shared" ref="AK116:AL116" si="87">AK95-AK102</f>
        <v>2890427.5</v>
      </c>
      <c r="AL116" s="599">
        <f t="shared" si="87"/>
        <v>936554.51999999955</v>
      </c>
      <c r="AM116" s="408">
        <f t="shared" ref="AM116" si="88">AM95-AM102</f>
        <v>1322189.3599999999</v>
      </c>
      <c r="AN116" s="408"/>
      <c r="AO116" s="408"/>
      <c r="AP116" s="408"/>
      <c r="AQ116" s="408"/>
      <c r="AR116" s="408"/>
      <c r="AS116" s="408"/>
      <c r="AT116" s="408"/>
      <c r="AU116" s="408"/>
      <c r="AV116" s="408"/>
      <c r="AW116" s="261">
        <f t="shared" si="82"/>
        <v>484217.5566397002</v>
      </c>
      <c r="AX116" s="66">
        <f t="shared" si="82"/>
        <v>773301.54108399292</v>
      </c>
      <c r="AY116" s="66">
        <f t="shared" si="82"/>
        <v>554140.18469338771</v>
      </c>
      <c r="AZ116" s="66">
        <f t="shared" si="82"/>
        <v>568197.21045434801</v>
      </c>
      <c r="BA116" s="66">
        <f t="shared" si="82"/>
        <v>441284.00635273568</v>
      </c>
      <c r="BB116" s="66">
        <f t="shared" si="82"/>
        <v>700966.07246375503</v>
      </c>
      <c r="BC116" s="66">
        <f t="shared" si="82"/>
        <v>461716.37075628014</v>
      </c>
      <c r="BD116" s="66">
        <f t="shared" si="82"/>
        <v>652381.7563167708</v>
      </c>
      <c r="BE116" s="66">
        <f t="shared" si="82"/>
        <v>444787.24217294902</v>
      </c>
      <c r="BF116" s="106">
        <f t="shared" si="82"/>
        <v>21382.320000002161</v>
      </c>
      <c r="BG116" s="359"/>
    </row>
    <row r="117" spans="1:59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75"/>
        <v>86542.470000001602</v>
      </c>
      <c r="R117" s="237">
        <f t="shared" si="75"/>
        <v>585617.38000000082</v>
      </c>
      <c r="S117" s="237">
        <f t="shared" ref="S117:AE117" si="89">S96-S103</f>
        <v>883928.29999999888</v>
      </c>
      <c r="T117" s="237">
        <f t="shared" si="89"/>
        <v>153229.31999999844</v>
      </c>
      <c r="U117" s="250">
        <f t="shared" si="89"/>
        <v>-245625.33999999613</v>
      </c>
      <c r="V117" s="250">
        <f t="shared" si="89"/>
        <v>171747.67999999784</v>
      </c>
      <c r="W117" s="250">
        <f t="shared" si="89"/>
        <v>-1053378.1399999997</v>
      </c>
      <c r="X117" s="453">
        <f t="shared" si="89"/>
        <v>835259.34000000171</v>
      </c>
      <c r="Y117" s="71">
        <f t="shared" si="89"/>
        <v>1067553.2800000012</v>
      </c>
      <c r="Z117" s="71">
        <f t="shared" si="89"/>
        <v>21794.849999997765</v>
      </c>
      <c r="AA117" s="71">
        <f t="shared" si="89"/>
        <v>-901183.08999999985</v>
      </c>
      <c r="AB117" s="71">
        <f t="shared" si="89"/>
        <v>305527.53999999538</v>
      </c>
      <c r="AC117" s="71">
        <f t="shared" si="89"/>
        <v>535886.62000000104</v>
      </c>
      <c r="AD117" s="408">
        <f t="shared" si="89"/>
        <v>1092349.6799999997</v>
      </c>
      <c r="AE117" s="408">
        <f t="shared" si="89"/>
        <v>1566260.1399999969</v>
      </c>
      <c r="AF117" s="408">
        <f t="shared" ref="AF117:AG117" si="90">AF96-AF103</f>
        <v>-503765.05999999866</v>
      </c>
      <c r="AG117" s="408">
        <f t="shared" si="90"/>
        <v>1574543.6399999969</v>
      </c>
      <c r="AH117" s="408">
        <f t="shared" ref="AH117:AI117" si="91">AH96-AH103</f>
        <v>-893914.23000000231</v>
      </c>
      <c r="AI117" s="408">
        <f t="shared" si="91"/>
        <v>813024.29999999888</v>
      </c>
      <c r="AJ117" s="411">
        <f t="shared" ref="AJ117" si="92">AJ96-AJ103</f>
        <v>-540256.4299999997</v>
      </c>
      <c r="AK117" s="587">
        <f t="shared" ref="AK117:AL117" si="93">AK96-AK103</f>
        <v>2048763.1499999957</v>
      </c>
      <c r="AL117" s="599">
        <f t="shared" si="93"/>
        <v>1559307.1399999987</v>
      </c>
      <c r="AM117" s="408">
        <f t="shared" ref="AM117" si="94">AM96-AM103</f>
        <v>-1472988.2200000025</v>
      </c>
      <c r="AN117" s="408"/>
      <c r="AO117" s="408"/>
      <c r="AP117" s="408"/>
      <c r="AQ117" s="408"/>
      <c r="AR117" s="408"/>
      <c r="AS117" s="408"/>
      <c r="AT117" s="408"/>
      <c r="AU117" s="408"/>
      <c r="AV117" s="408"/>
      <c r="AW117" s="261">
        <f t="shared" si="82"/>
        <v>-900037.47500247788</v>
      </c>
      <c r="AX117" s="66">
        <f t="shared" si="82"/>
        <v>217249.20289430581</v>
      </c>
      <c r="AY117" s="66">
        <f t="shared" si="82"/>
        <v>97565.943244325928</v>
      </c>
      <c r="AZ117" s="66">
        <f t="shared" si="82"/>
        <v>301173.65476932097</v>
      </c>
      <c r="BA117" s="66">
        <f t="shared" si="82"/>
        <v>534485.27592443861</v>
      </c>
      <c r="BB117" s="66">
        <f t="shared" si="82"/>
        <v>-35842.984768470749</v>
      </c>
      <c r="BC117" s="66">
        <f t="shared" si="82"/>
        <v>20308.467482132837</v>
      </c>
      <c r="BD117" s="66">
        <f t="shared" si="82"/>
        <v>2075940.5048109312</v>
      </c>
      <c r="BE117" s="66">
        <f t="shared" si="82"/>
        <v>-1161100.1828616019</v>
      </c>
      <c r="BF117" s="106">
        <f t="shared" si="82"/>
        <v>278270.79000000097</v>
      </c>
      <c r="BG117" s="359"/>
    </row>
    <row r="118" spans="1:59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75"/>
        <v>3146584.2799999993</v>
      </c>
      <c r="R118" s="237">
        <f t="shared" si="75"/>
        <v>2401557.3900000006</v>
      </c>
      <c r="S118" s="237">
        <f t="shared" ref="S118:AE118" si="95">S97-S104</f>
        <v>3517202.0099999979</v>
      </c>
      <c r="T118" s="237">
        <f t="shared" si="95"/>
        <v>3220230.9200000018</v>
      </c>
      <c r="U118" s="250">
        <f t="shared" si="95"/>
        <v>697687</v>
      </c>
      <c r="V118" s="250">
        <f t="shared" si="95"/>
        <v>2675752.910000002</v>
      </c>
      <c r="W118" s="250">
        <f t="shared" si="95"/>
        <v>324595.24000000209</v>
      </c>
      <c r="X118" s="453">
        <f t="shared" si="95"/>
        <v>3301988.6699999981</v>
      </c>
      <c r="Y118" s="71">
        <f t="shared" si="95"/>
        <v>2938520.8700000048</v>
      </c>
      <c r="Z118" s="71">
        <f t="shared" si="95"/>
        <v>2581557.1100000013</v>
      </c>
      <c r="AA118" s="71">
        <f t="shared" si="95"/>
        <v>951739.72999999858</v>
      </c>
      <c r="AB118" s="71">
        <f t="shared" si="95"/>
        <v>2819748.7700000014</v>
      </c>
      <c r="AC118" s="71">
        <f t="shared" si="95"/>
        <v>2237384.4600000009</v>
      </c>
      <c r="AD118" s="408">
        <f t="shared" si="95"/>
        <v>3070985.1100000031</v>
      </c>
      <c r="AE118" s="408">
        <f t="shared" si="95"/>
        <v>2863727.7999999989</v>
      </c>
      <c r="AF118" s="408">
        <f t="shared" ref="AF118:AG118" si="96">AF97-AF104</f>
        <v>3051599.9600000028</v>
      </c>
      <c r="AG118" s="408">
        <f t="shared" si="96"/>
        <v>4967727.5</v>
      </c>
      <c r="AH118" s="408">
        <f t="shared" ref="AH118:AI118" si="97">AH97-AH104</f>
        <v>603251.07000000216</v>
      </c>
      <c r="AI118" s="408">
        <f t="shared" si="97"/>
        <v>4753771.3800000027</v>
      </c>
      <c r="AJ118" s="411">
        <f t="shared" ref="AJ118" si="98">AJ97-AJ104</f>
        <v>422150.63000000082</v>
      </c>
      <c r="AK118" s="587">
        <f t="shared" ref="AK118:AL118" si="99">AK97-AK104</f>
        <v>4948638.8100000005</v>
      </c>
      <c r="AL118" s="599">
        <f t="shared" si="99"/>
        <v>3607055.8599999957</v>
      </c>
      <c r="AM118" s="408">
        <f t="shared" ref="AM118" si="100">AM97-AM104</f>
        <v>115868.45999999717</v>
      </c>
      <c r="AN118" s="408"/>
      <c r="AO118" s="408"/>
      <c r="AP118" s="408"/>
      <c r="AQ118" s="408"/>
      <c r="AR118" s="408"/>
      <c r="AS118" s="408"/>
      <c r="AT118" s="408"/>
      <c r="AU118" s="408"/>
      <c r="AV118" s="408"/>
      <c r="AW118" s="261">
        <f t="shared" si="82"/>
        <v>1099167.0672064833</v>
      </c>
      <c r="AX118" s="66">
        <f t="shared" si="82"/>
        <v>573057.79874812812</v>
      </c>
      <c r="AY118" s="66">
        <f t="shared" si="82"/>
        <v>1792255.2697447147</v>
      </c>
      <c r="AZ118" s="66">
        <f t="shared" si="82"/>
        <v>-572487.10348349623</v>
      </c>
      <c r="BA118" s="66">
        <f t="shared" si="82"/>
        <v>1104371.794632284</v>
      </c>
      <c r="BB118" s="66">
        <f t="shared" si="82"/>
        <v>960948.18516697362</v>
      </c>
      <c r="BC118" s="66">
        <f t="shared" si="82"/>
        <v>-2188205.8590349555</v>
      </c>
      <c r="BD118" s="66">
        <f t="shared" si="82"/>
        <v>4257048.3538467083</v>
      </c>
      <c r="BE118" s="66">
        <f t="shared" si="82"/>
        <v>-3160045.2041430213</v>
      </c>
      <c r="BF118" s="106">
        <f t="shared" si="82"/>
        <v>2864756.3100000005</v>
      </c>
      <c r="BG118" s="359"/>
    </row>
    <row r="119" spans="1:59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75"/>
        <v>-636207.26</v>
      </c>
      <c r="R119" s="237">
        <f t="shared" si="75"/>
        <v>-985789.91000000015</v>
      </c>
      <c r="S119" s="237">
        <f t="shared" ref="S119:AE119" si="101">S98-S105</f>
        <v>-815466.00000000023</v>
      </c>
      <c r="T119" s="237">
        <f t="shared" si="101"/>
        <v>-865070.85000000021</v>
      </c>
      <c r="U119" s="250">
        <f t="shared" si="101"/>
        <v>-825741.95000000019</v>
      </c>
      <c r="V119" s="250">
        <f t="shared" si="101"/>
        <v>-964605.47999999986</v>
      </c>
      <c r="W119" s="250">
        <f t="shared" si="101"/>
        <v>-662562.9800000001</v>
      </c>
      <c r="X119" s="453">
        <f t="shared" si="101"/>
        <v>-514649.20000000007</v>
      </c>
      <c r="Y119" s="71">
        <f t="shared" si="101"/>
        <v>-577741.9600000002</v>
      </c>
      <c r="Z119" s="71">
        <f t="shared" si="101"/>
        <v>-650503.00999999989</v>
      </c>
      <c r="AA119" s="71">
        <f t="shared" si="101"/>
        <v>-1017207.2400000005</v>
      </c>
      <c r="AB119" s="71">
        <f t="shared" si="101"/>
        <v>-682328.81000000029</v>
      </c>
      <c r="AC119" s="71">
        <f t="shared" si="101"/>
        <v>-664678.22</v>
      </c>
      <c r="AD119" s="408">
        <f t="shared" si="101"/>
        <v>-749038.80000000016</v>
      </c>
      <c r="AE119" s="408">
        <f t="shared" si="101"/>
        <v>-864623.08000000007</v>
      </c>
      <c r="AF119" s="408">
        <f t="shared" ref="AF119:AG119" si="102">AF98-AF105</f>
        <v>-1124896.49</v>
      </c>
      <c r="AG119" s="408">
        <f t="shared" si="102"/>
        <v>-684798.0299999998</v>
      </c>
      <c r="AH119" s="408">
        <f t="shared" ref="AH119:AI119" si="103">AH98-AH105</f>
        <v>-1038043.2200000002</v>
      </c>
      <c r="AI119" s="408">
        <f t="shared" si="103"/>
        <v>-613076.62999999989</v>
      </c>
      <c r="AJ119" s="411">
        <f t="shared" ref="AJ119" si="104">AJ98-AJ105</f>
        <v>-1048801.6000000003</v>
      </c>
      <c r="AK119" s="587">
        <f t="shared" ref="AK119:AL119" si="105">AK98-AK105</f>
        <v>-473058.28000000026</v>
      </c>
      <c r="AL119" s="599">
        <f t="shared" si="105"/>
        <v>-767386.57000000007</v>
      </c>
      <c r="AM119" s="408">
        <f t="shared" ref="AM119" si="106">AM98-AM105</f>
        <v>-1555075.8700000003</v>
      </c>
      <c r="AN119" s="408"/>
      <c r="AO119" s="408"/>
      <c r="AP119" s="408"/>
      <c r="AQ119" s="408"/>
      <c r="AR119" s="408"/>
      <c r="AS119" s="408"/>
      <c r="AT119" s="408"/>
      <c r="AU119" s="408"/>
      <c r="AV119" s="408"/>
      <c r="AW119" s="261">
        <f t="shared" si="82"/>
        <v>11815.970247385325</v>
      </c>
      <c r="AX119" s="66">
        <f t="shared" si="82"/>
        <v>612940.39813998528</v>
      </c>
      <c r="AY119" s="66">
        <f t="shared" si="82"/>
        <v>413783.67295323149</v>
      </c>
      <c r="AZ119" s="66">
        <f t="shared" si="82"/>
        <v>40053.82611661253</v>
      </c>
      <c r="BA119" s="66">
        <f t="shared" si="82"/>
        <v>491239.17986955144</v>
      </c>
      <c r="BB119" s="66">
        <f t="shared" si="82"/>
        <v>466473.46602348879</v>
      </c>
      <c r="BC119" s="66">
        <f t="shared" si="82"/>
        <v>426531.12077955343</v>
      </c>
      <c r="BD119" s="66">
        <f t="shared" si="82"/>
        <v>490320.68298886262</v>
      </c>
      <c r="BE119" s="66">
        <f t="shared" si="82"/>
        <v>427881.71909191587</v>
      </c>
      <c r="BF119" s="106">
        <f t="shared" si="82"/>
        <v>488349.56999999995</v>
      </c>
      <c r="BG119" s="359"/>
    </row>
    <row r="120" spans="1:59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107">U99-U106</f>
        <v>-1750176.799999997</v>
      </c>
      <c r="V120" s="251">
        <f t="shared" si="107"/>
        <v>1661757.7700000033</v>
      </c>
      <c r="W120" s="251">
        <f t="shared" si="107"/>
        <v>290825.41000000387</v>
      </c>
      <c r="X120" s="454">
        <f t="shared" si="107"/>
        <v>8962487.8100000173</v>
      </c>
      <c r="Y120" s="404">
        <f t="shared" si="107"/>
        <v>9960727.0700000077</v>
      </c>
      <c r="Z120" s="404">
        <f t="shared" si="107"/>
        <v>6997384.1799999997</v>
      </c>
      <c r="AA120" s="404">
        <f t="shared" si="107"/>
        <v>-3296723.0600000024</v>
      </c>
      <c r="AB120" s="404">
        <f t="shared" si="107"/>
        <v>3981503.6299999952</v>
      </c>
      <c r="AC120" s="404">
        <f t="shared" si="107"/>
        <v>2540137.7099999934</v>
      </c>
      <c r="AD120" s="404">
        <f>SUM(AD115:AD119)</f>
        <v>6905752.8199999994</v>
      </c>
      <c r="AE120" s="404">
        <f t="shared" ref="AE120:AJ120" si="108">AE99-AE106</f>
        <v>7361132.349999994</v>
      </c>
      <c r="AF120" s="404">
        <f t="shared" si="108"/>
        <v>2410376.3800000101</v>
      </c>
      <c r="AG120" s="404">
        <f t="shared" si="108"/>
        <v>6090014.2499999925</v>
      </c>
      <c r="AH120" s="404">
        <f t="shared" si="108"/>
        <v>-5912283.599999994</v>
      </c>
      <c r="AI120" s="404">
        <f t="shared" si="108"/>
        <v>5402274.5300000086</v>
      </c>
      <c r="AJ120" s="516">
        <f t="shared" si="108"/>
        <v>-3479003.659999989</v>
      </c>
      <c r="AK120" s="588">
        <f t="shared" ref="AK120:AL120" si="109">AK99-AK106</f>
        <v>15607828.769999996</v>
      </c>
      <c r="AL120" s="600">
        <f t="shared" si="109"/>
        <v>10954640.00999999</v>
      </c>
      <c r="AM120" s="404">
        <f t="shared" ref="AM120" si="110">AM99-AM106</f>
        <v>-4665641.6800000146</v>
      </c>
      <c r="AN120" s="404"/>
      <c r="AO120" s="404"/>
      <c r="AP120" s="404"/>
      <c r="AQ120" s="404"/>
      <c r="AR120" s="404"/>
      <c r="AS120" s="404"/>
      <c r="AT120" s="404"/>
      <c r="AU120" s="404"/>
      <c r="AV120" s="404"/>
      <c r="AW120" s="262">
        <f t="shared" si="82"/>
        <v>251772.91000000504</v>
      </c>
      <c r="AX120" s="61">
        <f t="shared" si="82"/>
        <v>4838919.7499999832</v>
      </c>
      <c r="AY120" s="61">
        <f t="shared" si="82"/>
        <v>5254813.0599999968</v>
      </c>
      <c r="AZ120" s="61">
        <f t="shared" si="82"/>
        <v>260015.47999999905</v>
      </c>
      <c r="BA120" s="61">
        <f t="shared" si="82"/>
        <v>4609793.1499999873</v>
      </c>
      <c r="BB120" s="61">
        <f t="shared" si="82"/>
        <v>2256764.9199999878</v>
      </c>
      <c r="BC120" s="61">
        <f t="shared" si="82"/>
        <v>-1327807.0399999931</v>
      </c>
      <c r="BD120" s="61">
        <f t="shared" si="82"/>
        <v>9777294.1700000167</v>
      </c>
      <c r="BE120" s="61">
        <f t="shared" si="82"/>
        <v>-4838895.9599999962</v>
      </c>
      <c r="BF120" s="105">
        <f t="shared" si="82"/>
        <v>1588791.8900000192</v>
      </c>
      <c r="BG120" s="359"/>
    </row>
    <row r="121" spans="1:59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335"/>
      <c r="AX121" s="53"/>
      <c r="AY121" s="54"/>
      <c r="AZ121" s="54"/>
      <c r="BA121" s="54"/>
      <c r="BB121" s="54"/>
      <c r="BC121" s="54"/>
      <c r="BD121" s="54"/>
      <c r="BE121" s="54"/>
      <c r="BF121" s="336"/>
      <c r="BG121" s="393"/>
    </row>
    <row r="122" spans="1:59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319">
        <v>0</v>
      </c>
      <c r="AK122" s="531">
        <v>0</v>
      </c>
      <c r="AL122" s="319">
        <v>0</v>
      </c>
      <c r="AM122" s="319">
        <v>0</v>
      </c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115">
        <f t="shared" ref="AW122:BF127" si="111">O122-C122</f>
        <v>0</v>
      </c>
      <c r="AX122" s="48">
        <f t="shared" si="111"/>
        <v>0</v>
      </c>
      <c r="AY122" s="48">
        <f t="shared" si="111"/>
        <v>0</v>
      </c>
      <c r="AZ122" s="48">
        <f t="shared" si="111"/>
        <v>0</v>
      </c>
      <c r="BA122" s="48">
        <f t="shared" si="111"/>
        <v>0</v>
      </c>
      <c r="BB122" s="48">
        <f t="shared" si="111"/>
        <v>0</v>
      </c>
      <c r="BC122" s="48">
        <f t="shared" si="111"/>
        <v>0</v>
      </c>
      <c r="BD122" s="48">
        <f t="shared" si="111"/>
        <v>0</v>
      </c>
      <c r="BE122" s="48">
        <f t="shared" si="111"/>
        <v>0</v>
      </c>
      <c r="BF122" s="116">
        <f t="shared" si="111"/>
        <v>0</v>
      </c>
      <c r="BG122" s="363"/>
    </row>
    <row r="123" spans="1:59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531">
        <v>7490</v>
      </c>
      <c r="AL123" s="319">
        <v>7045</v>
      </c>
      <c r="AM123" s="319">
        <v>5875</v>
      </c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115">
        <f t="shared" si="111"/>
        <v>66</v>
      </c>
      <c r="AX123" s="48">
        <f t="shared" si="111"/>
        <v>-822</v>
      </c>
      <c r="AY123" s="48">
        <f t="shared" si="111"/>
        <v>-1506</v>
      </c>
      <c r="AZ123" s="48">
        <f t="shared" si="111"/>
        <v>-1505</v>
      </c>
      <c r="BA123" s="48">
        <f t="shared" si="111"/>
        <v>-1216</v>
      </c>
      <c r="BB123" s="48">
        <f t="shared" si="111"/>
        <v>-888</v>
      </c>
      <c r="BC123" s="48">
        <f t="shared" si="111"/>
        <v>-724</v>
      </c>
      <c r="BD123" s="48">
        <f t="shared" si="111"/>
        <v>-542</v>
      </c>
      <c r="BE123" s="48">
        <f t="shared" si="111"/>
        <v>-227</v>
      </c>
      <c r="BF123" s="116">
        <f t="shared" si="111"/>
        <v>-141</v>
      </c>
      <c r="BG123" s="363"/>
    </row>
    <row r="124" spans="1:59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>
        <v>0</v>
      </c>
      <c r="Q124" s="47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319">
        <v>0</v>
      </c>
      <c r="AK124" s="531">
        <v>0</v>
      </c>
      <c r="AL124" s="319">
        <v>0</v>
      </c>
      <c r="AM124" s="319">
        <v>0</v>
      </c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115">
        <f t="shared" si="111"/>
        <v>0</v>
      </c>
      <c r="AX124" s="48">
        <f t="shared" si="111"/>
        <v>0</v>
      </c>
      <c r="AY124" s="48">
        <f t="shared" si="111"/>
        <v>0</v>
      </c>
      <c r="AZ124" s="48">
        <f t="shared" si="111"/>
        <v>0</v>
      </c>
      <c r="BA124" s="48">
        <f t="shared" si="111"/>
        <v>0</v>
      </c>
      <c r="BB124" s="48">
        <f t="shared" si="111"/>
        <v>0</v>
      </c>
      <c r="BC124" s="48">
        <f t="shared" si="111"/>
        <v>0</v>
      </c>
      <c r="BD124" s="48">
        <f t="shared" si="111"/>
        <v>0</v>
      </c>
      <c r="BE124" s="48">
        <f t="shared" si="111"/>
        <v>0</v>
      </c>
      <c r="BF124" s="116">
        <f t="shared" si="111"/>
        <v>0</v>
      </c>
      <c r="BG124" s="363"/>
    </row>
    <row r="125" spans="1:59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>
        <v>0</v>
      </c>
      <c r="Q125" s="47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319">
        <v>0</v>
      </c>
      <c r="AK125" s="531">
        <v>0</v>
      </c>
      <c r="AL125" s="319">
        <v>0</v>
      </c>
      <c r="AM125" s="319">
        <v>0</v>
      </c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115">
        <f t="shared" si="111"/>
        <v>0</v>
      </c>
      <c r="AX125" s="48">
        <f t="shared" si="111"/>
        <v>0</v>
      </c>
      <c r="AY125" s="48">
        <f t="shared" si="111"/>
        <v>0</v>
      </c>
      <c r="AZ125" s="48">
        <f t="shared" si="111"/>
        <v>0</v>
      </c>
      <c r="BA125" s="48">
        <f t="shared" si="111"/>
        <v>0</v>
      </c>
      <c r="BB125" s="48">
        <f t="shared" si="111"/>
        <v>0</v>
      </c>
      <c r="BC125" s="48">
        <f t="shared" si="111"/>
        <v>0</v>
      </c>
      <c r="BD125" s="48">
        <f t="shared" si="111"/>
        <v>0</v>
      </c>
      <c r="BE125" s="48">
        <f t="shared" si="111"/>
        <v>0</v>
      </c>
      <c r="BF125" s="116">
        <f t="shared" si="111"/>
        <v>0</v>
      </c>
      <c r="BG125" s="363"/>
    </row>
    <row r="126" spans="1:59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>
        <v>0</v>
      </c>
      <c r="Q126" s="47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319">
        <v>0</v>
      </c>
      <c r="AK126" s="531">
        <v>0</v>
      </c>
      <c r="AL126" s="319">
        <v>0</v>
      </c>
      <c r="AM126" s="319">
        <v>0</v>
      </c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115">
        <f t="shared" si="111"/>
        <v>0</v>
      </c>
      <c r="AX126" s="48">
        <f t="shared" si="111"/>
        <v>0</v>
      </c>
      <c r="AY126" s="48">
        <f t="shared" si="111"/>
        <v>0</v>
      </c>
      <c r="AZ126" s="48">
        <f t="shared" si="111"/>
        <v>0</v>
      </c>
      <c r="BA126" s="48">
        <f t="shared" si="111"/>
        <v>0</v>
      </c>
      <c r="BB126" s="48">
        <f t="shared" si="111"/>
        <v>0</v>
      </c>
      <c r="BC126" s="48">
        <f t="shared" si="111"/>
        <v>0</v>
      </c>
      <c r="BD126" s="48">
        <f t="shared" si="111"/>
        <v>0</v>
      </c>
      <c r="BE126" s="48">
        <f t="shared" si="111"/>
        <v>0</v>
      </c>
      <c r="BF126" s="116">
        <f t="shared" si="111"/>
        <v>0</v>
      </c>
      <c r="BG126" s="363"/>
    </row>
    <row r="127" spans="1:59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112">SUM(U123:U126)</f>
        <v>2245</v>
      </c>
      <c r="V127" s="319">
        <f t="shared" si="112"/>
        <v>2255</v>
      </c>
      <c r="W127" s="319">
        <f t="shared" si="112"/>
        <v>2188</v>
      </c>
      <c r="X127" s="116">
        <f t="shared" si="112"/>
        <v>2001</v>
      </c>
      <c r="Y127" s="319">
        <f t="shared" si="112"/>
        <v>1965</v>
      </c>
      <c r="Z127" s="319">
        <f t="shared" si="112"/>
        <v>1990</v>
      </c>
      <c r="AA127" s="319">
        <f t="shared" si="112"/>
        <v>2296</v>
      </c>
      <c r="AB127" s="319">
        <f t="shared" si="112"/>
        <v>2389</v>
      </c>
      <c r="AC127" s="319">
        <f t="shared" si="112"/>
        <v>2607</v>
      </c>
      <c r="AD127" s="319">
        <f t="shared" si="112"/>
        <v>3962</v>
      </c>
      <c r="AE127" s="319">
        <f t="shared" si="112"/>
        <v>4232</v>
      </c>
      <c r="AF127" s="319">
        <f t="shared" si="112"/>
        <v>5350</v>
      </c>
      <c r="AG127" s="319">
        <f t="shared" si="112"/>
        <v>5356</v>
      </c>
      <c r="AH127" s="319">
        <f t="shared" si="112"/>
        <v>5269</v>
      </c>
      <c r="AI127" s="319">
        <f t="shared" si="112"/>
        <v>4950</v>
      </c>
      <c r="AJ127" s="319">
        <f t="shared" si="112"/>
        <v>4230</v>
      </c>
      <c r="AK127" s="531">
        <v>7490</v>
      </c>
      <c r="AL127" s="319">
        <v>7045</v>
      </c>
      <c r="AM127" s="319">
        <v>5875</v>
      </c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115">
        <f t="shared" si="111"/>
        <v>66</v>
      </c>
      <c r="AX127" s="48">
        <f t="shared" si="111"/>
        <v>-822</v>
      </c>
      <c r="AY127" s="48">
        <f t="shared" si="111"/>
        <v>-1506</v>
      </c>
      <c r="AZ127" s="48">
        <f t="shared" si="111"/>
        <v>-1505</v>
      </c>
      <c r="BA127" s="48">
        <f t="shared" si="111"/>
        <v>-1216</v>
      </c>
      <c r="BB127" s="48">
        <f t="shared" si="111"/>
        <v>-888</v>
      </c>
      <c r="BC127" s="48">
        <f t="shared" si="111"/>
        <v>-724</v>
      </c>
      <c r="BD127" s="48">
        <f t="shared" si="111"/>
        <v>-542</v>
      </c>
      <c r="BE127" s="48">
        <f t="shared" si="111"/>
        <v>-227</v>
      </c>
      <c r="BF127" s="116">
        <f t="shared" si="111"/>
        <v>-141</v>
      </c>
      <c r="BG127" s="363"/>
    </row>
    <row r="128" spans="1:59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115"/>
      <c r="AX128" s="48"/>
      <c r="AY128" s="48"/>
      <c r="AZ128" s="48"/>
      <c r="BA128" s="48"/>
      <c r="BB128" s="48"/>
      <c r="BC128" s="48"/>
      <c r="BD128" s="48"/>
      <c r="BE128" s="48"/>
      <c r="BF128" s="116"/>
      <c r="BG128" s="363"/>
    </row>
    <row r="129" spans="1:59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593">
        <v>407</v>
      </c>
      <c r="AL129" s="355">
        <v>469</v>
      </c>
      <c r="AM129" s="355">
        <v>368</v>
      </c>
      <c r="AN129" s="355"/>
      <c r="AO129" s="355"/>
      <c r="AP129" s="355"/>
      <c r="AQ129" s="355"/>
      <c r="AR129" s="355"/>
      <c r="AS129" s="355"/>
      <c r="AT129" s="355"/>
      <c r="AU129" s="355"/>
      <c r="AV129" s="355"/>
      <c r="AW129" s="115">
        <f t="shared" ref="AW129:BF134" si="113">O129-C129</f>
        <v>-167</v>
      </c>
      <c r="AX129" s="48">
        <f t="shared" si="113"/>
        <v>-686</v>
      </c>
      <c r="AY129" s="48">
        <f t="shared" si="113"/>
        <v>-1618</v>
      </c>
      <c r="AZ129" s="48">
        <f t="shared" si="113"/>
        <v>-872</v>
      </c>
      <c r="BA129" s="48">
        <f t="shared" si="113"/>
        <v>-706</v>
      </c>
      <c r="BB129" s="48">
        <f t="shared" si="113"/>
        <v>-917</v>
      </c>
      <c r="BC129" s="48">
        <f t="shared" si="113"/>
        <v>-1125</v>
      </c>
      <c r="BD129" s="48">
        <f t="shared" si="113"/>
        <v>-1191</v>
      </c>
      <c r="BE129" s="48">
        <f t="shared" si="113"/>
        <v>-444</v>
      </c>
      <c r="BF129" s="116">
        <f t="shared" si="113"/>
        <v>-349</v>
      </c>
      <c r="BG129" s="363"/>
    </row>
    <row r="130" spans="1:59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593">
        <v>0</v>
      </c>
      <c r="AL130" s="355">
        <v>0</v>
      </c>
      <c r="AM130" s="355">
        <v>0</v>
      </c>
      <c r="AN130" s="355"/>
      <c r="AO130" s="355"/>
      <c r="AP130" s="355"/>
      <c r="AQ130" s="355"/>
      <c r="AR130" s="355"/>
      <c r="AS130" s="355"/>
      <c r="AT130" s="355"/>
      <c r="AU130" s="355"/>
      <c r="AV130" s="355"/>
      <c r="AW130" s="115">
        <f t="shared" si="113"/>
        <v>-32</v>
      </c>
      <c r="AX130" s="48">
        <f t="shared" si="113"/>
        <v>-315</v>
      </c>
      <c r="AY130" s="48">
        <f t="shared" si="113"/>
        <v>-830</v>
      </c>
      <c r="AZ130" s="48">
        <f t="shared" si="113"/>
        <v>-293</v>
      </c>
      <c r="BA130" s="48">
        <f t="shared" si="113"/>
        <v>-310</v>
      </c>
      <c r="BB130" s="48">
        <f t="shared" si="113"/>
        <v>-407</v>
      </c>
      <c r="BC130" s="48">
        <f t="shared" si="113"/>
        <v>-478</v>
      </c>
      <c r="BD130" s="48">
        <f t="shared" si="113"/>
        <v>-550</v>
      </c>
      <c r="BE130" s="48">
        <f t="shared" si="113"/>
        <v>-128</v>
      </c>
      <c r="BF130" s="116">
        <f t="shared" si="113"/>
        <v>0</v>
      </c>
      <c r="BG130" s="363"/>
    </row>
    <row r="131" spans="1:59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593">
        <v>15</v>
      </c>
      <c r="AL131" s="355">
        <v>13</v>
      </c>
      <c r="AM131" s="355">
        <v>26</v>
      </c>
      <c r="AN131" s="355"/>
      <c r="AO131" s="355"/>
      <c r="AP131" s="355"/>
      <c r="AQ131" s="355"/>
      <c r="AR131" s="355"/>
      <c r="AS131" s="355"/>
      <c r="AT131" s="355"/>
      <c r="AU131" s="355"/>
      <c r="AV131" s="355"/>
      <c r="AW131" s="115">
        <f t="shared" si="113"/>
        <v>-10</v>
      </c>
      <c r="AX131" s="48">
        <f t="shared" si="113"/>
        <v>-16</v>
      </c>
      <c r="AY131" s="48">
        <f t="shared" si="113"/>
        <v>-7</v>
      </c>
      <c r="AZ131" s="48">
        <f t="shared" si="113"/>
        <v>-7</v>
      </c>
      <c r="BA131" s="48">
        <f t="shared" si="113"/>
        <v>-10</v>
      </c>
      <c r="BB131" s="48">
        <f t="shared" si="113"/>
        <v>-16</v>
      </c>
      <c r="BC131" s="48">
        <f t="shared" si="113"/>
        <v>-6</v>
      </c>
      <c r="BD131" s="48">
        <f t="shared" si="113"/>
        <v>-14</v>
      </c>
      <c r="BE131" s="48">
        <f t="shared" si="113"/>
        <v>24</v>
      </c>
      <c r="BF131" s="116">
        <f t="shared" si="113"/>
        <v>-2</v>
      </c>
      <c r="BG131" s="363"/>
    </row>
    <row r="132" spans="1:59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593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115">
        <f t="shared" si="113"/>
        <v>0</v>
      </c>
      <c r="AX132" s="48">
        <f t="shared" si="113"/>
        <v>0</v>
      </c>
      <c r="AY132" s="48">
        <f t="shared" si="113"/>
        <v>0</v>
      </c>
      <c r="AZ132" s="48">
        <f t="shared" si="113"/>
        <v>0</v>
      </c>
      <c r="BA132" s="48">
        <f t="shared" si="113"/>
        <v>0</v>
      </c>
      <c r="BB132" s="48">
        <f t="shared" si="113"/>
        <v>0</v>
      </c>
      <c r="BC132" s="48">
        <f t="shared" si="113"/>
        <v>0</v>
      </c>
      <c r="BD132" s="48">
        <f t="shared" si="113"/>
        <v>0</v>
      </c>
      <c r="BE132" s="48">
        <f t="shared" si="113"/>
        <v>0</v>
      </c>
      <c r="BF132" s="116">
        <f t="shared" si="113"/>
        <v>0</v>
      </c>
      <c r="BG132" s="363"/>
    </row>
    <row r="133" spans="1:59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593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115">
        <f t="shared" si="113"/>
        <v>0</v>
      </c>
      <c r="AX133" s="48">
        <f t="shared" si="113"/>
        <v>0</v>
      </c>
      <c r="AY133" s="48">
        <f t="shared" si="113"/>
        <v>0</v>
      </c>
      <c r="AZ133" s="48">
        <f t="shared" si="113"/>
        <v>0</v>
      </c>
      <c r="BA133" s="48">
        <f t="shared" si="113"/>
        <v>0</v>
      </c>
      <c r="BB133" s="48">
        <f t="shared" si="113"/>
        <v>0</v>
      </c>
      <c r="BC133" s="48">
        <f t="shared" si="113"/>
        <v>0</v>
      </c>
      <c r="BD133" s="48">
        <f t="shared" si="113"/>
        <v>0</v>
      </c>
      <c r="BE133" s="48">
        <f t="shared" si="113"/>
        <v>0</v>
      </c>
      <c r="BF133" s="116">
        <f t="shared" si="113"/>
        <v>0</v>
      </c>
      <c r="BG133" s="363"/>
    </row>
    <row r="134" spans="1:59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M134" si="114">SUM(Y129:Y131)</f>
        <v>36</v>
      </c>
      <c r="Z134" s="319">
        <f t="shared" si="114"/>
        <v>30</v>
      </c>
      <c r="AA134" s="319">
        <f t="shared" si="114"/>
        <v>14</v>
      </c>
      <c r="AB134" s="319">
        <f t="shared" si="114"/>
        <v>27</v>
      </c>
      <c r="AC134" s="319">
        <f t="shared" si="114"/>
        <v>7</v>
      </c>
      <c r="AD134" s="319">
        <f t="shared" si="114"/>
        <v>16</v>
      </c>
      <c r="AE134" s="319">
        <f t="shared" si="114"/>
        <v>287</v>
      </c>
      <c r="AF134" s="319">
        <f t="shared" si="114"/>
        <v>651</v>
      </c>
      <c r="AG134" s="319">
        <f t="shared" si="114"/>
        <v>1862</v>
      </c>
      <c r="AH134" s="319">
        <f t="shared" si="114"/>
        <v>797</v>
      </c>
      <c r="AI134" s="319">
        <f t="shared" si="114"/>
        <v>515</v>
      </c>
      <c r="AJ134" s="319">
        <f t="shared" si="114"/>
        <v>321</v>
      </c>
      <c r="AK134" s="531">
        <f t="shared" si="114"/>
        <v>422</v>
      </c>
      <c r="AL134" s="319">
        <f t="shared" si="114"/>
        <v>482</v>
      </c>
      <c r="AM134" s="319">
        <f t="shared" si="114"/>
        <v>394</v>
      </c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115">
        <f t="shared" si="113"/>
        <v>-209</v>
      </c>
      <c r="AX134" s="48">
        <f t="shared" si="113"/>
        <v>-1017</v>
      </c>
      <c r="AY134" s="48">
        <f t="shared" si="113"/>
        <v>-2455</v>
      </c>
      <c r="AZ134" s="48">
        <f t="shared" si="113"/>
        <v>-1172</v>
      </c>
      <c r="BA134" s="48">
        <f t="shared" si="113"/>
        <v>-1026</v>
      </c>
      <c r="BB134" s="48">
        <f t="shared" si="113"/>
        <v>-1340</v>
      </c>
      <c r="BC134" s="48">
        <f t="shared" si="113"/>
        <v>-1609</v>
      </c>
      <c r="BD134" s="48">
        <f t="shared" si="113"/>
        <v>-1755</v>
      </c>
      <c r="BE134" s="48">
        <f t="shared" si="113"/>
        <v>-548</v>
      </c>
      <c r="BF134" s="116">
        <f t="shared" si="113"/>
        <v>-351</v>
      </c>
      <c r="BG134" s="363"/>
    </row>
    <row r="135" spans="1:59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115"/>
      <c r="AX135" s="48"/>
      <c r="AY135" s="48"/>
      <c r="AZ135" s="48"/>
      <c r="BA135" s="48"/>
      <c r="BB135" s="48"/>
      <c r="BC135" s="48"/>
      <c r="BD135" s="48"/>
      <c r="BE135" s="48"/>
      <c r="BF135" s="116"/>
      <c r="BG135" s="363"/>
    </row>
    <row r="136" spans="1:59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531">
        <v>4660</v>
      </c>
      <c r="AL136" s="319">
        <v>4747</v>
      </c>
      <c r="AM136" s="319">
        <v>4764</v>
      </c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115">
        <f t="shared" ref="AW136:BF141" si="115">O136-C136</f>
        <v>-1125</v>
      </c>
      <c r="AX136" s="48">
        <f t="shared" si="115"/>
        <v>-4521</v>
      </c>
      <c r="AY136" s="48">
        <f t="shared" si="115"/>
        <v>-6258</v>
      </c>
      <c r="AZ136" s="48">
        <f t="shared" si="115"/>
        <v>-5066</v>
      </c>
      <c r="BA136" s="48">
        <f t="shared" si="115"/>
        <v>-4865</v>
      </c>
      <c r="BB136" s="48">
        <f t="shared" si="115"/>
        <v>-4508</v>
      </c>
      <c r="BC136" s="48">
        <f t="shared" si="115"/>
        <v>-4819</v>
      </c>
      <c r="BD136" s="48">
        <f t="shared" si="115"/>
        <v>-5487</v>
      </c>
      <c r="BE136" s="48">
        <f t="shared" si="115"/>
        <v>-2573</v>
      </c>
      <c r="BF136" s="116">
        <f t="shared" si="115"/>
        <v>-1089</v>
      </c>
      <c r="BG136" s="363"/>
    </row>
    <row r="137" spans="1:59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531">
        <v>971</v>
      </c>
      <c r="AL137" s="319">
        <v>912</v>
      </c>
      <c r="AM137" s="319">
        <v>938</v>
      </c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115">
        <f t="shared" si="115"/>
        <v>-357</v>
      </c>
      <c r="AX137" s="48">
        <f t="shared" si="115"/>
        <v>-928</v>
      </c>
      <c r="AY137" s="48">
        <f t="shared" si="115"/>
        <v>-1858</v>
      </c>
      <c r="AZ137" s="48">
        <f t="shared" si="115"/>
        <v>-1479</v>
      </c>
      <c r="BA137" s="48">
        <f t="shared" si="115"/>
        <v>-1379</v>
      </c>
      <c r="BB137" s="48">
        <f t="shared" si="115"/>
        <v>-1303</v>
      </c>
      <c r="BC137" s="48">
        <f t="shared" si="115"/>
        <v>-1381</v>
      </c>
      <c r="BD137" s="48">
        <f t="shared" si="115"/>
        <v>-1621</v>
      </c>
      <c r="BE137" s="48">
        <f t="shared" si="115"/>
        <v>-780</v>
      </c>
      <c r="BF137" s="116">
        <f t="shared" si="115"/>
        <v>-199</v>
      </c>
      <c r="BG137" s="363"/>
    </row>
    <row r="138" spans="1:59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531">
        <v>138</v>
      </c>
      <c r="AL138" s="319">
        <v>138</v>
      </c>
      <c r="AM138" s="319">
        <v>136</v>
      </c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115">
        <f t="shared" si="115"/>
        <v>-196</v>
      </c>
      <c r="AX138" s="48">
        <f t="shared" si="115"/>
        <v>-266</v>
      </c>
      <c r="AY138" s="48">
        <f t="shared" si="115"/>
        <v>-259</v>
      </c>
      <c r="AZ138" s="48">
        <f t="shared" si="115"/>
        <v>-247</v>
      </c>
      <c r="BA138" s="48">
        <f t="shared" si="115"/>
        <v>-318</v>
      </c>
      <c r="BB138" s="48">
        <f t="shared" si="115"/>
        <v>-266</v>
      </c>
      <c r="BC138" s="48">
        <f t="shared" si="115"/>
        <v>-155</v>
      </c>
      <c r="BD138" s="48">
        <f t="shared" si="115"/>
        <v>-166</v>
      </c>
      <c r="BE138" s="48">
        <f t="shared" si="115"/>
        <v>-13</v>
      </c>
      <c r="BF138" s="116">
        <f t="shared" si="115"/>
        <v>-45</v>
      </c>
      <c r="BG138" s="363"/>
    </row>
    <row r="139" spans="1:59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531">
        <v>12</v>
      </c>
      <c r="AL139" s="319">
        <v>14</v>
      </c>
      <c r="AM139" s="319">
        <v>13</v>
      </c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115">
        <f t="shared" si="115"/>
        <v>-10</v>
      </c>
      <c r="AX139" s="48">
        <f t="shared" si="115"/>
        <v>-11</v>
      </c>
      <c r="AY139" s="48">
        <f t="shared" si="115"/>
        <v>-13</v>
      </c>
      <c r="AZ139" s="48">
        <f t="shared" si="115"/>
        <v>-12</v>
      </c>
      <c r="BA139" s="48">
        <f t="shared" si="115"/>
        <v>-16</v>
      </c>
      <c r="BB139" s="48">
        <f t="shared" si="115"/>
        <v>-20</v>
      </c>
      <c r="BC139" s="48">
        <f t="shared" si="115"/>
        <v>-19</v>
      </c>
      <c r="BD139" s="48">
        <f t="shared" si="115"/>
        <v>-10</v>
      </c>
      <c r="BE139" s="48">
        <f t="shared" si="115"/>
        <v>1</v>
      </c>
      <c r="BF139" s="116">
        <f t="shared" si="115"/>
        <v>-5</v>
      </c>
      <c r="BG139" s="363"/>
    </row>
    <row r="140" spans="1:59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570">
        <v>12</v>
      </c>
      <c r="AL140" s="363">
        <v>18</v>
      </c>
      <c r="AM140" s="363">
        <v>14</v>
      </c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374">
        <f t="shared" si="115"/>
        <v>0</v>
      </c>
      <c r="AX140" s="266">
        <f t="shared" si="115"/>
        <v>10</v>
      </c>
      <c r="AY140" s="266">
        <f t="shared" si="115"/>
        <v>9</v>
      </c>
      <c r="AZ140" s="266">
        <f t="shared" si="115"/>
        <v>11</v>
      </c>
      <c r="BA140" s="266">
        <f t="shared" si="115"/>
        <v>11</v>
      </c>
      <c r="BB140" s="266">
        <f t="shared" si="115"/>
        <v>8</v>
      </c>
      <c r="BC140" s="266">
        <f t="shared" si="115"/>
        <v>10</v>
      </c>
      <c r="BD140" s="266">
        <f t="shared" si="115"/>
        <v>14</v>
      </c>
      <c r="BE140" s="266">
        <f t="shared" si="115"/>
        <v>20</v>
      </c>
      <c r="BF140" s="378">
        <f t="shared" si="115"/>
        <v>19</v>
      </c>
      <c r="BG140" s="363"/>
    </row>
    <row r="141" spans="1:59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116">SUM(D136:D140)</f>
        <v>7121</v>
      </c>
      <c r="E141" s="123">
        <f t="shared" si="116"/>
        <v>9650</v>
      </c>
      <c r="F141" s="123">
        <f t="shared" si="116"/>
        <v>8177</v>
      </c>
      <c r="G141" s="123">
        <f t="shared" si="116"/>
        <v>7995</v>
      </c>
      <c r="H141" s="123">
        <f t="shared" si="116"/>
        <v>7879</v>
      </c>
      <c r="I141" s="123">
        <f t="shared" si="116"/>
        <v>8437</v>
      </c>
      <c r="J141" s="123">
        <f t="shared" si="116"/>
        <v>9492</v>
      </c>
      <c r="K141" s="123">
        <f t="shared" si="116"/>
        <v>5874</v>
      </c>
      <c r="L141" s="123">
        <f t="shared" si="116"/>
        <v>3373</v>
      </c>
      <c r="M141" s="123">
        <f t="shared" si="116"/>
        <v>2631</v>
      </c>
      <c r="N141" s="123">
        <f t="shared" si="116"/>
        <v>3953</v>
      </c>
      <c r="O141" s="268">
        <f t="shared" si="116"/>
        <v>3897</v>
      </c>
      <c r="P141" s="268">
        <f t="shared" si="116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M141" si="117">SUM(V136:V140)</f>
        <v>2222</v>
      </c>
      <c r="W141" s="268">
        <f t="shared" si="117"/>
        <v>2529</v>
      </c>
      <c r="X141" s="269">
        <f t="shared" si="117"/>
        <v>2054</v>
      </c>
      <c r="Y141" s="269">
        <f t="shared" si="117"/>
        <v>1949</v>
      </c>
      <c r="Z141" s="269">
        <f t="shared" si="117"/>
        <v>1934</v>
      </c>
      <c r="AA141" s="269">
        <f t="shared" si="117"/>
        <v>2002</v>
      </c>
      <c r="AB141" s="269">
        <f t="shared" si="117"/>
        <v>1958</v>
      </c>
      <c r="AC141" s="269">
        <f t="shared" si="117"/>
        <v>2276</v>
      </c>
      <c r="AD141" s="269">
        <f t="shared" si="117"/>
        <v>3572</v>
      </c>
      <c r="AE141" s="340">
        <f t="shared" si="117"/>
        <v>3908</v>
      </c>
      <c r="AF141" s="340">
        <f t="shared" si="117"/>
        <v>4955</v>
      </c>
      <c r="AG141" s="340">
        <f t="shared" si="117"/>
        <v>6935</v>
      </c>
      <c r="AH141" s="340">
        <f t="shared" si="117"/>
        <v>7396</v>
      </c>
      <c r="AI141" s="340">
        <f t="shared" si="117"/>
        <v>6936</v>
      </c>
      <c r="AJ141" s="268">
        <f t="shared" si="117"/>
        <v>6068</v>
      </c>
      <c r="AK141" s="268">
        <f t="shared" si="117"/>
        <v>5793</v>
      </c>
      <c r="AL141" s="268">
        <f t="shared" si="117"/>
        <v>5829</v>
      </c>
      <c r="AM141" s="268">
        <f t="shared" si="117"/>
        <v>5865</v>
      </c>
      <c r="AN141" s="340"/>
      <c r="AO141" s="340"/>
      <c r="AP141" s="340"/>
      <c r="AQ141" s="340"/>
      <c r="AR141" s="340"/>
      <c r="AS141" s="340"/>
      <c r="AT141" s="340"/>
      <c r="AU141" s="340"/>
      <c r="AV141" s="340"/>
      <c r="AW141" s="340">
        <f t="shared" si="115"/>
        <v>-1688</v>
      </c>
      <c r="AX141" s="341">
        <f t="shared" si="115"/>
        <v>-5716</v>
      </c>
      <c r="AY141" s="341">
        <f t="shared" si="115"/>
        <v>-8379</v>
      </c>
      <c r="AZ141" s="341">
        <f t="shared" si="115"/>
        <v>-6793</v>
      </c>
      <c r="BA141" s="341">
        <f t="shared" si="115"/>
        <v>-6567</v>
      </c>
      <c r="BB141" s="341">
        <f t="shared" si="115"/>
        <v>-6089</v>
      </c>
      <c r="BC141" s="341">
        <f t="shared" si="115"/>
        <v>-6364</v>
      </c>
      <c r="BD141" s="341">
        <f t="shared" si="115"/>
        <v>-7270</v>
      </c>
      <c r="BE141" s="341">
        <f t="shared" si="115"/>
        <v>-3345</v>
      </c>
      <c r="BF141" s="342">
        <f t="shared" si="115"/>
        <v>-1319</v>
      </c>
      <c r="BG141" s="394"/>
    </row>
    <row r="142" spans="1:59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531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115"/>
      <c r="AX142" s="48"/>
      <c r="AY142" s="48"/>
      <c r="AZ142" s="48"/>
      <c r="BA142" s="48"/>
      <c r="BB142" s="48"/>
      <c r="BC142" s="48"/>
      <c r="BD142" s="48"/>
      <c r="BE142" s="48"/>
      <c r="BF142" s="116"/>
    </row>
    <row r="143" spans="1:59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593">
        <v>335</v>
      </c>
      <c r="AL143" s="355">
        <v>344</v>
      </c>
      <c r="AM143" s="355">
        <v>276</v>
      </c>
      <c r="AN143" s="355"/>
      <c r="AO143" s="355"/>
      <c r="AP143" s="355"/>
      <c r="AQ143" s="355"/>
      <c r="AR143" s="355"/>
      <c r="AS143" s="355"/>
      <c r="AT143" s="355"/>
      <c r="AU143" s="355"/>
      <c r="AV143" s="355"/>
      <c r="AW143" s="115">
        <f t="shared" ref="AW143:BF148" si="118">O143-C143</f>
        <v>0</v>
      </c>
      <c r="AX143" s="48">
        <f t="shared" si="118"/>
        <v>0</v>
      </c>
      <c r="AY143" s="48">
        <f t="shared" si="118"/>
        <v>0</v>
      </c>
      <c r="AZ143" s="48">
        <f t="shared" si="118"/>
        <v>0</v>
      </c>
      <c r="BA143" s="48">
        <f t="shared" si="118"/>
        <v>0</v>
      </c>
      <c r="BB143" s="48">
        <f t="shared" si="118"/>
        <v>0</v>
      </c>
      <c r="BC143" s="48">
        <f t="shared" si="118"/>
        <v>0</v>
      </c>
      <c r="BD143" s="48">
        <f t="shared" si="118"/>
        <v>0</v>
      </c>
      <c r="BE143" s="48">
        <f t="shared" si="118"/>
        <v>0</v>
      </c>
      <c r="BF143" s="116">
        <f t="shared" si="118"/>
        <v>0</v>
      </c>
    </row>
    <row r="144" spans="1:59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593">
        <v>5</v>
      </c>
      <c r="AL144" s="355">
        <v>12</v>
      </c>
      <c r="AM144" s="355">
        <v>6</v>
      </c>
      <c r="AN144" s="355"/>
      <c r="AO144" s="355"/>
      <c r="AP144" s="355"/>
      <c r="AQ144" s="355"/>
      <c r="AR144" s="355"/>
      <c r="AS144" s="355"/>
      <c r="AT144" s="355"/>
      <c r="AU144" s="355"/>
      <c r="AV144" s="355"/>
      <c r="AW144" s="115">
        <f t="shared" si="118"/>
        <v>0</v>
      </c>
      <c r="AX144" s="48">
        <f t="shared" si="118"/>
        <v>0</v>
      </c>
      <c r="AY144" s="48">
        <f t="shared" si="118"/>
        <v>0</v>
      </c>
      <c r="AZ144" s="48">
        <f t="shared" si="118"/>
        <v>0</v>
      </c>
      <c r="BA144" s="48">
        <f t="shared" si="118"/>
        <v>0</v>
      </c>
      <c r="BB144" s="48">
        <f t="shared" si="118"/>
        <v>0</v>
      </c>
      <c r="BC144" s="48">
        <f t="shared" si="118"/>
        <v>0</v>
      </c>
      <c r="BD144" s="48">
        <f t="shared" si="118"/>
        <v>0</v>
      </c>
      <c r="BE144" s="48">
        <f t="shared" si="118"/>
        <v>0</v>
      </c>
      <c r="BF144" s="116">
        <f t="shared" si="118"/>
        <v>0</v>
      </c>
    </row>
    <row r="145" spans="1:58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593">
        <v>9</v>
      </c>
      <c r="AL145" s="355">
        <v>10</v>
      </c>
      <c r="AM145" s="355">
        <v>21</v>
      </c>
      <c r="AN145" s="355"/>
      <c r="AO145" s="355"/>
      <c r="AP145" s="355"/>
      <c r="AQ145" s="355"/>
      <c r="AR145" s="355"/>
      <c r="AS145" s="355"/>
      <c r="AT145" s="355"/>
      <c r="AU145" s="355"/>
      <c r="AV145" s="355"/>
      <c r="AW145" s="115">
        <f t="shared" si="118"/>
        <v>0</v>
      </c>
      <c r="AX145" s="48">
        <f t="shared" si="118"/>
        <v>0</v>
      </c>
      <c r="AY145" s="48">
        <f t="shared" si="118"/>
        <v>0</v>
      </c>
      <c r="AZ145" s="48">
        <f t="shared" si="118"/>
        <v>0</v>
      </c>
      <c r="BA145" s="48">
        <f t="shared" si="118"/>
        <v>0</v>
      </c>
      <c r="BB145" s="48">
        <f t="shared" si="118"/>
        <v>0</v>
      </c>
      <c r="BC145" s="48">
        <f t="shared" si="118"/>
        <v>0</v>
      </c>
      <c r="BD145" s="48">
        <f t="shared" si="118"/>
        <v>0</v>
      </c>
      <c r="BE145" s="48">
        <f t="shared" si="118"/>
        <v>0</v>
      </c>
      <c r="BF145" s="116">
        <f t="shared" si="118"/>
        <v>0</v>
      </c>
    </row>
    <row r="146" spans="1:58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593">
        <v>0</v>
      </c>
      <c r="AL146" s="355">
        <v>0</v>
      </c>
      <c r="AM146" s="355">
        <v>0</v>
      </c>
      <c r="AN146" s="355"/>
      <c r="AO146" s="355"/>
      <c r="AP146" s="355"/>
      <c r="AQ146" s="355"/>
      <c r="AR146" s="355"/>
      <c r="AS146" s="355"/>
      <c r="AT146" s="355"/>
      <c r="AU146" s="355"/>
      <c r="AV146" s="355"/>
      <c r="AW146" s="115">
        <f t="shared" si="118"/>
        <v>0</v>
      </c>
      <c r="AX146" s="48">
        <f t="shared" si="118"/>
        <v>0</v>
      </c>
      <c r="AY146" s="48">
        <f t="shared" si="118"/>
        <v>0</v>
      </c>
      <c r="AZ146" s="48">
        <f t="shared" si="118"/>
        <v>0</v>
      </c>
      <c r="BA146" s="48">
        <f t="shared" si="118"/>
        <v>0</v>
      </c>
      <c r="BB146" s="48">
        <f t="shared" si="118"/>
        <v>0</v>
      </c>
      <c r="BC146" s="48">
        <f t="shared" si="118"/>
        <v>0</v>
      </c>
      <c r="BD146" s="48">
        <f t="shared" si="118"/>
        <v>0</v>
      </c>
      <c r="BE146" s="48">
        <f t="shared" si="118"/>
        <v>0</v>
      </c>
      <c r="BF146" s="116">
        <f t="shared" si="118"/>
        <v>0</v>
      </c>
    </row>
    <row r="147" spans="1:58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46">
        <v>0</v>
      </c>
      <c r="AK147" s="594">
        <v>0</v>
      </c>
      <c r="AL147" s="546">
        <v>0</v>
      </c>
      <c r="AM147" s="546">
        <v>0</v>
      </c>
      <c r="AN147" s="546"/>
      <c r="AO147" s="546"/>
      <c r="AP147" s="546"/>
      <c r="AQ147" s="546"/>
      <c r="AR147" s="546"/>
      <c r="AS147" s="546"/>
      <c r="AT147" s="546"/>
      <c r="AU147" s="546"/>
      <c r="AV147" s="546"/>
      <c r="AW147" s="337">
        <f t="shared" si="118"/>
        <v>0</v>
      </c>
      <c r="AX147" s="338">
        <f t="shared" si="118"/>
        <v>0</v>
      </c>
      <c r="AY147" s="338">
        <f t="shared" si="118"/>
        <v>0</v>
      </c>
      <c r="AZ147" s="338">
        <f t="shared" si="118"/>
        <v>0</v>
      </c>
      <c r="BA147" s="338">
        <f t="shared" si="118"/>
        <v>0</v>
      </c>
      <c r="BB147" s="338">
        <f t="shared" si="118"/>
        <v>0</v>
      </c>
      <c r="BC147" s="338">
        <f t="shared" si="118"/>
        <v>0</v>
      </c>
      <c r="BD147" s="338">
        <f t="shared" si="118"/>
        <v>0</v>
      </c>
      <c r="BE147" s="338">
        <f t="shared" si="118"/>
        <v>0</v>
      </c>
      <c r="BF147" s="339">
        <f t="shared" si="118"/>
        <v>0</v>
      </c>
    </row>
    <row r="148" spans="1:58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 t="shared" ref="AF148:AM148" si="119">SUM(AF143:AF147)</f>
        <v>316</v>
      </c>
      <c r="AG148" s="376">
        <f t="shared" si="119"/>
        <v>1262</v>
      </c>
      <c r="AH148" s="376">
        <f t="shared" si="119"/>
        <v>677</v>
      </c>
      <c r="AI148" s="376">
        <f t="shared" si="119"/>
        <v>454</v>
      </c>
      <c r="AJ148" s="547">
        <f t="shared" si="119"/>
        <v>283</v>
      </c>
      <c r="AK148" s="376">
        <f t="shared" si="119"/>
        <v>349</v>
      </c>
      <c r="AL148" s="376">
        <f t="shared" si="119"/>
        <v>366</v>
      </c>
      <c r="AM148" s="376">
        <f t="shared" si="119"/>
        <v>303</v>
      </c>
      <c r="AN148" s="376"/>
      <c r="AO148" s="376"/>
      <c r="AP148" s="376"/>
      <c r="AQ148" s="376"/>
      <c r="AR148" s="376"/>
      <c r="AS148" s="376"/>
      <c r="AT148" s="376"/>
      <c r="AU148" s="376"/>
      <c r="AV148" s="376"/>
      <c r="AW148" s="119">
        <f t="shared" si="118"/>
        <v>0</v>
      </c>
      <c r="AX148" s="121">
        <f t="shared" si="118"/>
        <v>0</v>
      </c>
      <c r="AY148" s="121">
        <f t="shared" si="118"/>
        <v>0</v>
      </c>
      <c r="AZ148" s="121">
        <f t="shared" si="118"/>
        <v>0</v>
      </c>
      <c r="BA148" s="121">
        <f t="shared" si="118"/>
        <v>0</v>
      </c>
      <c r="BB148" s="121">
        <f t="shared" si="118"/>
        <v>0</v>
      </c>
      <c r="BC148" s="121">
        <f t="shared" si="118"/>
        <v>0</v>
      </c>
      <c r="BD148" s="121">
        <f t="shared" si="118"/>
        <v>0</v>
      </c>
      <c r="BE148" s="121">
        <f t="shared" si="118"/>
        <v>0</v>
      </c>
      <c r="BF148" s="122">
        <f t="shared" si="118"/>
        <v>0</v>
      </c>
    </row>
    <row r="149" spans="1:58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</row>
    <row r="150" spans="1:58" x14ac:dyDescent="0.25">
      <c r="A150" s="4"/>
    </row>
    <row r="151" spans="1:58" x14ac:dyDescent="0.25">
      <c r="B151" s="1" t="s">
        <v>27</v>
      </c>
    </row>
    <row r="152" spans="1:58" x14ac:dyDescent="0.25">
      <c r="B152" s="31" t="s">
        <v>28</v>
      </c>
    </row>
    <row r="155" spans="1:58" x14ac:dyDescent="0.25">
      <c r="B155" s="32" t="s">
        <v>26</v>
      </c>
    </row>
    <row r="156" spans="1:58" x14ac:dyDescent="0.25">
      <c r="B156" s="2" t="s">
        <v>29</v>
      </c>
    </row>
    <row r="157" spans="1:58" x14ac:dyDescent="0.25">
      <c r="B157" s="2" t="s">
        <v>30</v>
      </c>
    </row>
    <row r="158" spans="1:58" x14ac:dyDescent="0.25">
      <c r="B158" s="2" t="s">
        <v>31</v>
      </c>
    </row>
    <row r="159" spans="1:58" x14ac:dyDescent="0.25">
      <c r="B159" s="2" t="s">
        <v>32</v>
      </c>
    </row>
  </sheetData>
  <mergeCells count="4">
    <mergeCell ref="B1:AX1"/>
    <mergeCell ref="C2:I2"/>
    <mergeCell ref="C3:I3"/>
    <mergeCell ref="C4:I4"/>
  </mergeCells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dimension ref="A1:BF161"/>
  <sheetViews>
    <sheetView zoomScale="70" zoomScaleNormal="70" workbookViewId="0">
      <pane xSplit="2" ySplit="8" topLeftCell="AB135" activePane="bottomRight" state="frozen"/>
      <selection pane="topRight" activeCell="C1" sqref="C1"/>
      <selection pane="bottomLeft" activeCell="A9" sqref="A9"/>
      <selection pane="bottomRight" activeCell="AI151" sqref="AI151"/>
    </sheetView>
  </sheetViews>
  <sheetFormatPr defaultColWidth="9.28515625" defaultRowHeight="15" x14ac:dyDescent="0.25"/>
  <cols>
    <col min="1" max="1" width="3.85546875" style="2" bestFit="1" customWidth="1"/>
    <col min="2" max="2" width="49.425781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48" width="16.42578125" style="2" customWidth="1"/>
    <col min="49" max="50" width="15" style="2" bestFit="1" customWidth="1"/>
    <col min="51" max="51" width="15.42578125" style="2" bestFit="1" customWidth="1"/>
    <col min="52" max="53" width="14.85546875" style="2" bestFit="1" customWidth="1"/>
    <col min="54" max="55" width="14.42578125" style="2" bestFit="1" customWidth="1"/>
    <col min="56" max="56" width="14.42578125" style="2" customWidth="1"/>
    <col min="57" max="57" width="15" style="2" bestFit="1" customWidth="1"/>
    <col min="58" max="58" width="16.28515625" style="2" bestFit="1" customWidth="1"/>
    <col min="59" max="59" width="10.85546875" style="2" customWidth="1"/>
    <col min="60" max="60" width="45.7109375" style="2" bestFit="1" customWidth="1"/>
    <col min="61" max="16384" width="9.28515625" style="2"/>
  </cols>
  <sheetData>
    <row r="1" spans="1:58" ht="16.5" thickTop="1" thickBot="1" x14ac:dyDescent="0.3">
      <c r="B1" s="625" t="s">
        <v>19</v>
      </c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626"/>
      <c r="S1" s="626"/>
      <c r="T1" s="626"/>
      <c r="U1" s="626"/>
      <c r="V1" s="626"/>
      <c r="W1" s="626"/>
      <c r="X1" s="626"/>
      <c r="Y1" s="626"/>
      <c r="Z1" s="626"/>
      <c r="AA1" s="626"/>
      <c r="AB1" s="626"/>
      <c r="AC1" s="626"/>
      <c r="AD1" s="626"/>
      <c r="AE1" s="626"/>
      <c r="AF1" s="626"/>
      <c r="AG1" s="626"/>
      <c r="AH1" s="626"/>
      <c r="AI1" s="626"/>
      <c r="AJ1" s="626"/>
      <c r="AK1" s="626"/>
      <c r="AL1" s="626"/>
      <c r="AM1" s="626"/>
      <c r="AN1" s="626"/>
      <c r="AO1" s="626"/>
      <c r="AP1" s="626"/>
      <c r="AQ1" s="626"/>
      <c r="AR1" s="626"/>
      <c r="AS1" s="626"/>
      <c r="AT1" s="626"/>
      <c r="AU1" s="626"/>
      <c r="AV1" s="626"/>
      <c r="AW1" s="626"/>
      <c r="AX1" s="626"/>
      <c r="AY1" s="36"/>
      <c r="AZ1" s="36"/>
      <c r="BA1" s="36"/>
      <c r="BB1" s="36"/>
      <c r="BC1" s="36"/>
      <c r="BD1" s="36"/>
      <c r="BE1" s="36"/>
      <c r="BF1" s="37"/>
    </row>
    <row r="2" spans="1:58" ht="27.6" customHeight="1" thickTop="1" thickBot="1" x14ac:dyDescent="0.3">
      <c r="B2" s="5" t="s">
        <v>0</v>
      </c>
      <c r="C2" s="627" t="s">
        <v>53</v>
      </c>
      <c r="D2" s="628"/>
      <c r="E2" s="628"/>
      <c r="F2" s="628"/>
      <c r="G2" s="628"/>
      <c r="H2" s="628"/>
      <c r="I2" s="62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58" ht="27.6" customHeight="1" thickTop="1" thickBot="1" x14ac:dyDescent="0.3">
      <c r="B3" s="5" t="s">
        <v>1</v>
      </c>
      <c r="C3" s="627" t="s">
        <v>66</v>
      </c>
      <c r="D3" s="628"/>
      <c r="E3" s="628"/>
      <c r="F3" s="628"/>
      <c r="G3" s="628"/>
      <c r="H3" s="628"/>
      <c r="I3" s="62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58" ht="27.6" customHeight="1" thickTop="1" thickBot="1" x14ac:dyDescent="0.3">
      <c r="B4" s="5" t="s">
        <v>2</v>
      </c>
      <c r="C4" s="629" t="s">
        <v>69</v>
      </c>
      <c r="D4" s="630"/>
      <c r="E4" s="630"/>
      <c r="F4" s="630"/>
      <c r="G4" s="630"/>
      <c r="H4" s="630"/>
      <c r="I4" s="63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58" ht="15.75" thickTop="1" x14ac:dyDescent="0.25">
      <c r="B5" s="5"/>
      <c r="C5" s="631"/>
      <c r="D5" s="628"/>
      <c r="E5" s="628"/>
      <c r="F5" s="628"/>
      <c r="G5" s="628"/>
      <c r="H5" s="628"/>
      <c r="I5" s="628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5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5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>
        <v>2022</v>
      </c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22" t="s">
        <v>15</v>
      </c>
      <c r="AX7" s="23"/>
      <c r="AY7" s="23"/>
      <c r="AZ7" s="23"/>
      <c r="BA7" s="23"/>
      <c r="BB7" s="23"/>
      <c r="BC7" s="23"/>
      <c r="BD7" s="25"/>
      <c r="BE7" s="25"/>
      <c r="BF7" s="24"/>
    </row>
    <row r="8" spans="1:58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61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27" t="s">
        <v>9</v>
      </c>
      <c r="AX8" s="28" t="s">
        <v>10</v>
      </c>
      <c r="AY8" s="28" t="s">
        <v>16</v>
      </c>
      <c r="AZ8" s="28" t="s">
        <v>11</v>
      </c>
      <c r="BA8" s="28" t="s">
        <v>12</v>
      </c>
      <c r="BB8" s="28" t="s">
        <v>3</v>
      </c>
      <c r="BC8" s="28" t="s">
        <v>13</v>
      </c>
      <c r="BD8" s="28" t="s">
        <v>4</v>
      </c>
      <c r="BE8" s="28" t="s">
        <v>5</v>
      </c>
      <c r="BF8" s="29" t="s">
        <v>6</v>
      </c>
    </row>
    <row r="9" spans="1:58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58"/>
      <c r="Z9" s="560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422"/>
      <c r="AW9" s="321"/>
      <c r="AX9" s="45"/>
      <c r="AY9" s="46"/>
      <c r="AZ9" s="46"/>
      <c r="BA9" s="46"/>
      <c r="BB9" s="46"/>
      <c r="BC9" s="46"/>
      <c r="BD9" s="46"/>
      <c r="BE9" s="46"/>
      <c r="BF9" s="322"/>
    </row>
    <row r="10" spans="1:58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5">
        <v>961078</v>
      </c>
      <c r="AB10" s="505">
        <v>963353.25</v>
      </c>
      <c r="AC10" s="505">
        <v>961142.97</v>
      </c>
      <c r="AD10" s="222">
        <v>962876.99</v>
      </c>
      <c r="AE10" s="505">
        <v>962105.08000000019</v>
      </c>
      <c r="AF10" s="222">
        <v>956212.68</v>
      </c>
      <c r="AG10" s="505">
        <v>966177.99999999988</v>
      </c>
      <c r="AH10" s="505">
        <v>941606.50999999989</v>
      </c>
      <c r="AI10" s="222">
        <v>987184.43</v>
      </c>
      <c r="AJ10" s="505">
        <v>962506.35</v>
      </c>
      <c r="AK10" s="562">
        <v>973956.09000000008</v>
      </c>
      <c r="AL10" s="505">
        <v>960324.43</v>
      </c>
      <c r="AM10" s="505">
        <v>974815.35000000021</v>
      </c>
      <c r="AN10" s="505"/>
      <c r="AO10" s="505"/>
      <c r="AP10" s="505"/>
      <c r="AQ10" s="505"/>
      <c r="AR10" s="505"/>
      <c r="AS10" s="505"/>
      <c r="AT10" s="505"/>
      <c r="AU10" s="505"/>
      <c r="AV10" s="505"/>
      <c r="AW10" s="323">
        <f t="shared" ref="AW10:BF15" si="0">O10-C10</f>
        <v>1180.5899999999674</v>
      </c>
      <c r="AX10" s="136">
        <f t="shared" si="0"/>
        <v>11660.979999999981</v>
      </c>
      <c r="AY10" s="136">
        <f t="shared" si="0"/>
        <v>9294.2800000000279</v>
      </c>
      <c r="AZ10" s="136">
        <f t="shared" si="0"/>
        <v>7348.699999999837</v>
      </c>
      <c r="BA10" s="136">
        <f t="shared" si="0"/>
        <v>6198.7800000001444</v>
      </c>
      <c r="BB10" s="136">
        <f t="shared" si="0"/>
        <v>-5598.0299999999115</v>
      </c>
      <c r="BC10" s="136">
        <f t="shared" si="0"/>
        <v>-938.97999999986496</v>
      </c>
      <c r="BD10" s="136">
        <f t="shared" si="0"/>
        <v>8391.300000000163</v>
      </c>
      <c r="BE10" s="136">
        <f t="shared" si="0"/>
        <v>-24908.970000000205</v>
      </c>
      <c r="BF10" s="172">
        <f t="shared" si="0"/>
        <v>14194.129999999888</v>
      </c>
    </row>
    <row r="11" spans="1:58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5">
        <v>96547</v>
      </c>
      <c r="AB11" s="505">
        <v>97375.110000000015</v>
      </c>
      <c r="AC11" s="505">
        <v>97807.67</v>
      </c>
      <c r="AD11" s="222">
        <v>97684.799999999988</v>
      </c>
      <c r="AE11" s="505">
        <v>97847.65</v>
      </c>
      <c r="AF11" s="222">
        <v>97758.900000000009</v>
      </c>
      <c r="AG11" s="505">
        <v>98063.799999999974</v>
      </c>
      <c r="AH11" s="505">
        <v>95840.900000000023</v>
      </c>
      <c r="AI11" s="222">
        <v>98616.89999999998</v>
      </c>
      <c r="AJ11" s="505">
        <v>97338.210000000021</v>
      </c>
      <c r="AK11" s="562">
        <v>98609.76</v>
      </c>
      <c r="AL11" s="505">
        <v>99208.31</v>
      </c>
      <c r="AM11" s="505">
        <v>100920.15999999999</v>
      </c>
      <c r="AN11" s="505"/>
      <c r="AO11" s="505"/>
      <c r="AP11" s="505"/>
      <c r="AQ11" s="505"/>
      <c r="AR11" s="505"/>
      <c r="AS11" s="505"/>
      <c r="AT11" s="505"/>
      <c r="AU11" s="505"/>
      <c r="AV11" s="505"/>
      <c r="AW11" s="323">
        <f t="shared" si="0"/>
        <v>-1347.9100000000035</v>
      </c>
      <c r="AX11" s="136">
        <f t="shared" si="0"/>
        <v>-1490.9100000000035</v>
      </c>
      <c r="AY11" s="136">
        <f t="shared" si="0"/>
        <v>-1876.1999999999971</v>
      </c>
      <c r="AZ11" s="136">
        <f t="shared" si="0"/>
        <v>-719.59999999999127</v>
      </c>
      <c r="BA11" s="136">
        <f t="shared" si="0"/>
        <v>-8.8999999999941792</v>
      </c>
      <c r="BB11" s="136">
        <f t="shared" si="0"/>
        <v>1729.7200000000012</v>
      </c>
      <c r="BC11" s="136">
        <f t="shared" si="0"/>
        <v>2873.140000000014</v>
      </c>
      <c r="BD11" s="136">
        <f t="shared" si="0"/>
        <v>4709.1599999999889</v>
      </c>
      <c r="BE11" s="136">
        <f t="shared" si="0"/>
        <v>1770.0100000000093</v>
      </c>
      <c r="BF11" s="172">
        <f t="shared" si="0"/>
        <v>5020.4400000000023</v>
      </c>
    </row>
    <row r="12" spans="1:58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5">
        <v>161814</v>
      </c>
      <c r="AB12" s="505">
        <v>161787.27999999997</v>
      </c>
      <c r="AC12" s="505">
        <v>162053.02000000002</v>
      </c>
      <c r="AD12" s="222">
        <v>162633.90000000002</v>
      </c>
      <c r="AE12" s="505">
        <v>161048.50000000003</v>
      </c>
      <c r="AF12" s="222">
        <v>160872.9</v>
      </c>
      <c r="AG12" s="505">
        <v>161690.27999999997</v>
      </c>
      <c r="AH12" s="505">
        <v>158349.03</v>
      </c>
      <c r="AI12" s="222">
        <v>164778.34</v>
      </c>
      <c r="AJ12" s="505">
        <v>160692.20000000001</v>
      </c>
      <c r="AK12" s="562">
        <v>162661.16999999998</v>
      </c>
      <c r="AL12" s="505">
        <v>159991.23000000001</v>
      </c>
      <c r="AM12" s="505">
        <v>163799.57</v>
      </c>
      <c r="AN12" s="505"/>
      <c r="AO12" s="505"/>
      <c r="AP12" s="505"/>
      <c r="AQ12" s="505"/>
      <c r="AR12" s="505"/>
      <c r="AS12" s="505"/>
      <c r="AT12" s="505"/>
      <c r="AU12" s="505"/>
      <c r="AV12" s="505"/>
      <c r="AW12" s="323">
        <f t="shared" si="0"/>
        <v>-954.93999999997322</v>
      </c>
      <c r="AX12" s="136">
        <f t="shared" si="0"/>
        <v>443.98999999999069</v>
      </c>
      <c r="AY12" s="136">
        <f t="shared" si="0"/>
        <v>980.63999999998487</v>
      </c>
      <c r="AZ12" s="136">
        <f t="shared" si="0"/>
        <v>785.8300000000163</v>
      </c>
      <c r="BA12" s="136">
        <f t="shared" si="0"/>
        <v>450.67000000004191</v>
      </c>
      <c r="BB12" s="136">
        <f t="shared" si="0"/>
        <v>-1584.3299999999872</v>
      </c>
      <c r="BC12" s="136">
        <f t="shared" si="0"/>
        <v>-461.38999999998487</v>
      </c>
      <c r="BD12" s="136">
        <f t="shared" si="0"/>
        <v>4819.0299999999988</v>
      </c>
      <c r="BE12" s="136">
        <f t="shared" si="0"/>
        <v>-5199.0600000000268</v>
      </c>
      <c r="BF12" s="172">
        <f t="shared" si="0"/>
        <v>5024.460000000021</v>
      </c>
    </row>
    <row r="13" spans="1:58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5">
        <v>5000</v>
      </c>
      <c r="AB13" s="505">
        <v>4815.54</v>
      </c>
      <c r="AC13" s="505">
        <v>4912.3300000000008</v>
      </c>
      <c r="AD13" s="222">
        <v>4949.42</v>
      </c>
      <c r="AE13" s="505">
        <v>5008.7500000000009</v>
      </c>
      <c r="AF13" s="222">
        <v>4911.3</v>
      </c>
      <c r="AG13" s="505">
        <v>4998.04</v>
      </c>
      <c r="AH13" s="505">
        <v>4986.1799999999994</v>
      </c>
      <c r="AI13" s="222">
        <v>4950.0199999999986</v>
      </c>
      <c r="AJ13" s="505">
        <v>4990.1099999999997</v>
      </c>
      <c r="AK13" s="562">
        <v>5044.9300000000012</v>
      </c>
      <c r="AL13" s="505">
        <v>4837.78</v>
      </c>
      <c r="AM13" s="505">
        <v>4917.5000000000009</v>
      </c>
      <c r="AN13" s="505"/>
      <c r="AO13" s="505"/>
      <c r="AP13" s="505"/>
      <c r="AQ13" s="505"/>
      <c r="AR13" s="505"/>
      <c r="AS13" s="505"/>
      <c r="AT13" s="505"/>
      <c r="AU13" s="505"/>
      <c r="AV13" s="505"/>
      <c r="AW13" s="323">
        <f t="shared" si="0"/>
        <v>141.19000000000051</v>
      </c>
      <c r="AX13" s="136">
        <f t="shared" si="0"/>
        <v>157.53999999999905</v>
      </c>
      <c r="AY13" s="136">
        <f t="shared" si="0"/>
        <v>121.69000000000142</v>
      </c>
      <c r="AZ13" s="136">
        <f t="shared" si="0"/>
        <v>59.970000000000255</v>
      </c>
      <c r="BA13" s="136">
        <f t="shared" si="0"/>
        <v>76.210000000000036</v>
      </c>
      <c r="BB13" s="136">
        <f t="shared" si="0"/>
        <v>120.6899999999996</v>
      </c>
      <c r="BC13" s="136">
        <f t="shared" si="0"/>
        <v>161.78999999999996</v>
      </c>
      <c r="BD13" s="136">
        <f t="shared" si="0"/>
        <v>-9.4199999999982538</v>
      </c>
      <c r="BE13" s="136">
        <f t="shared" si="0"/>
        <v>66.130000000000109</v>
      </c>
      <c r="BF13" s="172">
        <f t="shared" si="0"/>
        <v>-23</v>
      </c>
    </row>
    <row r="14" spans="1:58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5">
        <v>13153</v>
      </c>
      <c r="AB14" s="505">
        <v>13129.690000000002</v>
      </c>
      <c r="AC14" s="505">
        <v>13130.859999999999</v>
      </c>
      <c r="AD14" s="222">
        <v>13082.300000000001</v>
      </c>
      <c r="AE14" s="505">
        <v>13091.860000000002</v>
      </c>
      <c r="AF14" s="222">
        <v>13030.1</v>
      </c>
      <c r="AG14" s="505">
        <v>13166.83</v>
      </c>
      <c r="AH14" s="505">
        <v>13095.669999999998</v>
      </c>
      <c r="AI14" s="222">
        <v>13086.7</v>
      </c>
      <c r="AJ14" s="505">
        <v>13068.94</v>
      </c>
      <c r="AK14" s="562">
        <v>13071.839999999998</v>
      </c>
      <c r="AL14" s="505">
        <v>12984.3</v>
      </c>
      <c r="AM14" s="505">
        <v>13042.699999999999</v>
      </c>
      <c r="AN14" s="505"/>
      <c r="AO14" s="505"/>
      <c r="AP14" s="505"/>
      <c r="AQ14" s="505"/>
      <c r="AR14" s="505"/>
      <c r="AS14" s="505"/>
      <c r="AT14" s="505"/>
      <c r="AU14" s="505"/>
      <c r="AV14" s="505"/>
      <c r="AW14" s="323">
        <f t="shared" si="0"/>
        <v>703.70000000000073</v>
      </c>
      <c r="AX14" s="136">
        <f t="shared" si="0"/>
        <v>779.32999999999811</v>
      </c>
      <c r="AY14" s="136">
        <f t="shared" si="0"/>
        <v>788.1299999999992</v>
      </c>
      <c r="AZ14" s="136">
        <f t="shared" si="0"/>
        <v>764.7400000000016</v>
      </c>
      <c r="BA14" s="136">
        <f t="shared" si="0"/>
        <v>759.23999999999978</v>
      </c>
      <c r="BB14" s="136">
        <f t="shared" si="0"/>
        <v>715.92000000000189</v>
      </c>
      <c r="BC14" s="136">
        <f t="shared" si="0"/>
        <v>722.52000000000044</v>
      </c>
      <c r="BD14" s="136">
        <f t="shared" si="0"/>
        <v>903.86999999999898</v>
      </c>
      <c r="BE14" s="136">
        <f t="shared" si="0"/>
        <v>-227.36000000000058</v>
      </c>
      <c r="BF14" s="172">
        <f t="shared" si="0"/>
        <v>67.860000000000582</v>
      </c>
    </row>
    <row r="15" spans="1:58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6">
        <v>1237592</v>
      </c>
      <c r="AB15" s="506">
        <v>1240460.8700000001</v>
      </c>
      <c r="AC15" s="506">
        <v>1239046.8500000001</v>
      </c>
      <c r="AD15" s="270">
        <f>SUM(AD10:AD14)</f>
        <v>1241227.4099999999</v>
      </c>
      <c r="AE15" s="506">
        <v>1239101.8400000003</v>
      </c>
      <c r="AF15" s="270">
        <f>SUM(AF10:AF14)</f>
        <v>1232785.8800000001</v>
      </c>
      <c r="AG15" s="506">
        <v>1244096.95</v>
      </c>
      <c r="AH15" s="506">
        <v>1213878.2899999998</v>
      </c>
      <c r="AI15" s="270">
        <f t="shared" ref="AI15" si="1">SUM(AI10:AI14)</f>
        <v>1268616.3900000001</v>
      </c>
      <c r="AJ15" s="506">
        <v>1238595.81</v>
      </c>
      <c r="AK15" s="563">
        <v>1253343.79</v>
      </c>
      <c r="AL15" s="506">
        <v>1237346.05</v>
      </c>
      <c r="AM15" s="506">
        <f t="shared" ref="AM15" si="2">SUM(AM10:AM14)</f>
        <v>1257495.2800000003</v>
      </c>
      <c r="AN15" s="506"/>
      <c r="AO15" s="506"/>
      <c r="AP15" s="506"/>
      <c r="AQ15" s="506"/>
      <c r="AR15" s="506"/>
      <c r="AS15" s="506"/>
      <c r="AT15" s="506"/>
      <c r="AU15" s="506"/>
      <c r="AV15" s="506"/>
      <c r="AW15" s="324">
        <f t="shared" si="0"/>
        <v>-277.3699999996461</v>
      </c>
      <c r="AX15" s="140">
        <f t="shared" si="0"/>
        <v>11550.929999999935</v>
      </c>
      <c r="AY15" s="140">
        <f t="shared" si="0"/>
        <v>9308.5399999998044</v>
      </c>
      <c r="AZ15" s="140">
        <f t="shared" si="0"/>
        <v>8239.6400000001304</v>
      </c>
      <c r="BA15" s="140">
        <f t="shared" si="0"/>
        <v>7476.0000000002328</v>
      </c>
      <c r="BB15" s="140">
        <f t="shared" si="0"/>
        <v>-4616.0300000000279</v>
      </c>
      <c r="BC15" s="140">
        <f t="shared" si="0"/>
        <v>2357.0800000000745</v>
      </c>
      <c r="BD15" s="140">
        <f t="shared" si="0"/>
        <v>18813.940000000177</v>
      </c>
      <c r="BE15" s="140">
        <f t="shared" si="0"/>
        <v>-28499.25</v>
      </c>
      <c r="BF15" s="167">
        <f t="shared" si="0"/>
        <v>24283.889999999665</v>
      </c>
    </row>
    <row r="16" spans="1:58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0"/>
      <c r="Z16" s="396"/>
      <c r="AA16" s="505"/>
      <c r="AB16" s="505"/>
      <c r="AC16" s="505"/>
      <c r="AD16" s="276"/>
      <c r="AE16" s="509"/>
      <c r="AF16" s="276"/>
      <c r="AG16" s="509"/>
      <c r="AH16" s="509"/>
      <c r="AI16" s="222"/>
      <c r="AJ16" s="505"/>
      <c r="AK16" s="562"/>
      <c r="AL16" s="505"/>
      <c r="AM16" s="509"/>
      <c r="AN16" s="505"/>
      <c r="AO16" s="505"/>
      <c r="AP16" s="505"/>
      <c r="AQ16" s="505"/>
      <c r="AR16" s="505"/>
      <c r="AS16" s="505"/>
      <c r="AT16" s="505"/>
      <c r="AU16" s="505"/>
      <c r="AV16" s="505"/>
      <c r="AW16" s="323"/>
      <c r="AX16" s="136"/>
      <c r="AY16" s="136"/>
      <c r="AZ16" s="136"/>
      <c r="BA16" s="136"/>
      <c r="BB16" s="136"/>
      <c r="BC16" s="136"/>
      <c r="BD16" s="136"/>
      <c r="BE16" s="136"/>
      <c r="BF16" s="172"/>
    </row>
    <row r="17" spans="1:58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29">
        <v>149605</v>
      </c>
      <c r="Z17" s="505">
        <f>+Z24+Z31+Z38</f>
        <v>154081</v>
      </c>
      <c r="AA17" s="505">
        <v>147172</v>
      </c>
      <c r="AB17" s="505">
        <v>141596</v>
      </c>
      <c r="AC17" s="505">
        <v>146082</v>
      </c>
      <c r="AD17" s="222">
        <f>+AD24+AD31+AD38</f>
        <v>150066</v>
      </c>
      <c r="AE17" s="505">
        <v>151312</v>
      </c>
      <c r="AF17" s="222">
        <f>+AF24+AF31+AF38</f>
        <v>158195</v>
      </c>
      <c r="AG17" s="505">
        <v>165942</v>
      </c>
      <c r="AH17" s="505">
        <v>159003</v>
      </c>
      <c r="AI17" s="222">
        <f t="shared" ref="AI17:AI21" si="3">+AI24+AI31+AI38</f>
        <v>152872</v>
      </c>
      <c r="AJ17" s="505">
        <v>149942</v>
      </c>
      <c r="AK17" s="562">
        <v>141139</v>
      </c>
      <c r="AL17" s="505">
        <v>143154</v>
      </c>
      <c r="AM17" s="505">
        <f t="shared" ref="AM17:AM21" si="4">+AM24+AM31+AM38</f>
        <v>141223</v>
      </c>
      <c r="AN17" s="505"/>
      <c r="AO17" s="505"/>
      <c r="AP17" s="505"/>
      <c r="AQ17" s="505"/>
      <c r="AR17" s="505"/>
      <c r="AS17" s="505"/>
      <c r="AT17" s="505"/>
      <c r="AU17" s="505"/>
      <c r="AV17" s="505"/>
      <c r="AW17" s="325">
        <f t="shared" ref="AW17:BF22" si="5">O17-C17</f>
        <v>8629</v>
      </c>
      <c r="AX17" s="142">
        <f t="shared" si="5"/>
        <v>-703</v>
      </c>
      <c r="AY17" s="142">
        <f t="shared" si="5"/>
        <v>-4781</v>
      </c>
      <c r="AZ17" s="142">
        <f t="shared" si="5"/>
        <v>-5212</v>
      </c>
      <c r="BA17" s="142">
        <f t="shared" si="5"/>
        <v>-7400</v>
      </c>
      <c r="BB17" s="142">
        <f t="shared" si="5"/>
        <v>-7289</v>
      </c>
      <c r="BC17" s="142">
        <f t="shared" si="5"/>
        <v>1022</v>
      </c>
      <c r="BD17" s="142">
        <f t="shared" si="5"/>
        <v>4318</v>
      </c>
      <c r="BE17" s="142">
        <f t="shared" si="5"/>
        <v>10129</v>
      </c>
      <c r="BF17" s="166">
        <f t="shared" si="5"/>
        <v>-1407</v>
      </c>
    </row>
    <row r="18" spans="1:58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29">
        <v>40797</v>
      </c>
      <c r="Z18" s="505">
        <f>+Z25+Z32+Z39</f>
        <v>42265</v>
      </c>
      <c r="AA18" s="505">
        <v>40962</v>
      </c>
      <c r="AB18" s="505">
        <v>40274</v>
      </c>
      <c r="AC18" s="505">
        <v>41180</v>
      </c>
      <c r="AD18" s="222">
        <f>+AD25+AD32+AD39</f>
        <v>41997</v>
      </c>
      <c r="AE18" s="505">
        <v>42260</v>
      </c>
      <c r="AF18" s="222">
        <f>+AF25+AF32+AF39</f>
        <v>42062</v>
      </c>
      <c r="AG18" s="505">
        <v>42021</v>
      </c>
      <c r="AH18" s="505">
        <v>42905</v>
      </c>
      <c r="AI18" s="222">
        <f t="shared" si="3"/>
        <v>40431</v>
      </c>
      <c r="AJ18" s="505">
        <v>41298</v>
      </c>
      <c r="AK18" s="562">
        <v>38619</v>
      </c>
      <c r="AL18" s="505">
        <v>38681</v>
      </c>
      <c r="AM18" s="505">
        <f t="shared" si="4"/>
        <v>39534</v>
      </c>
      <c r="AN18" s="505"/>
      <c r="AO18" s="505"/>
      <c r="AP18" s="505"/>
      <c r="AQ18" s="505"/>
      <c r="AR18" s="505"/>
      <c r="AS18" s="505"/>
      <c r="AT18" s="505"/>
      <c r="AU18" s="505"/>
      <c r="AV18" s="505"/>
      <c r="AW18" s="325">
        <f t="shared" si="5"/>
        <v>362</v>
      </c>
      <c r="AX18" s="142">
        <f t="shared" si="5"/>
        <v>-1407</v>
      </c>
      <c r="AY18" s="142">
        <f t="shared" si="5"/>
        <v>-3635</v>
      </c>
      <c r="AZ18" s="142">
        <f t="shared" si="5"/>
        <v>-4018</v>
      </c>
      <c r="BA18" s="142">
        <f t="shared" si="5"/>
        <v>-2856</v>
      </c>
      <c r="BB18" s="142">
        <f t="shared" si="5"/>
        <v>-2933</v>
      </c>
      <c r="BC18" s="142">
        <f t="shared" si="5"/>
        <v>-1359</v>
      </c>
      <c r="BD18" s="142">
        <f t="shared" si="5"/>
        <v>-451</v>
      </c>
      <c r="BE18" s="142">
        <f t="shared" si="5"/>
        <v>125</v>
      </c>
      <c r="BF18" s="166">
        <f t="shared" si="5"/>
        <v>-211</v>
      </c>
    </row>
    <row r="19" spans="1:58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29">
        <v>29912</v>
      </c>
      <c r="Z19" s="505">
        <f>+Z26+Z33+Z40</f>
        <v>28213</v>
      </c>
      <c r="AA19" s="505">
        <v>25573</v>
      </c>
      <c r="AB19" s="505">
        <v>24623</v>
      </c>
      <c r="AC19" s="505">
        <v>29043</v>
      </c>
      <c r="AD19" s="222">
        <f>+AD26+AD33+AD40</f>
        <v>28131</v>
      </c>
      <c r="AE19" s="505">
        <v>26089</v>
      </c>
      <c r="AF19" s="222">
        <f>+AF26+AF33+AF40</f>
        <v>26696</v>
      </c>
      <c r="AG19" s="505">
        <v>28703</v>
      </c>
      <c r="AH19" s="505">
        <v>27201</v>
      </c>
      <c r="AI19" s="222">
        <f t="shared" si="3"/>
        <v>31814</v>
      </c>
      <c r="AJ19" s="505">
        <v>29157</v>
      </c>
      <c r="AK19" s="562">
        <v>32550</v>
      </c>
      <c r="AL19" s="505">
        <v>31042</v>
      </c>
      <c r="AM19" s="505">
        <f t="shared" si="4"/>
        <v>28247</v>
      </c>
      <c r="AN19" s="505"/>
      <c r="AO19" s="505"/>
      <c r="AP19" s="505"/>
      <c r="AQ19" s="505"/>
      <c r="AR19" s="505"/>
      <c r="AS19" s="505"/>
      <c r="AT19" s="505"/>
      <c r="AU19" s="505"/>
      <c r="AV19" s="505"/>
      <c r="AW19" s="325">
        <f t="shared" si="5"/>
        <v>2711</v>
      </c>
      <c r="AX19" s="142">
        <f t="shared" si="5"/>
        <v>9270</v>
      </c>
      <c r="AY19" s="142">
        <f t="shared" si="5"/>
        <v>4213</v>
      </c>
      <c r="AZ19" s="142">
        <f t="shared" si="5"/>
        <v>3394</v>
      </c>
      <c r="BA19" s="142">
        <f t="shared" si="5"/>
        <v>1522</v>
      </c>
      <c r="BB19" s="142">
        <f t="shared" si="5"/>
        <v>3011</v>
      </c>
      <c r="BC19" s="142">
        <f t="shared" si="5"/>
        <v>2344</v>
      </c>
      <c r="BD19" s="142">
        <f t="shared" si="5"/>
        <v>1921</v>
      </c>
      <c r="BE19" s="142">
        <f t="shared" si="5"/>
        <v>-1094</v>
      </c>
      <c r="BF19" s="166">
        <f t="shared" si="5"/>
        <v>1024</v>
      </c>
    </row>
    <row r="20" spans="1:58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5">
        <f>+Z27+Z34+Z41</f>
        <v>0</v>
      </c>
      <c r="AA20" s="505">
        <v>0</v>
      </c>
      <c r="AB20" s="505">
        <v>0</v>
      </c>
      <c r="AC20" s="505">
        <v>0</v>
      </c>
      <c r="AD20" s="222">
        <f>+AD27+AD34+AD41</f>
        <v>0</v>
      </c>
      <c r="AE20" s="505">
        <v>0</v>
      </c>
      <c r="AF20" s="222">
        <f>+AF27+AF34+AF41</f>
        <v>0</v>
      </c>
      <c r="AG20" s="505">
        <v>0</v>
      </c>
      <c r="AH20" s="505">
        <v>0</v>
      </c>
      <c r="AI20" s="222">
        <f t="shared" si="3"/>
        <v>0</v>
      </c>
      <c r="AJ20" s="505">
        <v>0</v>
      </c>
      <c r="AK20" s="562">
        <v>0</v>
      </c>
      <c r="AL20" s="505">
        <v>0</v>
      </c>
      <c r="AM20" s="505">
        <f t="shared" si="4"/>
        <v>0</v>
      </c>
      <c r="AN20" s="505"/>
      <c r="AO20" s="505"/>
      <c r="AP20" s="505"/>
      <c r="AQ20" s="505"/>
      <c r="AR20" s="505"/>
      <c r="AS20" s="505"/>
      <c r="AT20" s="505"/>
      <c r="AU20" s="505"/>
      <c r="AV20" s="505"/>
      <c r="AW20" s="325">
        <f t="shared" si="5"/>
        <v>0</v>
      </c>
      <c r="AX20" s="142">
        <f t="shared" si="5"/>
        <v>0</v>
      </c>
      <c r="AY20" s="142">
        <f t="shared" si="5"/>
        <v>0</v>
      </c>
      <c r="AZ20" s="142">
        <f t="shared" si="5"/>
        <v>0</v>
      </c>
      <c r="BA20" s="142">
        <f t="shared" si="5"/>
        <v>0</v>
      </c>
      <c r="BB20" s="142">
        <f t="shared" si="5"/>
        <v>0</v>
      </c>
      <c r="BC20" s="142">
        <f t="shared" si="5"/>
        <v>0</v>
      </c>
      <c r="BD20" s="142">
        <f t="shared" si="5"/>
        <v>0</v>
      </c>
      <c r="BE20" s="142">
        <f t="shared" si="5"/>
        <v>0</v>
      </c>
      <c r="BF20" s="166">
        <f t="shared" si="5"/>
        <v>0</v>
      </c>
    </row>
    <row r="21" spans="1:58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5">
        <f>+Z28+Z35+Z42</f>
        <v>0</v>
      </c>
      <c r="AA21" s="505">
        <v>0</v>
      </c>
      <c r="AB21" s="505">
        <v>0</v>
      </c>
      <c r="AC21" s="505">
        <v>0</v>
      </c>
      <c r="AD21" s="222">
        <f>+AD28+AD35+AD42</f>
        <v>0</v>
      </c>
      <c r="AE21" s="505">
        <v>0</v>
      </c>
      <c r="AF21" s="222">
        <f>+AF28+AF35+AF42</f>
        <v>0</v>
      </c>
      <c r="AG21" s="505">
        <v>0</v>
      </c>
      <c r="AH21" s="505">
        <v>0</v>
      </c>
      <c r="AI21" s="222">
        <f t="shared" si="3"/>
        <v>0</v>
      </c>
      <c r="AJ21" s="505">
        <v>0</v>
      </c>
      <c r="AK21" s="562">
        <v>0</v>
      </c>
      <c r="AL21" s="505">
        <v>0</v>
      </c>
      <c r="AM21" s="505">
        <f t="shared" si="4"/>
        <v>0</v>
      </c>
      <c r="AN21" s="505"/>
      <c r="AO21" s="505"/>
      <c r="AP21" s="505"/>
      <c r="AQ21" s="505"/>
      <c r="AR21" s="505"/>
      <c r="AS21" s="505"/>
      <c r="AT21" s="505"/>
      <c r="AU21" s="505"/>
      <c r="AV21" s="505"/>
      <c r="AW21" s="325">
        <f t="shared" si="5"/>
        <v>0</v>
      </c>
      <c r="AX21" s="142">
        <f t="shared" si="5"/>
        <v>0</v>
      </c>
      <c r="AY21" s="142">
        <f t="shared" si="5"/>
        <v>0</v>
      </c>
      <c r="AZ21" s="142">
        <f t="shared" si="5"/>
        <v>0</v>
      </c>
      <c r="BA21" s="142">
        <f t="shared" si="5"/>
        <v>0</v>
      </c>
      <c r="BB21" s="142">
        <f t="shared" si="5"/>
        <v>0</v>
      </c>
      <c r="BC21" s="142">
        <f t="shared" si="5"/>
        <v>0</v>
      </c>
      <c r="BD21" s="142">
        <f t="shared" si="5"/>
        <v>0</v>
      </c>
      <c r="BE21" s="142">
        <f t="shared" si="5"/>
        <v>0</v>
      </c>
      <c r="BF21" s="166">
        <f t="shared" si="5"/>
        <v>0</v>
      </c>
    </row>
    <row r="22" spans="1:58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29">
        <v>220314</v>
      </c>
      <c r="Z22" s="507">
        <f>SUM(Z17:Z21)</f>
        <v>224559</v>
      </c>
      <c r="AA22" s="507">
        <v>213707</v>
      </c>
      <c r="AB22" s="507">
        <v>206493</v>
      </c>
      <c r="AC22" s="507">
        <v>216305</v>
      </c>
      <c r="AD22" s="271">
        <f>SUM(AD17:AD21)</f>
        <v>220194</v>
      </c>
      <c r="AE22" s="507">
        <v>219661</v>
      </c>
      <c r="AF22" s="271">
        <f>SUM(AF17:AF21)</f>
        <v>226953</v>
      </c>
      <c r="AG22" s="507">
        <v>236666</v>
      </c>
      <c r="AH22" s="507">
        <v>229109</v>
      </c>
      <c r="AI22" s="271">
        <f t="shared" ref="AI22" si="6">SUM(AI17:AI21)</f>
        <v>225117</v>
      </c>
      <c r="AJ22" s="507">
        <v>220397</v>
      </c>
      <c r="AK22" s="564">
        <v>212308</v>
      </c>
      <c r="AL22" s="507">
        <v>212877</v>
      </c>
      <c r="AM22" s="507">
        <f t="shared" ref="AM22" si="7">SUM(AM17:AM21)</f>
        <v>209004</v>
      </c>
      <c r="AN22" s="507"/>
      <c r="AO22" s="507"/>
      <c r="AP22" s="507"/>
      <c r="AQ22" s="507"/>
      <c r="AR22" s="507"/>
      <c r="AS22" s="507"/>
      <c r="AT22" s="507"/>
      <c r="AU22" s="507"/>
      <c r="AV22" s="507"/>
      <c r="AW22" s="325">
        <f t="shared" si="5"/>
        <v>11702</v>
      </c>
      <c r="AX22" s="142">
        <f t="shared" si="5"/>
        <v>7160</v>
      </c>
      <c r="AY22" s="142">
        <f t="shared" si="5"/>
        <v>-4203</v>
      </c>
      <c r="AZ22" s="142">
        <f t="shared" si="5"/>
        <v>-5836</v>
      </c>
      <c r="BA22" s="142">
        <f t="shared" si="5"/>
        <v>-8734</v>
      </c>
      <c r="BB22" s="142">
        <f t="shared" si="5"/>
        <v>-7211</v>
      </c>
      <c r="BC22" s="142">
        <f t="shared" si="5"/>
        <v>2007</v>
      </c>
      <c r="BD22" s="142">
        <f t="shared" si="5"/>
        <v>5788</v>
      </c>
      <c r="BE22" s="142">
        <f t="shared" si="5"/>
        <v>9160</v>
      </c>
      <c r="BF22" s="166">
        <f t="shared" si="5"/>
        <v>-594</v>
      </c>
    </row>
    <row r="23" spans="1:58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29"/>
      <c r="Z23" s="136"/>
      <c r="AA23" s="505"/>
      <c r="AB23" s="505"/>
      <c r="AC23" s="505"/>
      <c r="AD23" s="276"/>
      <c r="AE23" s="509"/>
      <c r="AF23" s="276"/>
      <c r="AG23" s="509"/>
      <c r="AH23" s="509"/>
      <c r="AI23" s="222"/>
      <c r="AJ23" s="505"/>
      <c r="AK23" s="562"/>
      <c r="AL23" s="505"/>
      <c r="AM23" s="509"/>
      <c r="AN23" s="505"/>
      <c r="AO23" s="505"/>
      <c r="AP23" s="505"/>
      <c r="AQ23" s="505"/>
      <c r="AR23" s="505"/>
      <c r="AS23" s="505"/>
      <c r="AT23" s="505"/>
      <c r="AU23" s="505"/>
      <c r="AV23" s="505"/>
      <c r="AW23" s="325"/>
      <c r="AX23" s="142"/>
      <c r="AY23" s="142"/>
      <c r="AZ23" s="142"/>
      <c r="BA23" s="142"/>
      <c r="BB23" s="142"/>
      <c r="BC23" s="142"/>
      <c r="BD23" s="142"/>
      <c r="BE23" s="142"/>
      <c r="BF23" s="166"/>
    </row>
    <row r="24" spans="1:58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29">
        <v>48055</v>
      </c>
      <c r="Z24" s="505">
        <v>53246</v>
      </c>
      <c r="AA24" s="505">
        <v>48884</v>
      </c>
      <c r="AB24" s="505">
        <v>45254</v>
      </c>
      <c r="AC24" s="505">
        <v>51448</v>
      </c>
      <c r="AD24" s="222">
        <v>48997</v>
      </c>
      <c r="AE24" s="505">
        <v>50558</v>
      </c>
      <c r="AF24" s="222">
        <v>56986</v>
      </c>
      <c r="AG24" s="505">
        <v>59475</v>
      </c>
      <c r="AH24" s="505">
        <v>61527</v>
      </c>
      <c r="AI24" s="222">
        <v>57962</v>
      </c>
      <c r="AJ24" s="505">
        <v>59511</v>
      </c>
      <c r="AK24" s="562">
        <v>59021</v>
      </c>
      <c r="AL24" s="505">
        <v>63784</v>
      </c>
      <c r="AM24" s="505">
        <v>63923</v>
      </c>
      <c r="AN24" s="505"/>
      <c r="AO24" s="505"/>
      <c r="AP24" s="505"/>
      <c r="AQ24" s="505"/>
      <c r="AR24" s="505"/>
      <c r="AS24" s="505"/>
      <c r="AT24" s="505"/>
      <c r="AU24" s="505"/>
      <c r="AV24" s="505"/>
      <c r="AW24" s="325">
        <f t="shared" ref="AW24:BF29" si="8">O24-C24</f>
        <v>1730</v>
      </c>
      <c r="AX24" s="142">
        <f t="shared" si="8"/>
        <v>-13609</v>
      </c>
      <c r="AY24" s="142">
        <f t="shared" si="8"/>
        <v>-17942</v>
      </c>
      <c r="AZ24" s="142">
        <f t="shared" si="8"/>
        <v>-16322</v>
      </c>
      <c r="BA24" s="142">
        <f t="shared" si="8"/>
        <v>-18059</v>
      </c>
      <c r="BB24" s="142">
        <f t="shared" si="8"/>
        <v>-20696</v>
      </c>
      <c r="BC24" s="142">
        <f t="shared" si="8"/>
        <v>-18388</v>
      </c>
      <c r="BD24" s="142">
        <f t="shared" si="8"/>
        <v>-21590</v>
      </c>
      <c r="BE24" s="142">
        <f t="shared" si="8"/>
        <v>-16692</v>
      </c>
      <c r="BF24" s="166">
        <f t="shared" si="8"/>
        <v>-22550</v>
      </c>
    </row>
    <row r="25" spans="1:58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29">
        <v>6479</v>
      </c>
      <c r="Z25" s="505">
        <v>7649</v>
      </c>
      <c r="AA25" s="505">
        <v>7179</v>
      </c>
      <c r="AB25" s="505">
        <v>6864</v>
      </c>
      <c r="AC25" s="505">
        <v>7870</v>
      </c>
      <c r="AD25" s="222">
        <v>7785</v>
      </c>
      <c r="AE25" s="505">
        <v>7890</v>
      </c>
      <c r="AF25" s="222">
        <v>8268</v>
      </c>
      <c r="AG25" s="505">
        <v>8344</v>
      </c>
      <c r="AH25" s="505">
        <v>9173</v>
      </c>
      <c r="AI25" s="222">
        <v>7219</v>
      </c>
      <c r="AJ25" s="505">
        <v>7352</v>
      </c>
      <c r="AK25" s="562">
        <v>6520</v>
      </c>
      <c r="AL25" s="505">
        <v>7084</v>
      </c>
      <c r="AM25" s="505">
        <v>7846</v>
      </c>
      <c r="AN25" s="505"/>
      <c r="AO25" s="505"/>
      <c r="AP25" s="505"/>
      <c r="AQ25" s="505"/>
      <c r="AR25" s="505"/>
      <c r="AS25" s="505"/>
      <c r="AT25" s="505"/>
      <c r="AU25" s="505"/>
      <c r="AV25" s="505"/>
      <c r="AW25" s="325">
        <f t="shared" si="8"/>
        <v>830</v>
      </c>
      <c r="AX25" s="142">
        <f t="shared" si="8"/>
        <v>-1172</v>
      </c>
      <c r="AY25" s="142">
        <f t="shared" si="8"/>
        <v>-2742</v>
      </c>
      <c r="AZ25" s="142">
        <f t="shared" si="8"/>
        <v>-2481</v>
      </c>
      <c r="BA25" s="142">
        <f t="shared" si="8"/>
        <v>-2267</v>
      </c>
      <c r="BB25" s="142">
        <f t="shared" si="8"/>
        <v>-2914</v>
      </c>
      <c r="BC25" s="142">
        <f t="shared" si="8"/>
        <v>-2818</v>
      </c>
      <c r="BD25" s="142">
        <f t="shared" si="8"/>
        <v>-3144</v>
      </c>
      <c r="BE25" s="142">
        <f t="shared" si="8"/>
        <v>-2691</v>
      </c>
      <c r="BF25" s="166">
        <f t="shared" si="8"/>
        <v>-1937</v>
      </c>
    </row>
    <row r="26" spans="1:58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29">
        <v>14262</v>
      </c>
      <c r="Z26" s="505">
        <v>13328</v>
      </c>
      <c r="AA26" s="505">
        <v>11335</v>
      </c>
      <c r="AB26" s="505">
        <v>10795</v>
      </c>
      <c r="AC26" s="505">
        <v>15159</v>
      </c>
      <c r="AD26" s="222">
        <v>14122</v>
      </c>
      <c r="AE26" s="505">
        <v>12301</v>
      </c>
      <c r="AF26" s="222">
        <v>12894</v>
      </c>
      <c r="AG26" s="505">
        <v>14693</v>
      </c>
      <c r="AH26" s="505">
        <v>13418</v>
      </c>
      <c r="AI26" s="222">
        <v>17171</v>
      </c>
      <c r="AJ26" s="505">
        <v>14890</v>
      </c>
      <c r="AK26" s="562">
        <v>18162</v>
      </c>
      <c r="AL26" s="505">
        <v>16496</v>
      </c>
      <c r="AM26" s="505">
        <v>14098</v>
      </c>
      <c r="AN26" s="505"/>
      <c r="AO26" s="505"/>
      <c r="AP26" s="505"/>
      <c r="AQ26" s="505"/>
      <c r="AR26" s="505"/>
      <c r="AS26" s="505"/>
      <c r="AT26" s="505"/>
      <c r="AU26" s="505"/>
      <c r="AV26" s="505"/>
      <c r="AW26" s="325">
        <f t="shared" si="8"/>
        <v>2115</v>
      </c>
      <c r="AX26" s="142">
        <f t="shared" si="8"/>
        <v>3495</v>
      </c>
      <c r="AY26" s="142">
        <f t="shared" si="8"/>
        <v>-2018</v>
      </c>
      <c r="AZ26" s="142">
        <f t="shared" si="8"/>
        <v>-1556</v>
      </c>
      <c r="BA26" s="142">
        <f t="shared" si="8"/>
        <v>-3140</v>
      </c>
      <c r="BB26" s="142">
        <f t="shared" si="8"/>
        <v>-925</v>
      </c>
      <c r="BC26" s="142">
        <f t="shared" si="8"/>
        <v>-1355</v>
      </c>
      <c r="BD26" s="142">
        <f t="shared" si="8"/>
        <v>-959</v>
      </c>
      <c r="BE26" s="142">
        <f t="shared" si="8"/>
        <v>-3795</v>
      </c>
      <c r="BF26" s="166">
        <f t="shared" si="8"/>
        <v>-810</v>
      </c>
    </row>
    <row r="27" spans="1:58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5">
        <v>0</v>
      </c>
      <c r="AA27" s="505">
        <v>0</v>
      </c>
      <c r="AB27" s="505">
        <v>0</v>
      </c>
      <c r="AC27" s="505">
        <v>0</v>
      </c>
      <c r="AD27" s="222">
        <v>0</v>
      </c>
      <c r="AE27" s="505">
        <v>0</v>
      </c>
      <c r="AF27" s="222">
        <v>0</v>
      </c>
      <c r="AG27" s="505">
        <v>0</v>
      </c>
      <c r="AH27" s="505">
        <v>0</v>
      </c>
      <c r="AI27" s="222">
        <v>0</v>
      </c>
      <c r="AJ27" s="505">
        <v>0</v>
      </c>
      <c r="AK27" s="562">
        <v>0</v>
      </c>
      <c r="AL27" s="505">
        <v>0</v>
      </c>
      <c r="AM27" s="505">
        <v>0</v>
      </c>
      <c r="AN27" s="505"/>
      <c r="AO27" s="505"/>
      <c r="AP27" s="505"/>
      <c r="AQ27" s="505"/>
      <c r="AR27" s="505"/>
      <c r="AS27" s="505"/>
      <c r="AT27" s="505"/>
      <c r="AU27" s="505"/>
      <c r="AV27" s="505"/>
      <c r="AW27" s="325">
        <f t="shared" si="8"/>
        <v>0</v>
      </c>
      <c r="AX27" s="142">
        <f t="shared" si="8"/>
        <v>0</v>
      </c>
      <c r="AY27" s="142">
        <f t="shared" si="8"/>
        <v>0</v>
      </c>
      <c r="AZ27" s="142">
        <f t="shared" si="8"/>
        <v>0</v>
      </c>
      <c r="BA27" s="142">
        <f t="shared" si="8"/>
        <v>0</v>
      </c>
      <c r="BB27" s="142">
        <f t="shared" si="8"/>
        <v>0</v>
      </c>
      <c r="BC27" s="142">
        <f t="shared" si="8"/>
        <v>0</v>
      </c>
      <c r="BD27" s="142">
        <f t="shared" si="8"/>
        <v>0</v>
      </c>
      <c r="BE27" s="142">
        <f t="shared" si="8"/>
        <v>0</v>
      </c>
      <c r="BF27" s="166">
        <f t="shared" si="8"/>
        <v>0</v>
      </c>
    </row>
    <row r="28" spans="1:58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5">
        <v>0</v>
      </c>
      <c r="AA28" s="505">
        <v>0</v>
      </c>
      <c r="AB28" s="505">
        <v>0</v>
      </c>
      <c r="AC28" s="505">
        <v>0</v>
      </c>
      <c r="AD28" s="222">
        <v>0</v>
      </c>
      <c r="AE28" s="505">
        <v>0</v>
      </c>
      <c r="AF28" s="222">
        <v>0</v>
      </c>
      <c r="AG28" s="505">
        <v>0</v>
      </c>
      <c r="AH28" s="505">
        <v>0</v>
      </c>
      <c r="AI28" s="222">
        <v>0</v>
      </c>
      <c r="AJ28" s="505">
        <v>0</v>
      </c>
      <c r="AK28" s="562">
        <v>0</v>
      </c>
      <c r="AL28" s="505">
        <v>0</v>
      </c>
      <c r="AM28" s="505">
        <v>0</v>
      </c>
      <c r="AN28" s="505"/>
      <c r="AO28" s="505"/>
      <c r="AP28" s="505"/>
      <c r="AQ28" s="505"/>
      <c r="AR28" s="505"/>
      <c r="AS28" s="505"/>
      <c r="AT28" s="505"/>
      <c r="AU28" s="505"/>
      <c r="AV28" s="505"/>
      <c r="AW28" s="325">
        <f t="shared" si="8"/>
        <v>0</v>
      </c>
      <c r="AX28" s="142">
        <f t="shared" si="8"/>
        <v>0</v>
      </c>
      <c r="AY28" s="142">
        <f t="shared" si="8"/>
        <v>0</v>
      </c>
      <c r="AZ28" s="142">
        <f t="shared" si="8"/>
        <v>0</v>
      </c>
      <c r="BA28" s="142">
        <f t="shared" si="8"/>
        <v>0</v>
      </c>
      <c r="BB28" s="142">
        <f t="shared" si="8"/>
        <v>0</v>
      </c>
      <c r="BC28" s="142">
        <f t="shared" si="8"/>
        <v>0</v>
      </c>
      <c r="BD28" s="142">
        <f t="shared" si="8"/>
        <v>0</v>
      </c>
      <c r="BE28" s="142">
        <f t="shared" si="8"/>
        <v>0</v>
      </c>
      <c r="BF28" s="166">
        <f t="shared" si="8"/>
        <v>0</v>
      </c>
    </row>
    <row r="29" spans="1:58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29">
        <v>68796</v>
      </c>
      <c r="Z29" s="507">
        <f>SUM(Z24:Z28)</f>
        <v>74223</v>
      </c>
      <c r="AA29" s="507">
        <v>67398</v>
      </c>
      <c r="AB29" s="507">
        <v>62913</v>
      </c>
      <c r="AC29" s="507">
        <v>74477</v>
      </c>
      <c r="AD29" s="271">
        <f>SUM(AD24:AD28)</f>
        <v>70904</v>
      </c>
      <c r="AE29" s="507">
        <v>70749</v>
      </c>
      <c r="AF29" s="271">
        <f>SUM(AF24:AF28)</f>
        <v>78148</v>
      </c>
      <c r="AG29" s="507">
        <v>82512</v>
      </c>
      <c r="AH29" s="507">
        <v>84118</v>
      </c>
      <c r="AI29" s="271">
        <f t="shared" ref="AI29" si="9">SUM(AI24:AI28)</f>
        <v>82352</v>
      </c>
      <c r="AJ29" s="507">
        <v>81753</v>
      </c>
      <c r="AK29" s="564">
        <v>83703</v>
      </c>
      <c r="AL29" s="507">
        <v>87364</v>
      </c>
      <c r="AM29" s="507">
        <f t="shared" ref="AM29" si="10">SUM(AM24:AM28)</f>
        <v>85867</v>
      </c>
      <c r="AN29" s="507"/>
      <c r="AO29" s="507"/>
      <c r="AP29" s="507"/>
      <c r="AQ29" s="507"/>
      <c r="AR29" s="507"/>
      <c r="AS29" s="507"/>
      <c r="AT29" s="507"/>
      <c r="AU29" s="507"/>
      <c r="AV29" s="507"/>
      <c r="AW29" s="325">
        <f t="shared" si="8"/>
        <v>4675</v>
      </c>
      <c r="AX29" s="142">
        <f t="shared" si="8"/>
        <v>-11286</v>
      </c>
      <c r="AY29" s="142">
        <f t="shared" si="8"/>
        <v>-22702</v>
      </c>
      <c r="AZ29" s="142">
        <f t="shared" si="8"/>
        <v>-20359</v>
      </c>
      <c r="BA29" s="142">
        <f t="shared" si="8"/>
        <v>-23466</v>
      </c>
      <c r="BB29" s="142">
        <f t="shared" si="8"/>
        <v>-24535</v>
      </c>
      <c r="BC29" s="142">
        <f t="shared" si="8"/>
        <v>-22561</v>
      </c>
      <c r="BD29" s="142">
        <f t="shared" si="8"/>
        <v>-25693</v>
      </c>
      <c r="BE29" s="142">
        <f t="shared" si="8"/>
        <v>-23178</v>
      </c>
      <c r="BF29" s="166">
        <f t="shared" si="8"/>
        <v>-25297</v>
      </c>
    </row>
    <row r="30" spans="1:58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29"/>
      <c r="Z30" s="505"/>
      <c r="AA30" s="505"/>
      <c r="AB30" s="505"/>
      <c r="AC30" s="505"/>
      <c r="AD30" s="222"/>
      <c r="AE30" s="505"/>
      <c r="AF30" s="222"/>
      <c r="AG30" s="505"/>
      <c r="AH30" s="505"/>
      <c r="AI30" s="222"/>
      <c r="AJ30" s="505"/>
      <c r="AK30" s="562"/>
      <c r="AL30" s="505"/>
      <c r="AM30" s="505"/>
      <c r="AN30" s="505"/>
      <c r="AO30" s="505"/>
      <c r="AP30" s="505"/>
      <c r="AQ30" s="505"/>
      <c r="AR30" s="505"/>
      <c r="AS30" s="505"/>
      <c r="AT30" s="505"/>
      <c r="AU30" s="505"/>
      <c r="AV30" s="505"/>
      <c r="AW30" s="325"/>
      <c r="AX30" s="142"/>
      <c r="AY30" s="142"/>
      <c r="AZ30" s="142"/>
      <c r="BA30" s="142"/>
      <c r="BB30" s="142"/>
      <c r="BC30" s="142"/>
      <c r="BD30" s="142"/>
      <c r="BE30" s="142"/>
      <c r="BF30" s="166"/>
    </row>
    <row r="31" spans="1:58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29">
        <v>18614</v>
      </c>
      <c r="Z31" s="505">
        <v>19639</v>
      </c>
      <c r="AA31" s="505">
        <v>20095</v>
      </c>
      <c r="AB31" s="505">
        <v>20083</v>
      </c>
      <c r="AC31" s="505">
        <v>19475</v>
      </c>
      <c r="AD31" s="222">
        <v>22025</v>
      </c>
      <c r="AE31" s="505">
        <v>19691</v>
      </c>
      <c r="AF31" s="222">
        <v>21253</v>
      </c>
      <c r="AG31" s="505">
        <v>22327</v>
      </c>
      <c r="AH31" s="505">
        <v>23093</v>
      </c>
      <c r="AI31" s="222">
        <v>24866</v>
      </c>
      <c r="AJ31" s="505">
        <v>23018</v>
      </c>
      <c r="AK31" s="562">
        <v>21051</v>
      </c>
      <c r="AL31" s="505">
        <v>21847</v>
      </c>
      <c r="AM31" s="505">
        <v>22328</v>
      </c>
      <c r="AN31" s="505"/>
      <c r="AO31" s="505"/>
      <c r="AP31" s="505"/>
      <c r="AQ31" s="505"/>
      <c r="AR31" s="505"/>
      <c r="AS31" s="505"/>
      <c r="AT31" s="505"/>
      <c r="AU31" s="505"/>
      <c r="AV31" s="505"/>
      <c r="AW31" s="325">
        <f t="shared" ref="AW31:BF36" si="11">O31-C31</f>
        <v>1613</v>
      </c>
      <c r="AX31" s="142">
        <f t="shared" si="11"/>
        <v>-277</v>
      </c>
      <c r="AY31" s="142">
        <f t="shared" si="11"/>
        <v>-6381</v>
      </c>
      <c r="AZ31" s="142">
        <f t="shared" si="11"/>
        <v>-9729</v>
      </c>
      <c r="BA31" s="142">
        <f t="shared" si="11"/>
        <v>-9682</v>
      </c>
      <c r="BB31" s="142">
        <f t="shared" si="11"/>
        <v>-10171</v>
      </c>
      <c r="BC31" s="142">
        <f t="shared" si="11"/>
        <v>-6525</v>
      </c>
      <c r="BD31" s="142">
        <f t="shared" si="11"/>
        <v>-5227</v>
      </c>
      <c r="BE31" s="142">
        <f t="shared" si="11"/>
        <v>-7033</v>
      </c>
      <c r="BF31" s="166">
        <f t="shared" si="11"/>
        <v>-9953</v>
      </c>
    </row>
    <row r="32" spans="1:58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29">
        <v>3544</v>
      </c>
      <c r="Z32" s="505">
        <v>3809</v>
      </c>
      <c r="AA32" s="505">
        <v>4051</v>
      </c>
      <c r="AB32" s="505">
        <v>3997</v>
      </c>
      <c r="AC32" s="505">
        <v>3931</v>
      </c>
      <c r="AD32" s="222">
        <v>4493</v>
      </c>
      <c r="AE32" s="505">
        <v>4224</v>
      </c>
      <c r="AF32" s="222">
        <v>4305</v>
      </c>
      <c r="AG32" s="505">
        <v>4792</v>
      </c>
      <c r="AH32" s="505">
        <v>5131</v>
      </c>
      <c r="AI32" s="222">
        <v>5286</v>
      </c>
      <c r="AJ32" s="505">
        <v>4601</v>
      </c>
      <c r="AK32" s="562">
        <v>3917</v>
      </c>
      <c r="AL32" s="505">
        <v>3798</v>
      </c>
      <c r="AM32" s="505">
        <v>4414</v>
      </c>
      <c r="AN32" s="505"/>
      <c r="AO32" s="505"/>
      <c r="AP32" s="505"/>
      <c r="AQ32" s="505"/>
      <c r="AR32" s="505"/>
      <c r="AS32" s="505"/>
      <c r="AT32" s="505"/>
      <c r="AU32" s="505"/>
      <c r="AV32" s="505"/>
      <c r="AW32" s="325">
        <f t="shared" si="11"/>
        <v>450</v>
      </c>
      <c r="AX32" s="142">
        <f t="shared" si="11"/>
        <v>27</v>
      </c>
      <c r="AY32" s="142">
        <f t="shared" si="11"/>
        <v>-2309</v>
      </c>
      <c r="AZ32" s="142">
        <f t="shared" si="11"/>
        <v>-2562</v>
      </c>
      <c r="BA32" s="142">
        <f t="shared" si="11"/>
        <v>-2196</v>
      </c>
      <c r="BB32" s="142">
        <f t="shared" si="11"/>
        <v>-2435</v>
      </c>
      <c r="BC32" s="142">
        <f t="shared" si="11"/>
        <v>-2407</v>
      </c>
      <c r="BD32" s="142">
        <f t="shared" si="11"/>
        <v>-2570</v>
      </c>
      <c r="BE32" s="142">
        <f t="shared" si="11"/>
        <v>-2700</v>
      </c>
      <c r="BF32" s="166">
        <f t="shared" si="11"/>
        <v>-2307</v>
      </c>
    </row>
    <row r="33" spans="1:58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29">
        <v>4397</v>
      </c>
      <c r="Z33" s="505">
        <v>4119</v>
      </c>
      <c r="AA33" s="505">
        <v>4293</v>
      </c>
      <c r="AB33" s="505">
        <v>4035</v>
      </c>
      <c r="AC33" s="505">
        <v>3853</v>
      </c>
      <c r="AD33" s="222">
        <v>4168</v>
      </c>
      <c r="AE33" s="505">
        <v>4046</v>
      </c>
      <c r="AF33" s="222">
        <v>4011</v>
      </c>
      <c r="AG33" s="505">
        <v>4523</v>
      </c>
      <c r="AH33" s="505">
        <v>4290</v>
      </c>
      <c r="AI33" s="222">
        <v>5055</v>
      </c>
      <c r="AJ33" s="505">
        <v>4666</v>
      </c>
      <c r="AK33" s="562">
        <v>4709</v>
      </c>
      <c r="AL33" s="505">
        <v>4688</v>
      </c>
      <c r="AM33" s="505">
        <v>4602</v>
      </c>
      <c r="AN33" s="505"/>
      <c r="AO33" s="505"/>
      <c r="AP33" s="505"/>
      <c r="AQ33" s="505"/>
      <c r="AR33" s="505"/>
      <c r="AS33" s="505"/>
      <c r="AT33" s="505"/>
      <c r="AU33" s="505"/>
      <c r="AV33" s="505"/>
      <c r="AW33" s="325">
        <f t="shared" si="11"/>
        <v>-292</v>
      </c>
      <c r="AX33" s="142">
        <f t="shared" si="11"/>
        <v>2737</v>
      </c>
      <c r="AY33" s="142">
        <f t="shared" si="11"/>
        <v>1463</v>
      </c>
      <c r="AZ33" s="142">
        <f t="shared" si="11"/>
        <v>-313</v>
      </c>
      <c r="BA33" s="142">
        <f t="shared" si="11"/>
        <v>182</v>
      </c>
      <c r="BB33" s="142">
        <f t="shared" si="11"/>
        <v>-672</v>
      </c>
      <c r="BC33" s="142">
        <f t="shared" si="11"/>
        <v>-228</v>
      </c>
      <c r="BD33" s="142">
        <f t="shared" si="11"/>
        <v>-341</v>
      </c>
      <c r="BE33" s="142">
        <f t="shared" si="11"/>
        <v>-149</v>
      </c>
      <c r="BF33" s="166">
        <f t="shared" si="11"/>
        <v>-283</v>
      </c>
    </row>
    <row r="34" spans="1:58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5">
        <v>0</v>
      </c>
      <c r="AA34" s="505">
        <v>0</v>
      </c>
      <c r="AB34" s="505">
        <v>0</v>
      </c>
      <c r="AC34" s="505">
        <v>0</v>
      </c>
      <c r="AD34" s="222">
        <v>0</v>
      </c>
      <c r="AE34" s="505">
        <v>0</v>
      </c>
      <c r="AF34" s="222">
        <v>0</v>
      </c>
      <c r="AG34" s="505">
        <v>0</v>
      </c>
      <c r="AH34" s="505">
        <v>0</v>
      </c>
      <c r="AI34" s="222">
        <v>0</v>
      </c>
      <c r="AJ34" s="505">
        <v>0</v>
      </c>
      <c r="AK34" s="562">
        <v>0</v>
      </c>
      <c r="AL34" s="505">
        <v>0</v>
      </c>
      <c r="AM34" s="505">
        <v>0</v>
      </c>
      <c r="AN34" s="505"/>
      <c r="AO34" s="505"/>
      <c r="AP34" s="505"/>
      <c r="AQ34" s="505"/>
      <c r="AR34" s="505"/>
      <c r="AS34" s="505"/>
      <c r="AT34" s="505"/>
      <c r="AU34" s="505"/>
      <c r="AV34" s="505"/>
      <c r="AW34" s="325">
        <f t="shared" si="11"/>
        <v>0</v>
      </c>
      <c r="AX34" s="142">
        <f t="shared" si="11"/>
        <v>0</v>
      </c>
      <c r="AY34" s="142">
        <f t="shared" si="11"/>
        <v>0</v>
      </c>
      <c r="AZ34" s="142">
        <f t="shared" si="11"/>
        <v>0</v>
      </c>
      <c r="BA34" s="142">
        <f t="shared" si="11"/>
        <v>0</v>
      </c>
      <c r="BB34" s="142">
        <f t="shared" si="11"/>
        <v>0</v>
      </c>
      <c r="BC34" s="142">
        <f t="shared" si="11"/>
        <v>0</v>
      </c>
      <c r="BD34" s="142">
        <f t="shared" si="11"/>
        <v>0</v>
      </c>
      <c r="BE34" s="142">
        <f t="shared" si="11"/>
        <v>0</v>
      </c>
      <c r="BF34" s="166">
        <f t="shared" si="11"/>
        <v>0</v>
      </c>
    </row>
    <row r="35" spans="1:58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5">
        <v>0</v>
      </c>
      <c r="AA35" s="505">
        <v>0</v>
      </c>
      <c r="AB35" s="505">
        <v>0</v>
      </c>
      <c r="AC35" s="505">
        <v>0</v>
      </c>
      <c r="AD35" s="222">
        <v>0</v>
      </c>
      <c r="AE35" s="505">
        <v>0</v>
      </c>
      <c r="AF35" s="222">
        <v>0</v>
      </c>
      <c r="AG35" s="505">
        <v>0</v>
      </c>
      <c r="AH35" s="505">
        <v>0</v>
      </c>
      <c r="AI35" s="222">
        <v>0</v>
      </c>
      <c r="AJ35" s="505">
        <v>0</v>
      </c>
      <c r="AK35" s="562">
        <v>0</v>
      </c>
      <c r="AL35" s="505">
        <v>0</v>
      </c>
      <c r="AM35" s="505">
        <v>0</v>
      </c>
      <c r="AN35" s="505"/>
      <c r="AO35" s="505"/>
      <c r="AP35" s="505"/>
      <c r="AQ35" s="505"/>
      <c r="AR35" s="505"/>
      <c r="AS35" s="505"/>
      <c r="AT35" s="505"/>
      <c r="AU35" s="505"/>
      <c r="AV35" s="505"/>
      <c r="AW35" s="325">
        <f t="shared" si="11"/>
        <v>0</v>
      </c>
      <c r="AX35" s="142">
        <f t="shared" si="11"/>
        <v>0</v>
      </c>
      <c r="AY35" s="142">
        <f t="shared" si="11"/>
        <v>0</v>
      </c>
      <c r="AZ35" s="142">
        <f t="shared" si="11"/>
        <v>0</v>
      </c>
      <c r="BA35" s="142">
        <f t="shared" si="11"/>
        <v>0</v>
      </c>
      <c r="BB35" s="142">
        <f t="shared" si="11"/>
        <v>0</v>
      </c>
      <c r="BC35" s="142">
        <f t="shared" si="11"/>
        <v>0</v>
      </c>
      <c r="BD35" s="142">
        <f t="shared" si="11"/>
        <v>0</v>
      </c>
      <c r="BE35" s="142">
        <f t="shared" si="11"/>
        <v>0</v>
      </c>
      <c r="BF35" s="166">
        <f t="shared" si="11"/>
        <v>0</v>
      </c>
    </row>
    <row r="36" spans="1:58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29">
        <v>26555</v>
      </c>
      <c r="Z36" s="507">
        <f>SUM(Z31:Z35)</f>
        <v>27567</v>
      </c>
      <c r="AA36" s="507">
        <v>28439</v>
      </c>
      <c r="AB36" s="507">
        <v>28115</v>
      </c>
      <c r="AC36" s="507">
        <v>27259</v>
      </c>
      <c r="AD36" s="271">
        <f>SUM(AD31:AD35)</f>
        <v>30686</v>
      </c>
      <c r="AE36" s="507">
        <v>27961</v>
      </c>
      <c r="AF36" s="271">
        <f>SUM(AF31:AF35)</f>
        <v>29569</v>
      </c>
      <c r="AG36" s="507">
        <v>31642</v>
      </c>
      <c r="AH36" s="507">
        <v>32514</v>
      </c>
      <c r="AI36" s="271">
        <f t="shared" ref="AI36" si="12">SUM(AI31:AI35)</f>
        <v>35207</v>
      </c>
      <c r="AJ36" s="507">
        <v>32285</v>
      </c>
      <c r="AK36" s="564">
        <v>29677</v>
      </c>
      <c r="AL36" s="507">
        <v>30333</v>
      </c>
      <c r="AM36" s="507">
        <f t="shared" ref="AM36" si="13">SUM(AM31:AM35)</f>
        <v>31344</v>
      </c>
      <c r="AN36" s="507"/>
      <c r="AO36" s="507"/>
      <c r="AP36" s="507"/>
      <c r="AQ36" s="507"/>
      <c r="AR36" s="507"/>
      <c r="AS36" s="507"/>
      <c r="AT36" s="507"/>
      <c r="AU36" s="507"/>
      <c r="AV36" s="507"/>
      <c r="AW36" s="325">
        <f t="shared" si="11"/>
        <v>1771</v>
      </c>
      <c r="AX36" s="142">
        <f t="shared" si="11"/>
        <v>2487</v>
      </c>
      <c r="AY36" s="142">
        <f t="shared" si="11"/>
        <v>-7227</v>
      </c>
      <c r="AZ36" s="142">
        <f t="shared" si="11"/>
        <v>-12604</v>
      </c>
      <c r="BA36" s="142">
        <f t="shared" si="11"/>
        <v>-11696</v>
      </c>
      <c r="BB36" s="142">
        <f t="shared" si="11"/>
        <v>-13278</v>
      </c>
      <c r="BC36" s="142">
        <f t="shared" si="11"/>
        <v>-9160</v>
      </c>
      <c r="BD36" s="142">
        <f t="shared" si="11"/>
        <v>-8138</v>
      </c>
      <c r="BE36" s="142">
        <f t="shared" si="11"/>
        <v>-9882</v>
      </c>
      <c r="BF36" s="166">
        <f t="shared" si="11"/>
        <v>-12543</v>
      </c>
    </row>
    <row r="37" spans="1:58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29"/>
      <c r="Z37" s="505"/>
      <c r="AA37" s="505"/>
      <c r="AB37" s="505"/>
      <c r="AC37" s="505"/>
      <c r="AD37" s="222"/>
      <c r="AE37" s="505"/>
      <c r="AF37" s="222"/>
      <c r="AG37" s="505"/>
      <c r="AH37" s="505"/>
      <c r="AI37" s="222"/>
      <c r="AJ37" s="505"/>
      <c r="AK37" s="562"/>
      <c r="AL37" s="505"/>
      <c r="AM37" s="505"/>
      <c r="AN37" s="505"/>
      <c r="AO37" s="505"/>
      <c r="AP37" s="505"/>
      <c r="AQ37" s="505"/>
      <c r="AR37" s="505"/>
      <c r="AS37" s="505"/>
      <c r="AT37" s="505"/>
      <c r="AU37" s="505"/>
      <c r="AV37" s="505"/>
      <c r="AW37" s="325"/>
      <c r="AX37" s="142"/>
      <c r="AY37" s="142"/>
      <c r="AZ37" s="142"/>
      <c r="BA37" s="142"/>
      <c r="BB37" s="142"/>
      <c r="BC37" s="142"/>
      <c r="BD37" s="142"/>
      <c r="BE37" s="142"/>
      <c r="BF37" s="166"/>
    </row>
    <row r="38" spans="1:58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29">
        <v>82936</v>
      </c>
      <c r="Z38" s="505">
        <v>81196</v>
      </c>
      <c r="AA38" s="505">
        <v>78193</v>
      </c>
      <c r="AB38" s="505">
        <v>76259</v>
      </c>
      <c r="AC38" s="505">
        <v>75159</v>
      </c>
      <c r="AD38" s="222">
        <v>79044</v>
      </c>
      <c r="AE38" s="505">
        <v>81063</v>
      </c>
      <c r="AF38" s="222">
        <v>79956</v>
      </c>
      <c r="AG38" s="505">
        <v>84140</v>
      </c>
      <c r="AH38" s="505">
        <v>74383</v>
      </c>
      <c r="AI38" s="222">
        <v>70044</v>
      </c>
      <c r="AJ38" s="505">
        <v>67413</v>
      </c>
      <c r="AK38" s="562">
        <v>61067</v>
      </c>
      <c r="AL38" s="505">
        <v>57523</v>
      </c>
      <c r="AM38" s="505">
        <v>54972</v>
      </c>
      <c r="AN38" s="505"/>
      <c r="AO38" s="505"/>
      <c r="AP38" s="505"/>
      <c r="AQ38" s="505"/>
      <c r="AR38" s="505"/>
      <c r="AS38" s="505"/>
      <c r="AT38" s="505"/>
      <c r="AU38" s="505"/>
      <c r="AV38" s="505"/>
      <c r="AW38" s="325">
        <f t="shared" ref="AW38:BF43" si="14">O38-C38</f>
        <v>5286</v>
      </c>
      <c r="AX38" s="142">
        <f t="shared" si="14"/>
        <v>13183</v>
      </c>
      <c r="AY38" s="142">
        <f t="shared" si="14"/>
        <v>19542</v>
      </c>
      <c r="AZ38" s="142">
        <f t="shared" si="14"/>
        <v>20839</v>
      </c>
      <c r="BA38" s="142">
        <f t="shared" si="14"/>
        <v>20341</v>
      </c>
      <c r="BB38" s="142">
        <f t="shared" si="14"/>
        <v>23578</v>
      </c>
      <c r="BC38" s="142">
        <f t="shared" si="14"/>
        <v>25935</v>
      </c>
      <c r="BD38" s="142">
        <f t="shared" si="14"/>
        <v>31135</v>
      </c>
      <c r="BE38" s="142">
        <f t="shared" si="14"/>
        <v>33854</v>
      </c>
      <c r="BF38" s="166">
        <f t="shared" si="14"/>
        <v>31096</v>
      </c>
    </row>
    <row r="39" spans="1:58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29">
        <v>30774</v>
      </c>
      <c r="Z39" s="505">
        <v>30807</v>
      </c>
      <c r="AA39" s="505">
        <v>29732</v>
      </c>
      <c r="AB39" s="505">
        <v>29413</v>
      </c>
      <c r="AC39" s="505">
        <v>29379</v>
      </c>
      <c r="AD39" s="222">
        <v>29719</v>
      </c>
      <c r="AE39" s="505">
        <v>30146</v>
      </c>
      <c r="AF39" s="222">
        <v>29489</v>
      </c>
      <c r="AG39" s="505">
        <v>28885</v>
      </c>
      <c r="AH39" s="505">
        <v>28601</v>
      </c>
      <c r="AI39" s="222">
        <v>27926</v>
      </c>
      <c r="AJ39" s="505">
        <v>29345</v>
      </c>
      <c r="AK39" s="562">
        <v>28182</v>
      </c>
      <c r="AL39" s="505">
        <v>27799</v>
      </c>
      <c r="AM39" s="505">
        <v>27274</v>
      </c>
      <c r="AN39" s="505"/>
      <c r="AO39" s="505"/>
      <c r="AP39" s="505"/>
      <c r="AQ39" s="505"/>
      <c r="AR39" s="505"/>
      <c r="AS39" s="505"/>
      <c r="AT39" s="505"/>
      <c r="AU39" s="505"/>
      <c r="AV39" s="505"/>
      <c r="AW39" s="325">
        <f t="shared" si="14"/>
        <v>-918</v>
      </c>
      <c r="AX39" s="142">
        <f t="shared" si="14"/>
        <v>-262</v>
      </c>
      <c r="AY39" s="142">
        <f t="shared" si="14"/>
        <v>1416</v>
      </c>
      <c r="AZ39" s="142">
        <f t="shared" si="14"/>
        <v>1025</v>
      </c>
      <c r="BA39" s="142">
        <f t="shared" si="14"/>
        <v>1607</v>
      </c>
      <c r="BB39" s="142">
        <f t="shared" si="14"/>
        <v>2416</v>
      </c>
      <c r="BC39" s="142">
        <f t="shared" si="14"/>
        <v>3866</v>
      </c>
      <c r="BD39" s="142">
        <f t="shared" si="14"/>
        <v>5263</v>
      </c>
      <c r="BE39" s="142">
        <f t="shared" si="14"/>
        <v>5516</v>
      </c>
      <c r="BF39" s="166">
        <f t="shared" si="14"/>
        <v>4033</v>
      </c>
    </row>
    <row r="40" spans="1:58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29">
        <v>11253</v>
      </c>
      <c r="Z40" s="505">
        <v>10766</v>
      </c>
      <c r="AA40" s="505">
        <v>9945</v>
      </c>
      <c r="AB40" s="505">
        <v>9793</v>
      </c>
      <c r="AC40" s="505">
        <v>10031</v>
      </c>
      <c r="AD40" s="222">
        <v>9841</v>
      </c>
      <c r="AE40" s="505">
        <v>9742</v>
      </c>
      <c r="AF40" s="222">
        <v>9791</v>
      </c>
      <c r="AG40" s="505">
        <v>9487</v>
      </c>
      <c r="AH40" s="505">
        <v>9493</v>
      </c>
      <c r="AI40" s="222">
        <v>9588</v>
      </c>
      <c r="AJ40" s="505">
        <v>9601</v>
      </c>
      <c r="AK40" s="562">
        <v>9679</v>
      </c>
      <c r="AL40" s="505">
        <v>9858</v>
      </c>
      <c r="AM40" s="505">
        <v>9547</v>
      </c>
      <c r="AN40" s="505"/>
      <c r="AO40" s="505"/>
      <c r="AP40" s="505"/>
      <c r="AQ40" s="505"/>
      <c r="AR40" s="505"/>
      <c r="AS40" s="505"/>
      <c r="AT40" s="505"/>
      <c r="AU40" s="505"/>
      <c r="AV40" s="505"/>
      <c r="AW40" s="325">
        <f t="shared" si="14"/>
        <v>888</v>
      </c>
      <c r="AX40" s="142">
        <f t="shared" si="14"/>
        <v>3038</v>
      </c>
      <c r="AY40" s="142">
        <f t="shared" si="14"/>
        <v>4768</v>
      </c>
      <c r="AZ40" s="142">
        <f t="shared" si="14"/>
        <v>5263</v>
      </c>
      <c r="BA40" s="142">
        <f t="shared" si="14"/>
        <v>4480</v>
      </c>
      <c r="BB40" s="142">
        <f t="shared" si="14"/>
        <v>4608</v>
      </c>
      <c r="BC40" s="142">
        <f t="shared" si="14"/>
        <v>3927</v>
      </c>
      <c r="BD40" s="142">
        <f t="shared" si="14"/>
        <v>3221</v>
      </c>
      <c r="BE40" s="142">
        <f t="shared" si="14"/>
        <v>2850</v>
      </c>
      <c r="BF40" s="166">
        <f t="shared" si="14"/>
        <v>2117</v>
      </c>
    </row>
    <row r="41" spans="1:58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5">
        <v>0</v>
      </c>
      <c r="AA41" s="505">
        <v>0</v>
      </c>
      <c r="AB41" s="505">
        <v>0</v>
      </c>
      <c r="AC41" s="505">
        <v>0</v>
      </c>
      <c r="AD41" s="222">
        <v>0</v>
      </c>
      <c r="AE41" s="505">
        <v>0</v>
      </c>
      <c r="AF41" s="222">
        <v>0</v>
      </c>
      <c r="AG41" s="505">
        <v>0</v>
      </c>
      <c r="AH41" s="505">
        <v>0</v>
      </c>
      <c r="AI41" s="222">
        <v>0</v>
      </c>
      <c r="AJ41" s="505">
        <v>0</v>
      </c>
      <c r="AK41" s="562">
        <v>0</v>
      </c>
      <c r="AL41" s="505">
        <v>0</v>
      </c>
      <c r="AM41" s="505">
        <v>0</v>
      </c>
      <c r="AN41" s="505"/>
      <c r="AO41" s="505"/>
      <c r="AP41" s="505"/>
      <c r="AQ41" s="505"/>
      <c r="AR41" s="505"/>
      <c r="AS41" s="505"/>
      <c r="AT41" s="505"/>
      <c r="AU41" s="505"/>
      <c r="AV41" s="505"/>
      <c r="AW41" s="325">
        <f t="shared" si="14"/>
        <v>0</v>
      </c>
      <c r="AX41" s="142">
        <f t="shared" si="14"/>
        <v>0</v>
      </c>
      <c r="AY41" s="142">
        <f t="shared" si="14"/>
        <v>0</v>
      </c>
      <c r="AZ41" s="142">
        <f t="shared" si="14"/>
        <v>0</v>
      </c>
      <c r="BA41" s="142">
        <f t="shared" si="14"/>
        <v>0</v>
      </c>
      <c r="BB41" s="142">
        <f t="shared" si="14"/>
        <v>0</v>
      </c>
      <c r="BC41" s="142">
        <f t="shared" si="14"/>
        <v>0</v>
      </c>
      <c r="BD41" s="142">
        <f t="shared" si="14"/>
        <v>0</v>
      </c>
      <c r="BE41" s="142">
        <f t="shared" si="14"/>
        <v>0</v>
      </c>
      <c r="BF41" s="166">
        <f t="shared" si="14"/>
        <v>0</v>
      </c>
    </row>
    <row r="42" spans="1:58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5">
        <v>0</v>
      </c>
      <c r="AA42" s="505">
        <v>0</v>
      </c>
      <c r="AB42" s="505">
        <v>0</v>
      </c>
      <c r="AC42" s="505">
        <v>0</v>
      </c>
      <c r="AD42" s="222">
        <v>0</v>
      </c>
      <c r="AE42" s="505">
        <v>0</v>
      </c>
      <c r="AF42" s="222">
        <v>0</v>
      </c>
      <c r="AG42" s="505">
        <v>0</v>
      </c>
      <c r="AH42" s="505">
        <v>0</v>
      </c>
      <c r="AI42" s="222">
        <v>0</v>
      </c>
      <c r="AJ42" s="505">
        <v>0</v>
      </c>
      <c r="AK42" s="562">
        <v>0</v>
      </c>
      <c r="AL42" s="505">
        <v>0</v>
      </c>
      <c r="AM42" s="505">
        <v>0</v>
      </c>
      <c r="AN42" s="505"/>
      <c r="AO42" s="505"/>
      <c r="AP42" s="505"/>
      <c r="AQ42" s="505"/>
      <c r="AR42" s="505"/>
      <c r="AS42" s="505"/>
      <c r="AT42" s="505"/>
      <c r="AU42" s="505"/>
      <c r="AV42" s="505"/>
      <c r="AW42" s="325">
        <f t="shared" si="14"/>
        <v>0</v>
      </c>
      <c r="AX42" s="142">
        <f t="shared" si="14"/>
        <v>0</v>
      </c>
      <c r="AY42" s="142">
        <f t="shared" si="14"/>
        <v>0</v>
      </c>
      <c r="AZ42" s="142">
        <f t="shared" si="14"/>
        <v>0</v>
      </c>
      <c r="BA42" s="142">
        <f t="shared" si="14"/>
        <v>0</v>
      </c>
      <c r="BB42" s="142">
        <f t="shared" si="14"/>
        <v>0</v>
      </c>
      <c r="BC42" s="142">
        <f t="shared" si="14"/>
        <v>0</v>
      </c>
      <c r="BD42" s="142">
        <f t="shared" si="14"/>
        <v>0</v>
      </c>
      <c r="BE42" s="142">
        <f t="shared" si="14"/>
        <v>0</v>
      </c>
      <c r="BF42" s="166">
        <f t="shared" si="14"/>
        <v>0</v>
      </c>
    </row>
    <row r="43" spans="1:58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6">
        <f>SUM(Z38:Z42)</f>
        <v>122769</v>
      </c>
      <c r="AA43" s="506">
        <v>117870</v>
      </c>
      <c r="AB43" s="506">
        <v>115465</v>
      </c>
      <c r="AC43" s="506">
        <v>114569</v>
      </c>
      <c r="AD43" s="270">
        <f>SUM(AD38:AD42)</f>
        <v>118604</v>
      </c>
      <c r="AE43" s="506">
        <v>120951</v>
      </c>
      <c r="AF43" s="270">
        <f>SUM(AF38:AF42)</f>
        <v>119236</v>
      </c>
      <c r="AG43" s="506">
        <v>122512</v>
      </c>
      <c r="AH43" s="506">
        <v>112477</v>
      </c>
      <c r="AI43" s="270">
        <f t="shared" ref="AI43" si="15">SUM(AI38:AI42)</f>
        <v>107558</v>
      </c>
      <c r="AJ43" s="506">
        <v>106359</v>
      </c>
      <c r="AK43" s="563">
        <v>98928</v>
      </c>
      <c r="AL43" s="506">
        <v>95180</v>
      </c>
      <c r="AM43" s="506">
        <f t="shared" ref="AM43" si="16">SUM(AM38:AM42)</f>
        <v>91793</v>
      </c>
      <c r="AN43" s="506"/>
      <c r="AO43" s="506"/>
      <c r="AP43" s="506"/>
      <c r="AQ43" s="506"/>
      <c r="AR43" s="506"/>
      <c r="AS43" s="506"/>
      <c r="AT43" s="506"/>
      <c r="AU43" s="506"/>
      <c r="AV43" s="506"/>
      <c r="AW43" s="324">
        <f t="shared" si="14"/>
        <v>5256</v>
      </c>
      <c r="AX43" s="140">
        <f t="shared" si="14"/>
        <v>15959</v>
      </c>
      <c r="AY43" s="140">
        <f t="shared" si="14"/>
        <v>25726</v>
      </c>
      <c r="AZ43" s="140">
        <f t="shared" si="14"/>
        <v>27127</v>
      </c>
      <c r="BA43" s="140">
        <f t="shared" si="14"/>
        <v>26428</v>
      </c>
      <c r="BB43" s="140">
        <f t="shared" si="14"/>
        <v>30602</v>
      </c>
      <c r="BC43" s="140">
        <f t="shared" si="14"/>
        <v>33728</v>
      </c>
      <c r="BD43" s="140">
        <f t="shared" si="14"/>
        <v>39619</v>
      </c>
      <c r="BE43" s="140">
        <f t="shared" si="14"/>
        <v>42220</v>
      </c>
      <c r="BF43" s="167">
        <f t="shared" si="14"/>
        <v>37246</v>
      </c>
    </row>
    <row r="44" spans="1:58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2"/>
      <c r="Z44" s="508"/>
      <c r="AA44" s="508"/>
      <c r="AB44" s="508"/>
      <c r="AC44" s="508"/>
      <c r="AD44" s="223"/>
      <c r="AE44" s="508"/>
      <c r="AF44" s="223"/>
      <c r="AG44" s="508"/>
      <c r="AH44" s="508"/>
      <c r="AI44" s="223"/>
      <c r="AJ44" s="508"/>
      <c r="AK44" s="565"/>
      <c r="AL44" s="508"/>
      <c r="AM44" s="508"/>
      <c r="AN44" s="508"/>
      <c r="AO44" s="508"/>
      <c r="AP44" s="508"/>
      <c r="AQ44" s="508"/>
      <c r="AR44" s="508"/>
      <c r="AS44" s="508"/>
      <c r="AT44" s="508"/>
      <c r="AU44" s="508"/>
      <c r="AV44" s="508"/>
      <c r="AW44" s="326"/>
      <c r="AX44" s="149"/>
      <c r="AY44" s="149"/>
      <c r="AZ44" s="149"/>
      <c r="BA44" s="149"/>
      <c r="BB44" s="149"/>
      <c r="BC44" s="149"/>
      <c r="BD44" s="149"/>
      <c r="BE44" s="149"/>
      <c r="BF44" s="168"/>
    </row>
    <row r="45" spans="1:58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08">
        <v>19458748.120000005</v>
      </c>
      <c r="AA45" s="508">
        <v>18964916</v>
      </c>
      <c r="AB45" s="508">
        <v>16416420.310000006</v>
      </c>
      <c r="AC45" s="508">
        <v>15087712.100000005</v>
      </c>
      <c r="AD45" s="223">
        <v>13714607.810000004</v>
      </c>
      <c r="AE45" s="508">
        <v>15904946.689999996</v>
      </c>
      <c r="AF45" s="223">
        <v>19223553.129999995</v>
      </c>
      <c r="AG45" s="508">
        <v>18565706.769999985</v>
      </c>
      <c r="AH45" s="508">
        <v>19459789.389999978</v>
      </c>
      <c r="AI45" s="223">
        <v>13917742.660000019</v>
      </c>
      <c r="AJ45" s="508">
        <v>13800913.699999984</v>
      </c>
      <c r="AK45" s="565">
        <v>15655698.509999957</v>
      </c>
      <c r="AL45" s="508">
        <v>19242445.619999971</v>
      </c>
      <c r="AM45" s="508">
        <v>21391802.859999992</v>
      </c>
      <c r="AN45" s="508"/>
      <c r="AO45" s="508"/>
      <c r="AP45" s="508"/>
      <c r="AQ45" s="508"/>
      <c r="AR45" s="508"/>
      <c r="AS45" s="508"/>
      <c r="AT45" s="508"/>
      <c r="AU45" s="508"/>
      <c r="AV45" s="508"/>
      <c r="AW45" s="327">
        <f t="shared" ref="AW45:BF50" si="17">O45-C45</f>
        <v>-911377.21999998391</v>
      </c>
      <c r="AX45" s="150">
        <f t="shared" si="17"/>
        <v>-2159412.8500000238</v>
      </c>
      <c r="AY45" s="150">
        <f t="shared" si="17"/>
        <v>862235.26000002585</v>
      </c>
      <c r="AZ45" s="150">
        <f t="shared" si="17"/>
        <v>1410120.5300000086</v>
      </c>
      <c r="BA45" s="150">
        <f t="shared" si="17"/>
        <v>741653.17000002787</v>
      </c>
      <c r="BB45" s="150">
        <f t="shared" si="17"/>
        <v>891756.520000007</v>
      </c>
      <c r="BC45" s="150">
        <f t="shared" si="17"/>
        <v>4005597.229999952</v>
      </c>
      <c r="BD45" s="150">
        <f t="shared" si="17"/>
        <v>2318916.1299999896</v>
      </c>
      <c r="BE45" s="150">
        <f t="shared" si="17"/>
        <v>1741946.0600000098</v>
      </c>
      <c r="BF45" s="169">
        <f t="shared" si="17"/>
        <v>510118.33999999799</v>
      </c>
    </row>
    <row r="46" spans="1:58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08">
        <v>4026599.6299999971</v>
      </c>
      <c r="AA46" s="508">
        <v>3958328</v>
      </c>
      <c r="AB46" s="508">
        <v>3636972.1699999976</v>
      </c>
      <c r="AC46" s="508">
        <v>3299100.4999999981</v>
      </c>
      <c r="AD46" s="223">
        <v>3013650.5399999996</v>
      </c>
      <c r="AE46" s="508">
        <v>3458345.6800000006</v>
      </c>
      <c r="AF46" s="223">
        <v>3962718.5900000045</v>
      </c>
      <c r="AG46" s="508">
        <v>4022803.519999993</v>
      </c>
      <c r="AH46" s="508">
        <v>4404655.9700000081</v>
      </c>
      <c r="AI46" s="223">
        <v>2993827.1200000006</v>
      </c>
      <c r="AJ46" s="508">
        <v>3124325.4800000014</v>
      </c>
      <c r="AK46" s="565">
        <v>3451538.929999996</v>
      </c>
      <c r="AL46" s="508">
        <v>4113351.9299999978</v>
      </c>
      <c r="AM46" s="508">
        <v>4868919.1600000039</v>
      </c>
      <c r="AN46" s="508"/>
      <c r="AO46" s="508"/>
      <c r="AP46" s="508"/>
      <c r="AQ46" s="508"/>
      <c r="AR46" s="508"/>
      <c r="AS46" s="508"/>
      <c r="AT46" s="508"/>
      <c r="AU46" s="508"/>
      <c r="AV46" s="508"/>
      <c r="AW46" s="327">
        <f t="shared" si="17"/>
        <v>-427486.44000000227</v>
      </c>
      <c r="AX46" s="150">
        <f t="shared" si="17"/>
        <v>-646843.42000000179</v>
      </c>
      <c r="AY46" s="150">
        <f t="shared" si="17"/>
        <v>-176092.33999999706</v>
      </c>
      <c r="AZ46" s="150">
        <f t="shared" si="17"/>
        <v>-34469.349999996834</v>
      </c>
      <c r="BA46" s="150">
        <f t="shared" si="17"/>
        <v>-94462.740000001155</v>
      </c>
      <c r="BB46" s="150">
        <f t="shared" si="17"/>
        <v>45490.79999999702</v>
      </c>
      <c r="BC46" s="150">
        <f t="shared" si="17"/>
        <v>485095.0800000024</v>
      </c>
      <c r="BD46" s="150">
        <f t="shared" si="17"/>
        <v>253698.82000000356</v>
      </c>
      <c r="BE46" s="150">
        <f t="shared" si="17"/>
        <v>150370.51000000536</v>
      </c>
      <c r="BF46" s="169">
        <f t="shared" si="17"/>
        <v>-75499.600000004284</v>
      </c>
    </row>
    <row r="47" spans="1:58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08">
        <v>17454059.020000003</v>
      </c>
      <c r="AA47" s="508">
        <v>15157505</v>
      </c>
      <c r="AB47" s="508">
        <v>13666049.280000001</v>
      </c>
      <c r="AC47" s="508">
        <v>14367235.959999997</v>
      </c>
      <c r="AD47" s="223">
        <v>13550287.919999996</v>
      </c>
      <c r="AE47" s="508">
        <v>16326716.040000007</v>
      </c>
      <c r="AF47" s="223">
        <v>19767101.200000003</v>
      </c>
      <c r="AG47" s="508">
        <v>25954299.130000003</v>
      </c>
      <c r="AH47" s="508">
        <v>25154248.510000002</v>
      </c>
      <c r="AI47" s="223">
        <v>29652187.250000007</v>
      </c>
      <c r="AJ47" s="508">
        <v>20220493.769999992</v>
      </c>
      <c r="AK47" s="565">
        <v>26756207.890000004</v>
      </c>
      <c r="AL47" s="508">
        <v>27780427.999999993</v>
      </c>
      <c r="AM47" s="508">
        <v>24267955.52</v>
      </c>
      <c r="AN47" s="508"/>
      <c r="AO47" s="508"/>
      <c r="AP47" s="508"/>
      <c r="AQ47" s="508"/>
      <c r="AR47" s="508"/>
      <c r="AS47" s="508"/>
      <c r="AT47" s="508"/>
      <c r="AU47" s="508"/>
      <c r="AV47" s="508"/>
      <c r="AW47" s="327">
        <f t="shared" si="17"/>
        <v>3618835.7099999972</v>
      </c>
      <c r="AX47" s="150">
        <f t="shared" si="17"/>
        <v>9433971.7499999963</v>
      </c>
      <c r="AY47" s="150">
        <f t="shared" si="17"/>
        <v>2166691.339999998</v>
      </c>
      <c r="AZ47" s="150">
        <f t="shared" si="17"/>
        <v>269727.34999998659</v>
      </c>
      <c r="BA47" s="150">
        <f t="shared" si="17"/>
        <v>1617208.0350000001</v>
      </c>
      <c r="BB47" s="150">
        <f t="shared" si="17"/>
        <v>1823564.599999994</v>
      </c>
      <c r="BC47" s="150">
        <f t="shared" si="17"/>
        <v>5191008.3300000019</v>
      </c>
      <c r="BD47" s="150">
        <f t="shared" si="17"/>
        <v>2833736.0899999961</v>
      </c>
      <c r="BE47" s="150">
        <f t="shared" si="17"/>
        <v>-1666438.7900000028</v>
      </c>
      <c r="BF47" s="169">
        <f t="shared" si="17"/>
        <v>-1662613.5700000003</v>
      </c>
    </row>
    <row r="48" spans="1:58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08">
        <v>0</v>
      </c>
      <c r="AA48" s="508">
        <v>0</v>
      </c>
      <c r="AB48" s="508">
        <v>0</v>
      </c>
      <c r="AC48" s="508">
        <v>0</v>
      </c>
      <c r="AD48" s="223">
        <v>0</v>
      </c>
      <c r="AE48" s="508">
        <v>0</v>
      </c>
      <c r="AF48" s="223">
        <v>0</v>
      </c>
      <c r="AG48" s="508">
        <v>0</v>
      </c>
      <c r="AH48" s="508">
        <v>0</v>
      </c>
      <c r="AI48" s="223">
        <v>0</v>
      </c>
      <c r="AJ48" s="508">
        <v>0</v>
      </c>
      <c r="AK48" s="565">
        <v>0</v>
      </c>
      <c r="AL48" s="508">
        <v>0</v>
      </c>
      <c r="AM48" s="508">
        <v>0</v>
      </c>
      <c r="AN48" s="508"/>
      <c r="AO48" s="508"/>
      <c r="AP48" s="508"/>
      <c r="AQ48" s="508"/>
      <c r="AR48" s="508"/>
      <c r="AS48" s="508"/>
      <c r="AT48" s="508"/>
      <c r="AU48" s="508"/>
      <c r="AV48" s="508"/>
      <c r="AW48" s="327">
        <f t="shared" si="17"/>
        <v>0</v>
      </c>
      <c r="AX48" s="150">
        <f t="shared" si="17"/>
        <v>0</v>
      </c>
      <c r="AY48" s="150">
        <f t="shared" si="17"/>
        <v>0</v>
      </c>
      <c r="AZ48" s="150">
        <f t="shared" si="17"/>
        <v>0</v>
      </c>
      <c r="BA48" s="150">
        <f t="shared" si="17"/>
        <v>0</v>
      </c>
      <c r="BB48" s="150">
        <f t="shared" si="17"/>
        <v>0</v>
      </c>
      <c r="BC48" s="150">
        <f t="shared" si="17"/>
        <v>0</v>
      </c>
      <c r="BD48" s="150">
        <f t="shared" si="17"/>
        <v>0</v>
      </c>
      <c r="BE48" s="150">
        <f t="shared" si="17"/>
        <v>0</v>
      </c>
      <c r="BF48" s="169">
        <f t="shared" si="17"/>
        <v>0</v>
      </c>
    </row>
    <row r="49" spans="1:58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08">
        <v>0</v>
      </c>
      <c r="AA49" s="508">
        <v>0</v>
      </c>
      <c r="AB49" s="508">
        <v>0</v>
      </c>
      <c r="AC49" s="508">
        <v>0</v>
      </c>
      <c r="AD49" s="223">
        <v>0</v>
      </c>
      <c r="AE49" s="508">
        <v>0</v>
      </c>
      <c r="AF49" s="223">
        <v>0</v>
      </c>
      <c r="AG49" s="508">
        <v>0</v>
      </c>
      <c r="AH49" s="508">
        <v>0</v>
      </c>
      <c r="AI49" s="223">
        <v>0</v>
      </c>
      <c r="AJ49" s="508">
        <v>0</v>
      </c>
      <c r="AK49" s="565">
        <v>0</v>
      </c>
      <c r="AL49" s="508">
        <v>0</v>
      </c>
      <c r="AM49" s="508">
        <v>0</v>
      </c>
      <c r="AN49" s="508"/>
      <c r="AO49" s="508"/>
      <c r="AP49" s="508"/>
      <c r="AQ49" s="508"/>
      <c r="AR49" s="508"/>
      <c r="AS49" s="508"/>
      <c r="AT49" s="508"/>
      <c r="AU49" s="508"/>
      <c r="AV49" s="508"/>
      <c r="AW49" s="327">
        <f t="shared" si="17"/>
        <v>0</v>
      </c>
      <c r="AX49" s="150">
        <f t="shared" si="17"/>
        <v>0</v>
      </c>
      <c r="AY49" s="150">
        <f t="shared" si="17"/>
        <v>0</v>
      </c>
      <c r="AZ49" s="150">
        <f t="shared" si="17"/>
        <v>0</v>
      </c>
      <c r="BA49" s="150">
        <f t="shared" si="17"/>
        <v>0</v>
      </c>
      <c r="BB49" s="150">
        <f t="shared" si="17"/>
        <v>0</v>
      </c>
      <c r="BC49" s="150">
        <f t="shared" si="17"/>
        <v>0</v>
      </c>
      <c r="BD49" s="150">
        <f t="shared" si="17"/>
        <v>0</v>
      </c>
      <c r="BE49" s="150">
        <f t="shared" si="17"/>
        <v>0</v>
      </c>
      <c r="BF49" s="169">
        <f t="shared" si="17"/>
        <v>0</v>
      </c>
    </row>
    <row r="50" spans="1:58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18">SUM(AI45:AI49)</f>
        <v>46563757.030000031</v>
      </c>
      <c r="AJ50" s="280">
        <v>37145732.949999973</v>
      </c>
      <c r="AK50" s="566">
        <v>45863445.329999954</v>
      </c>
      <c r="AL50" s="280">
        <v>51136225.54999996</v>
      </c>
      <c r="AM50" s="280">
        <f t="shared" ref="AM50" si="19">SUM(AM45:AM49)</f>
        <v>50528677.539999992</v>
      </c>
      <c r="AN50" s="280"/>
      <c r="AO50" s="280"/>
      <c r="AP50" s="280"/>
      <c r="AQ50" s="280"/>
      <c r="AR50" s="280"/>
      <c r="AS50" s="280"/>
      <c r="AT50" s="280"/>
      <c r="AU50" s="280"/>
      <c r="AV50" s="280"/>
      <c r="AW50" s="327">
        <f t="shared" si="17"/>
        <v>2279972.0500000119</v>
      </c>
      <c r="AX50" s="150">
        <f t="shared" si="17"/>
        <v>6627715.4799999744</v>
      </c>
      <c r="AY50" s="150">
        <f t="shared" si="17"/>
        <v>2852834.2600000277</v>
      </c>
      <c r="AZ50" s="150">
        <f t="shared" si="17"/>
        <v>1645378.5299999975</v>
      </c>
      <c r="BA50" s="150">
        <f t="shared" si="17"/>
        <v>2264398.4650000259</v>
      </c>
      <c r="BB50" s="150">
        <f t="shared" si="17"/>
        <v>2760811.9199999943</v>
      </c>
      <c r="BC50" s="150">
        <f t="shared" si="17"/>
        <v>9681700.6399999559</v>
      </c>
      <c r="BD50" s="150">
        <f t="shared" si="17"/>
        <v>5406351.0399999842</v>
      </c>
      <c r="BE50" s="150">
        <f t="shared" si="17"/>
        <v>225877.78000001237</v>
      </c>
      <c r="BF50" s="169">
        <f t="shared" si="17"/>
        <v>-1227994.8300000057</v>
      </c>
    </row>
    <row r="51" spans="1:58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566"/>
      <c r="AL51" s="280"/>
      <c r="AM51" s="280"/>
      <c r="AN51" s="280"/>
      <c r="AO51" s="280"/>
      <c r="AP51" s="280"/>
      <c r="AQ51" s="280"/>
      <c r="AR51" s="280"/>
      <c r="AS51" s="280"/>
      <c r="AT51" s="280"/>
      <c r="AU51" s="280"/>
      <c r="AV51" s="280"/>
      <c r="AW51" s="327"/>
      <c r="AX51" s="150"/>
      <c r="AY51" s="150"/>
      <c r="AZ51" s="150"/>
      <c r="BA51" s="150"/>
      <c r="BB51" s="150"/>
      <c r="BC51" s="150"/>
      <c r="BD51" s="150"/>
      <c r="BE51" s="150"/>
      <c r="BF51" s="169"/>
    </row>
    <row r="52" spans="1:58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08">
        <v>10034681.65000001</v>
      </c>
      <c r="AA52" s="508">
        <v>11528670</v>
      </c>
      <c r="AB52" s="508">
        <v>11243326.849999996</v>
      </c>
      <c r="AC52" s="508">
        <v>9905958.9600000139</v>
      </c>
      <c r="AD52" s="223">
        <v>9183861.4100000076</v>
      </c>
      <c r="AE52" s="508">
        <v>7935667.9800000023</v>
      </c>
      <c r="AF52" s="223">
        <v>8341270.9200000018</v>
      </c>
      <c r="AG52" s="508">
        <v>8762222.1500000022</v>
      </c>
      <c r="AH52" s="508">
        <v>8655415.8200000077</v>
      </c>
      <c r="AI52" s="223">
        <v>9357319.4200000055</v>
      </c>
      <c r="AJ52" s="508">
        <v>6842868.8099999968</v>
      </c>
      <c r="AK52" s="565">
        <v>6401450.8599999938</v>
      </c>
      <c r="AL52" s="508">
        <v>7405396.8600000087</v>
      </c>
      <c r="AM52" s="508">
        <v>8685921.8900000006</v>
      </c>
      <c r="AN52" s="508"/>
      <c r="AO52" s="508"/>
      <c r="AP52" s="508"/>
      <c r="AQ52" s="508"/>
      <c r="AR52" s="508"/>
      <c r="AS52" s="508"/>
      <c r="AT52" s="508"/>
      <c r="AU52" s="508"/>
      <c r="AV52" s="508"/>
      <c r="AW52" s="327">
        <f t="shared" ref="AW52:BF57" si="20">O52-C52</f>
        <v>858186.13000000548</v>
      </c>
      <c r="AX52" s="150">
        <f t="shared" si="20"/>
        <v>1825224.3000000007</v>
      </c>
      <c r="AY52" s="150">
        <f t="shared" si="20"/>
        <v>1836007.7100000046</v>
      </c>
      <c r="AZ52" s="150">
        <f t="shared" si="20"/>
        <v>3030721.9700000063</v>
      </c>
      <c r="BA52" s="150">
        <f t="shared" si="20"/>
        <v>2882323.915000001</v>
      </c>
      <c r="BB52" s="150">
        <f t="shared" si="20"/>
        <v>3422309.0199999977</v>
      </c>
      <c r="BC52" s="150">
        <f t="shared" si="20"/>
        <v>5010051.1800000062</v>
      </c>
      <c r="BD52" s="150">
        <f t="shared" si="20"/>
        <v>6818016.4499999955</v>
      </c>
      <c r="BE52" s="150">
        <f t="shared" si="20"/>
        <v>4973940.5499999914</v>
      </c>
      <c r="BF52" s="169">
        <f t="shared" si="20"/>
        <v>3191831.2999999952</v>
      </c>
    </row>
    <row r="53" spans="1:58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08">
        <v>2841541.4499999993</v>
      </c>
      <c r="AA53" s="508">
        <v>3330349</v>
      </c>
      <c r="AB53" s="508">
        <v>3298536.9000000022</v>
      </c>
      <c r="AC53" s="508">
        <v>3016211.919999999</v>
      </c>
      <c r="AD53" s="223">
        <v>2819466.6399999969</v>
      </c>
      <c r="AE53" s="508">
        <v>2524884.5499999989</v>
      </c>
      <c r="AF53" s="223">
        <v>2777755.8499999987</v>
      </c>
      <c r="AG53" s="508">
        <v>3170256.0600000033</v>
      </c>
      <c r="AH53" s="508">
        <v>3209365.5000000019</v>
      </c>
      <c r="AI53" s="223">
        <v>3438276.2500000005</v>
      </c>
      <c r="AJ53" s="508">
        <v>2554512.4499999974</v>
      </c>
      <c r="AK53" s="565">
        <v>2468895.7799999961</v>
      </c>
      <c r="AL53" s="508">
        <v>2904750.6599999964</v>
      </c>
      <c r="AM53" s="508">
        <v>3418378.7500000028</v>
      </c>
      <c r="AN53" s="508"/>
      <c r="AO53" s="508"/>
      <c r="AP53" s="508"/>
      <c r="AQ53" s="508"/>
      <c r="AR53" s="508"/>
      <c r="AS53" s="508"/>
      <c r="AT53" s="508"/>
      <c r="AU53" s="508"/>
      <c r="AV53" s="508"/>
      <c r="AW53" s="327">
        <f t="shared" si="20"/>
        <v>-317296.14999999944</v>
      </c>
      <c r="AX53" s="150">
        <f t="shared" si="20"/>
        <v>-268566.42000000086</v>
      </c>
      <c r="AY53" s="150">
        <f t="shared" si="20"/>
        <v>-346808.48000000231</v>
      </c>
      <c r="AZ53" s="150">
        <f t="shared" si="20"/>
        <v>72839.790000000503</v>
      </c>
      <c r="BA53" s="150">
        <f t="shared" si="20"/>
        <v>255090.62999999896</v>
      </c>
      <c r="BB53" s="150">
        <f t="shared" si="20"/>
        <v>416234.23999999929</v>
      </c>
      <c r="BC53" s="150">
        <f t="shared" si="20"/>
        <v>509243.73999999836</v>
      </c>
      <c r="BD53" s="150">
        <f t="shared" si="20"/>
        <v>918149.14999999572</v>
      </c>
      <c r="BE53" s="150">
        <f t="shared" si="20"/>
        <v>571462.8300000038</v>
      </c>
      <c r="BF53" s="169">
        <f t="shared" si="20"/>
        <v>261035.93999999994</v>
      </c>
    </row>
    <row r="54" spans="1:58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08">
        <v>6308665.2400000002</v>
      </c>
      <c r="AA54" s="508">
        <v>5491219</v>
      </c>
      <c r="AB54" s="508">
        <v>5639816.5699999984</v>
      </c>
      <c r="AC54" s="508">
        <v>5096841.830000001</v>
      </c>
      <c r="AD54" s="223">
        <v>4838448.3400000008</v>
      </c>
      <c r="AE54" s="508">
        <v>4271652.6199999992</v>
      </c>
      <c r="AF54" s="223">
        <v>5382777.6399999987</v>
      </c>
      <c r="AG54" s="508">
        <v>7246356.3699999992</v>
      </c>
      <c r="AH54" s="508">
        <v>7079705.4999999981</v>
      </c>
      <c r="AI54" s="223">
        <v>8542290.6699999999</v>
      </c>
      <c r="AJ54" s="508">
        <v>7304345.0799999991</v>
      </c>
      <c r="AK54" s="565">
        <v>6336719.6500000004</v>
      </c>
      <c r="AL54" s="508">
        <v>6598935.0900000017</v>
      </c>
      <c r="AM54" s="508">
        <v>6859957.370000002</v>
      </c>
      <c r="AN54" s="508"/>
      <c r="AO54" s="508"/>
      <c r="AP54" s="508"/>
      <c r="AQ54" s="508"/>
      <c r="AR54" s="508"/>
      <c r="AS54" s="508"/>
      <c r="AT54" s="508"/>
      <c r="AU54" s="508"/>
      <c r="AV54" s="508"/>
      <c r="AW54" s="327">
        <f t="shared" si="20"/>
        <v>290079.08000000194</v>
      </c>
      <c r="AX54" s="150">
        <f t="shared" si="20"/>
        <v>6010000.9799999986</v>
      </c>
      <c r="AY54" s="150">
        <f t="shared" si="20"/>
        <v>6336026.9200000018</v>
      </c>
      <c r="AZ54" s="150">
        <f t="shared" si="20"/>
        <v>3413807.9399999995</v>
      </c>
      <c r="BA54" s="150">
        <f t="shared" si="20"/>
        <v>2319511.5999999978</v>
      </c>
      <c r="BB54" s="150">
        <f t="shared" si="20"/>
        <v>2704133.7100000018</v>
      </c>
      <c r="BC54" s="150">
        <f t="shared" si="20"/>
        <v>3928652.8100000024</v>
      </c>
      <c r="BD54" s="150">
        <f t="shared" si="20"/>
        <v>3735273.0200000005</v>
      </c>
      <c r="BE54" s="150">
        <f t="shared" si="20"/>
        <v>2085811.3500000024</v>
      </c>
      <c r="BF54" s="169">
        <f t="shared" si="20"/>
        <v>1626731.4300000044</v>
      </c>
    </row>
    <row r="55" spans="1:58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08">
        <v>0</v>
      </c>
      <c r="AA55" s="508">
        <v>0</v>
      </c>
      <c r="AB55" s="508">
        <v>0</v>
      </c>
      <c r="AC55" s="508">
        <v>0</v>
      </c>
      <c r="AD55" s="223">
        <v>0</v>
      </c>
      <c r="AE55" s="508">
        <v>0</v>
      </c>
      <c r="AF55" s="223">
        <v>0</v>
      </c>
      <c r="AG55" s="508">
        <v>0</v>
      </c>
      <c r="AH55" s="508">
        <v>0</v>
      </c>
      <c r="AI55" s="223">
        <v>0</v>
      </c>
      <c r="AJ55" s="508">
        <v>0</v>
      </c>
      <c r="AK55" s="565">
        <v>0</v>
      </c>
      <c r="AL55" s="508">
        <v>0</v>
      </c>
      <c r="AM55" s="508">
        <v>0</v>
      </c>
      <c r="AN55" s="508"/>
      <c r="AO55" s="508"/>
      <c r="AP55" s="508"/>
      <c r="AQ55" s="508"/>
      <c r="AR55" s="508"/>
      <c r="AS55" s="508"/>
      <c r="AT55" s="508"/>
      <c r="AU55" s="508"/>
      <c r="AV55" s="508"/>
      <c r="AW55" s="327">
        <f t="shared" si="20"/>
        <v>0</v>
      </c>
      <c r="AX55" s="150">
        <f t="shared" si="20"/>
        <v>0</v>
      </c>
      <c r="AY55" s="150">
        <f t="shared" si="20"/>
        <v>0</v>
      </c>
      <c r="AZ55" s="150">
        <f t="shared" si="20"/>
        <v>0</v>
      </c>
      <c r="BA55" s="150">
        <f t="shared" si="20"/>
        <v>0</v>
      </c>
      <c r="BB55" s="150">
        <f t="shared" si="20"/>
        <v>0</v>
      </c>
      <c r="BC55" s="150">
        <f t="shared" si="20"/>
        <v>0</v>
      </c>
      <c r="BD55" s="150">
        <f t="shared" si="20"/>
        <v>0</v>
      </c>
      <c r="BE55" s="150">
        <f t="shared" si="20"/>
        <v>0</v>
      </c>
      <c r="BF55" s="169">
        <f t="shared" si="20"/>
        <v>0</v>
      </c>
    </row>
    <row r="56" spans="1:58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08">
        <v>0</v>
      </c>
      <c r="AA56" s="508">
        <v>0</v>
      </c>
      <c r="AB56" s="508">
        <v>0</v>
      </c>
      <c r="AC56" s="508">
        <v>0</v>
      </c>
      <c r="AD56" s="223">
        <v>0</v>
      </c>
      <c r="AE56" s="508">
        <v>0</v>
      </c>
      <c r="AF56" s="223">
        <v>0</v>
      </c>
      <c r="AG56" s="508">
        <v>0</v>
      </c>
      <c r="AH56" s="508">
        <v>0</v>
      </c>
      <c r="AI56" s="223">
        <v>0</v>
      </c>
      <c r="AJ56" s="508">
        <v>0</v>
      </c>
      <c r="AK56" s="565">
        <v>0</v>
      </c>
      <c r="AL56" s="508">
        <v>0</v>
      </c>
      <c r="AM56" s="508">
        <v>0</v>
      </c>
      <c r="AN56" s="508"/>
      <c r="AO56" s="508"/>
      <c r="AP56" s="508"/>
      <c r="AQ56" s="508"/>
      <c r="AR56" s="508"/>
      <c r="AS56" s="508"/>
      <c r="AT56" s="508"/>
      <c r="AU56" s="508"/>
      <c r="AV56" s="508"/>
      <c r="AW56" s="327">
        <f t="shared" si="20"/>
        <v>0</v>
      </c>
      <c r="AX56" s="150">
        <f t="shared" si="20"/>
        <v>0</v>
      </c>
      <c r="AY56" s="150">
        <f t="shared" si="20"/>
        <v>0</v>
      </c>
      <c r="AZ56" s="150">
        <f t="shared" si="20"/>
        <v>0</v>
      </c>
      <c r="BA56" s="150">
        <f t="shared" si="20"/>
        <v>0</v>
      </c>
      <c r="BB56" s="150">
        <f t="shared" si="20"/>
        <v>0</v>
      </c>
      <c r="BC56" s="150">
        <f t="shared" si="20"/>
        <v>0</v>
      </c>
      <c r="BD56" s="150">
        <f t="shared" si="20"/>
        <v>0</v>
      </c>
      <c r="BE56" s="150">
        <f t="shared" si="20"/>
        <v>0</v>
      </c>
      <c r="BF56" s="169">
        <f t="shared" si="20"/>
        <v>0</v>
      </c>
    </row>
    <row r="57" spans="1:58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21">SUM(AI52:AI56)</f>
        <v>21337886.340000004</v>
      </c>
      <c r="AJ57" s="280">
        <v>16701726.339999992</v>
      </c>
      <c r="AK57" s="566">
        <v>15207066.28999999</v>
      </c>
      <c r="AL57" s="280">
        <v>16909082.610000007</v>
      </c>
      <c r="AM57" s="280">
        <f t="shared" ref="AM57" si="22">SUM(AM52:AM56)</f>
        <v>18964258.010000005</v>
      </c>
      <c r="AN57" s="280"/>
      <c r="AO57" s="280"/>
      <c r="AP57" s="280"/>
      <c r="AQ57" s="280"/>
      <c r="AR57" s="280"/>
      <c r="AS57" s="280"/>
      <c r="AT57" s="280"/>
      <c r="AU57" s="280"/>
      <c r="AV57" s="280"/>
      <c r="AW57" s="327">
        <f t="shared" si="20"/>
        <v>830969.06000000611</v>
      </c>
      <c r="AX57" s="150">
        <f t="shared" si="20"/>
        <v>7566658.8599999994</v>
      </c>
      <c r="AY57" s="150">
        <f t="shared" si="20"/>
        <v>7825226.1500000078</v>
      </c>
      <c r="AZ57" s="150">
        <f t="shared" si="20"/>
        <v>6517369.7000000067</v>
      </c>
      <c r="BA57" s="150">
        <f t="shared" si="20"/>
        <v>5456926.1449999996</v>
      </c>
      <c r="BB57" s="150">
        <f t="shared" si="20"/>
        <v>6542676.9700000007</v>
      </c>
      <c r="BC57" s="150">
        <f t="shared" si="20"/>
        <v>9447947.730000006</v>
      </c>
      <c r="BD57" s="150">
        <f t="shared" si="20"/>
        <v>11471438.61999999</v>
      </c>
      <c r="BE57" s="150">
        <f t="shared" si="20"/>
        <v>7631214.7299999967</v>
      </c>
      <c r="BF57" s="169">
        <f t="shared" si="20"/>
        <v>5079598.67</v>
      </c>
    </row>
    <row r="58" spans="1:58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566"/>
      <c r="AL58" s="280"/>
      <c r="AM58" s="280"/>
      <c r="AN58" s="280"/>
      <c r="AO58" s="280"/>
      <c r="AP58" s="280"/>
      <c r="AQ58" s="280"/>
      <c r="AR58" s="280"/>
      <c r="AS58" s="280"/>
      <c r="AT58" s="280"/>
      <c r="AU58" s="280"/>
      <c r="AV58" s="280"/>
      <c r="AW58" s="327"/>
      <c r="AX58" s="150"/>
      <c r="AY58" s="150"/>
      <c r="AZ58" s="150"/>
      <c r="BA58" s="150"/>
      <c r="BB58" s="150"/>
      <c r="BC58" s="150"/>
      <c r="BD58" s="150"/>
      <c r="BE58" s="150"/>
      <c r="BF58" s="169"/>
    </row>
    <row r="59" spans="1:58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08">
        <v>66092130.54999999</v>
      </c>
      <c r="AA59" s="508">
        <v>67235205</v>
      </c>
      <c r="AB59" s="508">
        <v>68602357.659999967</v>
      </c>
      <c r="AC59" s="508">
        <v>69748623.549999997</v>
      </c>
      <c r="AD59" s="223">
        <v>70395655.980000019</v>
      </c>
      <c r="AE59" s="508">
        <v>68307064.75</v>
      </c>
      <c r="AF59" s="223">
        <v>64569088.840000004</v>
      </c>
      <c r="AG59" s="508">
        <v>62427231.229999989</v>
      </c>
      <c r="AH59" s="508">
        <v>60477610.799999997</v>
      </c>
      <c r="AI59" s="223">
        <v>58328679.079999998</v>
      </c>
      <c r="AJ59" s="508">
        <v>58059050.520000003</v>
      </c>
      <c r="AK59" s="565">
        <v>55690342.959999986</v>
      </c>
      <c r="AL59" s="508">
        <v>54069162.11999999</v>
      </c>
      <c r="AM59" s="508">
        <v>52839820.460000008</v>
      </c>
      <c r="AN59" s="508"/>
      <c r="AO59" s="508"/>
      <c r="AP59" s="508"/>
      <c r="AQ59" s="508"/>
      <c r="AR59" s="508"/>
      <c r="AS59" s="508"/>
      <c r="AT59" s="508"/>
      <c r="AU59" s="508"/>
      <c r="AV59" s="508"/>
      <c r="AW59" s="327">
        <f t="shared" ref="AW59:BF64" si="23">O59-C59</f>
        <v>1312555.5199999884</v>
      </c>
      <c r="AX59" s="150">
        <f t="shared" si="23"/>
        <v>4916290.099999994</v>
      </c>
      <c r="AY59" s="150">
        <f t="shared" si="23"/>
        <v>8808626.629999999</v>
      </c>
      <c r="AZ59" s="150">
        <f t="shared" si="23"/>
        <v>11975177.149999991</v>
      </c>
      <c r="BA59" s="150">
        <f t="shared" si="23"/>
        <v>15194072.490000002</v>
      </c>
      <c r="BB59" s="150">
        <f t="shared" si="23"/>
        <v>19200379.820000019</v>
      </c>
      <c r="BC59" s="150">
        <f t="shared" si="23"/>
        <v>22554292.159999993</v>
      </c>
      <c r="BD59" s="150">
        <f t="shared" si="23"/>
        <v>26944329.310000017</v>
      </c>
      <c r="BE59" s="150">
        <f t="shared" si="23"/>
        <v>30893898.560000002</v>
      </c>
      <c r="BF59" s="169">
        <f t="shared" si="23"/>
        <v>33239670.990000002</v>
      </c>
    </row>
    <row r="60" spans="1:58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08">
        <v>47545471.909999982</v>
      </c>
      <c r="AA60" s="508">
        <v>47697939</v>
      </c>
      <c r="AB60" s="508">
        <v>48252258.50999999</v>
      </c>
      <c r="AC60" s="508">
        <v>48688636.36999999</v>
      </c>
      <c r="AD60" s="223">
        <v>48954564.900000013</v>
      </c>
      <c r="AE60" s="508">
        <v>49175303.589999989</v>
      </c>
      <c r="AF60" s="223">
        <v>47744494.460000001</v>
      </c>
      <c r="AG60" s="508">
        <v>46528430.039999992</v>
      </c>
      <c r="AH60" s="508">
        <v>45465573.170000002</v>
      </c>
      <c r="AI60" s="223">
        <v>43680833.649999991</v>
      </c>
      <c r="AJ60" s="508">
        <v>43980106.679999992</v>
      </c>
      <c r="AK60" s="565">
        <v>42361164.449999981</v>
      </c>
      <c r="AL60" s="508">
        <v>42316371.420000002</v>
      </c>
      <c r="AM60" s="508">
        <v>42804214.600000009</v>
      </c>
      <c r="AN60" s="508"/>
      <c r="AO60" s="508"/>
      <c r="AP60" s="508"/>
      <c r="AQ60" s="508"/>
      <c r="AR60" s="508"/>
      <c r="AS60" s="508"/>
      <c r="AT60" s="508"/>
      <c r="AU60" s="508"/>
      <c r="AV60" s="508"/>
      <c r="AW60" s="327">
        <f t="shared" si="23"/>
        <v>1256915.7000000104</v>
      </c>
      <c r="AX60" s="150">
        <f t="shared" si="23"/>
        <v>1658888.6400000155</v>
      </c>
      <c r="AY60" s="150">
        <f t="shared" si="23"/>
        <v>2645973.1199999973</v>
      </c>
      <c r="AZ60" s="150">
        <f t="shared" si="23"/>
        <v>2906630.0700000003</v>
      </c>
      <c r="BA60" s="150">
        <f t="shared" si="23"/>
        <v>4183579.7399999797</v>
      </c>
      <c r="BB60" s="150">
        <f t="shared" si="23"/>
        <v>5662054.8299999982</v>
      </c>
      <c r="BC60" s="150">
        <f t="shared" si="23"/>
        <v>6753703.150000006</v>
      </c>
      <c r="BD60" s="150">
        <f t="shared" si="23"/>
        <v>7862402.1499999985</v>
      </c>
      <c r="BE60" s="150">
        <f t="shared" si="23"/>
        <v>8036206.4400000051</v>
      </c>
      <c r="BF60" s="169">
        <f t="shared" si="23"/>
        <v>8583654.0799999833</v>
      </c>
    </row>
    <row r="61" spans="1:58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08">
        <v>22038070.839999989</v>
      </c>
      <c r="AA61" s="508">
        <v>19936293</v>
      </c>
      <c r="AB61" s="508">
        <v>19529709.279999997</v>
      </c>
      <c r="AC61" s="508">
        <v>18902698.049999997</v>
      </c>
      <c r="AD61" s="223">
        <v>17794619.989999995</v>
      </c>
      <c r="AE61" s="508">
        <v>17119583.06000001</v>
      </c>
      <c r="AF61" s="223">
        <v>16381400.239999998</v>
      </c>
      <c r="AG61" s="508">
        <v>16566642.360000003</v>
      </c>
      <c r="AH61" s="508">
        <v>16482884.85</v>
      </c>
      <c r="AI61" s="223">
        <v>16802226.159999996</v>
      </c>
      <c r="AJ61" s="508">
        <v>18161310.450000003</v>
      </c>
      <c r="AK61" s="565">
        <v>18411620.359999996</v>
      </c>
      <c r="AL61" s="508">
        <v>17095416.669999998</v>
      </c>
      <c r="AM61" s="508">
        <v>16734278.479999995</v>
      </c>
      <c r="AN61" s="508"/>
      <c r="AO61" s="508"/>
      <c r="AP61" s="508"/>
      <c r="AQ61" s="508"/>
      <c r="AR61" s="508"/>
      <c r="AS61" s="508"/>
      <c r="AT61" s="508"/>
      <c r="AU61" s="508"/>
      <c r="AV61" s="508"/>
      <c r="AW61" s="327">
        <f t="shared" si="23"/>
        <v>2566555.4600000046</v>
      </c>
      <c r="AX61" s="150">
        <f t="shared" si="23"/>
        <v>5725679.9699999988</v>
      </c>
      <c r="AY61" s="150">
        <f t="shared" si="23"/>
        <v>9801846.9199999999</v>
      </c>
      <c r="AZ61" s="150">
        <f t="shared" si="23"/>
        <v>12362157.839999992</v>
      </c>
      <c r="BA61" s="150">
        <f t="shared" si="23"/>
        <v>14169970.489999995</v>
      </c>
      <c r="BB61" s="150">
        <f t="shared" si="23"/>
        <v>14244932.799999999</v>
      </c>
      <c r="BC61" s="150">
        <f t="shared" si="23"/>
        <v>13430048.609999985</v>
      </c>
      <c r="BD61" s="150">
        <f t="shared" si="23"/>
        <v>12554375.900000008</v>
      </c>
      <c r="BE61" s="150">
        <f t="shared" si="23"/>
        <v>12005121.839999985</v>
      </c>
      <c r="BF61" s="169">
        <f t="shared" si="23"/>
        <v>11584492.469999999</v>
      </c>
    </row>
    <row r="62" spans="1:58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08">
        <v>0</v>
      </c>
      <c r="AA62" s="508">
        <v>0</v>
      </c>
      <c r="AB62" s="508">
        <v>0</v>
      </c>
      <c r="AC62" s="508">
        <v>0</v>
      </c>
      <c r="AD62" s="223">
        <v>0</v>
      </c>
      <c r="AE62" s="508">
        <v>0</v>
      </c>
      <c r="AF62" s="223">
        <v>0</v>
      </c>
      <c r="AG62" s="508">
        <v>0</v>
      </c>
      <c r="AH62" s="508">
        <v>0</v>
      </c>
      <c r="AI62" s="223">
        <v>0</v>
      </c>
      <c r="AJ62" s="508">
        <v>0</v>
      </c>
      <c r="AK62" s="565">
        <v>0</v>
      </c>
      <c r="AL62" s="508">
        <v>0</v>
      </c>
      <c r="AM62" s="508">
        <v>0</v>
      </c>
      <c r="AN62" s="508"/>
      <c r="AO62" s="508"/>
      <c r="AP62" s="508"/>
      <c r="AQ62" s="508"/>
      <c r="AR62" s="508"/>
      <c r="AS62" s="508"/>
      <c r="AT62" s="508"/>
      <c r="AU62" s="508"/>
      <c r="AV62" s="508"/>
      <c r="AW62" s="327">
        <f t="shared" si="23"/>
        <v>0</v>
      </c>
      <c r="AX62" s="150">
        <f t="shared" si="23"/>
        <v>0</v>
      </c>
      <c r="AY62" s="150">
        <f t="shared" si="23"/>
        <v>0</v>
      </c>
      <c r="AZ62" s="150">
        <f t="shared" si="23"/>
        <v>0</v>
      </c>
      <c r="BA62" s="150">
        <f t="shared" si="23"/>
        <v>0</v>
      </c>
      <c r="BB62" s="150">
        <f t="shared" si="23"/>
        <v>0</v>
      </c>
      <c r="BC62" s="150">
        <f t="shared" si="23"/>
        <v>0</v>
      </c>
      <c r="BD62" s="150">
        <f t="shared" si="23"/>
        <v>0</v>
      </c>
      <c r="BE62" s="150">
        <f t="shared" si="23"/>
        <v>0</v>
      </c>
      <c r="BF62" s="169">
        <f t="shared" si="23"/>
        <v>0</v>
      </c>
    </row>
    <row r="63" spans="1:58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08">
        <v>0</v>
      </c>
      <c r="AA63" s="508">
        <v>0</v>
      </c>
      <c r="AB63" s="508">
        <v>0</v>
      </c>
      <c r="AC63" s="508">
        <v>0</v>
      </c>
      <c r="AD63" s="223">
        <v>0</v>
      </c>
      <c r="AE63" s="508">
        <v>0</v>
      </c>
      <c r="AF63" s="223">
        <v>0</v>
      </c>
      <c r="AG63" s="508">
        <v>0</v>
      </c>
      <c r="AH63" s="508">
        <v>0</v>
      </c>
      <c r="AI63" s="223">
        <v>0</v>
      </c>
      <c r="AJ63" s="508">
        <v>0</v>
      </c>
      <c r="AK63" s="565">
        <v>0</v>
      </c>
      <c r="AL63" s="508">
        <v>0</v>
      </c>
      <c r="AM63" s="508">
        <v>0</v>
      </c>
      <c r="AN63" s="508"/>
      <c r="AO63" s="508"/>
      <c r="AP63" s="508"/>
      <c r="AQ63" s="508"/>
      <c r="AR63" s="508"/>
      <c r="AS63" s="508"/>
      <c r="AT63" s="508"/>
      <c r="AU63" s="508"/>
      <c r="AV63" s="508"/>
      <c r="AW63" s="327">
        <f t="shared" si="23"/>
        <v>0</v>
      </c>
      <c r="AX63" s="150">
        <f t="shared" si="23"/>
        <v>0</v>
      </c>
      <c r="AY63" s="150">
        <f t="shared" si="23"/>
        <v>0</v>
      </c>
      <c r="AZ63" s="150">
        <f t="shared" si="23"/>
        <v>0</v>
      </c>
      <c r="BA63" s="150">
        <f t="shared" si="23"/>
        <v>0</v>
      </c>
      <c r="BB63" s="150">
        <f t="shared" si="23"/>
        <v>0</v>
      </c>
      <c r="BC63" s="150">
        <f t="shared" si="23"/>
        <v>0</v>
      </c>
      <c r="BD63" s="150">
        <f t="shared" si="23"/>
        <v>0</v>
      </c>
      <c r="BE63" s="150">
        <f t="shared" si="23"/>
        <v>0</v>
      </c>
      <c r="BF63" s="169">
        <f t="shared" si="23"/>
        <v>0</v>
      </c>
    </row>
    <row r="64" spans="1:58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24">SUM(AI59:AI63)</f>
        <v>118811738.88999999</v>
      </c>
      <c r="AJ64" s="280">
        <v>120200467.64999999</v>
      </c>
      <c r="AK64" s="566">
        <v>116463127.76999997</v>
      </c>
      <c r="AL64" s="280">
        <v>113480950.20999999</v>
      </c>
      <c r="AM64" s="280">
        <f t="shared" ref="AM64" si="25">SUM(AM59:AM63)</f>
        <v>112378313.54000001</v>
      </c>
      <c r="AN64" s="280"/>
      <c r="AO64" s="280"/>
      <c r="AP64" s="280"/>
      <c r="AQ64" s="280"/>
      <c r="AR64" s="280"/>
      <c r="AS64" s="280"/>
      <c r="AT64" s="280"/>
      <c r="AU64" s="280"/>
      <c r="AV64" s="280"/>
      <c r="AW64" s="327">
        <f t="shared" si="23"/>
        <v>5136026.6800000072</v>
      </c>
      <c r="AX64" s="150">
        <f t="shared" si="23"/>
        <v>12300858.710000008</v>
      </c>
      <c r="AY64" s="150">
        <f t="shared" si="23"/>
        <v>21256446.670000002</v>
      </c>
      <c r="AZ64" s="150">
        <f t="shared" si="23"/>
        <v>27243965.059999973</v>
      </c>
      <c r="BA64" s="150">
        <f t="shared" si="23"/>
        <v>33547622.719999969</v>
      </c>
      <c r="BB64" s="150">
        <f t="shared" si="23"/>
        <v>39107367.450000018</v>
      </c>
      <c r="BC64" s="150">
        <f t="shared" si="23"/>
        <v>42738043.919999987</v>
      </c>
      <c r="BD64" s="150">
        <f t="shared" si="23"/>
        <v>47361107.360000014</v>
      </c>
      <c r="BE64" s="150">
        <f t="shared" si="23"/>
        <v>50935226.839999989</v>
      </c>
      <c r="BF64" s="169">
        <f t="shared" si="23"/>
        <v>53407817.539999977</v>
      </c>
    </row>
    <row r="65" spans="1:58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566"/>
      <c r="AL65" s="280"/>
      <c r="AM65" s="280"/>
      <c r="AN65" s="280"/>
      <c r="AO65" s="280"/>
      <c r="AP65" s="280"/>
      <c r="AQ65" s="280"/>
      <c r="AR65" s="280"/>
      <c r="AS65" s="280"/>
      <c r="AT65" s="280"/>
      <c r="AU65" s="280"/>
      <c r="AV65" s="280"/>
      <c r="AW65" s="327"/>
      <c r="AX65" s="150"/>
      <c r="AY65" s="150"/>
      <c r="AZ65" s="150"/>
      <c r="BA65" s="150"/>
      <c r="BB65" s="150"/>
      <c r="BC65" s="150"/>
      <c r="BD65" s="150"/>
      <c r="BE65" s="150"/>
      <c r="BF65" s="169"/>
    </row>
    <row r="66" spans="1:58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26">+AI45+AI52+AI59</f>
        <v>81603741.160000026</v>
      </c>
      <c r="AJ66" s="280">
        <v>78702833.029999986</v>
      </c>
      <c r="AK66" s="566">
        <v>77747492.329999939</v>
      </c>
      <c r="AL66" s="280">
        <v>80717004.599999964</v>
      </c>
      <c r="AM66" s="279">
        <f t="shared" ref="AM66:AM70" si="27">+AM45+AM52+AM59</f>
        <v>82917545.210000008</v>
      </c>
      <c r="AN66" s="280"/>
      <c r="AO66" s="280"/>
      <c r="AP66" s="280"/>
      <c r="AQ66" s="280"/>
      <c r="AR66" s="280"/>
      <c r="AS66" s="280"/>
      <c r="AT66" s="280"/>
      <c r="AU66" s="280"/>
      <c r="AV66" s="280"/>
      <c r="AW66" s="327">
        <f t="shared" ref="AW66:BF71" si="28">O66-C66</f>
        <v>1259364.4300000146</v>
      </c>
      <c r="AX66" s="150">
        <f t="shared" si="28"/>
        <v>4582101.5499999672</v>
      </c>
      <c r="AY66" s="150">
        <f t="shared" si="28"/>
        <v>11506869.600000031</v>
      </c>
      <c r="AZ66" s="150">
        <f t="shared" si="28"/>
        <v>16416019.650000006</v>
      </c>
      <c r="BA66" s="150">
        <f t="shared" si="28"/>
        <v>18818049.57500004</v>
      </c>
      <c r="BB66" s="150">
        <f t="shared" si="28"/>
        <v>23514445.360000029</v>
      </c>
      <c r="BC66" s="150">
        <f t="shared" si="28"/>
        <v>31569940.569999963</v>
      </c>
      <c r="BD66" s="150">
        <f t="shared" si="28"/>
        <v>36081261.890000008</v>
      </c>
      <c r="BE66" s="150">
        <f t="shared" si="28"/>
        <v>37609785.170000009</v>
      </c>
      <c r="BF66" s="169">
        <f t="shared" si="28"/>
        <v>36941620.630000003</v>
      </c>
    </row>
    <row r="67" spans="1:58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26"/>
        <v>50112937.019999996</v>
      </c>
      <c r="AJ67" s="280">
        <v>49658944.609999992</v>
      </c>
      <c r="AK67" s="566">
        <v>48281599.159999974</v>
      </c>
      <c r="AL67" s="280">
        <v>49334474.009999998</v>
      </c>
      <c r="AM67" s="279">
        <f t="shared" si="27"/>
        <v>51091512.510000013</v>
      </c>
      <c r="AN67" s="280"/>
      <c r="AO67" s="280"/>
      <c r="AP67" s="280"/>
      <c r="AQ67" s="280"/>
      <c r="AR67" s="280"/>
      <c r="AS67" s="280"/>
      <c r="AT67" s="280"/>
      <c r="AU67" s="280"/>
      <c r="AV67" s="280"/>
      <c r="AW67" s="327">
        <f t="shared" si="28"/>
        <v>512133.11000000685</v>
      </c>
      <c r="AX67" s="150">
        <f t="shared" si="28"/>
        <v>743478.80000001192</v>
      </c>
      <c r="AY67" s="150">
        <f t="shared" si="28"/>
        <v>2123072.299999997</v>
      </c>
      <c r="AZ67" s="150">
        <f t="shared" si="28"/>
        <v>2945000.5099999979</v>
      </c>
      <c r="BA67" s="150">
        <f t="shared" si="28"/>
        <v>4344207.6299999729</v>
      </c>
      <c r="BB67" s="150">
        <f t="shared" si="28"/>
        <v>6123779.8699999973</v>
      </c>
      <c r="BC67" s="150">
        <f t="shared" si="28"/>
        <v>7748041.9700000063</v>
      </c>
      <c r="BD67" s="150">
        <f t="shared" si="28"/>
        <v>9034250.1200000048</v>
      </c>
      <c r="BE67" s="150">
        <f t="shared" si="28"/>
        <v>8758039.7800000161</v>
      </c>
      <c r="BF67" s="169">
        <f t="shared" si="28"/>
        <v>8769190.4199999794</v>
      </c>
    </row>
    <row r="68" spans="1:58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26"/>
        <v>54996704.080000006</v>
      </c>
      <c r="AJ68" s="280">
        <v>45686149.299999997</v>
      </c>
      <c r="AK68" s="566">
        <v>51504547.900000006</v>
      </c>
      <c r="AL68" s="280">
        <v>51474779.75999999</v>
      </c>
      <c r="AM68" s="279">
        <f t="shared" si="27"/>
        <v>47862191.369999997</v>
      </c>
      <c r="AN68" s="280"/>
      <c r="AO68" s="280"/>
      <c r="AP68" s="280"/>
      <c r="AQ68" s="280"/>
      <c r="AR68" s="280"/>
      <c r="AS68" s="280"/>
      <c r="AT68" s="280"/>
      <c r="AU68" s="280"/>
      <c r="AV68" s="280"/>
      <c r="AW68" s="327">
        <f t="shared" si="28"/>
        <v>6475470.25</v>
      </c>
      <c r="AX68" s="150">
        <f t="shared" si="28"/>
        <v>21169652.699999992</v>
      </c>
      <c r="AY68" s="150">
        <f t="shared" si="28"/>
        <v>18304565.18</v>
      </c>
      <c r="AZ68" s="150">
        <f t="shared" si="28"/>
        <v>16045693.129999977</v>
      </c>
      <c r="BA68" s="150">
        <f t="shared" si="28"/>
        <v>18106690.124999993</v>
      </c>
      <c r="BB68" s="150">
        <f t="shared" si="28"/>
        <v>18772631.109999992</v>
      </c>
      <c r="BC68" s="150">
        <f t="shared" si="28"/>
        <v>22549709.749999985</v>
      </c>
      <c r="BD68" s="150">
        <f t="shared" si="28"/>
        <v>19123385.010000005</v>
      </c>
      <c r="BE68" s="150">
        <f t="shared" si="28"/>
        <v>12424494.399999984</v>
      </c>
      <c r="BF68" s="169">
        <f t="shared" si="28"/>
        <v>11548610.329999998</v>
      </c>
    </row>
    <row r="69" spans="1:58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26"/>
        <v>0</v>
      </c>
      <c r="AJ69" s="280">
        <v>0</v>
      </c>
      <c r="AK69" s="566">
        <v>0</v>
      </c>
      <c r="AL69" s="280">
        <v>0</v>
      </c>
      <c r="AM69" s="279">
        <f t="shared" si="27"/>
        <v>0</v>
      </c>
      <c r="AN69" s="280"/>
      <c r="AO69" s="280"/>
      <c r="AP69" s="280"/>
      <c r="AQ69" s="280"/>
      <c r="AR69" s="280"/>
      <c r="AS69" s="280"/>
      <c r="AT69" s="280"/>
      <c r="AU69" s="280"/>
      <c r="AV69" s="280"/>
      <c r="AW69" s="327">
        <f t="shared" si="28"/>
        <v>0</v>
      </c>
      <c r="AX69" s="150">
        <f t="shared" si="28"/>
        <v>0</v>
      </c>
      <c r="AY69" s="150">
        <f t="shared" si="28"/>
        <v>0</v>
      </c>
      <c r="AZ69" s="150">
        <f t="shared" si="28"/>
        <v>0</v>
      </c>
      <c r="BA69" s="150">
        <f t="shared" si="28"/>
        <v>0</v>
      </c>
      <c r="BB69" s="150">
        <f t="shared" si="28"/>
        <v>0</v>
      </c>
      <c r="BC69" s="150">
        <f t="shared" si="28"/>
        <v>0</v>
      </c>
      <c r="BD69" s="150">
        <f t="shared" si="28"/>
        <v>0</v>
      </c>
      <c r="BE69" s="150">
        <f t="shared" si="28"/>
        <v>0</v>
      </c>
      <c r="BF69" s="169">
        <f t="shared" si="28"/>
        <v>0</v>
      </c>
    </row>
    <row r="70" spans="1:58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26"/>
        <v>0</v>
      </c>
      <c r="AJ70" s="280">
        <v>0</v>
      </c>
      <c r="AK70" s="566">
        <v>0</v>
      </c>
      <c r="AL70" s="280">
        <v>0</v>
      </c>
      <c r="AM70" s="279">
        <f t="shared" si="27"/>
        <v>0</v>
      </c>
      <c r="AN70" s="280"/>
      <c r="AO70" s="280"/>
      <c r="AP70" s="280"/>
      <c r="AQ70" s="280"/>
      <c r="AR70" s="280"/>
      <c r="AS70" s="280"/>
      <c r="AT70" s="280"/>
      <c r="AU70" s="280"/>
      <c r="AV70" s="280"/>
      <c r="AW70" s="327">
        <f t="shared" si="28"/>
        <v>0</v>
      </c>
      <c r="AX70" s="150">
        <f t="shared" si="28"/>
        <v>0</v>
      </c>
      <c r="AY70" s="150">
        <f t="shared" si="28"/>
        <v>0</v>
      </c>
      <c r="AZ70" s="150">
        <f t="shared" si="28"/>
        <v>0</v>
      </c>
      <c r="BA70" s="150">
        <f t="shared" si="28"/>
        <v>0</v>
      </c>
      <c r="BB70" s="150">
        <f t="shared" si="28"/>
        <v>0</v>
      </c>
      <c r="BC70" s="150">
        <f t="shared" si="28"/>
        <v>0</v>
      </c>
      <c r="BD70" s="150">
        <f t="shared" si="28"/>
        <v>0</v>
      </c>
      <c r="BE70" s="150">
        <f t="shared" si="28"/>
        <v>0</v>
      </c>
      <c r="BF70" s="169">
        <f t="shared" si="28"/>
        <v>0</v>
      </c>
    </row>
    <row r="71" spans="1:58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29">SUM(AI66:AI70)</f>
        <v>186713382.26000002</v>
      </c>
      <c r="AJ71" s="398">
        <v>174047926.94</v>
      </c>
      <c r="AK71" s="567">
        <v>177533639.38999993</v>
      </c>
      <c r="AL71" s="398">
        <v>181526258.36999995</v>
      </c>
      <c r="AM71" s="398">
        <f t="shared" ref="AM71" si="30">SUM(AM66:AM70)</f>
        <v>181871249.09000003</v>
      </c>
      <c r="AN71" s="398"/>
      <c r="AO71" s="398"/>
      <c r="AP71" s="398"/>
      <c r="AQ71" s="398"/>
      <c r="AR71" s="398"/>
      <c r="AS71" s="398"/>
      <c r="AT71" s="398"/>
      <c r="AU71" s="398"/>
      <c r="AV71" s="398"/>
      <c r="AW71" s="328">
        <f t="shared" si="28"/>
        <v>8246967.7900000215</v>
      </c>
      <c r="AX71" s="158">
        <f t="shared" si="28"/>
        <v>26495233.050000012</v>
      </c>
      <c r="AY71" s="158">
        <f t="shared" si="28"/>
        <v>31934507.080000013</v>
      </c>
      <c r="AZ71" s="158">
        <f t="shared" si="28"/>
        <v>35406713.289999962</v>
      </c>
      <c r="BA71" s="158">
        <f t="shared" si="28"/>
        <v>41268947.330000013</v>
      </c>
      <c r="BB71" s="158">
        <f t="shared" si="28"/>
        <v>48410856.340000033</v>
      </c>
      <c r="BC71" s="158">
        <f t="shared" si="28"/>
        <v>61867692.289999947</v>
      </c>
      <c r="BD71" s="158">
        <f t="shared" si="28"/>
        <v>64238897.019999981</v>
      </c>
      <c r="BE71" s="158">
        <f t="shared" si="28"/>
        <v>58792319.349999994</v>
      </c>
      <c r="BF71" s="171">
        <f t="shared" si="28"/>
        <v>57259421.379999995</v>
      </c>
    </row>
    <row r="72" spans="1:58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0"/>
      <c r="Z72" s="505"/>
      <c r="AA72" s="505"/>
      <c r="AB72" s="505"/>
      <c r="AC72" s="505"/>
      <c r="AD72" s="222"/>
      <c r="AE72" s="505"/>
      <c r="AF72" s="222"/>
      <c r="AG72" s="505"/>
      <c r="AH72" s="505"/>
      <c r="AI72" s="222"/>
      <c r="AJ72" s="505"/>
      <c r="AK72" s="562"/>
      <c r="AL72" s="505"/>
      <c r="AM72" s="505"/>
      <c r="AN72" s="505"/>
      <c r="AO72" s="505"/>
      <c r="AP72" s="505"/>
      <c r="AQ72" s="505"/>
      <c r="AR72" s="505"/>
      <c r="AS72" s="505"/>
      <c r="AT72" s="505"/>
      <c r="AU72" s="505"/>
      <c r="AV72" s="505"/>
      <c r="AW72" s="323"/>
      <c r="AX72" s="136"/>
      <c r="AY72" s="136"/>
      <c r="AZ72" s="136"/>
      <c r="BA72" s="136"/>
      <c r="BB72" s="136"/>
      <c r="BC72" s="136"/>
      <c r="BD72" s="136"/>
      <c r="BE72" s="136"/>
      <c r="BF72" s="172"/>
    </row>
    <row r="73" spans="1:58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3">
        <v>578827716</v>
      </c>
      <c r="Z73" s="505">
        <v>554775958</v>
      </c>
      <c r="AA73" s="505">
        <v>493473508</v>
      </c>
      <c r="AB73" s="505">
        <v>434626808</v>
      </c>
      <c r="AC73" s="505">
        <v>396885179</v>
      </c>
      <c r="AD73" s="222">
        <v>498568706</v>
      </c>
      <c r="AE73" s="505">
        <v>629861229</v>
      </c>
      <c r="AF73" s="222">
        <v>622930289</v>
      </c>
      <c r="AG73" s="505">
        <v>658013596</v>
      </c>
      <c r="AH73" s="505">
        <v>437804566</v>
      </c>
      <c r="AI73" s="222">
        <v>442524709</v>
      </c>
      <c r="AJ73" s="505">
        <v>493710432</v>
      </c>
      <c r="AK73" s="562">
        <v>563410166</v>
      </c>
      <c r="AL73" s="505">
        <v>575948603</v>
      </c>
      <c r="AM73" s="505">
        <v>487148902</v>
      </c>
      <c r="AN73" s="505"/>
      <c r="AO73" s="505"/>
      <c r="AP73" s="505"/>
      <c r="AQ73" s="505"/>
      <c r="AR73" s="505"/>
      <c r="AS73" s="505"/>
      <c r="AT73" s="505"/>
      <c r="AU73" s="505"/>
      <c r="AV73" s="505"/>
      <c r="AW73" s="325">
        <f t="shared" ref="AW73:BF78" si="31">O73-C73</f>
        <v>-56562618</v>
      </c>
      <c r="AX73" s="142">
        <f t="shared" si="31"/>
        <v>47812381</v>
      </c>
      <c r="AY73" s="142">
        <f t="shared" si="31"/>
        <v>52703361</v>
      </c>
      <c r="AZ73" s="142">
        <f t="shared" si="31"/>
        <v>71847238</v>
      </c>
      <c r="BA73" s="142">
        <f t="shared" si="31"/>
        <v>56838559</v>
      </c>
      <c r="BB73" s="142">
        <f t="shared" si="31"/>
        <v>114087016</v>
      </c>
      <c r="BC73" s="142">
        <f t="shared" si="31"/>
        <v>57855238</v>
      </c>
      <c r="BD73" s="142">
        <f t="shared" si="31"/>
        <v>29384714</v>
      </c>
      <c r="BE73" s="142">
        <f t="shared" si="31"/>
        <v>11726124</v>
      </c>
      <c r="BF73" s="166">
        <f t="shared" si="31"/>
        <v>32293770</v>
      </c>
    </row>
    <row r="74" spans="1:58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3">
        <v>53742215</v>
      </c>
      <c r="Z74" s="505">
        <v>52742656</v>
      </c>
      <c r="AA74" s="505">
        <v>48714890</v>
      </c>
      <c r="AB74" s="505">
        <v>43207234</v>
      </c>
      <c r="AC74" s="505">
        <v>38569585</v>
      </c>
      <c r="AD74" s="222">
        <v>45505827</v>
      </c>
      <c r="AE74" s="505">
        <v>55047797</v>
      </c>
      <c r="AF74" s="222">
        <v>55305109</v>
      </c>
      <c r="AG74" s="505">
        <v>58872503</v>
      </c>
      <c r="AH74" s="505">
        <v>40377034</v>
      </c>
      <c r="AI74" s="222">
        <v>41999178</v>
      </c>
      <c r="AJ74" s="505">
        <v>49116669</v>
      </c>
      <c r="AK74" s="562">
        <v>54117437</v>
      </c>
      <c r="AL74" s="505">
        <v>58733048</v>
      </c>
      <c r="AM74" s="505">
        <v>50242772</v>
      </c>
      <c r="AN74" s="505"/>
      <c r="AO74" s="505"/>
      <c r="AP74" s="505"/>
      <c r="AQ74" s="505"/>
      <c r="AR74" s="505"/>
      <c r="AS74" s="505"/>
      <c r="AT74" s="505"/>
      <c r="AU74" s="505"/>
      <c r="AV74" s="505"/>
      <c r="AW74" s="325">
        <f t="shared" si="31"/>
        <v>-5808625</v>
      </c>
      <c r="AX74" s="142">
        <f t="shared" si="31"/>
        <v>2595083</v>
      </c>
      <c r="AY74" s="142">
        <f t="shared" si="31"/>
        <v>3540674</v>
      </c>
      <c r="AZ74" s="142">
        <f t="shared" si="31"/>
        <v>6419775</v>
      </c>
      <c r="BA74" s="142">
        <f t="shared" si="31"/>
        <v>4699903</v>
      </c>
      <c r="BB74" s="142">
        <f t="shared" si="31"/>
        <v>11910840</v>
      </c>
      <c r="BC74" s="142">
        <f t="shared" si="31"/>
        <v>7012360</v>
      </c>
      <c r="BD74" s="142">
        <f t="shared" si="31"/>
        <v>4016240</v>
      </c>
      <c r="BE74" s="142">
        <f t="shared" si="31"/>
        <v>2262651</v>
      </c>
      <c r="BF74" s="166">
        <f t="shared" si="31"/>
        <v>2962116</v>
      </c>
    </row>
    <row r="75" spans="1:58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3">
        <v>337967492</v>
      </c>
      <c r="Z75" s="505">
        <v>357921616</v>
      </c>
      <c r="AA75" s="505">
        <v>317175128</v>
      </c>
      <c r="AB75" s="505">
        <v>307850573</v>
      </c>
      <c r="AC75" s="505">
        <v>286364648</v>
      </c>
      <c r="AD75" s="222">
        <v>326563508</v>
      </c>
      <c r="AE75" s="505">
        <v>360655321</v>
      </c>
      <c r="AF75" s="222">
        <v>379423293</v>
      </c>
      <c r="AG75" s="505">
        <v>386174929</v>
      </c>
      <c r="AH75" s="505">
        <v>319189207</v>
      </c>
      <c r="AI75" s="222">
        <v>311925749</v>
      </c>
      <c r="AJ75" s="505">
        <v>317846855</v>
      </c>
      <c r="AK75" s="562">
        <v>349770826</v>
      </c>
      <c r="AL75" s="505">
        <v>371944217</v>
      </c>
      <c r="AM75" s="505">
        <v>335021488</v>
      </c>
      <c r="AN75" s="505"/>
      <c r="AO75" s="505"/>
      <c r="AP75" s="505"/>
      <c r="AQ75" s="505"/>
      <c r="AR75" s="505"/>
      <c r="AS75" s="505"/>
      <c r="AT75" s="505"/>
      <c r="AU75" s="505"/>
      <c r="AV75" s="505"/>
      <c r="AW75" s="325">
        <f t="shared" si="31"/>
        <v>-27575150</v>
      </c>
      <c r="AX75" s="142">
        <f t="shared" si="31"/>
        <v>-60509369</v>
      </c>
      <c r="AY75" s="142">
        <f t="shared" si="31"/>
        <v>-58775616</v>
      </c>
      <c r="AZ75" s="142">
        <f t="shared" si="31"/>
        <v>-54229449</v>
      </c>
      <c r="BA75" s="142">
        <f t="shared" si="31"/>
        <v>-45130844</v>
      </c>
      <c r="BB75" s="142">
        <f t="shared" si="31"/>
        <v>-46784898</v>
      </c>
      <c r="BC75" s="142">
        <f t="shared" si="31"/>
        <v>-35880948</v>
      </c>
      <c r="BD75" s="142">
        <f t="shared" si="31"/>
        <v>-17685705</v>
      </c>
      <c r="BE75" s="142">
        <f t="shared" si="31"/>
        <v>-40708018</v>
      </c>
      <c r="BF75" s="166">
        <f t="shared" si="31"/>
        <v>-31562451</v>
      </c>
    </row>
    <row r="76" spans="1:58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3">
        <v>696241811</v>
      </c>
      <c r="Z76" s="505">
        <v>665106096</v>
      </c>
      <c r="AA76" s="505">
        <v>651841863</v>
      </c>
      <c r="AB76" s="505">
        <v>642738308</v>
      </c>
      <c r="AC76" s="505">
        <v>602340915</v>
      </c>
      <c r="AD76" s="222">
        <v>762376655</v>
      </c>
      <c r="AE76" s="505">
        <v>779625228</v>
      </c>
      <c r="AF76" s="222">
        <v>778664441</v>
      </c>
      <c r="AG76" s="505">
        <v>799239422</v>
      </c>
      <c r="AH76" s="505">
        <v>717360612</v>
      </c>
      <c r="AI76" s="222">
        <v>678154613</v>
      </c>
      <c r="AJ76" s="505">
        <v>671972897</v>
      </c>
      <c r="AK76" s="562">
        <v>707203887</v>
      </c>
      <c r="AL76" s="505">
        <v>679321627</v>
      </c>
      <c r="AM76" s="505">
        <v>641076391</v>
      </c>
      <c r="AN76" s="505"/>
      <c r="AO76" s="505"/>
      <c r="AP76" s="505"/>
      <c r="AQ76" s="505"/>
      <c r="AR76" s="505"/>
      <c r="AS76" s="505"/>
      <c r="AT76" s="505"/>
      <c r="AU76" s="505"/>
      <c r="AV76" s="505"/>
      <c r="AW76" s="325">
        <f t="shared" si="31"/>
        <v>-47439582</v>
      </c>
      <c r="AX76" s="142">
        <f t="shared" si="31"/>
        <v>-107077570</v>
      </c>
      <c r="AY76" s="142">
        <f t="shared" si="31"/>
        <v>-85046489</v>
      </c>
      <c r="AZ76" s="142">
        <f t="shared" si="31"/>
        <v>-73675534</v>
      </c>
      <c r="BA76" s="142">
        <f t="shared" si="31"/>
        <v>-71691318</v>
      </c>
      <c r="BB76" s="142">
        <f t="shared" si="31"/>
        <v>-55526250</v>
      </c>
      <c r="BC76" s="142">
        <f t="shared" si="31"/>
        <v>-33604708</v>
      </c>
      <c r="BD76" s="142">
        <f t="shared" si="31"/>
        <v>-63053294</v>
      </c>
      <c r="BE76" s="142">
        <f t="shared" si="31"/>
        <v>-34652777</v>
      </c>
      <c r="BF76" s="166">
        <f t="shared" si="31"/>
        <v>-46729285</v>
      </c>
    </row>
    <row r="77" spans="1:58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3">
        <v>8562363</v>
      </c>
      <c r="Z77" s="505">
        <v>7276479</v>
      </c>
      <c r="AA77" s="505">
        <v>7007921</v>
      </c>
      <c r="AB77" s="505">
        <v>6262614</v>
      </c>
      <c r="AC77" s="505">
        <v>5691800</v>
      </c>
      <c r="AD77" s="222">
        <v>5251838</v>
      </c>
      <c r="AE77" s="505">
        <v>5446971</v>
      </c>
      <c r="AF77" s="222">
        <v>5891280</v>
      </c>
      <c r="AG77" s="505">
        <v>6559497</v>
      </c>
      <c r="AH77" s="505">
        <v>7453525</v>
      </c>
      <c r="AI77" s="222">
        <v>7914964</v>
      </c>
      <c r="AJ77" s="505">
        <v>8567366</v>
      </c>
      <c r="AK77" s="562">
        <v>8414074</v>
      </c>
      <c r="AL77" s="505">
        <v>7208529</v>
      </c>
      <c r="AM77" s="505">
        <v>6987210</v>
      </c>
      <c r="AN77" s="505"/>
      <c r="AO77" s="505"/>
      <c r="AP77" s="505"/>
      <c r="AQ77" s="505"/>
      <c r="AR77" s="505"/>
      <c r="AS77" s="505"/>
      <c r="AT77" s="505"/>
      <c r="AU77" s="505"/>
      <c r="AV77" s="505"/>
      <c r="AW77" s="325">
        <f t="shared" si="31"/>
        <v>-147012</v>
      </c>
      <c r="AX77" s="142">
        <f t="shared" si="31"/>
        <v>-315497</v>
      </c>
      <c r="AY77" s="142">
        <f t="shared" si="31"/>
        <v>-310089</v>
      </c>
      <c r="AZ77" s="142">
        <f t="shared" si="31"/>
        <v>-191556</v>
      </c>
      <c r="BA77" s="142">
        <f t="shared" si="31"/>
        <v>-227074</v>
      </c>
      <c r="BB77" s="142">
        <f t="shared" si="31"/>
        <v>584083</v>
      </c>
      <c r="BC77" s="142">
        <f t="shared" si="31"/>
        <v>-748131</v>
      </c>
      <c r="BD77" s="142">
        <f t="shared" si="31"/>
        <v>-180262</v>
      </c>
      <c r="BE77" s="142">
        <f t="shared" si="31"/>
        <v>-297614</v>
      </c>
      <c r="BF77" s="166">
        <f t="shared" si="31"/>
        <v>-6640</v>
      </c>
    </row>
    <row r="78" spans="1:58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3">
        <v>1675341597</v>
      </c>
      <c r="Z78" s="507">
        <f>SUM(Z73:Z77)</f>
        <v>1637822805</v>
      </c>
      <c r="AA78" s="507">
        <v>1518213310</v>
      </c>
      <c r="AB78" s="507">
        <v>1434685537</v>
      </c>
      <c r="AC78" s="507">
        <v>1329852127</v>
      </c>
      <c r="AD78" s="271">
        <f>SUM(AD73:AD77)</f>
        <v>1638266534</v>
      </c>
      <c r="AE78" s="507">
        <v>1830636546</v>
      </c>
      <c r="AF78" s="271">
        <f>SUM(AF73:AF77)</f>
        <v>1842214412</v>
      </c>
      <c r="AG78" s="507">
        <v>1908859947</v>
      </c>
      <c r="AH78" s="507">
        <v>1522184944</v>
      </c>
      <c r="AI78" s="271">
        <f t="shared" ref="AI78" si="32">SUM(AI73:AI77)</f>
        <v>1482519213</v>
      </c>
      <c r="AJ78" s="507">
        <v>1541214219</v>
      </c>
      <c r="AK78" s="564">
        <v>1682916390</v>
      </c>
      <c r="AL78" s="507">
        <v>1693156024</v>
      </c>
      <c r="AM78" s="507">
        <f t="shared" ref="AM78" si="33">SUM(AM73:AM77)</f>
        <v>1520476763</v>
      </c>
      <c r="AN78" s="507"/>
      <c r="AO78" s="507"/>
      <c r="AP78" s="507"/>
      <c r="AQ78" s="507"/>
      <c r="AR78" s="507"/>
      <c r="AS78" s="507"/>
      <c r="AT78" s="507"/>
      <c r="AU78" s="507"/>
      <c r="AV78" s="507"/>
      <c r="AW78" s="325">
        <f t="shared" si="31"/>
        <v>-137532987</v>
      </c>
      <c r="AX78" s="142">
        <f t="shared" si="31"/>
        <v>-117494972</v>
      </c>
      <c r="AY78" s="142">
        <f t="shared" si="31"/>
        <v>-87888159</v>
      </c>
      <c r="AZ78" s="142">
        <f t="shared" si="31"/>
        <v>-49829526</v>
      </c>
      <c r="BA78" s="142">
        <f t="shared" si="31"/>
        <v>-55510774</v>
      </c>
      <c r="BB78" s="142">
        <f t="shared" si="31"/>
        <v>24270791</v>
      </c>
      <c r="BC78" s="142">
        <f t="shared" si="31"/>
        <v>-5366189</v>
      </c>
      <c r="BD78" s="142">
        <f t="shared" si="31"/>
        <v>-47518307</v>
      </c>
      <c r="BE78" s="142">
        <f t="shared" si="31"/>
        <v>-61669634</v>
      </c>
      <c r="BF78" s="166">
        <f t="shared" si="31"/>
        <v>-43042490</v>
      </c>
    </row>
    <row r="79" spans="1:58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4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566"/>
      <c r="AL79" s="280"/>
      <c r="AM79" s="280"/>
      <c r="AN79" s="280"/>
      <c r="AO79" s="280"/>
      <c r="AP79" s="280"/>
      <c r="AQ79" s="280"/>
      <c r="AR79" s="280"/>
      <c r="AS79" s="280"/>
      <c r="AT79" s="280"/>
      <c r="AU79" s="280"/>
      <c r="AV79" s="280"/>
      <c r="AW79" s="327"/>
      <c r="AX79" s="150"/>
      <c r="AY79" s="150"/>
      <c r="AZ79" s="150"/>
      <c r="BA79" s="150"/>
      <c r="BB79" s="150"/>
      <c r="BC79" s="150"/>
      <c r="BD79" s="150"/>
      <c r="BE79" s="150"/>
      <c r="BF79" s="169"/>
    </row>
    <row r="80" spans="1:58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08">
        <v>101215249.77000003</v>
      </c>
      <c r="AA80" s="508">
        <v>82825327</v>
      </c>
      <c r="AB80" s="508">
        <v>75864493.849999994</v>
      </c>
      <c r="AC80" s="508">
        <v>71771433.090000018</v>
      </c>
      <c r="AD80" s="223">
        <v>87160749.330000013</v>
      </c>
      <c r="AE80" s="508">
        <v>107375778.41</v>
      </c>
      <c r="AF80" s="223">
        <v>105147066.45999999</v>
      </c>
      <c r="AG80" s="508">
        <v>110997703.84999999</v>
      </c>
      <c r="AH80" s="508">
        <v>76346914.440000027</v>
      </c>
      <c r="AI80" s="223">
        <v>77046986.049999997</v>
      </c>
      <c r="AJ80" s="508">
        <v>85117017.960000008</v>
      </c>
      <c r="AK80" s="565">
        <v>103711133.27000001</v>
      </c>
      <c r="AL80" s="508">
        <v>113462411.54000001</v>
      </c>
      <c r="AM80" s="508">
        <v>94832054.730000004</v>
      </c>
      <c r="AN80" s="508"/>
      <c r="AO80" s="508"/>
      <c r="AP80" s="508"/>
      <c r="AQ80" s="508"/>
      <c r="AR80" s="508"/>
      <c r="AS80" s="508"/>
      <c r="AT80" s="508"/>
      <c r="AU80" s="508"/>
      <c r="AV80" s="508"/>
      <c r="AW80" s="327">
        <f t="shared" ref="AW80:BF85" si="34">O80-C80</f>
        <v>-14176767.849999994</v>
      </c>
      <c r="AX80" s="150">
        <f t="shared" si="34"/>
        <v>5810643.0100000054</v>
      </c>
      <c r="AY80" s="150">
        <f t="shared" si="34"/>
        <v>6513371.4400000125</v>
      </c>
      <c r="AZ80" s="150">
        <f t="shared" si="34"/>
        <v>9627191.5699999928</v>
      </c>
      <c r="BA80" s="150">
        <f t="shared" si="34"/>
        <v>8897697.3700000197</v>
      </c>
      <c r="BB80" s="150">
        <f t="shared" si="34"/>
        <v>17279172.650000006</v>
      </c>
      <c r="BC80" s="150">
        <f t="shared" si="34"/>
        <v>8798914.380000025</v>
      </c>
      <c r="BD80" s="150">
        <f t="shared" si="34"/>
        <v>4767587.7600000054</v>
      </c>
      <c r="BE80" s="150">
        <f t="shared" si="34"/>
        <v>1944262.9100000113</v>
      </c>
      <c r="BF80" s="169">
        <f t="shared" si="34"/>
        <v>5877608.849999994</v>
      </c>
    </row>
    <row r="81" spans="1:58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08">
        <v>4298625.57</v>
      </c>
      <c r="AA81" s="508">
        <v>2996455</v>
      </c>
      <c r="AB81" s="508">
        <v>2857828.0000000005</v>
      </c>
      <c r="AC81" s="508">
        <v>2669740.3599999994</v>
      </c>
      <c r="AD81" s="223">
        <v>3003885.0200000009</v>
      </c>
      <c r="AE81" s="508">
        <v>3505089.8400000003</v>
      </c>
      <c r="AF81" s="223">
        <v>3497461.6999999997</v>
      </c>
      <c r="AG81" s="508">
        <v>3645955.0300000003</v>
      </c>
      <c r="AH81" s="508">
        <v>2591921.0699999998</v>
      </c>
      <c r="AI81" s="223">
        <v>2697626.6100000003</v>
      </c>
      <c r="AJ81" s="508">
        <v>3053088.93</v>
      </c>
      <c r="AK81" s="565">
        <v>3722181.4899999998</v>
      </c>
      <c r="AL81" s="508">
        <v>4378623.1499999994</v>
      </c>
      <c r="AM81" s="508">
        <v>3669502.15</v>
      </c>
      <c r="AN81" s="508"/>
      <c r="AO81" s="508"/>
      <c r="AP81" s="508"/>
      <c r="AQ81" s="508"/>
      <c r="AR81" s="508"/>
      <c r="AS81" s="508"/>
      <c r="AT81" s="508"/>
      <c r="AU81" s="508"/>
      <c r="AV81" s="508"/>
      <c r="AW81" s="327">
        <f t="shared" si="34"/>
        <v>-503513.64000000013</v>
      </c>
      <c r="AX81" s="150">
        <f t="shared" si="34"/>
        <v>137938.1799999997</v>
      </c>
      <c r="AY81" s="150">
        <f t="shared" si="34"/>
        <v>172819.08999999985</v>
      </c>
      <c r="AZ81" s="150">
        <f t="shared" si="34"/>
        <v>453657.81999999983</v>
      </c>
      <c r="BA81" s="150">
        <f t="shared" si="34"/>
        <v>480768.41999999899</v>
      </c>
      <c r="BB81" s="150">
        <f t="shared" si="34"/>
        <v>844870.87999999942</v>
      </c>
      <c r="BC81" s="150">
        <f t="shared" si="34"/>
        <v>600868.82999999961</v>
      </c>
      <c r="BD81" s="150">
        <f t="shared" si="34"/>
        <v>448653.31000000006</v>
      </c>
      <c r="BE81" s="150">
        <f t="shared" si="34"/>
        <v>337425.77000000048</v>
      </c>
      <c r="BF81" s="169">
        <f t="shared" si="34"/>
        <v>467008.3200000003</v>
      </c>
    </row>
    <row r="82" spans="1:58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08">
        <v>42159982.489999995</v>
      </c>
      <c r="AA82" s="508">
        <v>34400681</v>
      </c>
      <c r="AB82" s="508">
        <v>34121188.859999999</v>
      </c>
      <c r="AC82" s="508">
        <v>33148621.849999994</v>
      </c>
      <c r="AD82" s="223">
        <v>44470920.479999982</v>
      </c>
      <c r="AE82" s="508">
        <v>56807646.000000007</v>
      </c>
      <c r="AF82" s="223">
        <v>57104079.639999993</v>
      </c>
      <c r="AG82" s="508">
        <v>58602691.160000004</v>
      </c>
      <c r="AH82" s="508">
        <v>43924249.809999995</v>
      </c>
      <c r="AI82" s="223">
        <v>35595317.339999996</v>
      </c>
      <c r="AJ82" s="508">
        <v>36022360.989999995</v>
      </c>
      <c r="AK82" s="565">
        <v>41051226.519999996</v>
      </c>
      <c r="AL82" s="508">
        <v>46120617.659999996</v>
      </c>
      <c r="AM82" s="508">
        <v>43093538.250000015</v>
      </c>
      <c r="AN82" s="508"/>
      <c r="AO82" s="508"/>
      <c r="AP82" s="508"/>
      <c r="AQ82" s="508"/>
      <c r="AR82" s="508"/>
      <c r="AS82" s="508"/>
      <c r="AT82" s="508"/>
      <c r="AU82" s="508"/>
      <c r="AV82" s="508"/>
      <c r="AW82" s="327">
        <f t="shared" si="34"/>
        <v>-6856758.1300000027</v>
      </c>
      <c r="AX82" s="150">
        <f t="shared" si="34"/>
        <v>-8810947.0100000128</v>
      </c>
      <c r="AY82" s="150">
        <f t="shared" si="34"/>
        <v>-8710320.2900000066</v>
      </c>
      <c r="AZ82" s="150">
        <f t="shared" si="34"/>
        <v>-8340389.5299999937</v>
      </c>
      <c r="BA82" s="150">
        <f t="shared" si="34"/>
        <v>-7093532.8599999994</v>
      </c>
      <c r="BB82" s="150">
        <f t="shared" si="34"/>
        <v>-7451887.6399999931</v>
      </c>
      <c r="BC82" s="150">
        <f t="shared" si="34"/>
        <v>-6580396.6000000015</v>
      </c>
      <c r="BD82" s="150">
        <f t="shared" si="34"/>
        <v>-2721627.5500000045</v>
      </c>
      <c r="BE82" s="150">
        <f t="shared" si="34"/>
        <v>-5335616.9999999925</v>
      </c>
      <c r="BF82" s="169">
        <f t="shared" si="34"/>
        <v>-3871656.6999999955</v>
      </c>
    </row>
    <row r="83" spans="1:58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08">
        <v>45758721.649999991</v>
      </c>
      <c r="AA83" s="508">
        <v>45897734</v>
      </c>
      <c r="AB83" s="508">
        <v>46739424.930000015</v>
      </c>
      <c r="AC83" s="508">
        <v>47807928.879999995</v>
      </c>
      <c r="AD83" s="223">
        <v>66870176.539999999</v>
      </c>
      <c r="AE83" s="508">
        <v>73595084.25999999</v>
      </c>
      <c r="AF83" s="223">
        <v>73120450.25</v>
      </c>
      <c r="AG83" s="508">
        <v>74156980.430000007</v>
      </c>
      <c r="AH83" s="508">
        <v>62811378.019999988</v>
      </c>
      <c r="AI83" s="223">
        <v>53932478.839999996</v>
      </c>
      <c r="AJ83" s="508">
        <v>53698944.239999995</v>
      </c>
      <c r="AK83" s="565">
        <v>61730716.079999998</v>
      </c>
      <c r="AL83" s="508">
        <v>63002258.389999993</v>
      </c>
      <c r="AM83" s="508">
        <v>59052073.219999999</v>
      </c>
      <c r="AN83" s="508"/>
      <c r="AO83" s="508"/>
      <c r="AP83" s="508"/>
      <c r="AQ83" s="508"/>
      <c r="AR83" s="508"/>
      <c r="AS83" s="508"/>
      <c r="AT83" s="508"/>
      <c r="AU83" s="508"/>
      <c r="AV83" s="508"/>
      <c r="AW83" s="327">
        <f t="shared" si="34"/>
        <v>-7537367.8899999931</v>
      </c>
      <c r="AX83" s="150">
        <f t="shared" si="34"/>
        <v>-9181363.3800000101</v>
      </c>
      <c r="AY83" s="150">
        <f t="shared" si="34"/>
        <v>-8855287.049999997</v>
      </c>
      <c r="AZ83" s="150">
        <f t="shared" si="34"/>
        <v>-6536470.3100000024</v>
      </c>
      <c r="BA83" s="150">
        <f t="shared" si="34"/>
        <v>-7326319.4399999976</v>
      </c>
      <c r="BB83" s="150">
        <f t="shared" si="34"/>
        <v>-7017188.8500000015</v>
      </c>
      <c r="BC83" s="150">
        <f t="shared" si="34"/>
        <v>-5779596.2199999914</v>
      </c>
      <c r="BD83" s="150">
        <f t="shared" si="34"/>
        <v>-7375176.7800000012</v>
      </c>
      <c r="BE83" s="150">
        <f t="shared" si="34"/>
        <v>-5456268.6199999973</v>
      </c>
      <c r="BF83" s="169">
        <f t="shared" si="34"/>
        <v>-6671943.0699999928</v>
      </c>
    </row>
    <row r="84" spans="1:58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08">
        <v>947815.71000000008</v>
      </c>
      <c r="AA84" s="508">
        <v>904826</v>
      </c>
      <c r="AB84" s="508">
        <v>873625.97000000009</v>
      </c>
      <c r="AC84" s="508">
        <v>837959.25</v>
      </c>
      <c r="AD84" s="223">
        <v>798695.6</v>
      </c>
      <c r="AE84" s="508">
        <v>810525.70000000007</v>
      </c>
      <c r="AF84" s="223">
        <v>844507.60000000009</v>
      </c>
      <c r="AG84" s="508">
        <v>896821.54999999993</v>
      </c>
      <c r="AH84" s="508">
        <v>962952.47</v>
      </c>
      <c r="AI84" s="223">
        <v>1010351.41</v>
      </c>
      <c r="AJ84" s="508">
        <v>1068322.6799999997</v>
      </c>
      <c r="AK84" s="565">
        <v>1215859.94</v>
      </c>
      <c r="AL84" s="508">
        <v>1126850.9000000001</v>
      </c>
      <c r="AM84" s="508">
        <v>1039513.7299999999</v>
      </c>
      <c r="AN84" s="508"/>
      <c r="AO84" s="508"/>
      <c r="AP84" s="508"/>
      <c r="AQ84" s="508"/>
      <c r="AR84" s="508"/>
      <c r="AS84" s="508"/>
      <c r="AT84" s="508"/>
      <c r="AU84" s="508"/>
      <c r="AV84" s="508"/>
      <c r="AW84" s="327">
        <f t="shared" si="34"/>
        <v>-126729.62999999989</v>
      </c>
      <c r="AX84" s="150">
        <f t="shared" si="34"/>
        <v>-124732.13</v>
      </c>
      <c r="AY84" s="150">
        <f t="shared" si="34"/>
        <v>-172352.30000000005</v>
      </c>
      <c r="AZ84" s="150">
        <f t="shared" si="34"/>
        <v>-86465.620000000112</v>
      </c>
      <c r="BA84" s="150">
        <f t="shared" si="34"/>
        <v>-83395.000000000116</v>
      </c>
      <c r="BB84" s="150">
        <f t="shared" si="34"/>
        <v>-72607.519999999902</v>
      </c>
      <c r="BC84" s="150">
        <f t="shared" si="34"/>
        <v>-172460.78000000003</v>
      </c>
      <c r="BD84" s="150">
        <f t="shared" si="34"/>
        <v>-181163.58999999997</v>
      </c>
      <c r="BE84" s="150">
        <f t="shared" si="34"/>
        <v>-51239.699999999953</v>
      </c>
      <c r="BF84" s="169">
        <f t="shared" si="34"/>
        <v>-39187.209999999963</v>
      </c>
    </row>
    <row r="85" spans="1:58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35">SUM(AI80:AI84)</f>
        <v>170282760.25</v>
      </c>
      <c r="AJ85" s="283">
        <v>178959734.80000001</v>
      </c>
      <c r="AK85" s="568">
        <v>211431117.30000001</v>
      </c>
      <c r="AL85" s="283">
        <v>228090761.64000002</v>
      </c>
      <c r="AM85" s="280">
        <f t="shared" ref="AM85" si="36">SUM(AM80:AM84)</f>
        <v>201686682.08000001</v>
      </c>
      <c r="AN85" s="283"/>
      <c r="AO85" s="283"/>
      <c r="AP85" s="283"/>
      <c r="AQ85" s="283"/>
      <c r="AR85" s="283"/>
      <c r="AS85" s="283"/>
      <c r="AT85" s="283"/>
      <c r="AU85" s="283"/>
      <c r="AV85" s="283"/>
      <c r="AW85" s="329">
        <f t="shared" si="34"/>
        <v>-29201137.139999986</v>
      </c>
      <c r="AX85" s="159">
        <f t="shared" si="34"/>
        <v>-12168461.330000013</v>
      </c>
      <c r="AY85" s="159">
        <f t="shared" si="34"/>
        <v>-11051769.109999955</v>
      </c>
      <c r="AZ85" s="159">
        <f t="shared" si="34"/>
        <v>-4882476.0699999928</v>
      </c>
      <c r="BA85" s="159">
        <f t="shared" si="34"/>
        <v>-5124781.5099999905</v>
      </c>
      <c r="BB85" s="159">
        <f t="shared" si="34"/>
        <v>3582359.5200000107</v>
      </c>
      <c r="BC85" s="159">
        <f t="shared" si="34"/>
        <v>-3132670.3899999559</v>
      </c>
      <c r="BD85" s="159">
        <f t="shared" si="34"/>
        <v>-5061726.849999994</v>
      </c>
      <c r="BE85" s="159">
        <f t="shared" si="34"/>
        <v>-8561436.6399999857</v>
      </c>
      <c r="BF85" s="173">
        <f t="shared" si="34"/>
        <v>-4238169.8099999726</v>
      </c>
    </row>
    <row r="86" spans="1:58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5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568"/>
      <c r="AL86" s="283"/>
      <c r="AM86" s="283"/>
      <c r="AN86" s="283"/>
      <c r="AO86" s="283"/>
      <c r="AP86" s="283"/>
      <c r="AQ86" s="283"/>
      <c r="AR86" s="283"/>
      <c r="AS86" s="283"/>
      <c r="AT86" s="283"/>
      <c r="AU86" s="283"/>
      <c r="AV86" s="283"/>
      <c r="AW86" s="329"/>
      <c r="AX86" s="159"/>
      <c r="AY86" s="159"/>
      <c r="AZ86" s="159"/>
      <c r="BA86" s="159"/>
      <c r="BB86" s="159"/>
      <c r="BC86" s="159"/>
      <c r="BD86" s="159"/>
      <c r="BE86" s="159"/>
      <c r="BF86" s="173"/>
    </row>
    <row r="87" spans="1:58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6">
        <v>38722572.289999716</v>
      </c>
      <c r="Z87" s="508">
        <v>37211193.429998517</v>
      </c>
      <c r="AA87" s="508">
        <v>40793698.109999955</v>
      </c>
      <c r="AB87" s="508">
        <v>36085223.900000572</v>
      </c>
      <c r="AC87" s="508">
        <v>33243068.979999341</v>
      </c>
      <c r="AD87" s="223">
        <v>42764603.119999848</v>
      </c>
      <c r="AE87" s="508">
        <v>53814690.58999896</v>
      </c>
      <c r="AF87" s="223">
        <v>51820011.749998577</v>
      </c>
      <c r="AG87" s="508">
        <v>54383593.590000801</v>
      </c>
      <c r="AH87" s="508">
        <v>36122420.449999623</v>
      </c>
      <c r="AI87" s="223">
        <v>37358531.719998986</v>
      </c>
      <c r="AJ87" s="508">
        <v>41846354.290000848</v>
      </c>
      <c r="AK87" s="565">
        <v>50862510.000002086</v>
      </c>
      <c r="AL87" s="508">
        <v>52380500.680004075</v>
      </c>
      <c r="AM87" s="508">
        <v>45994664.960001379</v>
      </c>
      <c r="AN87" s="508"/>
      <c r="AO87" s="508"/>
      <c r="AP87" s="508"/>
      <c r="AQ87" s="508"/>
      <c r="AR87" s="508"/>
      <c r="AS87" s="508"/>
      <c r="AT87" s="508"/>
      <c r="AU87" s="508"/>
      <c r="AV87" s="508"/>
      <c r="AW87" s="327">
        <f t="shared" ref="AW87:BF92" si="37">O87-C87</f>
        <v>-1461592.780002702</v>
      </c>
      <c r="AX87" s="150">
        <f t="shared" si="37"/>
        <v>3709893.2299981155</v>
      </c>
      <c r="AY87" s="150">
        <f t="shared" si="37"/>
        <v>4227473.9399980456</v>
      </c>
      <c r="AZ87" s="150">
        <f t="shared" si="37"/>
        <v>5469070.999999024</v>
      </c>
      <c r="BA87" s="150">
        <f t="shared" si="37"/>
        <v>5654187.009999156</v>
      </c>
      <c r="BB87" s="150">
        <f t="shared" si="37"/>
        <v>8074986.7299996391</v>
      </c>
      <c r="BC87" s="150">
        <f t="shared" si="37"/>
        <v>3188358.3199994788</v>
      </c>
      <c r="BD87" s="150">
        <f t="shared" si="37"/>
        <v>973355.15999882668</v>
      </c>
      <c r="BE87" s="150">
        <f t="shared" si="37"/>
        <v>-368155.31000104919</v>
      </c>
      <c r="BF87" s="169">
        <f t="shared" si="37"/>
        <v>46100.689998053014</v>
      </c>
    </row>
    <row r="88" spans="1:58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6">
        <v>3897494.8900000099</v>
      </c>
      <c r="Z88" s="508">
        <v>3788522.0300000301</v>
      </c>
      <c r="AA88" s="508">
        <v>4506655.3699999768</v>
      </c>
      <c r="AB88" s="508">
        <v>3996485.6600000788</v>
      </c>
      <c r="AC88" s="508">
        <v>3630100.1200000495</v>
      </c>
      <c r="AD88" s="223">
        <v>4343479.1599999489</v>
      </c>
      <c r="AE88" s="508">
        <v>5243364.8999999473</v>
      </c>
      <c r="AF88" s="223">
        <v>5175551.2499999842</v>
      </c>
      <c r="AG88" s="508">
        <v>5572339.7900000298</v>
      </c>
      <c r="AH88" s="508">
        <v>3910669.0900000101</v>
      </c>
      <c r="AI88" s="223">
        <v>4115516.1100000115</v>
      </c>
      <c r="AJ88" s="508">
        <v>4879610.9099999499</v>
      </c>
      <c r="AK88" s="565">
        <v>5484766.4799999185</v>
      </c>
      <c r="AL88" s="508">
        <v>6055955.3899999764</v>
      </c>
      <c r="AM88" s="508">
        <v>5312083.0900000054</v>
      </c>
      <c r="AN88" s="508"/>
      <c r="AO88" s="508"/>
      <c r="AP88" s="508"/>
      <c r="AQ88" s="508"/>
      <c r="AR88" s="508"/>
      <c r="AS88" s="508"/>
      <c r="AT88" s="508"/>
      <c r="AU88" s="508"/>
      <c r="AV88" s="508"/>
      <c r="AW88" s="327">
        <f t="shared" si="37"/>
        <v>-452596.56999998167</v>
      </c>
      <c r="AX88" s="150">
        <f t="shared" si="37"/>
        <v>166682.89999999618</v>
      </c>
      <c r="AY88" s="150">
        <f t="shared" si="37"/>
        <v>260753.6000000271</v>
      </c>
      <c r="AZ88" s="150">
        <f t="shared" si="37"/>
        <v>392755.70000000112</v>
      </c>
      <c r="BA88" s="150">
        <f t="shared" si="37"/>
        <v>282576.930000016</v>
      </c>
      <c r="BB88" s="150">
        <f t="shared" si="37"/>
        <v>722640.94000001019</v>
      </c>
      <c r="BC88" s="150">
        <f t="shared" si="37"/>
        <v>213742.73999997601</v>
      </c>
      <c r="BD88" s="150">
        <f t="shared" si="37"/>
        <v>7357.9599999976344</v>
      </c>
      <c r="BE88" s="150">
        <f t="shared" si="37"/>
        <v>-140072.34999996284</v>
      </c>
      <c r="BF88" s="169">
        <f t="shared" si="37"/>
        <v>-244352.9000000027</v>
      </c>
    </row>
    <row r="89" spans="1:58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6">
        <v>20475814.859999806</v>
      </c>
      <c r="Z89" s="508">
        <v>21599263.879999738</v>
      </c>
      <c r="AA89" s="508">
        <v>23710743.639998902</v>
      </c>
      <c r="AB89" s="508">
        <v>23084073.159999639</v>
      </c>
      <c r="AC89" s="508">
        <v>21665516.719999615</v>
      </c>
      <c r="AD89" s="223">
        <v>25660208.999999963</v>
      </c>
      <c r="AE89" s="508">
        <v>28088149.529999599</v>
      </c>
      <c r="AF89" s="223">
        <v>29675794.4399992</v>
      </c>
      <c r="AG89" s="508">
        <v>30190445.329999842</v>
      </c>
      <c r="AH89" s="508">
        <v>24812675.949999504</v>
      </c>
      <c r="AI89" s="223">
        <v>24161403.029999848</v>
      </c>
      <c r="AJ89" s="508">
        <v>24578427.389999602</v>
      </c>
      <c r="AK89" s="565">
        <v>27676512.329999331</v>
      </c>
      <c r="AL89" s="508">
        <v>29563167.049999703</v>
      </c>
      <c r="AM89" s="508">
        <v>26850598.869999584</v>
      </c>
      <c r="AN89" s="508"/>
      <c r="AO89" s="508"/>
      <c r="AP89" s="508"/>
      <c r="AQ89" s="508"/>
      <c r="AR89" s="508"/>
      <c r="AS89" s="508"/>
      <c r="AT89" s="508"/>
      <c r="AU89" s="508"/>
      <c r="AV89" s="508"/>
      <c r="AW89" s="327">
        <f t="shared" si="37"/>
        <v>1325166.0799998976</v>
      </c>
      <c r="AX89" s="150">
        <f t="shared" si="37"/>
        <v>-2113360.6900000945</v>
      </c>
      <c r="AY89" s="150">
        <f t="shared" si="37"/>
        <v>-2698138.1199999731</v>
      </c>
      <c r="AZ89" s="150">
        <f t="shared" si="37"/>
        <v>-2683363.2499999776</v>
      </c>
      <c r="BA89" s="150">
        <f t="shared" si="37"/>
        <v>-2047064.8399998471</v>
      </c>
      <c r="BB89" s="150">
        <f t="shared" si="37"/>
        <v>-1941446.6799999811</v>
      </c>
      <c r="BC89" s="150">
        <f t="shared" si="37"/>
        <v>-1800050.429999724</v>
      </c>
      <c r="BD89" s="150">
        <f t="shared" si="37"/>
        <v>-1380872.4799998403</v>
      </c>
      <c r="BE89" s="150">
        <f t="shared" si="37"/>
        <v>-2232012.969999861</v>
      </c>
      <c r="BF89" s="169">
        <f t="shared" si="37"/>
        <v>-2463913.2199999914</v>
      </c>
    </row>
    <row r="90" spans="1:58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6">
        <v>23159269.910000019</v>
      </c>
      <c r="Z90" s="508">
        <v>23580711.150000073</v>
      </c>
      <c r="AA90" s="508">
        <v>24900494.429999977</v>
      </c>
      <c r="AB90" s="508">
        <v>23376309.070000049</v>
      </c>
      <c r="AC90" s="508">
        <v>22443372.759999961</v>
      </c>
      <c r="AD90" s="223">
        <v>27314922.379999992</v>
      </c>
      <c r="AE90" s="508">
        <v>29874898.439999975</v>
      </c>
      <c r="AF90" s="223">
        <v>28465516.630000062</v>
      </c>
      <c r="AG90" s="508">
        <v>30497891.450000044</v>
      </c>
      <c r="AH90" s="508">
        <v>26194754.400000054</v>
      </c>
      <c r="AI90" s="223">
        <v>24705343.619999997</v>
      </c>
      <c r="AJ90" s="508">
        <v>25017678.859999962</v>
      </c>
      <c r="AK90" s="565">
        <v>25898943.449999947</v>
      </c>
      <c r="AL90" s="508">
        <v>25129870.909999993</v>
      </c>
      <c r="AM90" s="508">
        <v>24598717.879999995</v>
      </c>
      <c r="AN90" s="508"/>
      <c r="AO90" s="508"/>
      <c r="AP90" s="508"/>
      <c r="AQ90" s="508"/>
      <c r="AR90" s="508"/>
      <c r="AS90" s="508"/>
      <c r="AT90" s="508"/>
      <c r="AU90" s="508"/>
      <c r="AV90" s="508"/>
      <c r="AW90" s="327">
        <f t="shared" si="37"/>
        <v>1355785.3999999799</v>
      </c>
      <c r="AX90" s="150">
        <f t="shared" si="37"/>
        <v>-396287.15000002086</v>
      </c>
      <c r="AY90" s="150">
        <f t="shared" si="37"/>
        <v>-2036083.3400000073</v>
      </c>
      <c r="AZ90" s="150">
        <f t="shared" si="37"/>
        <v>-816116.37999999896</v>
      </c>
      <c r="BA90" s="150">
        <f t="shared" si="37"/>
        <v>-689962.22999998555</v>
      </c>
      <c r="BB90" s="150">
        <f t="shared" si="37"/>
        <v>90292.499999992549</v>
      </c>
      <c r="BC90" s="150">
        <f t="shared" si="37"/>
        <v>280197.82999998331</v>
      </c>
      <c r="BD90" s="150">
        <f t="shared" si="37"/>
        <v>543940.30999998003</v>
      </c>
      <c r="BE90" s="150">
        <f t="shared" si="37"/>
        <v>689281.86999996752</v>
      </c>
      <c r="BF90" s="169">
        <f t="shared" si="37"/>
        <v>-1037914.6500000581</v>
      </c>
    </row>
    <row r="91" spans="1:58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6">
        <v>248106.04000000062</v>
      </c>
      <c r="Z91" s="508">
        <v>212701.33999999971</v>
      </c>
      <c r="AA91" s="508">
        <v>211647.77000000034</v>
      </c>
      <c r="AB91" s="508">
        <v>185226.61999999988</v>
      </c>
      <c r="AC91" s="508">
        <v>171197.34000000014</v>
      </c>
      <c r="AD91" s="223">
        <v>161544.83999999988</v>
      </c>
      <c r="AE91" s="508">
        <v>168092.54000000004</v>
      </c>
      <c r="AF91" s="223">
        <v>183510.21000000002</v>
      </c>
      <c r="AG91" s="508">
        <v>203405.91999999961</v>
      </c>
      <c r="AH91" s="508">
        <v>233860.2999999999</v>
      </c>
      <c r="AI91" s="223">
        <v>247722.55999999924</v>
      </c>
      <c r="AJ91" s="508">
        <v>265845.74000000017</v>
      </c>
      <c r="AK91" s="565">
        <v>251838.11000000013</v>
      </c>
      <c r="AL91" s="508">
        <v>218810.67000000025</v>
      </c>
      <c r="AM91" s="508">
        <v>214986.87000000052</v>
      </c>
      <c r="AN91" s="508"/>
      <c r="AO91" s="508"/>
      <c r="AP91" s="508"/>
      <c r="AQ91" s="508"/>
      <c r="AR91" s="508"/>
      <c r="AS91" s="508"/>
      <c r="AT91" s="508"/>
      <c r="AU91" s="508"/>
      <c r="AV91" s="508"/>
      <c r="AW91" s="327">
        <f t="shared" si="37"/>
        <v>44230.679999999964</v>
      </c>
      <c r="AX91" s="150">
        <f t="shared" si="37"/>
        <v>-1338.3000000000466</v>
      </c>
      <c r="AY91" s="150">
        <f t="shared" si="37"/>
        <v>-6483.9400000001187</v>
      </c>
      <c r="AZ91" s="150">
        <f t="shared" si="37"/>
        <v>-3482.9000000000233</v>
      </c>
      <c r="BA91" s="150">
        <f t="shared" si="37"/>
        <v>-5240.5299999999988</v>
      </c>
      <c r="BB91" s="150">
        <f t="shared" si="37"/>
        <v>6670.9899999999616</v>
      </c>
      <c r="BC91" s="150">
        <f t="shared" si="37"/>
        <v>-9814.6299999999756</v>
      </c>
      <c r="BD91" s="150">
        <f t="shared" si="37"/>
        <v>11066.889999999839</v>
      </c>
      <c r="BE91" s="150">
        <f t="shared" si="37"/>
        <v>6916.5899999997055</v>
      </c>
      <c r="BF91" s="169">
        <f t="shared" si="37"/>
        <v>22031.80000000025</v>
      </c>
    </row>
    <row r="92" spans="1:58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6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38">SUM(AI87:AI91)</f>
        <v>90588517.039998859</v>
      </c>
      <c r="AJ92" s="283">
        <v>96587917.19000037</v>
      </c>
      <c r="AK92" s="568">
        <v>110174570.37000127</v>
      </c>
      <c r="AL92" s="283">
        <v>113348304.70000376</v>
      </c>
      <c r="AM92" s="280">
        <f t="shared" ref="AM92" si="39">SUM(AM87:AM91)</f>
        <v>102971051.67000097</v>
      </c>
      <c r="AN92" s="283"/>
      <c r="AO92" s="283"/>
      <c r="AP92" s="283"/>
      <c r="AQ92" s="283"/>
      <c r="AR92" s="283"/>
      <c r="AS92" s="283"/>
      <c r="AT92" s="283"/>
      <c r="AU92" s="283"/>
      <c r="AV92" s="283"/>
      <c r="AW92" s="329">
        <f t="shared" si="37"/>
        <v>810992.80999720097</v>
      </c>
      <c r="AX92" s="159">
        <f t="shared" si="37"/>
        <v>1365589.989997983</v>
      </c>
      <c r="AY92" s="159">
        <f t="shared" si="37"/>
        <v>-252477.86000190675</v>
      </c>
      <c r="AZ92" s="159">
        <f t="shared" si="37"/>
        <v>2358864.1699990481</v>
      </c>
      <c r="BA92" s="159">
        <f t="shared" si="37"/>
        <v>3194496.339999333</v>
      </c>
      <c r="BB92" s="159">
        <f t="shared" si="37"/>
        <v>6953144.4799996465</v>
      </c>
      <c r="BC92" s="159">
        <f t="shared" si="37"/>
        <v>1872433.8299997151</v>
      </c>
      <c r="BD92" s="159">
        <f t="shared" si="37"/>
        <v>154847.8399989754</v>
      </c>
      <c r="BE92" s="159">
        <f t="shared" si="37"/>
        <v>-2044042.1700009108</v>
      </c>
      <c r="BF92" s="173">
        <f t="shared" si="37"/>
        <v>-3678048.2800020128</v>
      </c>
    </row>
    <row r="93" spans="1:58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5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568"/>
      <c r="AL93" s="283"/>
      <c r="AM93" s="282"/>
      <c r="AN93" s="283"/>
      <c r="AO93" s="283"/>
      <c r="AP93" s="283"/>
      <c r="AQ93" s="283"/>
      <c r="AR93" s="283"/>
      <c r="AS93" s="283"/>
      <c r="AT93" s="283"/>
      <c r="AU93" s="283"/>
      <c r="AV93" s="283"/>
      <c r="AW93" s="327"/>
      <c r="AX93" s="150"/>
      <c r="AY93" s="150"/>
      <c r="AZ93" s="150"/>
      <c r="BA93" s="150"/>
      <c r="BB93" s="150"/>
      <c r="BC93" s="150"/>
      <c r="BD93" s="150"/>
      <c r="BE93" s="150"/>
      <c r="BF93" s="169"/>
    </row>
    <row r="94" spans="1:58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40">+AI80+AI87</f>
        <v>114405517.76999898</v>
      </c>
      <c r="AJ94" s="283">
        <v>126963372.25000086</v>
      </c>
      <c r="AK94" s="568">
        <v>154573643.2700021</v>
      </c>
      <c r="AL94" s="283">
        <v>165842912.22000408</v>
      </c>
      <c r="AM94" s="283">
        <f t="shared" ref="AM94:AM98" si="41">+AM80+AM87</f>
        <v>140826719.69000137</v>
      </c>
      <c r="AN94" s="283"/>
      <c r="AO94" s="283"/>
      <c r="AP94" s="283"/>
      <c r="AQ94" s="283"/>
      <c r="AR94" s="283"/>
      <c r="AS94" s="283"/>
      <c r="AT94" s="283"/>
      <c r="AU94" s="283"/>
      <c r="AV94" s="283"/>
      <c r="AW94" s="329">
        <f t="shared" ref="AW94:BF99" si="42">O94-C94</f>
        <v>-15638360.630002692</v>
      </c>
      <c r="AX94" s="159">
        <f t="shared" si="42"/>
        <v>9520536.2399981171</v>
      </c>
      <c r="AY94" s="159">
        <f t="shared" si="42"/>
        <v>-20133216.67000255</v>
      </c>
      <c r="AZ94" s="159">
        <f t="shared" si="42"/>
        <v>15096262.569999024</v>
      </c>
      <c r="BA94" s="159">
        <f t="shared" si="42"/>
        <v>14551884.379999161</v>
      </c>
      <c r="BB94" s="159">
        <f t="shared" si="42"/>
        <v>25354159.379999667</v>
      </c>
      <c r="BC94" s="159">
        <f t="shared" si="42"/>
        <v>11987272.699999511</v>
      </c>
      <c r="BD94" s="159">
        <f t="shared" si="42"/>
        <v>5740942.9199988395</v>
      </c>
      <c r="BE94" s="159">
        <f t="shared" si="42"/>
        <v>1576107.5999989659</v>
      </c>
      <c r="BF94" s="173">
        <f t="shared" si="42"/>
        <v>5923709.5399980396</v>
      </c>
    </row>
    <row r="95" spans="1:58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40"/>
        <v>6813142.7200000118</v>
      </c>
      <c r="AJ95" s="283">
        <v>7932699.8399999496</v>
      </c>
      <c r="AK95" s="568">
        <v>9206947.9699999187</v>
      </c>
      <c r="AL95" s="283">
        <v>10434578.539999977</v>
      </c>
      <c r="AM95" s="283">
        <f t="shared" si="41"/>
        <v>8981585.2400000058</v>
      </c>
      <c r="AN95" s="283"/>
      <c r="AO95" s="283"/>
      <c r="AP95" s="283"/>
      <c r="AQ95" s="283"/>
      <c r="AR95" s="283"/>
      <c r="AS95" s="283"/>
      <c r="AT95" s="283"/>
      <c r="AU95" s="283"/>
      <c r="AV95" s="283"/>
      <c r="AW95" s="329">
        <f t="shared" si="42"/>
        <v>-956110.20999998134</v>
      </c>
      <c r="AX95" s="159">
        <f t="shared" si="42"/>
        <v>304621.07999999542</v>
      </c>
      <c r="AY95" s="159">
        <f t="shared" si="42"/>
        <v>-2667917.0699999905</v>
      </c>
      <c r="AZ95" s="159">
        <f t="shared" si="42"/>
        <v>846413.52000000142</v>
      </c>
      <c r="BA95" s="159">
        <f t="shared" si="42"/>
        <v>763345.35000001453</v>
      </c>
      <c r="BB95" s="159">
        <f t="shared" si="42"/>
        <v>1567511.8200000096</v>
      </c>
      <c r="BC95" s="159">
        <f t="shared" si="42"/>
        <v>814611.56999997515</v>
      </c>
      <c r="BD95" s="159">
        <f t="shared" si="42"/>
        <v>456011.26999999769</v>
      </c>
      <c r="BE95" s="159">
        <f t="shared" si="42"/>
        <v>197353.42000003811</v>
      </c>
      <c r="BF95" s="173">
        <f t="shared" si="42"/>
        <v>222655.41999999806</v>
      </c>
    </row>
    <row r="96" spans="1:58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40"/>
        <v>59756720.369999841</v>
      </c>
      <c r="AJ96" s="283">
        <v>60600788.379999593</v>
      </c>
      <c r="AK96" s="568">
        <v>68727738.849999323</v>
      </c>
      <c r="AL96" s="283">
        <v>75683784.709999695</v>
      </c>
      <c r="AM96" s="283">
        <f t="shared" si="41"/>
        <v>69944137.119999602</v>
      </c>
      <c r="AN96" s="283"/>
      <c r="AO96" s="283"/>
      <c r="AP96" s="283"/>
      <c r="AQ96" s="283"/>
      <c r="AR96" s="283"/>
      <c r="AS96" s="283"/>
      <c r="AT96" s="283"/>
      <c r="AU96" s="283"/>
      <c r="AV96" s="283"/>
      <c r="AW96" s="329">
        <f t="shared" si="42"/>
        <v>-5531592.0500001088</v>
      </c>
      <c r="AX96" s="159">
        <f t="shared" si="42"/>
        <v>-10924307.700000107</v>
      </c>
      <c r="AY96" s="159">
        <f t="shared" si="42"/>
        <v>-27659542.659999974</v>
      </c>
      <c r="AZ96" s="159">
        <f t="shared" si="42"/>
        <v>-11023752.779999971</v>
      </c>
      <c r="BA96" s="159">
        <f t="shared" si="42"/>
        <v>-9140597.6999998391</v>
      </c>
      <c r="BB96" s="159">
        <f t="shared" si="42"/>
        <v>-9393334.3199999779</v>
      </c>
      <c r="BC96" s="159">
        <f t="shared" si="42"/>
        <v>-8380447.0299997181</v>
      </c>
      <c r="BD96" s="159">
        <f t="shared" si="42"/>
        <v>-4102500.0299998522</v>
      </c>
      <c r="BE96" s="159">
        <f t="shared" si="42"/>
        <v>-7567629.9699998498</v>
      </c>
      <c r="BF96" s="173">
        <f t="shared" si="42"/>
        <v>-6335569.9199999869</v>
      </c>
    </row>
    <row r="97" spans="1:58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40"/>
        <v>78637822.459999993</v>
      </c>
      <c r="AJ97" s="283">
        <v>78716623.099999964</v>
      </c>
      <c r="AK97" s="568">
        <v>87629659.529999942</v>
      </c>
      <c r="AL97" s="283">
        <v>88132129.299999982</v>
      </c>
      <c r="AM97" s="283">
        <f t="shared" si="41"/>
        <v>83650791.099999994</v>
      </c>
      <c r="AN97" s="283"/>
      <c r="AO97" s="283"/>
      <c r="AP97" s="283"/>
      <c r="AQ97" s="283"/>
      <c r="AR97" s="283"/>
      <c r="AS97" s="283"/>
      <c r="AT97" s="283"/>
      <c r="AU97" s="283"/>
      <c r="AV97" s="283"/>
      <c r="AW97" s="329">
        <f t="shared" si="42"/>
        <v>-6181582.4900000095</v>
      </c>
      <c r="AX97" s="159">
        <f t="shared" si="42"/>
        <v>-9577650.530000031</v>
      </c>
      <c r="AY97" s="159">
        <f t="shared" si="42"/>
        <v>-29752907.659999996</v>
      </c>
      <c r="AZ97" s="159">
        <f t="shared" si="42"/>
        <v>-7352586.6899999976</v>
      </c>
      <c r="BA97" s="159">
        <f t="shared" si="42"/>
        <v>-8016281.6699999869</v>
      </c>
      <c r="BB97" s="159">
        <f t="shared" si="42"/>
        <v>-6926896.3500000089</v>
      </c>
      <c r="BC97" s="159">
        <f t="shared" si="42"/>
        <v>-5499398.3900000006</v>
      </c>
      <c r="BD97" s="159">
        <f t="shared" si="42"/>
        <v>-6831236.4700000286</v>
      </c>
      <c r="BE97" s="159">
        <f t="shared" si="42"/>
        <v>-4766986.7500000298</v>
      </c>
      <c r="BF97" s="173">
        <f t="shared" si="42"/>
        <v>-7709857.7200000584</v>
      </c>
    </row>
    <row r="98" spans="1:58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40"/>
        <v>1258073.9699999993</v>
      </c>
      <c r="AJ98" s="283">
        <v>1334168.42</v>
      </c>
      <c r="AK98" s="568">
        <v>1467698.05</v>
      </c>
      <c r="AL98" s="283">
        <v>1345661.5700000003</v>
      </c>
      <c r="AM98" s="283">
        <f t="shared" si="41"/>
        <v>1254500.6000000003</v>
      </c>
      <c r="AN98" s="283"/>
      <c r="AO98" s="283"/>
      <c r="AP98" s="283"/>
      <c r="AQ98" s="283"/>
      <c r="AR98" s="283"/>
      <c r="AS98" s="283"/>
      <c r="AT98" s="283"/>
      <c r="AU98" s="283"/>
      <c r="AV98" s="283"/>
      <c r="AW98" s="329">
        <f t="shared" si="42"/>
        <v>-82498.949999999953</v>
      </c>
      <c r="AX98" s="159">
        <f t="shared" si="42"/>
        <v>-126070.43000000005</v>
      </c>
      <c r="AY98" s="159">
        <f t="shared" si="42"/>
        <v>-325838.89000000013</v>
      </c>
      <c r="AZ98" s="159">
        <f t="shared" si="42"/>
        <v>-89948.520000000135</v>
      </c>
      <c r="BA98" s="159">
        <f t="shared" si="42"/>
        <v>-88635.530000000144</v>
      </c>
      <c r="BB98" s="159">
        <f t="shared" si="42"/>
        <v>-65936.529999999912</v>
      </c>
      <c r="BC98" s="159">
        <f t="shared" si="42"/>
        <v>-182275.41000000003</v>
      </c>
      <c r="BD98" s="159">
        <f t="shared" si="42"/>
        <v>-170096.69999999995</v>
      </c>
      <c r="BE98" s="159">
        <f t="shared" si="42"/>
        <v>-44323.110000000102</v>
      </c>
      <c r="BF98" s="173">
        <f t="shared" si="42"/>
        <v>-17155.409999999683</v>
      </c>
    </row>
    <row r="99" spans="1:58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43">SUM(AI94:AI98)</f>
        <v>260871277.2899988</v>
      </c>
      <c r="AJ99" s="398">
        <v>275547651.99000037</v>
      </c>
      <c r="AK99" s="567">
        <v>321605687.67000133</v>
      </c>
      <c r="AL99" s="398">
        <v>341439066.34000367</v>
      </c>
      <c r="AM99" s="398">
        <f t="shared" ref="AM99" si="44">SUM(AM94:AM98)</f>
        <v>304657733.75000095</v>
      </c>
      <c r="AN99" s="398"/>
      <c r="AO99" s="398"/>
      <c r="AP99" s="398"/>
      <c r="AQ99" s="398"/>
      <c r="AR99" s="398"/>
      <c r="AS99" s="398"/>
      <c r="AT99" s="398"/>
      <c r="AU99" s="398"/>
      <c r="AV99" s="398"/>
      <c r="AW99" s="328">
        <f t="shared" si="42"/>
        <v>-28390144.330002755</v>
      </c>
      <c r="AX99" s="158">
        <f t="shared" si="42"/>
        <v>-10802871.34000206</v>
      </c>
      <c r="AY99" s="158">
        <f t="shared" si="42"/>
        <v>-80539422.950002491</v>
      </c>
      <c r="AZ99" s="158">
        <f t="shared" si="42"/>
        <v>-2523611.9000009298</v>
      </c>
      <c r="BA99" s="158">
        <f t="shared" si="42"/>
        <v>-1930285.1700006723</v>
      </c>
      <c r="BB99" s="158">
        <f t="shared" si="42"/>
        <v>10535503.999999642</v>
      </c>
      <c r="BC99" s="158">
        <f t="shared" si="42"/>
        <v>-1260236.5600002408</v>
      </c>
      <c r="BD99" s="158">
        <f t="shared" si="42"/>
        <v>-4906879.0100010633</v>
      </c>
      <c r="BE99" s="158">
        <f t="shared" si="42"/>
        <v>-10605478.810000837</v>
      </c>
      <c r="BF99" s="171">
        <f t="shared" si="42"/>
        <v>-35434940.840001345</v>
      </c>
    </row>
    <row r="100" spans="1:58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501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296"/>
      <c r="AX100" s="75"/>
      <c r="AY100" s="76"/>
      <c r="AZ100" s="76"/>
      <c r="BA100" s="76"/>
      <c r="BB100" s="76"/>
      <c r="BC100" s="76"/>
      <c r="BD100" s="76"/>
      <c r="BE100" s="76"/>
      <c r="BF100" s="330"/>
    </row>
    <row r="101" spans="1:58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71">
        <v>133867854.97</v>
      </c>
      <c r="AK101" s="448">
        <v>148583679.90000001</v>
      </c>
      <c r="AL101" s="71">
        <v>151672090.59</v>
      </c>
      <c r="AM101" s="71">
        <v>172743032.90000001</v>
      </c>
      <c r="AN101" s="71"/>
      <c r="AO101" s="71"/>
      <c r="AP101" s="71"/>
      <c r="AQ101" s="71"/>
      <c r="AR101" s="71"/>
      <c r="AS101" s="71"/>
      <c r="AT101" s="71"/>
      <c r="AU101" s="71"/>
      <c r="AV101" s="71"/>
      <c r="AW101" s="261">
        <f t="shared" ref="AW101:BF106" si="45">O101-C101</f>
        <v>-11374409.450000048</v>
      </c>
      <c r="AX101" s="66">
        <f t="shared" si="45"/>
        <v>-14485316.840000033</v>
      </c>
      <c r="AY101" s="66">
        <f t="shared" si="45"/>
        <v>-7526669.3799999654</v>
      </c>
      <c r="AZ101" s="66">
        <f t="shared" si="45"/>
        <v>18001567.350000024</v>
      </c>
      <c r="BA101" s="66">
        <f t="shared" si="45"/>
        <v>11712466.469999954</v>
      </c>
      <c r="BB101" s="66">
        <f t="shared" si="45"/>
        <v>6100677.0800000429</v>
      </c>
      <c r="BC101" s="66">
        <f t="shared" si="45"/>
        <v>17508767.349999934</v>
      </c>
      <c r="BD101" s="66">
        <f t="shared" si="45"/>
        <v>-1951419.5399999917</v>
      </c>
      <c r="BE101" s="66">
        <f t="shared" si="45"/>
        <v>-3498501.3199999928</v>
      </c>
      <c r="BF101" s="106">
        <f t="shared" si="45"/>
        <v>995663.40999996662</v>
      </c>
    </row>
    <row r="102" spans="1:58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448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261">
        <f t="shared" si="45"/>
        <v>0</v>
      </c>
      <c r="AX102" s="66">
        <f t="shared" si="45"/>
        <v>0</v>
      </c>
      <c r="AY102" s="66">
        <f t="shared" si="45"/>
        <v>0</v>
      </c>
      <c r="AZ102" s="66">
        <f t="shared" si="45"/>
        <v>0</v>
      </c>
      <c r="BA102" s="66">
        <f t="shared" si="45"/>
        <v>0</v>
      </c>
      <c r="BB102" s="66">
        <f t="shared" si="45"/>
        <v>0</v>
      </c>
      <c r="BC102" s="66">
        <f t="shared" si="45"/>
        <v>0</v>
      </c>
      <c r="BD102" s="66">
        <f t="shared" si="45"/>
        <v>0</v>
      </c>
      <c r="BE102" s="66">
        <f t="shared" si="45"/>
        <v>0</v>
      </c>
      <c r="BF102" s="106">
        <f t="shared" si="45"/>
        <v>0</v>
      </c>
    </row>
    <row r="103" spans="1:58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71">
        <v>157666446.05000001</v>
      </c>
      <c r="AK103" s="448">
        <v>131108119.63000001</v>
      </c>
      <c r="AL103" s="71">
        <v>139753359.62</v>
      </c>
      <c r="AM103" s="71">
        <v>183450174.27999997</v>
      </c>
      <c r="AN103" s="71"/>
      <c r="AO103" s="71"/>
      <c r="AP103" s="71"/>
      <c r="AQ103" s="71"/>
      <c r="AR103" s="71"/>
      <c r="AS103" s="71"/>
      <c r="AT103" s="71"/>
      <c r="AU103" s="71"/>
      <c r="AV103" s="71"/>
      <c r="AW103" s="261">
        <f t="shared" si="45"/>
        <v>-26994514.850000009</v>
      </c>
      <c r="AX103" s="66">
        <f t="shared" si="45"/>
        <v>-24100657.630000025</v>
      </c>
      <c r="AY103" s="66">
        <f t="shared" si="45"/>
        <v>-22364775.469999999</v>
      </c>
      <c r="AZ103" s="66">
        <f t="shared" si="45"/>
        <v>-1575262.8100000024</v>
      </c>
      <c r="BA103" s="66">
        <f t="shared" si="45"/>
        <v>-23072265.969999999</v>
      </c>
      <c r="BB103" s="66">
        <f t="shared" si="45"/>
        <v>-19553925.639999986</v>
      </c>
      <c r="BC103" s="66">
        <f t="shared" si="45"/>
        <v>-6508738.0400000215</v>
      </c>
      <c r="BD103" s="66">
        <f t="shared" si="45"/>
        <v>-55575284.569999993</v>
      </c>
      <c r="BE103" s="66">
        <f t="shared" si="45"/>
        <v>-9996290.6899999827</v>
      </c>
      <c r="BF103" s="106">
        <f t="shared" si="45"/>
        <v>-15028456.590000004</v>
      </c>
    </row>
    <row r="104" spans="1:58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448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261">
        <f t="shared" si="45"/>
        <v>0</v>
      </c>
      <c r="AX104" s="66">
        <f t="shared" si="45"/>
        <v>0</v>
      </c>
      <c r="AY104" s="66">
        <f t="shared" si="45"/>
        <v>0</v>
      </c>
      <c r="AZ104" s="66">
        <f t="shared" si="45"/>
        <v>0</v>
      </c>
      <c r="BA104" s="66">
        <f t="shared" si="45"/>
        <v>0</v>
      </c>
      <c r="BB104" s="66">
        <f t="shared" si="45"/>
        <v>0</v>
      </c>
      <c r="BC104" s="66">
        <f t="shared" si="45"/>
        <v>0</v>
      </c>
      <c r="BD104" s="66">
        <f t="shared" si="45"/>
        <v>0</v>
      </c>
      <c r="BE104" s="66">
        <f t="shared" si="45"/>
        <v>0</v>
      </c>
      <c r="BF104" s="106">
        <f t="shared" si="45"/>
        <v>0</v>
      </c>
    </row>
    <row r="105" spans="1:58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71">
        <v>473797.39</v>
      </c>
      <c r="AK105" s="448">
        <v>368227.65</v>
      </c>
      <c r="AL105" s="71">
        <v>429078.93</v>
      </c>
      <c r="AM105" s="71">
        <v>511537.42</v>
      </c>
      <c r="AN105" s="71"/>
      <c r="AO105" s="71"/>
      <c r="AP105" s="71"/>
      <c r="AQ105" s="71"/>
      <c r="AR105" s="71"/>
      <c r="AS105" s="71"/>
      <c r="AT105" s="71"/>
      <c r="AU105" s="71"/>
      <c r="AV105" s="71"/>
      <c r="AW105" s="261">
        <f t="shared" si="45"/>
        <v>-59641.080000000016</v>
      </c>
      <c r="AX105" s="66">
        <f t="shared" si="45"/>
        <v>-45611.400000000023</v>
      </c>
      <c r="AY105" s="66">
        <f t="shared" si="45"/>
        <v>-9184.8500000000349</v>
      </c>
      <c r="AZ105" s="66">
        <f t="shared" si="45"/>
        <v>20737.100000000035</v>
      </c>
      <c r="BA105" s="66">
        <f t="shared" si="45"/>
        <v>16570.589999999967</v>
      </c>
      <c r="BB105" s="66">
        <f t="shared" si="45"/>
        <v>-32468.780000000028</v>
      </c>
      <c r="BC105" s="66">
        <f t="shared" si="45"/>
        <v>18045.5</v>
      </c>
      <c r="BD105" s="66">
        <f t="shared" si="45"/>
        <v>-24675.119999999937</v>
      </c>
      <c r="BE105" s="66">
        <f t="shared" si="45"/>
        <v>-2095.9400000000605</v>
      </c>
      <c r="BF105" s="106">
        <f t="shared" si="45"/>
        <v>-7806.5899999999674</v>
      </c>
    </row>
    <row r="106" spans="1:58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46">SUM(Q101:Q105)</f>
        <v>233533063</v>
      </c>
      <c r="R106" s="78">
        <f t="shared" si="46"/>
        <v>242576299</v>
      </c>
      <c r="S106" s="78">
        <f t="shared" si="46"/>
        <v>281981578</v>
      </c>
      <c r="T106" s="78">
        <f t="shared" si="46"/>
        <v>331986701.02000004</v>
      </c>
      <c r="U106" s="78">
        <f t="shared" si="46"/>
        <v>337438901</v>
      </c>
      <c r="V106" s="78">
        <f t="shared" si="46"/>
        <v>249322163</v>
      </c>
      <c r="W106" s="78">
        <f t="shared" si="46"/>
        <v>222172359</v>
      </c>
      <c r="X106" s="78">
        <f t="shared" si="46"/>
        <v>237187811</v>
      </c>
      <c r="Y106" s="298">
        <f t="shared" ref="Y106:AM106" si="47">SUM(Y101:Y105)</f>
        <v>247509487</v>
      </c>
      <c r="Z106" s="78">
        <f t="shared" si="47"/>
        <v>259104873</v>
      </c>
      <c r="AA106" s="78">
        <f t="shared" si="47"/>
        <v>325862098</v>
      </c>
      <c r="AB106" s="78">
        <f t="shared" si="47"/>
        <v>259108794</v>
      </c>
      <c r="AC106" s="78">
        <f t="shared" si="47"/>
        <v>236301268</v>
      </c>
      <c r="AD106" s="78">
        <f t="shared" si="47"/>
        <v>268373430</v>
      </c>
      <c r="AE106" s="78">
        <f t="shared" si="47"/>
        <v>317901668.41000003</v>
      </c>
      <c r="AF106" s="78">
        <f t="shared" si="47"/>
        <v>370945028.46000004</v>
      </c>
      <c r="AG106" s="78">
        <f t="shared" si="47"/>
        <v>356492521.67999995</v>
      </c>
      <c r="AH106" s="78">
        <f t="shared" si="47"/>
        <v>339223961.62</v>
      </c>
      <c r="AI106" s="78">
        <f t="shared" si="47"/>
        <v>274935943.99000001</v>
      </c>
      <c r="AJ106" s="78">
        <f t="shared" si="47"/>
        <v>292008098.40999997</v>
      </c>
      <c r="AK106" s="298">
        <f t="shared" si="47"/>
        <v>280060027.18000001</v>
      </c>
      <c r="AL106" s="78">
        <f t="shared" si="47"/>
        <v>291854529.14000005</v>
      </c>
      <c r="AM106" s="78">
        <f t="shared" si="47"/>
        <v>356704744.59999996</v>
      </c>
      <c r="AN106" s="78"/>
      <c r="AO106" s="78"/>
      <c r="AP106" s="78"/>
      <c r="AQ106" s="78"/>
      <c r="AR106" s="78"/>
      <c r="AS106" s="78"/>
      <c r="AT106" s="78"/>
      <c r="AU106" s="78"/>
      <c r="AV106" s="78"/>
      <c r="AW106" s="298">
        <f t="shared" si="45"/>
        <v>-38428565.380000055</v>
      </c>
      <c r="AX106" s="60">
        <f t="shared" si="45"/>
        <v>-38631585.870000005</v>
      </c>
      <c r="AY106" s="59">
        <f t="shared" si="45"/>
        <v>-29900629.699999958</v>
      </c>
      <c r="AZ106" s="59">
        <f t="shared" si="45"/>
        <v>16447041.640000015</v>
      </c>
      <c r="BA106" s="59">
        <f t="shared" si="45"/>
        <v>-11343228.910000086</v>
      </c>
      <c r="BB106" s="59">
        <f t="shared" si="45"/>
        <v>-13485717.339999914</v>
      </c>
      <c r="BC106" s="59">
        <f t="shared" si="45"/>
        <v>11018074.809999943</v>
      </c>
      <c r="BD106" s="59">
        <f t="shared" si="45"/>
        <v>-57551379.230000019</v>
      </c>
      <c r="BE106" s="59">
        <f t="shared" si="45"/>
        <v>-13496887.949999988</v>
      </c>
      <c r="BF106" s="107">
        <f t="shared" si="45"/>
        <v>-14040599.770000041</v>
      </c>
    </row>
    <row r="107" spans="1:58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502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299"/>
      <c r="AX107" s="82"/>
      <c r="AY107" s="83"/>
      <c r="AZ107" s="83"/>
      <c r="BA107" s="83"/>
      <c r="BB107" s="83"/>
      <c r="BC107" s="83"/>
      <c r="BD107" s="83"/>
      <c r="BE107" s="83"/>
      <c r="BF107" s="331"/>
    </row>
    <row r="108" spans="1:58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61">
        <v>899588</v>
      </c>
      <c r="AK108" s="503">
        <v>897933</v>
      </c>
      <c r="AL108" s="361">
        <v>843905</v>
      </c>
      <c r="AM108" s="361">
        <v>917997</v>
      </c>
      <c r="AN108" s="361"/>
      <c r="AO108" s="361"/>
      <c r="AP108" s="361"/>
      <c r="AQ108" s="361"/>
      <c r="AR108" s="361"/>
      <c r="AS108" s="361"/>
      <c r="AT108" s="361"/>
      <c r="AU108" s="361"/>
      <c r="AV108" s="361"/>
      <c r="AW108" s="300">
        <f t="shared" ref="AW108:BF113" si="48">O108-C108</f>
        <v>12316</v>
      </c>
      <c r="AX108" s="86">
        <f t="shared" si="48"/>
        <v>-9807</v>
      </c>
      <c r="AY108" s="86">
        <f t="shared" si="48"/>
        <v>-42011</v>
      </c>
      <c r="AZ108" s="86">
        <f t="shared" si="48"/>
        <v>58484</v>
      </c>
      <c r="BA108" s="86">
        <f t="shared" si="48"/>
        <v>-15769</v>
      </c>
      <c r="BB108" s="86">
        <f t="shared" si="48"/>
        <v>-18138</v>
      </c>
      <c r="BC108" s="86">
        <f t="shared" si="48"/>
        <v>8406</v>
      </c>
      <c r="BD108" s="86">
        <f t="shared" si="48"/>
        <v>-31422</v>
      </c>
      <c r="BE108" s="86">
        <f t="shared" si="48"/>
        <v>-51542</v>
      </c>
      <c r="BF108" s="332">
        <f t="shared" si="48"/>
        <v>-14536</v>
      </c>
    </row>
    <row r="109" spans="1:58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503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300">
        <f t="shared" si="48"/>
        <v>0</v>
      </c>
      <c r="AX109" s="86">
        <f t="shared" si="48"/>
        <v>0</v>
      </c>
      <c r="AY109" s="86">
        <f t="shared" si="48"/>
        <v>0</v>
      </c>
      <c r="AZ109" s="86">
        <f t="shared" si="48"/>
        <v>0</v>
      </c>
      <c r="BA109" s="86">
        <f t="shared" si="48"/>
        <v>0</v>
      </c>
      <c r="BB109" s="86">
        <f t="shared" si="48"/>
        <v>0</v>
      </c>
      <c r="BC109" s="86">
        <f t="shared" si="48"/>
        <v>0</v>
      </c>
      <c r="BD109" s="86">
        <f t="shared" si="48"/>
        <v>0</v>
      </c>
      <c r="BE109" s="86">
        <f t="shared" si="48"/>
        <v>0</v>
      </c>
      <c r="BF109" s="332">
        <f t="shared" si="48"/>
        <v>0</v>
      </c>
    </row>
    <row r="110" spans="1:58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61">
        <v>156869</v>
      </c>
      <c r="AK110" s="503">
        <v>153779</v>
      </c>
      <c r="AL110" s="361">
        <v>149478</v>
      </c>
      <c r="AM110" s="361">
        <v>161119</v>
      </c>
      <c r="AN110" s="361"/>
      <c r="AO110" s="361"/>
      <c r="AP110" s="361"/>
      <c r="AQ110" s="361"/>
      <c r="AR110" s="361"/>
      <c r="AS110" s="361"/>
      <c r="AT110" s="361"/>
      <c r="AU110" s="361"/>
      <c r="AV110" s="361"/>
      <c r="AW110" s="300">
        <f t="shared" si="48"/>
        <v>-7650</v>
      </c>
      <c r="AX110" s="86">
        <f t="shared" si="48"/>
        <v>-11447</v>
      </c>
      <c r="AY110" s="86">
        <f t="shared" si="48"/>
        <v>-12539</v>
      </c>
      <c r="AZ110" s="86">
        <f t="shared" si="48"/>
        <v>-2143</v>
      </c>
      <c r="BA110" s="86">
        <f t="shared" si="48"/>
        <v>-7706</v>
      </c>
      <c r="BB110" s="86">
        <f t="shared" si="48"/>
        <v>-9677</v>
      </c>
      <c r="BC110" s="86">
        <f t="shared" si="48"/>
        <v>-277</v>
      </c>
      <c r="BD110" s="86">
        <f t="shared" si="48"/>
        <v>-7681</v>
      </c>
      <c r="BE110" s="86">
        <f t="shared" si="48"/>
        <v>-6766</v>
      </c>
      <c r="BF110" s="332">
        <f t="shared" si="48"/>
        <v>-8493</v>
      </c>
    </row>
    <row r="111" spans="1:58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503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00">
        <f t="shared" si="48"/>
        <v>0</v>
      </c>
      <c r="AX111" s="86">
        <f t="shared" si="48"/>
        <v>0</v>
      </c>
      <c r="AY111" s="86">
        <f t="shared" si="48"/>
        <v>0</v>
      </c>
      <c r="AZ111" s="86">
        <f t="shared" si="48"/>
        <v>0</v>
      </c>
      <c r="BA111" s="86">
        <f t="shared" si="48"/>
        <v>0</v>
      </c>
      <c r="BB111" s="86">
        <f t="shared" si="48"/>
        <v>0</v>
      </c>
      <c r="BC111" s="86">
        <f t="shared" si="48"/>
        <v>0</v>
      </c>
      <c r="BD111" s="86">
        <f t="shared" si="48"/>
        <v>0</v>
      </c>
      <c r="BE111" s="86">
        <f t="shared" si="48"/>
        <v>0</v>
      </c>
      <c r="BF111" s="332">
        <f t="shared" si="48"/>
        <v>0</v>
      </c>
    </row>
    <row r="112" spans="1:58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61">
        <v>4535</v>
      </c>
      <c r="AK112" s="503">
        <v>4347</v>
      </c>
      <c r="AL112" s="361">
        <v>4273</v>
      </c>
      <c r="AM112" s="361">
        <v>4577</v>
      </c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300">
        <f t="shared" si="48"/>
        <v>-571</v>
      </c>
      <c r="AX112" s="86">
        <f t="shared" si="48"/>
        <v>-749</v>
      </c>
      <c r="AY112" s="86">
        <f t="shared" si="48"/>
        <v>-520</v>
      </c>
      <c r="AZ112" s="86">
        <f t="shared" si="48"/>
        <v>-278</v>
      </c>
      <c r="BA112" s="86">
        <f t="shared" si="48"/>
        <v>-447</v>
      </c>
      <c r="BB112" s="86">
        <f t="shared" si="48"/>
        <v>-547</v>
      </c>
      <c r="BC112" s="86">
        <f t="shared" si="48"/>
        <v>-268</v>
      </c>
      <c r="BD112" s="86">
        <f t="shared" si="48"/>
        <v>-547</v>
      </c>
      <c r="BE112" s="86">
        <f t="shared" si="48"/>
        <v>-504</v>
      </c>
      <c r="BF112" s="332">
        <f t="shared" si="48"/>
        <v>-475</v>
      </c>
    </row>
    <row r="113" spans="1:58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M113" si="49">SUM(Q108:Q112)</f>
        <v>992271</v>
      </c>
      <c r="R113" s="49">
        <f t="shared" si="49"/>
        <v>1032924</v>
      </c>
      <c r="S113" s="49">
        <f t="shared" si="49"/>
        <v>1027872</v>
      </c>
      <c r="T113" s="49">
        <f t="shared" si="49"/>
        <v>1015866</v>
      </c>
      <c r="U113" s="316">
        <f t="shared" si="49"/>
        <v>1022514</v>
      </c>
      <c r="V113" s="316">
        <f t="shared" si="49"/>
        <v>1015715</v>
      </c>
      <c r="W113" s="316">
        <f t="shared" si="49"/>
        <v>920351</v>
      </c>
      <c r="X113" s="316">
        <f t="shared" si="49"/>
        <v>1008862</v>
      </c>
      <c r="Y113" s="481">
        <f t="shared" si="49"/>
        <v>991817</v>
      </c>
      <c r="Z113" s="295">
        <f t="shared" si="49"/>
        <v>985381</v>
      </c>
      <c r="AA113" s="295">
        <f t="shared" si="49"/>
        <v>1068568</v>
      </c>
      <c r="AB113" s="295">
        <f t="shared" si="49"/>
        <v>1018003</v>
      </c>
      <c r="AC113" s="316">
        <f t="shared" si="49"/>
        <v>982045</v>
      </c>
      <c r="AD113" s="316">
        <f t="shared" si="49"/>
        <v>1045755</v>
      </c>
      <c r="AE113" s="316">
        <f t="shared" si="49"/>
        <v>1034079</v>
      </c>
      <c r="AF113" s="316">
        <f t="shared" si="49"/>
        <v>1061366</v>
      </c>
      <c r="AG113" s="316">
        <f t="shared" si="49"/>
        <v>1051857</v>
      </c>
      <c r="AH113" s="316">
        <f t="shared" si="49"/>
        <v>1037441</v>
      </c>
      <c r="AI113" s="316">
        <f t="shared" si="49"/>
        <v>1030154</v>
      </c>
      <c r="AJ113" s="316">
        <f t="shared" si="49"/>
        <v>1060992</v>
      </c>
      <c r="AK113" s="481">
        <f t="shared" si="49"/>
        <v>1056059</v>
      </c>
      <c r="AL113" s="295">
        <f t="shared" si="49"/>
        <v>997656</v>
      </c>
      <c r="AM113" s="295">
        <f t="shared" si="49"/>
        <v>1083693</v>
      </c>
      <c r="AN113" s="295"/>
      <c r="AO113" s="295"/>
      <c r="AP113" s="295"/>
      <c r="AQ113" s="295"/>
      <c r="AR113" s="295"/>
      <c r="AS113" s="295"/>
      <c r="AT113" s="295"/>
      <c r="AU113" s="295"/>
      <c r="AV113" s="295"/>
      <c r="AW113" s="301">
        <f t="shared" si="48"/>
        <v>4095</v>
      </c>
      <c r="AX113" s="49">
        <f t="shared" si="48"/>
        <v>-22003</v>
      </c>
      <c r="AY113" s="49">
        <f t="shared" si="48"/>
        <v>-55070</v>
      </c>
      <c r="AZ113" s="49">
        <f t="shared" si="48"/>
        <v>56063</v>
      </c>
      <c r="BA113" s="49">
        <f t="shared" si="48"/>
        <v>-23922</v>
      </c>
      <c r="BB113" s="49">
        <f t="shared" si="48"/>
        <v>-28362</v>
      </c>
      <c r="BC113" s="49">
        <f t="shared" si="48"/>
        <v>7861</v>
      </c>
      <c r="BD113" s="49">
        <f t="shared" si="48"/>
        <v>-39650</v>
      </c>
      <c r="BE113" s="49">
        <f t="shared" si="48"/>
        <v>-58812</v>
      </c>
      <c r="BF113" s="104">
        <f t="shared" si="48"/>
        <v>-23504</v>
      </c>
    </row>
    <row r="114" spans="1:58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349"/>
      <c r="AA114" s="349"/>
      <c r="AB114" s="260"/>
      <c r="AC114" s="317"/>
      <c r="AD114" s="362"/>
      <c r="AE114" s="362"/>
      <c r="AF114" s="497"/>
      <c r="AG114" s="78"/>
      <c r="AH114" s="348"/>
      <c r="AI114" s="348"/>
      <c r="AJ114" s="348"/>
      <c r="AK114" s="569"/>
      <c r="AL114" s="359"/>
      <c r="AM114" s="359"/>
      <c r="AN114" s="359"/>
      <c r="AO114" s="359"/>
      <c r="AP114" s="359"/>
      <c r="AQ114" s="359"/>
      <c r="AR114" s="359"/>
      <c r="AS114" s="359"/>
      <c r="AT114" s="359"/>
      <c r="AU114" s="359"/>
      <c r="AV114" s="359"/>
      <c r="AW114" s="333"/>
      <c r="AX114" s="91"/>
      <c r="AY114" s="92"/>
      <c r="AZ114" s="92"/>
      <c r="BA114" s="92"/>
      <c r="BB114" s="92"/>
      <c r="BC114" s="92"/>
      <c r="BD114" s="92"/>
      <c r="BE114" s="92"/>
      <c r="BF114" s="334"/>
    </row>
    <row r="115" spans="1:58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50">Q94-Q101</f>
        <v>-37800406.219999999</v>
      </c>
      <c r="R115" s="66">
        <f t="shared" si="50"/>
        <v>-2061284.9399993718</v>
      </c>
      <c r="S115" s="66">
        <f t="shared" si="50"/>
        <v>17714883.979999363</v>
      </c>
      <c r="T115" s="66">
        <f t="shared" si="50"/>
        <v>9857693.9400005341</v>
      </c>
      <c r="U115" s="71">
        <f t="shared" si="50"/>
        <v>-29355022.269999564</v>
      </c>
      <c r="V115" s="71">
        <f t="shared" si="50"/>
        <v>-21580786.870000377</v>
      </c>
      <c r="W115" s="71">
        <f t="shared" ref="W115:AE115" si="51">W94-W101</f>
        <v>4800845.0599992871</v>
      </c>
      <c r="X115" s="71">
        <f t="shared" si="51"/>
        <v>6805347.4799988121</v>
      </c>
      <c r="Y115" s="448">
        <f t="shared" si="51"/>
        <v>11887411.169999719</v>
      </c>
      <c r="Z115" s="71">
        <f t="shared" si="51"/>
        <v>6916674.1999985576</v>
      </c>
      <c r="AA115" s="71">
        <f t="shared" si="51"/>
        <v>-33965002.890000045</v>
      </c>
      <c r="AB115" s="71">
        <f t="shared" si="51"/>
        <v>-16695706.249999434</v>
      </c>
      <c r="AC115" s="71">
        <f t="shared" si="51"/>
        <v>-10554255.930000633</v>
      </c>
      <c r="AD115" s="71">
        <f t="shared" si="51"/>
        <v>2880484.4499998689</v>
      </c>
      <c r="AE115" s="71">
        <f t="shared" si="51"/>
        <v>9313572.5499989688</v>
      </c>
      <c r="AF115" s="71">
        <f t="shared" ref="AF115:AG115" si="52">AF94-AF101</f>
        <v>-19122654.280001432</v>
      </c>
      <c r="AG115" s="71">
        <f t="shared" si="52"/>
        <v>-11980790.719999194</v>
      </c>
      <c r="AH115" s="71">
        <f t="shared" ref="AH115:AI115" si="53">AH94-AH101</f>
        <v>-40070275.690000355</v>
      </c>
      <c r="AI115" s="71">
        <f t="shared" si="53"/>
        <v>-21487238.730001017</v>
      </c>
      <c r="AJ115" s="71">
        <f t="shared" ref="AJ115:AK115" si="54">AJ94-AJ101</f>
        <v>-6904482.7199991345</v>
      </c>
      <c r="AK115" s="448">
        <f t="shared" si="54"/>
        <v>5989963.3700020909</v>
      </c>
      <c r="AL115" s="71">
        <f t="shared" ref="AL115:AM115" si="55">AL94-AL101</f>
        <v>14170821.630004078</v>
      </c>
      <c r="AM115" s="71">
        <f t="shared" si="55"/>
        <v>-31916313.209998637</v>
      </c>
      <c r="AN115" s="71"/>
      <c r="AO115" s="71"/>
      <c r="AP115" s="71"/>
      <c r="AQ115" s="71"/>
      <c r="AR115" s="71"/>
      <c r="AS115" s="71"/>
      <c r="AT115" s="71"/>
      <c r="AU115" s="71"/>
      <c r="AV115" s="71"/>
      <c r="AW115" s="261">
        <f t="shared" ref="AW115:BF120" si="56">O115-C115</f>
        <v>-4263951.1800026447</v>
      </c>
      <c r="AX115" s="66">
        <f t="shared" si="56"/>
        <v>24005853.07999815</v>
      </c>
      <c r="AY115" s="66">
        <f t="shared" si="56"/>
        <v>-12606547.290002584</v>
      </c>
      <c r="AZ115" s="66">
        <f t="shared" si="56"/>
        <v>-2905304.7800009996</v>
      </c>
      <c r="BA115" s="66">
        <f t="shared" si="56"/>
        <v>2839417.9099992067</v>
      </c>
      <c r="BB115" s="66">
        <f t="shared" si="56"/>
        <v>19253482.299999624</v>
      </c>
      <c r="BC115" s="66">
        <f t="shared" si="56"/>
        <v>-5521494.6500004232</v>
      </c>
      <c r="BD115" s="66">
        <f t="shared" si="56"/>
        <v>7692362.4599988312</v>
      </c>
      <c r="BE115" s="66">
        <f t="shared" si="56"/>
        <v>5074608.9199989587</v>
      </c>
      <c r="BF115" s="106">
        <f t="shared" si="56"/>
        <v>4928046.129998073</v>
      </c>
    </row>
    <row r="116" spans="1:58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57">Q95-Q102</f>
        <v>3018758.8699999996</v>
      </c>
      <c r="R116" s="66">
        <f t="shared" si="57"/>
        <v>6306683.1599999927</v>
      </c>
      <c r="S116" s="265">
        <f t="shared" ref="S116:T120" si="58">S95-S102</f>
        <v>8220027.0300000049</v>
      </c>
      <c r="T116" s="265">
        <f t="shared" si="58"/>
        <v>9411977.9300000016</v>
      </c>
      <c r="U116" s="71">
        <f t="shared" ref="U116:V120" si="59">U95-U102</f>
        <v>7295238.999999987</v>
      </c>
      <c r="V116" s="71">
        <f t="shared" si="59"/>
        <v>5818277.2499999925</v>
      </c>
      <c r="W116" s="71">
        <f t="shared" ref="W116:AE116" si="60">W95-W102</f>
        <v>5875481.190000019</v>
      </c>
      <c r="X116" s="71">
        <f t="shared" si="60"/>
        <v>6940350.3899999931</v>
      </c>
      <c r="Y116" s="448">
        <f t="shared" si="60"/>
        <v>8002817.9600000102</v>
      </c>
      <c r="Z116" s="71">
        <f t="shared" si="60"/>
        <v>8087147.6000000304</v>
      </c>
      <c r="AA116" s="71">
        <f t="shared" si="60"/>
        <v>7503110.3699999768</v>
      </c>
      <c r="AB116" s="71">
        <f t="shared" si="60"/>
        <v>6854313.6600000793</v>
      </c>
      <c r="AC116" s="71">
        <f t="shared" si="60"/>
        <v>6299840.4800000489</v>
      </c>
      <c r="AD116" s="71">
        <f t="shared" si="60"/>
        <v>7347364.1799999494</v>
      </c>
      <c r="AE116" s="71">
        <f t="shared" si="60"/>
        <v>8748454.7399999481</v>
      </c>
      <c r="AF116" s="71">
        <f t="shared" ref="AF116:AG116" si="61">AF95-AF102</f>
        <v>8673012.9499999844</v>
      </c>
      <c r="AG116" s="71">
        <f t="shared" si="61"/>
        <v>9218294.8200000301</v>
      </c>
      <c r="AH116" s="71">
        <f t="shared" ref="AH116:AI116" si="62">AH95-AH102</f>
        <v>6502590.1600000095</v>
      </c>
      <c r="AI116" s="71">
        <f t="shared" si="62"/>
        <v>6813142.7200000118</v>
      </c>
      <c r="AJ116" s="71">
        <f t="shared" ref="AJ116:AK116" si="63">AJ95-AJ102</f>
        <v>7932699.8399999496</v>
      </c>
      <c r="AK116" s="448">
        <f t="shared" si="63"/>
        <v>9206947.9699999187</v>
      </c>
      <c r="AL116" s="71">
        <f t="shared" ref="AL116:AM116" si="64">AL95-AL102</f>
        <v>10434578.539999977</v>
      </c>
      <c r="AM116" s="71">
        <f t="shared" si="64"/>
        <v>8981585.2400000058</v>
      </c>
      <c r="AN116" s="71"/>
      <c r="AO116" s="71"/>
      <c r="AP116" s="71"/>
      <c r="AQ116" s="71"/>
      <c r="AR116" s="71"/>
      <c r="AS116" s="71"/>
      <c r="AT116" s="71"/>
      <c r="AU116" s="71"/>
      <c r="AV116" s="71"/>
      <c r="AW116" s="261">
        <f t="shared" si="56"/>
        <v>-956110.20999998134</v>
      </c>
      <c r="AX116" s="66">
        <f t="shared" si="56"/>
        <v>304621.07999999542</v>
      </c>
      <c r="AY116" s="66">
        <f t="shared" si="56"/>
        <v>-2667917.0699999905</v>
      </c>
      <c r="AZ116" s="66">
        <f t="shared" si="56"/>
        <v>846413.52000000142</v>
      </c>
      <c r="BA116" s="66">
        <f t="shared" si="56"/>
        <v>763345.35000001453</v>
      </c>
      <c r="BB116" s="66">
        <f t="shared" si="56"/>
        <v>1567511.8200000096</v>
      </c>
      <c r="BC116" s="66">
        <f t="shared" si="56"/>
        <v>814611.56999997515</v>
      </c>
      <c r="BD116" s="66">
        <f t="shared" si="56"/>
        <v>456011.26999999769</v>
      </c>
      <c r="BE116" s="66">
        <f t="shared" si="56"/>
        <v>197353.42000003811</v>
      </c>
      <c r="BF116" s="106">
        <f t="shared" si="56"/>
        <v>222655.41999999806</v>
      </c>
    </row>
    <row r="117" spans="1:58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58"/>
        <v>-67524641.959999919</v>
      </c>
      <c r="T117" s="66">
        <f t="shared" si="58"/>
        <v>-80848028.780000091</v>
      </c>
      <c r="U117" s="71">
        <f t="shared" si="59"/>
        <v>-100820639.83999988</v>
      </c>
      <c r="V117" s="71">
        <f t="shared" si="59"/>
        <v>-60177215.569999993</v>
      </c>
      <c r="W117" s="71">
        <f t="shared" ref="W117:AE117" si="65">W96-W103</f>
        <v>-72423012.899999887</v>
      </c>
      <c r="X117" s="71">
        <f t="shared" si="65"/>
        <v>-63892946.080000028</v>
      </c>
      <c r="Y117" s="448">
        <f t="shared" si="65"/>
        <v>-59868053.280000202</v>
      </c>
      <c r="Z117" s="71">
        <f t="shared" si="65"/>
        <v>-63421102.630000263</v>
      </c>
      <c r="AA117" s="71">
        <f t="shared" si="65"/>
        <v>-109697077.3600011</v>
      </c>
      <c r="AB117" s="71">
        <f t="shared" si="65"/>
        <v>-72881784.980000362</v>
      </c>
      <c r="AC117" s="71">
        <f t="shared" si="65"/>
        <v>-65573343.430000395</v>
      </c>
      <c r="AD117" s="71">
        <f t="shared" si="65"/>
        <v>-70825067.520000055</v>
      </c>
      <c r="AE117" s="71">
        <f t="shared" si="65"/>
        <v>-80787445.620000392</v>
      </c>
      <c r="AF117" s="71">
        <f t="shared" ref="AF117:AG117" si="66">AF96-AF103</f>
        <v>-107721276.76000081</v>
      </c>
      <c r="AG117" s="71">
        <f t="shared" si="66"/>
        <v>-89998706.39000015</v>
      </c>
      <c r="AH117" s="71">
        <f t="shared" ref="AH117:AI117" si="67">AH96-AH103</f>
        <v>-117582187.8000005</v>
      </c>
      <c r="AI117" s="71">
        <f t="shared" si="67"/>
        <v>-78944550.40000014</v>
      </c>
      <c r="AJ117" s="71">
        <f t="shared" ref="AJ117:AK117" si="68">AJ96-AJ103</f>
        <v>-97065657.670000419</v>
      </c>
      <c r="AK117" s="448">
        <f t="shared" si="68"/>
        <v>-62380380.780000687</v>
      </c>
      <c r="AL117" s="71">
        <f t="shared" ref="AL117:AM117" si="69">AL96-AL103</f>
        <v>-64069574.910000309</v>
      </c>
      <c r="AM117" s="71">
        <f t="shared" si="69"/>
        <v>-113506037.16000037</v>
      </c>
      <c r="AN117" s="71"/>
      <c r="AO117" s="71"/>
      <c r="AP117" s="71"/>
      <c r="AQ117" s="71"/>
      <c r="AR117" s="71"/>
      <c r="AS117" s="71"/>
      <c r="AT117" s="71"/>
      <c r="AU117" s="71"/>
      <c r="AV117" s="71"/>
      <c r="AW117" s="261">
        <f t="shared" si="56"/>
        <v>21462922.799999908</v>
      </c>
      <c r="AX117" s="66">
        <f t="shared" si="56"/>
        <v>13176349.929999918</v>
      </c>
      <c r="AY117" s="66">
        <f t="shared" si="56"/>
        <v>-5294767.1899999827</v>
      </c>
      <c r="AZ117" s="66">
        <f t="shared" si="56"/>
        <v>-9448489.969999969</v>
      </c>
      <c r="BA117" s="66">
        <f t="shared" si="56"/>
        <v>13931668.27000016</v>
      </c>
      <c r="BB117" s="66">
        <f t="shared" si="56"/>
        <v>10160591.320000008</v>
      </c>
      <c r="BC117" s="66">
        <f t="shared" si="56"/>
        <v>-1871708.9899996966</v>
      </c>
      <c r="BD117" s="66">
        <f t="shared" si="56"/>
        <v>51472784.540000141</v>
      </c>
      <c r="BE117" s="66">
        <f t="shared" si="56"/>
        <v>2428660.7200001329</v>
      </c>
      <c r="BF117" s="106">
        <f t="shared" si="56"/>
        <v>8692886.6700000167</v>
      </c>
    </row>
    <row r="118" spans="1:58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57"/>
        <v>41437319.840000004</v>
      </c>
      <c r="R118" s="66">
        <f t="shared" si="57"/>
        <v>74184646.390000001</v>
      </c>
      <c r="S118" s="66">
        <f t="shared" si="58"/>
        <v>87905086.12000002</v>
      </c>
      <c r="T118" s="66">
        <f t="shared" si="58"/>
        <v>92360227.400000006</v>
      </c>
      <c r="U118" s="71">
        <f t="shared" si="59"/>
        <v>86444608.390000001</v>
      </c>
      <c r="V118" s="71">
        <f t="shared" si="59"/>
        <v>73327068.50999999</v>
      </c>
      <c r="W118" s="71">
        <f t="shared" ref="W118:AE118" si="70">W97-W104</f>
        <v>67636604.359999955</v>
      </c>
      <c r="X118" s="71">
        <f t="shared" si="70"/>
        <v>68471855.579999954</v>
      </c>
      <c r="Y118" s="448">
        <f t="shared" si="70"/>
        <v>69668686.690000027</v>
      </c>
      <c r="Z118" s="71">
        <f t="shared" si="70"/>
        <v>69339432.800000072</v>
      </c>
      <c r="AA118" s="71">
        <f t="shared" si="70"/>
        <v>70798228.429999977</v>
      </c>
      <c r="AB118" s="71">
        <f t="shared" si="70"/>
        <v>70115734.00000006</v>
      </c>
      <c r="AC118" s="71">
        <f t="shared" si="70"/>
        <v>70251301.639999956</v>
      </c>
      <c r="AD118" s="71">
        <f t="shared" si="70"/>
        <v>94185098.919999987</v>
      </c>
      <c r="AE118" s="71">
        <f t="shared" si="70"/>
        <v>103469982.69999996</v>
      </c>
      <c r="AF118" s="71">
        <f t="shared" ref="AF118:AG118" si="71">AF97-AF104</f>
        <v>101585966.88000005</v>
      </c>
      <c r="AG118" s="71">
        <f t="shared" si="71"/>
        <v>104654871.88000005</v>
      </c>
      <c r="AH118" s="71">
        <f t="shared" ref="AH118:AI118" si="72">AH97-AH104</f>
        <v>89006132.420000046</v>
      </c>
      <c r="AI118" s="71">
        <f t="shared" si="72"/>
        <v>78637822.459999993</v>
      </c>
      <c r="AJ118" s="71">
        <f t="shared" ref="AJ118:AK118" si="73">AJ97-AJ104</f>
        <v>78716623.099999964</v>
      </c>
      <c r="AK118" s="448">
        <f t="shared" si="73"/>
        <v>87629659.529999942</v>
      </c>
      <c r="AL118" s="71">
        <f t="shared" ref="AL118:AM118" si="74">AL97-AL104</f>
        <v>88132129.299999982</v>
      </c>
      <c r="AM118" s="71">
        <f t="shared" si="74"/>
        <v>83650791.099999994</v>
      </c>
      <c r="AN118" s="71"/>
      <c r="AO118" s="71"/>
      <c r="AP118" s="71"/>
      <c r="AQ118" s="71"/>
      <c r="AR118" s="71"/>
      <c r="AS118" s="71"/>
      <c r="AT118" s="71"/>
      <c r="AU118" s="71"/>
      <c r="AV118" s="71"/>
      <c r="AW118" s="261">
        <f t="shared" si="56"/>
        <v>-6181582.4900000095</v>
      </c>
      <c r="AX118" s="66">
        <f t="shared" si="56"/>
        <v>-9577650.530000031</v>
      </c>
      <c r="AY118" s="66">
        <f t="shared" si="56"/>
        <v>-29752907.659999996</v>
      </c>
      <c r="AZ118" s="66">
        <f t="shared" si="56"/>
        <v>-7352586.6899999976</v>
      </c>
      <c r="BA118" s="66">
        <f t="shared" si="56"/>
        <v>-8016281.6699999869</v>
      </c>
      <c r="BB118" s="66">
        <f t="shared" si="56"/>
        <v>-6926896.3500000089</v>
      </c>
      <c r="BC118" s="66">
        <f t="shared" si="56"/>
        <v>-5499398.3900000006</v>
      </c>
      <c r="BD118" s="66">
        <f t="shared" si="56"/>
        <v>-6831236.4700000286</v>
      </c>
      <c r="BE118" s="66">
        <f t="shared" si="56"/>
        <v>-4766986.7500000298</v>
      </c>
      <c r="BF118" s="106">
        <f t="shared" si="56"/>
        <v>-7709857.7200000584</v>
      </c>
    </row>
    <row r="119" spans="1:58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57"/>
        <v>377001.74</v>
      </c>
      <c r="R119" s="66">
        <f t="shared" si="57"/>
        <v>548291.11999999988</v>
      </c>
      <c r="S119" s="66">
        <f t="shared" si="58"/>
        <v>565224.94000000006</v>
      </c>
      <c r="T119" s="66">
        <f t="shared" si="58"/>
        <v>629018.93000000017</v>
      </c>
      <c r="U119" s="71">
        <f t="shared" si="59"/>
        <v>644357.69000000006</v>
      </c>
      <c r="V119" s="71">
        <f t="shared" si="59"/>
        <v>731260.84999999986</v>
      </c>
      <c r="W119" s="71">
        <f t="shared" ref="W119:AE119" si="75">W98-W105</f>
        <v>790214.49</v>
      </c>
      <c r="X119" s="71">
        <f t="shared" si="75"/>
        <v>858795.58000000031</v>
      </c>
      <c r="Y119" s="448">
        <f t="shared" si="75"/>
        <v>873504.95000000065</v>
      </c>
      <c r="Z119" s="71">
        <f t="shared" si="75"/>
        <v>745762.04999999981</v>
      </c>
      <c r="AA119" s="71">
        <f t="shared" si="75"/>
        <v>646905.77000000025</v>
      </c>
      <c r="AB119" s="71">
        <f t="shared" si="75"/>
        <v>682529.58999999985</v>
      </c>
      <c r="AC119" s="71">
        <f t="shared" si="75"/>
        <v>664128.59000000008</v>
      </c>
      <c r="AD119" s="71">
        <f t="shared" si="75"/>
        <v>587875.43999999983</v>
      </c>
      <c r="AE119" s="71">
        <f t="shared" si="75"/>
        <v>637087.43000000017</v>
      </c>
      <c r="AF119" s="71">
        <f t="shared" ref="AF119:AG119" si="76">AF98-AF105</f>
        <v>673872.68</v>
      </c>
      <c r="AG119" s="71">
        <f t="shared" si="76"/>
        <v>761636.82999999949</v>
      </c>
      <c r="AH119" s="71">
        <f t="shared" ref="AH119:AI119" si="77">AH98-AH105</f>
        <v>831575.2899999998</v>
      </c>
      <c r="AI119" s="71">
        <f t="shared" si="77"/>
        <v>916157.2499999993</v>
      </c>
      <c r="AJ119" s="71">
        <f t="shared" ref="AJ119:AK119" si="78">AJ98-AJ105</f>
        <v>860371.02999999991</v>
      </c>
      <c r="AK119" s="448">
        <f t="shared" si="78"/>
        <v>1099470.3999999999</v>
      </c>
      <c r="AL119" s="71">
        <f t="shared" ref="AL119:AM119" si="79">AL98-AL105</f>
        <v>916582.64000000036</v>
      </c>
      <c r="AM119" s="71">
        <f t="shared" si="79"/>
        <v>742963.1800000004</v>
      </c>
      <c r="AN119" s="71"/>
      <c r="AO119" s="71"/>
      <c r="AP119" s="71"/>
      <c r="AQ119" s="71"/>
      <c r="AR119" s="71"/>
      <c r="AS119" s="71"/>
      <c r="AT119" s="71"/>
      <c r="AU119" s="71"/>
      <c r="AV119" s="71"/>
      <c r="AW119" s="261">
        <f t="shared" si="56"/>
        <v>-22857.869999999995</v>
      </c>
      <c r="AX119" s="66">
        <f t="shared" si="56"/>
        <v>-80459.030000000028</v>
      </c>
      <c r="AY119" s="66">
        <f t="shared" si="56"/>
        <v>-316654.04000000004</v>
      </c>
      <c r="AZ119" s="66">
        <f t="shared" si="56"/>
        <v>-110685.62000000011</v>
      </c>
      <c r="BA119" s="66">
        <f t="shared" si="56"/>
        <v>-105206.12000000011</v>
      </c>
      <c r="BB119" s="66">
        <f t="shared" si="56"/>
        <v>-33467.749999999884</v>
      </c>
      <c r="BC119" s="66">
        <f t="shared" si="56"/>
        <v>-200320.91000000003</v>
      </c>
      <c r="BD119" s="66">
        <f t="shared" si="56"/>
        <v>-145421.58000000007</v>
      </c>
      <c r="BE119" s="66">
        <f t="shared" si="56"/>
        <v>-42227.170000000042</v>
      </c>
      <c r="BF119" s="106">
        <f t="shared" si="56"/>
        <v>-9348.8199999997159</v>
      </c>
    </row>
    <row r="120" spans="1:58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57"/>
        <v>-80736484.849999964</v>
      </c>
      <c r="R120" s="61">
        <f t="shared" si="57"/>
        <v>13583996.670000613</v>
      </c>
      <c r="S120" s="61">
        <f t="shared" si="58"/>
        <v>46880580.109999478</v>
      </c>
      <c r="T120" s="61">
        <f t="shared" si="58"/>
        <v>31410889.420000374</v>
      </c>
      <c r="U120" s="102">
        <f t="shared" si="59"/>
        <v>-35791457.029999435</v>
      </c>
      <c r="V120" s="102">
        <f t="shared" si="59"/>
        <v>-1881395.8300004005</v>
      </c>
      <c r="W120" s="412">
        <f t="shared" ref="W120:AE120" si="80">W99-W106</f>
        <v>6680132.199999392</v>
      </c>
      <c r="X120" s="102">
        <f t="shared" si="80"/>
        <v>-8335319.800000608</v>
      </c>
      <c r="Y120" s="483">
        <f t="shared" si="80"/>
        <v>30564367.489999533</v>
      </c>
      <c r="Z120" s="102">
        <f t="shared" si="80"/>
        <v>21667914.019998372</v>
      </c>
      <c r="AA120" s="102">
        <f t="shared" si="80"/>
        <v>-64713835.680001199</v>
      </c>
      <c r="AB120" s="102">
        <f t="shared" si="80"/>
        <v>-11924913.979999632</v>
      </c>
      <c r="AC120" s="102">
        <f t="shared" si="80"/>
        <v>1087671.3499989808</v>
      </c>
      <c r="AD120" s="102">
        <f t="shared" si="80"/>
        <v>34175755.469999731</v>
      </c>
      <c r="AE120" s="102">
        <f t="shared" si="80"/>
        <v>41381651.799998462</v>
      </c>
      <c r="AF120" s="102">
        <f t="shared" ref="AF120:AG120" si="81">AF99-AF106</f>
        <v>-15911078.530002236</v>
      </c>
      <c r="AG120" s="102">
        <f t="shared" si="81"/>
        <v>12655306.420000792</v>
      </c>
      <c r="AH120" s="102">
        <f t="shared" ref="AH120:AI120" si="82">AH99-AH106</f>
        <v>-61312165.620000839</v>
      </c>
      <c r="AI120" s="102">
        <f t="shared" si="82"/>
        <v>-14064666.70000121</v>
      </c>
      <c r="AJ120" s="102">
        <f t="shared" ref="AJ120:AK120" si="83">AJ99-AJ106</f>
        <v>-16460446.419999599</v>
      </c>
      <c r="AK120" s="483">
        <f t="shared" si="83"/>
        <v>41545660.490001321</v>
      </c>
      <c r="AL120" s="102">
        <f t="shared" ref="AL120:AM120" si="84">AL99-AL106</f>
        <v>49584537.200003624</v>
      </c>
      <c r="AM120" s="102">
        <f t="shared" si="84"/>
        <v>-52047010.849999011</v>
      </c>
      <c r="AN120" s="102"/>
      <c r="AO120" s="102"/>
      <c r="AP120" s="102"/>
      <c r="AQ120" s="102"/>
      <c r="AR120" s="102"/>
      <c r="AS120" s="102"/>
      <c r="AT120" s="102"/>
      <c r="AU120" s="102"/>
      <c r="AV120" s="102"/>
      <c r="AW120" s="262">
        <f t="shared" si="56"/>
        <v>10038421.049997274</v>
      </c>
      <c r="AX120" s="61">
        <f t="shared" si="56"/>
        <v>27828714.529998034</v>
      </c>
      <c r="AY120" s="61">
        <f t="shared" si="56"/>
        <v>-50638793.250002533</v>
      </c>
      <c r="AZ120" s="61">
        <f t="shared" si="56"/>
        <v>-18970653.540000971</v>
      </c>
      <c r="BA120" s="61">
        <f t="shared" si="56"/>
        <v>9412943.7399993986</v>
      </c>
      <c r="BB120" s="61">
        <f t="shared" si="56"/>
        <v>24021221.339999549</v>
      </c>
      <c r="BC120" s="61">
        <f t="shared" si="56"/>
        <v>-12278311.370000117</v>
      </c>
      <c r="BD120" s="61">
        <f t="shared" si="56"/>
        <v>52644500.219998933</v>
      </c>
      <c r="BE120" s="61">
        <f t="shared" si="56"/>
        <v>2891409.1399991177</v>
      </c>
      <c r="BF120" s="105">
        <f t="shared" si="56"/>
        <v>-21394341.070001312</v>
      </c>
    </row>
    <row r="121" spans="1:58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7"/>
      <c r="W121" s="497"/>
      <c r="X121" s="497"/>
      <c r="Y121" s="530"/>
      <c r="Z121" s="497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335"/>
      <c r="AX121" s="53"/>
      <c r="AY121" s="54"/>
      <c r="AZ121" s="54"/>
      <c r="BA121" s="54"/>
      <c r="BB121" s="54"/>
      <c r="BC121" s="54"/>
      <c r="BD121" s="54"/>
      <c r="BE121" s="54"/>
      <c r="BF121" s="336"/>
    </row>
    <row r="122" spans="1:58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1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115">
        <f t="shared" ref="AW122:BF127" si="85">O122-C122</f>
        <v>0</v>
      </c>
      <c r="AX122" s="48">
        <f t="shared" si="85"/>
        <v>0</v>
      </c>
      <c r="AY122" s="48">
        <f t="shared" si="85"/>
        <v>0</v>
      </c>
      <c r="AZ122" s="48">
        <f t="shared" si="85"/>
        <v>0</v>
      </c>
      <c r="BA122" s="48">
        <f t="shared" si="85"/>
        <v>0</v>
      </c>
      <c r="BB122" s="48">
        <f t="shared" si="85"/>
        <v>0</v>
      </c>
      <c r="BC122" s="48">
        <f t="shared" si="85"/>
        <v>0</v>
      </c>
      <c r="BD122" s="48">
        <f t="shared" si="85"/>
        <v>0</v>
      </c>
      <c r="BE122" s="48">
        <f t="shared" si="85"/>
        <v>0</v>
      </c>
      <c r="BF122" s="116">
        <f t="shared" si="85"/>
        <v>0</v>
      </c>
    </row>
    <row r="123" spans="1:58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1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531">
        <v>15691</v>
      </c>
      <c r="AL123" s="319">
        <v>14523</v>
      </c>
      <c r="AM123" s="319">
        <v>6645</v>
      </c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115">
        <f t="shared" si="85"/>
        <v>-725</v>
      </c>
      <c r="AX123" s="48">
        <f t="shared" si="85"/>
        <v>-967</v>
      </c>
      <c r="AY123" s="48">
        <f t="shared" si="85"/>
        <v>-3166</v>
      </c>
      <c r="AZ123" s="48">
        <f t="shared" si="85"/>
        <v>-4356</v>
      </c>
      <c r="BA123" s="48">
        <f t="shared" si="85"/>
        <v>-4010</v>
      </c>
      <c r="BB123" s="48">
        <f t="shared" si="85"/>
        <v>-2806</v>
      </c>
      <c r="BC123" s="48">
        <f t="shared" si="85"/>
        <v>-2129</v>
      </c>
      <c r="BD123" s="48">
        <f t="shared" si="85"/>
        <v>-1451</v>
      </c>
      <c r="BE123" s="48">
        <f t="shared" si="85"/>
        <v>-899</v>
      </c>
      <c r="BF123" s="116">
        <f t="shared" si="85"/>
        <v>-587</v>
      </c>
    </row>
    <row r="124" spans="1:58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115">
        <f t="shared" si="85"/>
        <v>0</v>
      </c>
      <c r="AX124" s="48">
        <f t="shared" si="85"/>
        <v>0</v>
      </c>
      <c r="AY124" s="48">
        <f t="shared" si="85"/>
        <v>0</v>
      </c>
      <c r="AZ124" s="48">
        <f t="shared" si="85"/>
        <v>0</v>
      </c>
      <c r="BA124" s="48">
        <f t="shared" si="85"/>
        <v>0</v>
      </c>
      <c r="BB124" s="48">
        <f t="shared" si="85"/>
        <v>0</v>
      </c>
      <c r="BC124" s="48">
        <f t="shared" si="85"/>
        <v>0</v>
      </c>
      <c r="BD124" s="48">
        <f t="shared" si="85"/>
        <v>0</v>
      </c>
      <c r="BE124" s="48">
        <f t="shared" si="85"/>
        <v>0</v>
      </c>
      <c r="BF124" s="116">
        <f t="shared" si="85"/>
        <v>0</v>
      </c>
    </row>
    <row r="125" spans="1:58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115">
        <f t="shared" si="85"/>
        <v>0</v>
      </c>
      <c r="AX125" s="48">
        <f t="shared" si="85"/>
        <v>0</v>
      </c>
      <c r="AY125" s="48">
        <f t="shared" si="85"/>
        <v>0</v>
      </c>
      <c r="AZ125" s="48">
        <f t="shared" si="85"/>
        <v>0</v>
      </c>
      <c r="BA125" s="48">
        <f t="shared" si="85"/>
        <v>0</v>
      </c>
      <c r="BB125" s="48">
        <f t="shared" si="85"/>
        <v>0</v>
      </c>
      <c r="BC125" s="48">
        <f t="shared" si="85"/>
        <v>0</v>
      </c>
      <c r="BD125" s="48">
        <f t="shared" si="85"/>
        <v>0</v>
      </c>
      <c r="BE125" s="48">
        <f t="shared" si="85"/>
        <v>0</v>
      </c>
      <c r="BF125" s="116">
        <f t="shared" si="85"/>
        <v>0</v>
      </c>
    </row>
    <row r="126" spans="1:58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115">
        <f t="shared" si="85"/>
        <v>0</v>
      </c>
      <c r="AX126" s="48">
        <f t="shared" si="85"/>
        <v>0</v>
      </c>
      <c r="AY126" s="48">
        <f t="shared" si="85"/>
        <v>0</v>
      </c>
      <c r="AZ126" s="48">
        <f t="shared" si="85"/>
        <v>0</v>
      </c>
      <c r="BA126" s="48">
        <f t="shared" si="85"/>
        <v>0</v>
      </c>
      <c r="BB126" s="48">
        <f t="shared" si="85"/>
        <v>0</v>
      </c>
      <c r="BC126" s="48">
        <f t="shared" si="85"/>
        <v>0</v>
      </c>
      <c r="BD126" s="48">
        <f t="shared" si="85"/>
        <v>0</v>
      </c>
      <c r="BE126" s="48">
        <f t="shared" si="85"/>
        <v>0</v>
      </c>
      <c r="BF126" s="116">
        <f t="shared" si="85"/>
        <v>0</v>
      </c>
    </row>
    <row r="127" spans="1:58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86">SUM(U123:U126)</f>
        <v>4074</v>
      </c>
      <c r="V127" s="319">
        <f t="shared" si="86"/>
        <v>4301</v>
      </c>
      <c r="W127" s="319">
        <f t="shared" si="86"/>
        <v>4553</v>
      </c>
      <c r="X127" s="116">
        <f t="shared" si="86"/>
        <v>4258</v>
      </c>
      <c r="Y127" s="319">
        <f t="shared" si="86"/>
        <v>4080</v>
      </c>
      <c r="Z127" s="319">
        <f t="shared" si="86"/>
        <v>4155</v>
      </c>
      <c r="AA127" s="319">
        <f t="shared" si="86"/>
        <v>4314</v>
      </c>
      <c r="AB127" s="319">
        <f t="shared" si="86"/>
        <v>5431</v>
      </c>
      <c r="AC127" s="319">
        <f t="shared" si="86"/>
        <v>6762</v>
      </c>
      <c r="AD127" s="319">
        <f t="shared" si="86"/>
        <v>8433</v>
      </c>
      <c r="AE127" s="319">
        <f t="shared" si="86"/>
        <v>8668</v>
      </c>
      <c r="AF127" s="319">
        <f t="shared" si="86"/>
        <v>9884</v>
      </c>
      <c r="AG127" s="319">
        <f t="shared" si="86"/>
        <v>10125</v>
      </c>
      <c r="AH127" s="319">
        <v>9217</v>
      </c>
      <c r="AI127" s="319">
        <v>8379</v>
      </c>
      <c r="AJ127" s="319">
        <v>7495</v>
      </c>
      <c r="AK127" s="531">
        <v>15691</v>
      </c>
      <c r="AL127" s="319">
        <v>14523</v>
      </c>
      <c r="AM127" s="319">
        <v>6645</v>
      </c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115">
        <f t="shared" si="85"/>
        <v>-725</v>
      </c>
      <c r="AX127" s="48">
        <f t="shared" si="85"/>
        <v>-967</v>
      </c>
      <c r="AY127" s="48">
        <f t="shared" si="85"/>
        <v>-3166</v>
      </c>
      <c r="AZ127" s="48">
        <f t="shared" si="85"/>
        <v>-4356</v>
      </c>
      <c r="BA127" s="48">
        <f t="shared" si="85"/>
        <v>-4010</v>
      </c>
      <c r="BB127" s="48">
        <f t="shared" si="85"/>
        <v>-2806</v>
      </c>
      <c r="BC127" s="48">
        <f t="shared" si="85"/>
        <v>-2129</v>
      </c>
      <c r="BD127" s="48">
        <f t="shared" si="85"/>
        <v>-1451</v>
      </c>
      <c r="BE127" s="48">
        <f t="shared" si="85"/>
        <v>-899</v>
      </c>
      <c r="BF127" s="116">
        <f t="shared" si="85"/>
        <v>-587</v>
      </c>
    </row>
    <row r="128" spans="1:58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115"/>
      <c r="AX128" s="48"/>
      <c r="AY128" s="48"/>
      <c r="AZ128" s="48"/>
      <c r="BA128" s="48"/>
      <c r="BB128" s="48"/>
      <c r="BC128" s="48"/>
      <c r="BD128" s="48"/>
      <c r="BE128" s="48"/>
      <c r="BF128" s="116"/>
    </row>
    <row r="129" spans="1:58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531">
        <v>206</v>
      </c>
      <c r="AL129" s="319">
        <v>468</v>
      </c>
      <c r="AM129" s="319">
        <v>1377</v>
      </c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115">
        <f t="shared" ref="AW129:BF134" si="87">O129-C129</f>
        <v>-2569</v>
      </c>
      <c r="AX129" s="48">
        <f t="shared" si="87"/>
        <v>-5036</v>
      </c>
      <c r="AY129" s="48">
        <f t="shared" si="87"/>
        <v>-3737</v>
      </c>
      <c r="AZ129" s="48">
        <f t="shared" si="87"/>
        <v>-3283</v>
      </c>
      <c r="BA129" s="48">
        <f t="shared" si="87"/>
        <v>-2733</v>
      </c>
      <c r="BB129" s="48">
        <f t="shared" si="87"/>
        <v>-3289</v>
      </c>
      <c r="BC129" s="48">
        <f t="shared" si="87"/>
        <v>-3547</v>
      </c>
      <c r="BD129" s="48">
        <f t="shared" si="87"/>
        <v>-3643</v>
      </c>
      <c r="BE129" s="48">
        <f t="shared" si="87"/>
        <v>-1584</v>
      </c>
      <c r="BF129" s="116">
        <f t="shared" si="87"/>
        <v>-498</v>
      </c>
    </row>
    <row r="130" spans="1:58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531">
        <v>0</v>
      </c>
      <c r="AL130" s="319">
        <v>0</v>
      </c>
      <c r="AM130" s="319">
        <v>0</v>
      </c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115">
        <f t="shared" si="87"/>
        <v>-2</v>
      </c>
      <c r="AX130" s="48">
        <f t="shared" si="87"/>
        <v>-243</v>
      </c>
      <c r="AY130" s="48">
        <f t="shared" si="87"/>
        <v>-1536</v>
      </c>
      <c r="AZ130" s="48">
        <f t="shared" si="87"/>
        <v>-790</v>
      </c>
      <c r="BA130" s="48">
        <f t="shared" si="87"/>
        <v>-561</v>
      </c>
      <c r="BB130" s="48">
        <f t="shared" si="87"/>
        <v>-711</v>
      </c>
      <c r="BC130" s="48">
        <f t="shared" si="87"/>
        <v>-706</v>
      </c>
      <c r="BD130" s="48">
        <f t="shared" si="87"/>
        <v>-777</v>
      </c>
      <c r="BE130" s="48">
        <f t="shared" si="87"/>
        <v>-259</v>
      </c>
      <c r="BF130" s="116">
        <f t="shared" si="87"/>
        <v>-7</v>
      </c>
    </row>
    <row r="131" spans="1:58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531">
        <v>64</v>
      </c>
      <c r="AL131" s="319">
        <v>67</v>
      </c>
      <c r="AM131" s="319">
        <v>111</v>
      </c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115">
        <f t="shared" si="87"/>
        <v>-57</v>
      </c>
      <c r="AX131" s="48">
        <f t="shared" si="87"/>
        <v>-100</v>
      </c>
      <c r="AY131" s="48">
        <f t="shared" si="87"/>
        <v>-103</v>
      </c>
      <c r="AZ131" s="48">
        <f t="shared" si="87"/>
        <v>-69</v>
      </c>
      <c r="BA131" s="48">
        <f t="shared" si="87"/>
        <v>-93</v>
      </c>
      <c r="BB131" s="48">
        <f t="shared" si="87"/>
        <v>-83</v>
      </c>
      <c r="BC131" s="48">
        <f t="shared" si="87"/>
        <v>-73</v>
      </c>
      <c r="BD131" s="48">
        <f t="shared" si="87"/>
        <v>-89</v>
      </c>
      <c r="BE131" s="48">
        <f t="shared" si="87"/>
        <v>-69</v>
      </c>
      <c r="BF131" s="116">
        <f t="shared" si="87"/>
        <v>-7</v>
      </c>
    </row>
    <row r="132" spans="1:58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531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115">
        <f t="shared" si="87"/>
        <v>0</v>
      </c>
      <c r="AX132" s="48">
        <f t="shared" si="87"/>
        <v>0</v>
      </c>
      <c r="AY132" s="48">
        <f t="shared" si="87"/>
        <v>0</v>
      </c>
      <c r="AZ132" s="48">
        <f t="shared" si="87"/>
        <v>0</v>
      </c>
      <c r="BA132" s="48">
        <f t="shared" si="87"/>
        <v>0</v>
      </c>
      <c r="BB132" s="48">
        <f t="shared" si="87"/>
        <v>0</v>
      </c>
      <c r="BC132" s="48">
        <f t="shared" si="87"/>
        <v>0</v>
      </c>
      <c r="BD132" s="48">
        <f t="shared" si="87"/>
        <v>0</v>
      </c>
      <c r="BE132" s="48">
        <f t="shared" si="87"/>
        <v>0</v>
      </c>
      <c r="BF132" s="116">
        <f t="shared" si="87"/>
        <v>0</v>
      </c>
    </row>
    <row r="133" spans="1:58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531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115">
        <f t="shared" si="87"/>
        <v>0</v>
      </c>
      <c r="AX133" s="48">
        <f t="shared" si="87"/>
        <v>0</v>
      </c>
      <c r="AY133" s="48">
        <f t="shared" si="87"/>
        <v>0</v>
      </c>
      <c r="AZ133" s="48">
        <f t="shared" si="87"/>
        <v>0</v>
      </c>
      <c r="BA133" s="48">
        <f t="shared" si="87"/>
        <v>0</v>
      </c>
      <c r="BB133" s="48">
        <f t="shared" si="87"/>
        <v>0</v>
      </c>
      <c r="BC133" s="48">
        <f t="shared" si="87"/>
        <v>0</v>
      </c>
      <c r="BD133" s="48">
        <f t="shared" si="87"/>
        <v>0</v>
      </c>
      <c r="BE133" s="48">
        <f t="shared" si="87"/>
        <v>0</v>
      </c>
      <c r="BF133" s="116">
        <f t="shared" si="87"/>
        <v>0</v>
      </c>
    </row>
    <row r="134" spans="1:58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29">
        <f t="shared" ref="Y134:AM134" si="88">SUM(Y129:Y131)</f>
        <v>162</v>
      </c>
      <c r="Z134" s="347">
        <f t="shared" si="88"/>
        <v>82</v>
      </c>
      <c r="AA134" s="347">
        <f t="shared" si="88"/>
        <v>124</v>
      </c>
      <c r="AB134" s="347">
        <f t="shared" si="88"/>
        <v>96</v>
      </c>
      <c r="AC134" s="347">
        <f t="shared" si="88"/>
        <v>90</v>
      </c>
      <c r="AD134" s="347">
        <f t="shared" si="88"/>
        <v>84</v>
      </c>
      <c r="AE134" s="347">
        <f t="shared" si="88"/>
        <v>675</v>
      </c>
      <c r="AF134" s="347">
        <f t="shared" si="88"/>
        <v>1527</v>
      </c>
      <c r="AG134" s="347">
        <f t="shared" si="88"/>
        <v>2251</v>
      </c>
      <c r="AH134" s="347">
        <f t="shared" si="88"/>
        <v>1260</v>
      </c>
      <c r="AI134" s="347">
        <f t="shared" si="88"/>
        <v>863</v>
      </c>
      <c r="AJ134" s="347">
        <f t="shared" si="88"/>
        <v>413</v>
      </c>
      <c r="AK134" s="531">
        <f t="shared" si="88"/>
        <v>270</v>
      </c>
      <c r="AL134" s="319">
        <f t="shared" si="88"/>
        <v>535</v>
      </c>
      <c r="AM134" s="319">
        <f t="shared" si="88"/>
        <v>1488</v>
      </c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115">
        <f t="shared" si="87"/>
        <v>-2571</v>
      </c>
      <c r="AX134" s="48">
        <f t="shared" si="87"/>
        <v>-5279</v>
      </c>
      <c r="AY134" s="48">
        <f t="shared" si="87"/>
        <v>-5273</v>
      </c>
      <c r="AZ134" s="48">
        <f t="shared" si="87"/>
        <v>-4073</v>
      </c>
      <c r="BA134" s="48">
        <f t="shared" si="87"/>
        <v>-3294</v>
      </c>
      <c r="BB134" s="48">
        <f t="shared" si="87"/>
        <v>-4000</v>
      </c>
      <c r="BC134" s="48">
        <f t="shared" si="87"/>
        <v>-4253</v>
      </c>
      <c r="BD134" s="48">
        <f t="shared" si="87"/>
        <v>-4420</v>
      </c>
      <c r="BE134" s="48">
        <f t="shared" si="87"/>
        <v>-1815</v>
      </c>
      <c r="BF134" s="116">
        <f t="shared" si="87"/>
        <v>-428</v>
      </c>
    </row>
    <row r="135" spans="1:58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115"/>
      <c r="AX135" s="48"/>
      <c r="AY135" s="48"/>
      <c r="AZ135" s="48"/>
      <c r="BA135" s="48"/>
      <c r="BB135" s="48"/>
      <c r="BC135" s="48"/>
      <c r="BD135" s="48"/>
      <c r="BE135" s="48"/>
      <c r="BF135" s="116"/>
    </row>
    <row r="136" spans="1:58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531">
        <v>14354</v>
      </c>
      <c r="AL136" s="319">
        <v>14228</v>
      </c>
      <c r="AM136" s="319">
        <v>14639</v>
      </c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115">
        <f t="shared" ref="AW136:BF141" si="89">O136-C136</f>
        <v>-781</v>
      </c>
      <c r="AX136" s="48">
        <f t="shared" si="89"/>
        <v>-1586</v>
      </c>
      <c r="AY136" s="48">
        <f t="shared" si="89"/>
        <v>-4329</v>
      </c>
      <c r="AZ136" s="48">
        <f t="shared" si="89"/>
        <v>-5382</v>
      </c>
      <c r="BA136" s="48">
        <f t="shared" si="89"/>
        <v>-5046</v>
      </c>
      <c r="BB136" s="48">
        <f t="shared" si="89"/>
        <v>-2958</v>
      </c>
      <c r="BC136" s="48">
        <f t="shared" si="89"/>
        <v>-1965</v>
      </c>
      <c r="BD136" s="48">
        <f t="shared" si="89"/>
        <v>-2234</v>
      </c>
      <c r="BE136" s="48">
        <f t="shared" si="89"/>
        <v>-1535</v>
      </c>
      <c r="BF136" s="116">
        <f t="shared" si="89"/>
        <v>-2012</v>
      </c>
    </row>
    <row r="137" spans="1:58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531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115">
        <f t="shared" si="89"/>
        <v>0</v>
      </c>
      <c r="AX137" s="48">
        <f t="shared" si="89"/>
        <v>0</v>
      </c>
      <c r="AY137" s="48">
        <f t="shared" si="89"/>
        <v>0</v>
      </c>
      <c r="AZ137" s="48">
        <f t="shared" si="89"/>
        <v>0</v>
      </c>
      <c r="BA137" s="48">
        <f t="shared" si="89"/>
        <v>0</v>
      </c>
      <c r="BB137" s="48">
        <f t="shared" si="89"/>
        <v>0</v>
      </c>
      <c r="BC137" s="48">
        <f t="shared" si="89"/>
        <v>0</v>
      </c>
      <c r="BD137" s="48">
        <f t="shared" si="89"/>
        <v>0</v>
      </c>
      <c r="BE137" s="48">
        <f t="shared" si="89"/>
        <v>0</v>
      </c>
      <c r="BF137" s="116">
        <f t="shared" si="89"/>
        <v>0</v>
      </c>
    </row>
    <row r="138" spans="1:58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531">
        <v>405</v>
      </c>
      <c r="AL138" s="319">
        <v>361</v>
      </c>
      <c r="AM138" s="319">
        <v>334</v>
      </c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115">
        <f t="shared" si="89"/>
        <v>6</v>
      </c>
      <c r="AX138" s="48">
        <f t="shared" si="89"/>
        <v>55</v>
      </c>
      <c r="AY138" s="48">
        <f t="shared" si="89"/>
        <v>53</v>
      </c>
      <c r="AZ138" s="48">
        <f t="shared" si="89"/>
        <v>110</v>
      </c>
      <c r="BA138" s="48">
        <f t="shared" si="89"/>
        <v>118</v>
      </c>
      <c r="BB138" s="48">
        <f t="shared" si="89"/>
        <v>349</v>
      </c>
      <c r="BC138" s="48">
        <f t="shared" si="89"/>
        <v>698</v>
      </c>
      <c r="BD138" s="48">
        <f t="shared" si="89"/>
        <v>1263</v>
      </c>
      <c r="BE138" s="48">
        <f t="shared" si="89"/>
        <v>1436</v>
      </c>
      <c r="BF138" s="116">
        <f t="shared" si="89"/>
        <v>1408</v>
      </c>
    </row>
    <row r="139" spans="1:58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531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115">
        <f t="shared" si="89"/>
        <v>0</v>
      </c>
      <c r="AX139" s="48">
        <f t="shared" si="89"/>
        <v>0</v>
      </c>
      <c r="AY139" s="48">
        <f t="shared" si="89"/>
        <v>0</v>
      </c>
      <c r="AZ139" s="48">
        <f t="shared" si="89"/>
        <v>0</v>
      </c>
      <c r="BA139" s="48">
        <f t="shared" si="89"/>
        <v>0</v>
      </c>
      <c r="BB139" s="48">
        <f t="shared" si="89"/>
        <v>0</v>
      </c>
      <c r="BC139" s="48">
        <f t="shared" si="89"/>
        <v>0</v>
      </c>
      <c r="BD139" s="48">
        <f t="shared" si="89"/>
        <v>0</v>
      </c>
      <c r="BE139" s="48">
        <f t="shared" si="89"/>
        <v>0</v>
      </c>
      <c r="BF139" s="116">
        <f t="shared" si="89"/>
        <v>0</v>
      </c>
    </row>
    <row r="140" spans="1:58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499"/>
      <c r="P140" s="338"/>
      <c r="Q140" s="495"/>
      <c r="R140" s="338"/>
      <c r="S140" s="495"/>
      <c r="T140" s="338"/>
      <c r="U140" s="496"/>
      <c r="V140" s="496"/>
      <c r="W140" s="496"/>
      <c r="X140" s="339"/>
      <c r="Y140" s="363"/>
      <c r="Z140" s="496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570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337">
        <f t="shared" si="89"/>
        <v>0</v>
      </c>
      <c r="AX140" s="338">
        <f t="shared" si="89"/>
        <v>0</v>
      </c>
      <c r="AY140" s="338">
        <f t="shared" si="89"/>
        <v>0</v>
      </c>
      <c r="AZ140" s="338">
        <f t="shared" si="89"/>
        <v>0</v>
      </c>
      <c r="BA140" s="338">
        <f t="shared" si="89"/>
        <v>0</v>
      </c>
      <c r="BB140" s="338">
        <f t="shared" si="89"/>
        <v>0</v>
      </c>
      <c r="BC140" s="338">
        <f t="shared" si="89"/>
        <v>0</v>
      </c>
      <c r="BD140" s="338">
        <f t="shared" si="89"/>
        <v>0</v>
      </c>
      <c r="BE140" s="338">
        <f t="shared" si="89"/>
        <v>0</v>
      </c>
      <c r="BF140" s="339">
        <f t="shared" si="89"/>
        <v>0</v>
      </c>
    </row>
    <row r="141" spans="1:58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M141" si="90">SUM(Q136:Q140)</f>
        <v>2795</v>
      </c>
      <c r="R141" s="341">
        <f t="shared" si="90"/>
        <v>2851</v>
      </c>
      <c r="S141" s="341">
        <f t="shared" si="90"/>
        <v>3022</v>
      </c>
      <c r="T141" s="341">
        <f t="shared" si="90"/>
        <v>4449</v>
      </c>
      <c r="U141" s="376">
        <f t="shared" si="90"/>
        <v>5677</v>
      </c>
      <c r="V141" s="376">
        <f t="shared" si="90"/>
        <v>6536</v>
      </c>
      <c r="W141" s="376">
        <f t="shared" si="90"/>
        <v>8423</v>
      </c>
      <c r="X141" s="376">
        <f t="shared" si="90"/>
        <v>7164</v>
      </c>
      <c r="Y141" s="340">
        <f t="shared" si="90"/>
        <v>6081</v>
      </c>
      <c r="Z141" s="376">
        <f t="shared" si="90"/>
        <v>5692</v>
      </c>
      <c r="AA141" s="376">
        <f t="shared" si="90"/>
        <v>5550</v>
      </c>
      <c r="AB141" s="376">
        <f t="shared" si="90"/>
        <v>6693</v>
      </c>
      <c r="AC141" s="376">
        <f t="shared" si="90"/>
        <v>9098</v>
      </c>
      <c r="AD141" s="376">
        <f t="shared" si="90"/>
        <v>11833</v>
      </c>
      <c r="AE141" s="376">
        <f t="shared" si="90"/>
        <v>13644</v>
      </c>
      <c r="AF141" s="528">
        <f t="shared" si="90"/>
        <v>17003</v>
      </c>
      <c r="AG141" s="528">
        <f t="shared" si="90"/>
        <v>18971</v>
      </c>
      <c r="AH141" s="528">
        <f t="shared" si="90"/>
        <v>19183</v>
      </c>
      <c r="AI141" s="528">
        <f t="shared" si="90"/>
        <v>18324</v>
      </c>
      <c r="AJ141" s="528">
        <f t="shared" si="90"/>
        <v>16403</v>
      </c>
      <c r="AK141" s="268">
        <f t="shared" si="90"/>
        <v>14759</v>
      </c>
      <c r="AL141" s="528">
        <f t="shared" si="90"/>
        <v>14589</v>
      </c>
      <c r="AM141" s="528">
        <f t="shared" si="90"/>
        <v>14973</v>
      </c>
      <c r="AN141" s="528"/>
      <c r="AO141" s="528"/>
      <c r="AP141" s="528"/>
      <c r="AQ141" s="528"/>
      <c r="AR141" s="528"/>
      <c r="AS141" s="528"/>
      <c r="AT141" s="528"/>
      <c r="AU141" s="528"/>
      <c r="AV141" s="528"/>
      <c r="AW141" s="119">
        <f t="shared" si="89"/>
        <v>-775</v>
      </c>
      <c r="AX141" s="121">
        <f t="shared" si="89"/>
        <v>-1531</v>
      </c>
      <c r="AY141" s="121">
        <f t="shared" si="89"/>
        <v>-4276</v>
      </c>
      <c r="AZ141" s="121">
        <f t="shared" si="89"/>
        <v>-5272</v>
      </c>
      <c r="BA141" s="121">
        <f t="shared" si="89"/>
        <v>-4928</v>
      </c>
      <c r="BB141" s="121">
        <f t="shared" si="89"/>
        <v>-2609</v>
      </c>
      <c r="BC141" s="121">
        <f t="shared" si="89"/>
        <v>-1267</v>
      </c>
      <c r="BD141" s="121">
        <f t="shared" si="89"/>
        <v>-971</v>
      </c>
      <c r="BE141" s="121">
        <f t="shared" si="89"/>
        <v>-99</v>
      </c>
      <c r="BF141" s="122">
        <f t="shared" si="89"/>
        <v>-604</v>
      </c>
    </row>
    <row r="142" spans="1:58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7"/>
      <c r="AG142" s="537"/>
      <c r="AH142" s="537"/>
      <c r="AI142" s="537"/>
      <c r="AJ142" s="363"/>
      <c r="AK142" s="596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363"/>
      <c r="AW142" s="115"/>
      <c r="AX142" s="48"/>
      <c r="AY142" s="48"/>
      <c r="AZ142" s="48"/>
      <c r="BA142" s="48"/>
      <c r="BB142" s="48"/>
      <c r="BC142" s="48"/>
      <c r="BD142" s="48"/>
      <c r="BE142" s="48"/>
      <c r="BF142" s="116"/>
    </row>
    <row r="143" spans="1:58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38">
        <v>779</v>
      </c>
      <c r="AG143" s="538">
        <v>1389</v>
      </c>
      <c r="AH143" s="538">
        <v>876</v>
      </c>
      <c r="AI143" s="538">
        <v>551</v>
      </c>
      <c r="AJ143" s="538">
        <v>429</v>
      </c>
      <c r="AK143" s="597">
        <v>159</v>
      </c>
      <c r="AL143" s="538">
        <v>355</v>
      </c>
      <c r="AM143" s="538">
        <v>1112</v>
      </c>
      <c r="AN143" s="538"/>
      <c r="AO143" s="538"/>
      <c r="AP143" s="538"/>
      <c r="AQ143" s="538"/>
      <c r="AR143" s="538"/>
      <c r="AS143" s="538"/>
      <c r="AT143" s="538"/>
      <c r="AU143" s="538"/>
      <c r="AV143" s="538"/>
      <c r="AW143" s="115">
        <f t="shared" ref="AW143:AW148" si="91">O143-C143</f>
        <v>0</v>
      </c>
      <c r="AX143" s="48">
        <f t="shared" ref="AX143:AX148" si="92">P143-D143</f>
        <v>0</v>
      </c>
      <c r="AY143" s="48">
        <f t="shared" ref="AY143:AY148" si="93">Q143-E143</f>
        <v>0</v>
      </c>
      <c r="AZ143" s="48">
        <f t="shared" ref="AZ143:AZ148" si="94">R143-F143</f>
        <v>0</v>
      </c>
      <c r="BA143" s="48">
        <f t="shared" ref="BA143:BA148" si="95">S143-G143</f>
        <v>0</v>
      </c>
      <c r="BB143" s="48">
        <f t="shared" ref="BB143:BB148" si="96">T143-H143</f>
        <v>0</v>
      </c>
      <c r="BC143" s="48">
        <f t="shared" ref="BC143:BC148" si="97">U143-I143</f>
        <v>0</v>
      </c>
      <c r="BD143" s="48">
        <f t="shared" ref="BD143:BD148" si="98">V143-J143</f>
        <v>0</v>
      </c>
      <c r="BE143" s="48">
        <f t="shared" ref="BE143:BE148" si="99">W143-K143</f>
        <v>0</v>
      </c>
      <c r="BF143" s="116">
        <f t="shared" ref="BF143:BF148" si="100">X143-L143</f>
        <v>0</v>
      </c>
    </row>
    <row r="144" spans="1:58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38">
        <v>424</v>
      </c>
      <c r="AG144" s="538">
        <v>659</v>
      </c>
      <c r="AH144" s="538">
        <v>367</v>
      </c>
      <c r="AI144" s="538">
        <v>163</v>
      </c>
      <c r="AJ144" s="538">
        <v>14</v>
      </c>
      <c r="AK144" s="597">
        <v>5</v>
      </c>
      <c r="AL144" s="538">
        <v>5</v>
      </c>
      <c r="AM144" s="538">
        <v>8</v>
      </c>
      <c r="AN144" s="538"/>
      <c r="AO144" s="538"/>
      <c r="AP144" s="538"/>
      <c r="AQ144" s="538"/>
      <c r="AR144" s="538"/>
      <c r="AS144" s="538"/>
      <c r="AT144" s="538"/>
      <c r="AU144" s="538"/>
      <c r="AV144" s="538"/>
      <c r="AW144" s="115">
        <f t="shared" si="91"/>
        <v>0</v>
      </c>
      <c r="AX144" s="48">
        <f t="shared" si="92"/>
        <v>0</v>
      </c>
      <c r="AY144" s="48">
        <f t="shared" si="93"/>
        <v>0</v>
      </c>
      <c r="AZ144" s="48">
        <f t="shared" si="94"/>
        <v>0</v>
      </c>
      <c r="BA144" s="48">
        <f t="shared" si="95"/>
        <v>0</v>
      </c>
      <c r="BB144" s="48">
        <f t="shared" si="96"/>
        <v>0</v>
      </c>
      <c r="BC144" s="48">
        <f t="shared" si="97"/>
        <v>0</v>
      </c>
      <c r="BD144" s="48">
        <f t="shared" si="98"/>
        <v>0</v>
      </c>
      <c r="BE144" s="48">
        <f t="shared" si="99"/>
        <v>0</v>
      </c>
      <c r="BF144" s="116">
        <f t="shared" si="100"/>
        <v>0</v>
      </c>
    </row>
    <row r="145" spans="1:58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38">
        <v>35</v>
      </c>
      <c r="AG145" s="538">
        <v>26</v>
      </c>
      <c r="AH145" s="538">
        <v>16</v>
      </c>
      <c r="AI145" s="538">
        <v>51</v>
      </c>
      <c r="AJ145" s="538">
        <v>34</v>
      </c>
      <c r="AK145" s="597">
        <v>41</v>
      </c>
      <c r="AL145" s="538">
        <v>39</v>
      </c>
      <c r="AM145" s="538">
        <v>59</v>
      </c>
      <c r="AN145" s="538"/>
      <c r="AO145" s="538"/>
      <c r="AP145" s="538"/>
      <c r="AQ145" s="538"/>
      <c r="AR145" s="538"/>
      <c r="AS145" s="538"/>
      <c r="AT145" s="538"/>
      <c r="AU145" s="538"/>
      <c r="AV145" s="538"/>
      <c r="AW145" s="115">
        <f t="shared" si="91"/>
        <v>0</v>
      </c>
      <c r="AX145" s="48">
        <f t="shared" si="92"/>
        <v>0</v>
      </c>
      <c r="AY145" s="48">
        <f t="shared" si="93"/>
        <v>0</v>
      </c>
      <c r="AZ145" s="48">
        <f t="shared" si="94"/>
        <v>0</v>
      </c>
      <c r="BA145" s="48">
        <f t="shared" si="95"/>
        <v>0</v>
      </c>
      <c r="BB145" s="48">
        <f t="shared" si="96"/>
        <v>0</v>
      </c>
      <c r="BC145" s="48">
        <f t="shared" si="97"/>
        <v>0</v>
      </c>
      <c r="BD145" s="48">
        <f t="shared" si="98"/>
        <v>0</v>
      </c>
      <c r="BE145" s="48">
        <f t="shared" si="99"/>
        <v>0</v>
      </c>
      <c r="BF145" s="116">
        <f t="shared" si="100"/>
        <v>0</v>
      </c>
    </row>
    <row r="146" spans="1:58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38">
        <v>0</v>
      </c>
      <c r="AG146" s="538">
        <v>0</v>
      </c>
      <c r="AH146" s="538">
        <v>0</v>
      </c>
      <c r="AI146" s="538">
        <v>0</v>
      </c>
      <c r="AJ146" s="538">
        <v>0</v>
      </c>
      <c r="AK146" s="597">
        <v>0</v>
      </c>
      <c r="AL146" s="538">
        <v>0</v>
      </c>
      <c r="AM146" s="538">
        <v>0</v>
      </c>
      <c r="AN146" s="538"/>
      <c r="AO146" s="538"/>
      <c r="AP146" s="538"/>
      <c r="AQ146" s="538"/>
      <c r="AR146" s="538"/>
      <c r="AS146" s="538"/>
      <c r="AT146" s="538"/>
      <c r="AU146" s="538"/>
      <c r="AV146" s="538"/>
      <c r="AW146" s="115">
        <f t="shared" si="91"/>
        <v>0</v>
      </c>
      <c r="AX146" s="48">
        <f t="shared" si="92"/>
        <v>0</v>
      </c>
      <c r="AY146" s="48">
        <f t="shared" si="93"/>
        <v>0</v>
      </c>
      <c r="AZ146" s="48">
        <f t="shared" si="94"/>
        <v>0</v>
      </c>
      <c r="BA146" s="48">
        <f t="shared" si="95"/>
        <v>0</v>
      </c>
      <c r="BB146" s="48">
        <f t="shared" si="96"/>
        <v>0</v>
      </c>
      <c r="BC146" s="48">
        <f t="shared" si="97"/>
        <v>0</v>
      </c>
      <c r="BD146" s="48">
        <f t="shared" si="98"/>
        <v>0</v>
      </c>
      <c r="BE146" s="48">
        <f t="shared" si="99"/>
        <v>0</v>
      </c>
      <c r="BF146" s="116">
        <f t="shared" si="100"/>
        <v>0</v>
      </c>
    </row>
    <row r="147" spans="1:58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63">
        <v>0</v>
      </c>
      <c r="AF147" s="539">
        <v>0</v>
      </c>
      <c r="AG147" s="540">
        <v>0</v>
      </c>
      <c r="AH147" s="540">
        <v>0</v>
      </c>
      <c r="AI147" s="540">
        <v>0</v>
      </c>
      <c r="AJ147" s="540">
        <v>0</v>
      </c>
      <c r="AK147" s="598">
        <v>0</v>
      </c>
      <c r="AL147" s="540">
        <v>0</v>
      </c>
      <c r="AM147" s="540">
        <v>0</v>
      </c>
      <c r="AN147" s="540"/>
      <c r="AO147" s="540"/>
      <c r="AP147" s="540"/>
      <c r="AQ147" s="540"/>
      <c r="AR147" s="540"/>
      <c r="AS147" s="540"/>
      <c r="AT147" s="540"/>
      <c r="AU147" s="540"/>
      <c r="AV147" s="540"/>
      <c r="AW147" s="337">
        <f t="shared" si="91"/>
        <v>0</v>
      </c>
      <c r="AX147" s="338">
        <f t="shared" si="92"/>
        <v>0</v>
      </c>
      <c r="AY147" s="338">
        <f t="shared" si="93"/>
        <v>0</v>
      </c>
      <c r="AZ147" s="338">
        <f t="shared" si="94"/>
        <v>0</v>
      </c>
      <c r="BA147" s="338">
        <f t="shared" si="95"/>
        <v>0</v>
      </c>
      <c r="BB147" s="338">
        <f t="shared" si="96"/>
        <v>0</v>
      </c>
      <c r="BC147" s="338">
        <f t="shared" si="97"/>
        <v>0</v>
      </c>
      <c r="BD147" s="338">
        <f t="shared" si="98"/>
        <v>0</v>
      </c>
      <c r="BE147" s="338">
        <f t="shared" si="99"/>
        <v>0</v>
      </c>
      <c r="BF147" s="339">
        <f t="shared" si="100"/>
        <v>0</v>
      </c>
    </row>
    <row r="148" spans="1:58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28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268">
        <v>205</v>
      </c>
      <c r="AL148" s="376">
        <v>399</v>
      </c>
      <c r="AM148" s="376">
        <v>1179</v>
      </c>
      <c r="AN148" s="376"/>
      <c r="AO148" s="376"/>
      <c r="AP148" s="376"/>
      <c r="AQ148" s="376"/>
      <c r="AR148" s="376"/>
      <c r="AS148" s="376"/>
      <c r="AT148" s="376"/>
      <c r="AU148" s="376"/>
      <c r="AV148" s="376"/>
      <c r="AW148" s="119">
        <f t="shared" si="91"/>
        <v>0</v>
      </c>
      <c r="AX148" s="121">
        <f t="shared" si="92"/>
        <v>0</v>
      </c>
      <c r="AY148" s="121">
        <f t="shared" si="93"/>
        <v>0</v>
      </c>
      <c r="AZ148" s="121">
        <f t="shared" si="94"/>
        <v>0</v>
      </c>
      <c r="BA148" s="121">
        <f t="shared" si="95"/>
        <v>0</v>
      </c>
      <c r="BB148" s="121">
        <f t="shared" si="96"/>
        <v>0</v>
      </c>
      <c r="BC148" s="121">
        <f t="shared" si="97"/>
        <v>0</v>
      </c>
      <c r="BD148" s="121">
        <f t="shared" si="98"/>
        <v>0</v>
      </c>
      <c r="BE148" s="121">
        <f t="shared" si="99"/>
        <v>0</v>
      </c>
      <c r="BF148" s="122">
        <f t="shared" si="100"/>
        <v>0</v>
      </c>
    </row>
    <row r="149" spans="1:58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</row>
    <row r="150" spans="1:58" x14ac:dyDescent="0.25">
      <c r="A150" s="4"/>
      <c r="B150" s="52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  <c r="AU150" s="394"/>
      <c r="AV150" s="394"/>
      <c r="AW150" s="394"/>
      <c r="AX150" s="394"/>
      <c r="AY150" s="394"/>
      <c r="AZ150" s="394"/>
      <c r="BA150" s="394"/>
      <c r="BB150" s="394"/>
      <c r="BC150" s="394"/>
      <c r="BD150" s="394"/>
      <c r="BE150" s="394"/>
      <c r="BF150" s="394"/>
    </row>
    <row r="151" spans="1:58" x14ac:dyDescent="0.25">
      <c r="A151" s="4"/>
      <c r="B151" s="52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AW151" s="394"/>
      <c r="AX151" s="394"/>
      <c r="AY151" s="394"/>
      <c r="AZ151" s="394"/>
      <c r="BA151" s="394"/>
      <c r="BB151" s="394"/>
      <c r="BC151" s="394"/>
      <c r="BD151" s="394"/>
      <c r="BE151" s="394"/>
      <c r="BF151" s="394"/>
    </row>
    <row r="153" spans="1:58" x14ac:dyDescent="0.25">
      <c r="B153" s="1" t="s">
        <v>27</v>
      </c>
    </row>
    <row r="154" spans="1:58" x14ac:dyDescent="0.25">
      <c r="B154" s="31" t="s">
        <v>28</v>
      </c>
    </row>
    <row r="157" spans="1:58" x14ac:dyDescent="0.25">
      <c r="B157" s="32" t="s">
        <v>26</v>
      </c>
    </row>
    <row r="158" spans="1:58" x14ac:dyDescent="0.25">
      <c r="B158" s="2" t="s">
        <v>29</v>
      </c>
    </row>
    <row r="159" spans="1:58" x14ac:dyDescent="0.25">
      <c r="B159" s="2" t="s">
        <v>30</v>
      </c>
    </row>
    <row r="160" spans="1:58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AX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dimension ref="A1:BF158"/>
  <sheetViews>
    <sheetView tabSelected="1" zoomScale="70" zoomScaleNormal="70" workbookViewId="0">
      <pane xSplit="2" ySplit="8" topLeftCell="V123" activePane="bottomRight" state="frozen"/>
      <selection pane="topRight" activeCell="C1" sqref="C1"/>
      <selection pane="bottomLeft" activeCell="A9" sqref="A9"/>
      <selection pane="bottomRight" activeCell="AG139" sqref="AG139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28" width="14.85546875" style="2" customWidth="1"/>
    <col min="29" max="29" width="14.85546875" style="2" hidden="1" customWidth="1"/>
    <col min="30" max="38" width="14.85546875" style="2" customWidth="1"/>
    <col min="39" max="39" width="15.7109375" style="2" bestFit="1" customWidth="1"/>
    <col min="40" max="48" width="14.85546875" style="2" customWidth="1"/>
    <col min="49" max="49" width="13.85546875" style="2" bestFit="1" customWidth="1"/>
    <col min="50" max="50" width="15.7109375" style="2" bestFit="1" customWidth="1"/>
    <col min="51" max="52" width="14.85546875" style="2" bestFit="1" customWidth="1"/>
    <col min="53" max="53" width="14.42578125" style="2" bestFit="1" customWidth="1"/>
    <col min="54" max="54" width="14.85546875" style="2" bestFit="1" customWidth="1"/>
    <col min="55" max="55" width="14.42578125" style="2" bestFit="1" customWidth="1"/>
    <col min="56" max="57" width="14.42578125" style="2" customWidth="1"/>
    <col min="58" max="58" width="14.42578125" style="2" bestFit="1" customWidth="1"/>
    <col min="59" max="59" width="10.85546875" style="2" customWidth="1"/>
    <col min="60" max="60" width="45.7109375" style="2" bestFit="1" customWidth="1"/>
    <col min="61" max="16384" width="9.28515625" style="2"/>
  </cols>
  <sheetData>
    <row r="1" spans="1:58" ht="16.5" thickTop="1" thickBot="1" x14ac:dyDescent="0.3">
      <c r="B1" s="625" t="s">
        <v>19</v>
      </c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626"/>
      <c r="S1" s="626"/>
      <c r="T1" s="626"/>
      <c r="U1" s="626"/>
      <c r="V1" s="626"/>
      <c r="W1" s="626"/>
      <c r="X1" s="626"/>
      <c r="Y1" s="626"/>
      <c r="Z1" s="626"/>
      <c r="AA1" s="626"/>
      <c r="AB1" s="626"/>
      <c r="AC1" s="626"/>
      <c r="AD1" s="626"/>
      <c r="AE1" s="626"/>
      <c r="AF1" s="626"/>
      <c r="AG1" s="626"/>
      <c r="AH1" s="626"/>
      <c r="AI1" s="626"/>
      <c r="AJ1" s="626"/>
      <c r="AK1" s="626"/>
      <c r="AL1" s="626"/>
      <c r="AM1" s="626"/>
      <c r="AN1" s="626"/>
      <c r="AO1" s="626"/>
      <c r="AP1" s="626"/>
      <c r="AQ1" s="626"/>
      <c r="AR1" s="626"/>
      <c r="AS1" s="626"/>
      <c r="AT1" s="626"/>
      <c r="AU1" s="626"/>
      <c r="AV1" s="626"/>
      <c r="AW1" s="626"/>
      <c r="AX1" s="626"/>
      <c r="AY1" s="36"/>
      <c r="AZ1" s="36"/>
      <c r="BA1" s="36"/>
      <c r="BB1" s="36"/>
      <c r="BC1" s="37"/>
      <c r="BD1" s="37"/>
      <c r="BE1" s="37"/>
      <c r="BF1" s="37"/>
    </row>
    <row r="2" spans="1:58" ht="27.6" customHeight="1" thickTop="1" thickBot="1" x14ac:dyDescent="0.3">
      <c r="B2" s="5" t="s">
        <v>0</v>
      </c>
      <c r="C2" s="627" t="s">
        <v>54</v>
      </c>
      <c r="D2" s="628"/>
      <c r="E2" s="628"/>
      <c r="F2" s="628"/>
      <c r="G2" s="628"/>
      <c r="H2" s="628"/>
      <c r="I2" s="62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58" ht="27.6" customHeight="1" thickTop="1" thickBot="1" x14ac:dyDescent="0.3">
      <c r="B3" s="5" t="s">
        <v>1</v>
      </c>
      <c r="C3" s="627" t="s">
        <v>66</v>
      </c>
      <c r="D3" s="628"/>
      <c r="E3" s="628"/>
      <c r="F3" s="628"/>
      <c r="G3" s="628"/>
      <c r="H3" s="628"/>
      <c r="I3" s="62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58" ht="27.6" customHeight="1" thickTop="1" thickBot="1" x14ac:dyDescent="0.3">
      <c r="B4" s="5" t="s">
        <v>2</v>
      </c>
      <c r="C4" s="629" t="s">
        <v>69</v>
      </c>
      <c r="D4" s="630"/>
      <c r="E4" s="630"/>
      <c r="F4" s="630"/>
      <c r="G4" s="630"/>
      <c r="H4" s="630"/>
      <c r="I4" s="63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58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5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5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420"/>
      <c r="AK7" s="356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22" t="s">
        <v>15</v>
      </c>
      <c r="AX7" s="23"/>
      <c r="AY7" s="23"/>
      <c r="AZ7" s="23"/>
      <c r="BA7" s="23"/>
      <c r="BB7" s="23"/>
      <c r="BC7" s="24"/>
      <c r="BD7" s="24"/>
      <c r="BE7" s="24"/>
      <c r="BF7" s="24"/>
    </row>
    <row r="8" spans="1:58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59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379" t="s">
        <v>9</v>
      </c>
      <c r="AX8" s="380" t="s">
        <v>10</v>
      </c>
      <c r="AY8" s="380" t="s">
        <v>16</v>
      </c>
      <c r="AZ8" s="380" t="s">
        <v>11</v>
      </c>
      <c r="BA8" s="380" t="s">
        <v>12</v>
      </c>
      <c r="BB8" s="380" t="s">
        <v>3</v>
      </c>
      <c r="BC8" s="320" t="s">
        <v>13</v>
      </c>
      <c r="BD8" s="320" t="s">
        <v>4</v>
      </c>
      <c r="BE8" s="320" t="s">
        <v>5</v>
      </c>
      <c r="BF8" s="320" t="s">
        <v>6</v>
      </c>
    </row>
    <row r="9" spans="1:58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422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21"/>
      <c r="AX9" s="45"/>
      <c r="AY9" s="46"/>
      <c r="AZ9" s="46"/>
      <c r="BA9" s="46"/>
      <c r="BB9" s="46"/>
      <c r="BC9" s="46"/>
      <c r="BD9" s="46"/>
      <c r="BE9" s="46"/>
      <c r="BF9" s="322"/>
    </row>
    <row r="10" spans="1:58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09">
        <v>242201</v>
      </c>
      <c r="AB10" s="509">
        <v>242260</v>
      </c>
      <c r="AC10" s="509">
        <v>241781</v>
      </c>
      <c r="AD10" s="276">
        <v>241375</v>
      </c>
      <c r="AE10" s="509">
        <v>241124</v>
      </c>
      <c r="AF10" s="276">
        <v>240015</v>
      </c>
      <c r="AG10" s="509">
        <v>240601</v>
      </c>
      <c r="AH10" s="509">
        <v>239761</v>
      </c>
      <c r="AI10" s="222">
        <v>244178</v>
      </c>
      <c r="AJ10" s="548">
        <v>243374</v>
      </c>
      <c r="AK10" s="505">
        <v>243308</v>
      </c>
      <c r="AL10" s="505">
        <v>243095</v>
      </c>
      <c r="AM10" s="505">
        <v>242517</v>
      </c>
      <c r="AN10" s="505"/>
      <c r="AO10" s="505"/>
      <c r="AP10" s="505"/>
      <c r="AQ10" s="505"/>
      <c r="AR10" s="505"/>
      <c r="AS10" s="505"/>
      <c r="AT10" s="505"/>
      <c r="AU10" s="505"/>
      <c r="AV10" s="505"/>
      <c r="AW10" s="323">
        <f t="shared" ref="AW10:BF15" si="0">O10-C10</f>
        <v>2863</v>
      </c>
      <c r="AX10" s="136">
        <f t="shared" si="0"/>
        <v>3236</v>
      </c>
      <c r="AY10" s="136">
        <f t="shared" si="0"/>
        <v>3473</v>
      </c>
      <c r="AZ10" s="136">
        <f t="shared" si="0"/>
        <v>3177</v>
      </c>
      <c r="BA10" s="136">
        <f t="shared" si="0"/>
        <v>3210</v>
      </c>
      <c r="BB10" s="136">
        <f t="shared" si="0"/>
        <v>2480</v>
      </c>
      <c r="BC10" s="136">
        <f t="shared" si="0"/>
        <v>2057</v>
      </c>
      <c r="BD10" s="136">
        <f t="shared" si="0"/>
        <v>1317</v>
      </c>
      <c r="BE10" s="136">
        <f t="shared" si="0"/>
        <v>894</v>
      </c>
      <c r="BF10" s="172">
        <f t="shared" si="0"/>
        <v>2325</v>
      </c>
    </row>
    <row r="11" spans="1:58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09">
        <v>31070</v>
      </c>
      <c r="AB11" s="509">
        <v>31316</v>
      </c>
      <c r="AC11" s="509">
        <v>31504</v>
      </c>
      <c r="AD11" s="276">
        <v>31713</v>
      </c>
      <c r="AE11" s="509">
        <v>31876</v>
      </c>
      <c r="AF11" s="276">
        <v>31917</v>
      </c>
      <c r="AG11" s="509">
        <v>31978</v>
      </c>
      <c r="AH11" s="509">
        <v>30935</v>
      </c>
      <c r="AI11" s="222">
        <v>30932</v>
      </c>
      <c r="AJ11" s="548">
        <v>30999</v>
      </c>
      <c r="AK11" s="505">
        <v>31261</v>
      </c>
      <c r="AL11" s="505">
        <v>31569</v>
      </c>
      <c r="AM11" s="505">
        <v>31903</v>
      </c>
      <c r="AN11" s="505"/>
      <c r="AO11" s="505"/>
      <c r="AP11" s="505"/>
      <c r="AQ11" s="505"/>
      <c r="AR11" s="505"/>
      <c r="AS11" s="505"/>
      <c r="AT11" s="505"/>
      <c r="AU11" s="505"/>
      <c r="AV11" s="505"/>
      <c r="AW11" s="323">
        <f t="shared" si="0"/>
        <v>-737</v>
      </c>
      <c r="AX11" s="136">
        <f t="shared" si="0"/>
        <v>-766</v>
      </c>
      <c r="AY11" s="136">
        <f t="shared" si="0"/>
        <v>-934</v>
      </c>
      <c r="AZ11" s="136">
        <f t="shared" si="0"/>
        <v>-576</v>
      </c>
      <c r="BA11" s="136">
        <f t="shared" si="0"/>
        <v>-465</v>
      </c>
      <c r="BB11" s="136">
        <f t="shared" si="0"/>
        <v>556</v>
      </c>
      <c r="BC11" s="136">
        <f t="shared" si="0"/>
        <v>520</v>
      </c>
      <c r="BD11" s="136">
        <f t="shared" si="0"/>
        <v>814</v>
      </c>
      <c r="BE11" s="136">
        <f t="shared" si="0"/>
        <v>-192</v>
      </c>
      <c r="BF11" s="172">
        <f t="shared" si="0"/>
        <v>1329</v>
      </c>
    </row>
    <row r="12" spans="1:58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09">
        <v>24647</v>
      </c>
      <c r="AB12" s="509">
        <v>24630</v>
      </c>
      <c r="AC12" s="509">
        <v>24486</v>
      </c>
      <c r="AD12" s="276">
        <v>24544</v>
      </c>
      <c r="AE12" s="509">
        <v>24445</v>
      </c>
      <c r="AF12" s="276">
        <v>24362</v>
      </c>
      <c r="AG12" s="509">
        <v>24349</v>
      </c>
      <c r="AH12" s="509">
        <v>24299</v>
      </c>
      <c r="AI12" s="222">
        <v>24403</v>
      </c>
      <c r="AJ12" s="548">
        <v>24535</v>
      </c>
      <c r="AK12" s="505">
        <v>24654</v>
      </c>
      <c r="AL12" s="505">
        <v>24649</v>
      </c>
      <c r="AM12" s="505">
        <v>24618</v>
      </c>
      <c r="AN12" s="505"/>
      <c r="AO12" s="505"/>
      <c r="AP12" s="505"/>
      <c r="AQ12" s="505"/>
      <c r="AR12" s="505"/>
      <c r="AS12" s="505"/>
      <c r="AT12" s="505"/>
      <c r="AU12" s="505"/>
      <c r="AV12" s="505"/>
      <c r="AW12" s="323">
        <f t="shared" si="0"/>
        <v>-70</v>
      </c>
      <c r="AX12" s="136">
        <f t="shared" si="0"/>
        <v>-137</v>
      </c>
      <c r="AY12" s="136">
        <f t="shared" si="0"/>
        <v>-109</v>
      </c>
      <c r="AZ12" s="136">
        <f t="shared" si="0"/>
        <v>-1</v>
      </c>
      <c r="BA12" s="136">
        <f t="shared" si="0"/>
        <v>47</v>
      </c>
      <c r="BB12" s="136">
        <f t="shared" si="0"/>
        <v>76</v>
      </c>
      <c r="BC12" s="136">
        <f t="shared" si="0"/>
        <v>140</v>
      </c>
      <c r="BD12" s="136">
        <f t="shared" si="0"/>
        <v>48</v>
      </c>
      <c r="BE12" s="136">
        <f t="shared" si="0"/>
        <v>-145</v>
      </c>
      <c r="BF12" s="172">
        <f t="shared" si="0"/>
        <v>62</v>
      </c>
    </row>
    <row r="13" spans="1:58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09">
        <v>3915</v>
      </c>
      <c r="AB13" s="509">
        <v>3885</v>
      </c>
      <c r="AC13" s="509">
        <v>3894</v>
      </c>
      <c r="AD13" s="276">
        <v>3887</v>
      </c>
      <c r="AE13" s="509">
        <v>3874</v>
      </c>
      <c r="AF13" s="276">
        <v>3844</v>
      </c>
      <c r="AG13" s="509">
        <v>3913</v>
      </c>
      <c r="AH13" s="509">
        <v>3842</v>
      </c>
      <c r="AI13" s="222">
        <v>3894</v>
      </c>
      <c r="AJ13" s="548">
        <v>3862</v>
      </c>
      <c r="AK13" s="505">
        <v>3887</v>
      </c>
      <c r="AL13" s="505">
        <v>3873</v>
      </c>
      <c r="AM13" s="505">
        <v>3907</v>
      </c>
      <c r="AN13" s="505"/>
      <c r="AO13" s="505"/>
      <c r="AP13" s="505"/>
      <c r="AQ13" s="505"/>
      <c r="AR13" s="505"/>
      <c r="AS13" s="505"/>
      <c r="AT13" s="505"/>
      <c r="AU13" s="505"/>
      <c r="AV13" s="505"/>
      <c r="AW13" s="323">
        <f t="shared" si="0"/>
        <v>2</v>
      </c>
      <c r="AX13" s="136">
        <f t="shared" si="0"/>
        <v>-30</v>
      </c>
      <c r="AY13" s="136">
        <f t="shared" si="0"/>
        <v>-5</v>
      </c>
      <c r="AZ13" s="136">
        <f t="shared" si="0"/>
        <v>-7</v>
      </c>
      <c r="BA13" s="136">
        <f t="shared" si="0"/>
        <v>60</v>
      </c>
      <c r="BB13" s="136">
        <f t="shared" si="0"/>
        <v>-13</v>
      </c>
      <c r="BC13" s="136">
        <f t="shared" si="0"/>
        <v>49</v>
      </c>
      <c r="BD13" s="136">
        <f t="shared" si="0"/>
        <v>32</v>
      </c>
      <c r="BE13" s="136">
        <f t="shared" si="0"/>
        <v>-71</v>
      </c>
      <c r="BF13" s="172">
        <f t="shared" si="0"/>
        <v>51</v>
      </c>
    </row>
    <row r="14" spans="1:58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09">
        <v>182</v>
      </c>
      <c r="AB14" s="509">
        <v>342</v>
      </c>
      <c r="AC14" s="509">
        <v>326</v>
      </c>
      <c r="AD14" s="276">
        <v>333</v>
      </c>
      <c r="AE14" s="509">
        <v>347</v>
      </c>
      <c r="AF14" s="276">
        <v>337</v>
      </c>
      <c r="AG14" s="509">
        <v>342</v>
      </c>
      <c r="AH14" s="509">
        <v>338</v>
      </c>
      <c r="AI14" s="222">
        <v>330</v>
      </c>
      <c r="AJ14" s="548">
        <v>340</v>
      </c>
      <c r="AK14" s="505">
        <v>341</v>
      </c>
      <c r="AL14" s="505">
        <v>358</v>
      </c>
      <c r="AM14" s="505">
        <v>343</v>
      </c>
      <c r="AN14" s="505"/>
      <c r="AO14" s="505"/>
      <c r="AP14" s="505"/>
      <c r="AQ14" s="505"/>
      <c r="AR14" s="505"/>
      <c r="AS14" s="505"/>
      <c r="AT14" s="505"/>
      <c r="AU14" s="505"/>
      <c r="AV14" s="505"/>
      <c r="AW14" s="323">
        <f t="shared" si="0"/>
        <v>-46</v>
      </c>
      <c r="AX14" s="136">
        <f t="shared" si="0"/>
        <v>13</v>
      </c>
      <c r="AY14" s="136">
        <f t="shared" si="0"/>
        <v>-6</v>
      </c>
      <c r="AZ14" s="136">
        <f t="shared" si="0"/>
        <v>-158</v>
      </c>
      <c r="BA14" s="136">
        <f t="shared" si="0"/>
        <v>179</v>
      </c>
      <c r="BB14" s="136">
        <f t="shared" si="0"/>
        <v>-2</v>
      </c>
      <c r="BC14" s="136">
        <f t="shared" si="0"/>
        <v>28</v>
      </c>
      <c r="BD14" s="136">
        <f t="shared" si="0"/>
        <v>22</v>
      </c>
      <c r="BE14" s="136">
        <f t="shared" si="0"/>
        <v>-200</v>
      </c>
      <c r="BF14" s="172">
        <f t="shared" si="0"/>
        <v>204</v>
      </c>
    </row>
    <row r="15" spans="1:58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49">
        <v>303110</v>
      </c>
      <c r="AK15" s="506">
        <v>303451</v>
      </c>
      <c r="AL15" s="506">
        <v>303544</v>
      </c>
      <c r="AM15" s="506">
        <v>303288</v>
      </c>
      <c r="AN15" s="506"/>
      <c r="AO15" s="506"/>
      <c r="AP15" s="506"/>
      <c r="AQ15" s="506"/>
      <c r="AR15" s="506"/>
      <c r="AS15" s="506"/>
      <c r="AT15" s="506"/>
      <c r="AU15" s="506"/>
      <c r="AV15" s="506"/>
      <c r="AW15" s="324">
        <f t="shared" si="0"/>
        <v>2012</v>
      </c>
      <c r="AX15" s="140">
        <f t="shared" si="0"/>
        <v>2316</v>
      </c>
      <c r="AY15" s="140">
        <f t="shared" si="0"/>
        <v>2419</v>
      </c>
      <c r="AZ15" s="140">
        <f t="shared" si="0"/>
        <v>2435</v>
      </c>
      <c r="BA15" s="140">
        <f t="shared" si="0"/>
        <v>3031</v>
      </c>
      <c r="BB15" s="140">
        <f t="shared" si="0"/>
        <v>3097</v>
      </c>
      <c r="BC15" s="140">
        <f t="shared" si="0"/>
        <v>2794</v>
      </c>
      <c r="BD15" s="140">
        <f t="shared" si="0"/>
        <v>2233</v>
      </c>
      <c r="BE15" s="140">
        <f t="shared" si="0"/>
        <v>286</v>
      </c>
      <c r="BF15" s="167">
        <f t="shared" si="0"/>
        <v>3971</v>
      </c>
    </row>
    <row r="16" spans="1:58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09"/>
      <c r="AB16" s="509"/>
      <c r="AC16" s="509"/>
      <c r="AD16" s="276"/>
      <c r="AE16" s="509"/>
      <c r="AF16" s="276"/>
      <c r="AG16" s="509"/>
      <c r="AH16" s="509"/>
      <c r="AI16" s="542"/>
      <c r="AJ16" s="548"/>
      <c r="AK16" s="505"/>
      <c r="AL16" s="505"/>
      <c r="AM16" s="505"/>
      <c r="AN16" s="505"/>
      <c r="AO16" s="505"/>
      <c r="AP16" s="505"/>
      <c r="AQ16" s="505"/>
      <c r="AR16" s="505"/>
      <c r="AS16" s="505"/>
      <c r="AT16" s="505"/>
      <c r="AU16" s="505"/>
      <c r="AV16" s="505"/>
      <c r="AW16" s="323"/>
      <c r="AX16" s="136"/>
      <c r="AY16" s="136"/>
      <c r="AZ16" s="136"/>
      <c r="BA16" s="136"/>
      <c r="BB16" s="136"/>
      <c r="BC16" s="136"/>
      <c r="BD16" s="136"/>
      <c r="BE16" s="136"/>
      <c r="BF16" s="172"/>
    </row>
    <row r="17" spans="1:58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6">
        <v>41460</v>
      </c>
      <c r="Y17" s="347">
        <v>41180</v>
      </c>
      <c r="Z17" s="347">
        <v>44868</v>
      </c>
      <c r="AA17" s="505">
        <f>+AA24+AA31+AA38</f>
        <v>44838</v>
      </c>
      <c r="AB17" s="505">
        <v>44413</v>
      </c>
      <c r="AC17" s="505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2">+AI24+AI31+AI38</f>
        <v>40644</v>
      </c>
      <c r="AJ17" s="550">
        <v>41616</v>
      </c>
      <c r="AK17" s="507">
        <v>42308</v>
      </c>
      <c r="AL17" s="507">
        <v>44994</v>
      </c>
      <c r="AM17" s="507">
        <v>47286</v>
      </c>
      <c r="AN17" s="507"/>
      <c r="AO17" s="507"/>
      <c r="AP17" s="507"/>
      <c r="AQ17" s="507"/>
      <c r="AR17" s="507"/>
      <c r="AS17" s="507"/>
      <c r="AT17" s="507"/>
      <c r="AU17" s="507"/>
      <c r="AV17" s="507"/>
      <c r="AW17" s="325">
        <f t="shared" ref="AW17:BF22" si="3">O17-C17</f>
        <v>3419</v>
      </c>
      <c r="AX17" s="142">
        <f t="shared" si="3"/>
        <v>-447</v>
      </c>
      <c r="AY17" s="142">
        <f t="shared" si="3"/>
        <v>-3226</v>
      </c>
      <c r="AZ17" s="142">
        <f t="shared" si="3"/>
        <v>-2994</v>
      </c>
      <c r="BA17" s="142">
        <f t="shared" si="3"/>
        <v>-3100</v>
      </c>
      <c r="BB17" s="142">
        <f t="shared" si="3"/>
        <v>-2599</v>
      </c>
      <c r="BC17" s="142">
        <f t="shared" si="3"/>
        <v>-1200</v>
      </c>
      <c r="BD17" s="142">
        <f t="shared" si="3"/>
        <v>-599</v>
      </c>
      <c r="BE17" s="142">
        <f t="shared" si="3"/>
        <v>1383</v>
      </c>
      <c r="BF17" s="166">
        <f t="shared" si="3"/>
        <v>-2215</v>
      </c>
    </row>
    <row r="18" spans="1:58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6">
        <v>15710</v>
      </c>
      <c r="Y18" s="347">
        <v>15464</v>
      </c>
      <c r="Z18" s="347">
        <v>16276</v>
      </c>
      <c r="AA18" s="505">
        <f>+AA25+AA32+AA39</f>
        <v>17628</v>
      </c>
      <c r="AB18" s="505">
        <v>14868</v>
      </c>
      <c r="AC18" s="505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2"/>
        <v>11690</v>
      </c>
      <c r="AJ18" s="550">
        <v>12054</v>
      </c>
      <c r="AK18" s="507">
        <v>12732</v>
      </c>
      <c r="AL18" s="507">
        <v>14617</v>
      </c>
      <c r="AM18" s="507">
        <v>15362</v>
      </c>
      <c r="AN18" s="507"/>
      <c r="AO18" s="507"/>
      <c r="AP18" s="507"/>
      <c r="AQ18" s="507"/>
      <c r="AR18" s="507"/>
      <c r="AS18" s="507"/>
      <c r="AT18" s="507"/>
      <c r="AU18" s="507"/>
      <c r="AV18" s="507"/>
      <c r="AW18" s="325">
        <f t="shared" si="3"/>
        <v>1048</v>
      </c>
      <c r="AX18" s="142">
        <f t="shared" si="3"/>
        <v>866</v>
      </c>
      <c r="AY18" s="142">
        <f t="shared" si="3"/>
        <v>-1985</v>
      </c>
      <c r="AZ18" s="142">
        <f t="shared" si="3"/>
        <v>-986</v>
      </c>
      <c r="BA18" s="142">
        <f t="shared" si="3"/>
        <v>-828</v>
      </c>
      <c r="BB18" s="142">
        <f t="shared" si="3"/>
        <v>-824</v>
      </c>
      <c r="BC18" s="142">
        <f t="shared" si="3"/>
        <v>-411</v>
      </c>
      <c r="BD18" s="142">
        <f t="shared" si="3"/>
        <v>-113</v>
      </c>
      <c r="BE18" s="142">
        <f t="shared" si="3"/>
        <v>-460</v>
      </c>
      <c r="BF18" s="166">
        <f t="shared" si="3"/>
        <v>-1015</v>
      </c>
    </row>
    <row r="19" spans="1:58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6">
        <v>4054</v>
      </c>
      <c r="Y19" s="347">
        <v>4222</v>
      </c>
      <c r="Z19" s="347">
        <v>4153</v>
      </c>
      <c r="AA19" s="505">
        <f>+AA26+AA33+AA40</f>
        <v>3668</v>
      </c>
      <c r="AB19" s="505">
        <v>3603</v>
      </c>
      <c r="AC19" s="505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2"/>
        <v>3940</v>
      </c>
      <c r="AJ19" s="550">
        <v>3671</v>
      </c>
      <c r="AK19" s="507">
        <v>4415</v>
      </c>
      <c r="AL19" s="507">
        <v>4335</v>
      </c>
      <c r="AM19" s="507">
        <v>4031</v>
      </c>
      <c r="AN19" s="507"/>
      <c r="AO19" s="507"/>
      <c r="AP19" s="507"/>
      <c r="AQ19" s="507"/>
      <c r="AR19" s="507"/>
      <c r="AS19" s="507"/>
      <c r="AT19" s="507"/>
      <c r="AU19" s="507"/>
      <c r="AV19" s="507"/>
      <c r="AW19" s="325">
        <f t="shared" si="3"/>
        <v>786</v>
      </c>
      <c r="AX19" s="142">
        <f t="shared" si="3"/>
        <v>1793</v>
      </c>
      <c r="AY19" s="142">
        <f t="shared" si="3"/>
        <v>1009</v>
      </c>
      <c r="AZ19" s="142">
        <f t="shared" si="3"/>
        <v>663</v>
      </c>
      <c r="BA19" s="142">
        <f t="shared" si="3"/>
        <v>330</v>
      </c>
      <c r="BB19" s="142">
        <f t="shared" si="3"/>
        <v>354</v>
      </c>
      <c r="BC19" s="142">
        <f t="shared" si="3"/>
        <v>535</v>
      </c>
      <c r="BD19" s="142">
        <f t="shared" si="3"/>
        <v>351</v>
      </c>
      <c r="BE19" s="142">
        <f t="shared" si="3"/>
        <v>314</v>
      </c>
      <c r="BF19" s="166">
        <f t="shared" si="3"/>
        <v>159</v>
      </c>
    </row>
    <row r="20" spans="1:58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6">
        <v>0</v>
      </c>
      <c r="Y20" s="347">
        <v>0</v>
      </c>
      <c r="Z20" s="347">
        <v>0</v>
      </c>
      <c r="AA20" s="505">
        <f>+AA27+AA34+AA41</f>
        <v>0</v>
      </c>
      <c r="AB20" s="505">
        <v>0</v>
      </c>
      <c r="AC20" s="505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2"/>
        <v>0</v>
      </c>
      <c r="AJ20" s="550">
        <v>0</v>
      </c>
      <c r="AK20" s="507">
        <v>0</v>
      </c>
      <c r="AL20" s="507">
        <v>0</v>
      </c>
      <c r="AM20" s="507">
        <v>0</v>
      </c>
      <c r="AN20" s="507"/>
      <c r="AO20" s="507"/>
      <c r="AP20" s="507"/>
      <c r="AQ20" s="507"/>
      <c r="AR20" s="507"/>
      <c r="AS20" s="507"/>
      <c r="AT20" s="507"/>
      <c r="AU20" s="507"/>
      <c r="AV20" s="507"/>
      <c r="AW20" s="325">
        <f t="shared" si="3"/>
        <v>0</v>
      </c>
      <c r="AX20" s="142">
        <f t="shared" si="3"/>
        <v>0</v>
      </c>
      <c r="AY20" s="142">
        <f t="shared" si="3"/>
        <v>0</v>
      </c>
      <c r="AZ20" s="142">
        <f t="shared" si="3"/>
        <v>0</v>
      </c>
      <c r="BA20" s="142">
        <f t="shared" si="3"/>
        <v>0</v>
      </c>
      <c r="BB20" s="142">
        <f t="shared" si="3"/>
        <v>0</v>
      </c>
      <c r="BC20" s="142">
        <f t="shared" si="3"/>
        <v>0</v>
      </c>
      <c r="BD20" s="142">
        <f t="shared" si="3"/>
        <v>0</v>
      </c>
      <c r="BE20" s="142">
        <f t="shared" si="3"/>
        <v>0</v>
      </c>
      <c r="BF20" s="166">
        <f t="shared" si="3"/>
        <v>0</v>
      </c>
    </row>
    <row r="21" spans="1:58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6">
        <v>0</v>
      </c>
      <c r="Y21" s="347">
        <v>0</v>
      </c>
      <c r="Z21" s="347">
        <v>0</v>
      </c>
      <c r="AA21" s="505">
        <f>+AA28+AA35+AA42</f>
        <v>0</v>
      </c>
      <c r="AB21" s="505">
        <v>0</v>
      </c>
      <c r="AC21" s="505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2"/>
        <v>0</v>
      </c>
      <c r="AJ21" s="550">
        <v>0</v>
      </c>
      <c r="AK21" s="507">
        <v>0</v>
      </c>
      <c r="AL21" s="507">
        <v>0</v>
      </c>
      <c r="AM21" s="507">
        <v>0</v>
      </c>
      <c r="AN21" s="507"/>
      <c r="AO21" s="507"/>
      <c r="AP21" s="507"/>
      <c r="AQ21" s="507"/>
      <c r="AR21" s="507"/>
      <c r="AS21" s="507"/>
      <c r="AT21" s="507"/>
      <c r="AU21" s="507"/>
      <c r="AV21" s="507"/>
      <c r="AW21" s="325">
        <f t="shared" si="3"/>
        <v>0</v>
      </c>
      <c r="AX21" s="142">
        <f t="shared" si="3"/>
        <v>0</v>
      </c>
      <c r="AY21" s="142">
        <f t="shared" si="3"/>
        <v>0</v>
      </c>
      <c r="AZ21" s="142">
        <f t="shared" si="3"/>
        <v>0</v>
      </c>
      <c r="BA21" s="142">
        <f t="shared" si="3"/>
        <v>0</v>
      </c>
      <c r="BB21" s="142">
        <f t="shared" si="3"/>
        <v>0</v>
      </c>
      <c r="BC21" s="142">
        <f t="shared" si="3"/>
        <v>0</v>
      </c>
      <c r="BD21" s="142">
        <f t="shared" si="3"/>
        <v>0</v>
      </c>
      <c r="BE21" s="142">
        <f t="shared" si="3"/>
        <v>0</v>
      </c>
      <c r="BF21" s="166">
        <f t="shared" si="3"/>
        <v>0</v>
      </c>
    </row>
    <row r="22" spans="1:58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6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4">SUM(AI17:AI21)</f>
        <v>56274</v>
      </c>
      <c r="AJ22" s="550">
        <v>57341</v>
      </c>
      <c r="AK22" s="507">
        <v>59455</v>
      </c>
      <c r="AL22" s="507">
        <v>63946</v>
      </c>
      <c r="AM22" s="507">
        <v>66679</v>
      </c>
      <c r="AN22" s="507"/>
      <c r="AO22" s="507"/>
      <c r="AP22" s="507"/>
      <c r="AQ22" s="507"/>
      <c r="AR22" s="507"/>
      <c r="AS22" s="507"/>
      <c r="AT22" s="507"/>
      <c r="AU22" s="507"/>
      <c r="AV22" s="507"/>
      <c r="AW22" s="325">
        <f t="shared" si="3"/>
        <v>5253</v>
      </c>
      <c r="AX22" s="142">
        <f t="shared" si="3"/>
        <v>2212</v>
      </c>
      <c r="AY22" s="142">
        <f t="shared" si="3"/>
        <v>-4202</v>
      </c>
      <c r="AZ22" s="142">
        <f t="shared" si="3"/>
        <v>-3317</v>
      </c>
      <c r="BA22" s="142">
        <f t="shared" si="3"/>
        <v>-3598</v>
      </c>
      <c r="BB22" s="142">
        <f t="shared" si="3"/>
        <v>-3069</v>
      </c>
      <c r="BC22" s="142">
        <f t="shared" si="3"/>
        <v>-1076</v>
      </c>
      <c r="BD22" s="142">
        <f t="shared" si="3"/>
        <v>-361</v>
      </c>
      <c r="BE22" s="142">
        <f t="shared" si="3"/>
        <v>1237</v>
      </c>
      <c r="BF22" s="166">
        <f t="shared" si="3"/>
        <v>-3071</v>
      </c>
    </row>
    <row r="23" spans="1:58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6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50"/>
      <c r="AK23" s="507"/>
      <c r="AL23" s="507"/>
      <c r="AM23" s="507"/>
      <c r="AN23" s="507"/>
      <c r="AO23" s="507"/>
      <c r="AP23" s="507"/>
      <c r="AQ23" s="507"/>
      <c r="AR23" s="507"/>
      <c r="AS23" s="507"/>
      <c r="AT23" s="507"/>
      <c r="AU23" s="507"/>
      <c r="AV23" s="507"/>
      <c r="AW23" s="325"/>
      <c r="AX23" s="142"/>
      <c r="AY23" s="142"/>
      <c r="AZ23" s="142"/>
      <c r="BA23" s="142"/>
      <c r="BB23" s="142"/>
      <c r="BC23" s="142"/>
      <c r="BD23" s="142"/>
      <c r="BE23" s="142"/>
      <c r="BF23" s="166"/>
    </row>
    <row r="24" spans="1:58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6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50">
        <v>13443</v>
      </c>
      <c r="AK24" s="507">
        <v>15738</v>
      </c>
      <c r="AL24" s="507">
        <v>17026</v>
      </c>
      <c r="AM24" s="507">
        <v>17848</v>
      </c>
      <c r="AN24" s="507"/>
      <c r="AO24" s="507"/>
      <c r="AP24" s="507"/>
      <c r="AQ24" s="507"/>
      <c r="AR24" s="507"/>
      <c r="AS24" s="507"/>
      <c r="AT24" s="507"/>
      <c r="AU24" s="507"/>
      <c r="AV24" s="507"/>
      <c r="AW24" s="325">
        <f t="shared" ref="AW24:BF29" si="5">O24-C24</f>
        <v>115</v>
      </c>
      <c r="AX24" s="142">
        <f t="shared" si="5"/>
        <v>-3711</v>
      </c>
      <c r="AY24" s="142">
        <f t="shared" si="5"/>
        <v>-3238</v>
      </c>
      <c r="AZ24" s="142">
        <f t="shared" si="5"/>
        <v>-1864</v>
      </c>
      <c r="BA24" s="142">
        <f t="shared" si="5"/>
        <v>-2727</v>
      </c>
      <c r="BB24" s="142">
        <f t="shared" si="5"/>
        <v>-2568</v>
      </c>
      <c r="BC24" s="142">
        <f t="shared" si="5"/>
        <v>-2108</v>
      </c>
      <c r="BD24" s="142">
        <f t="shared" si="5"/>
        <v>-2257</v>
      </c>
      <c r="BE24" s="142">
        <f t="shared" si="5"/>
        <v>-1413</v>
      </c>
      <c r="BF24" s="166">
        <f t="shared" si="5"/>
        <v>-4352</v>
      </c>
    </row>
    <row r="25" spans="1:58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6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50">
        <v>2097</v>
      </c>
      <c r="AK25" s="507">
        <v>2950</v>
      </c>
      <c r="AL25" s="507">
        <v>3929</v>
      </c>
      <c r="AM25" s="507">
        <v>3836</v>
      </c>
      <c r="AN25" s="507"/>
      <c r="AO25" s="507"/>
      <c r="AP25" s="507"/>
      <c r="AQ25" s="507"/>
      <c r="AR25" s="507"/>
      <c r="AS25" s="507"/>
      <c r="AT25" s="507"/>
      <c r="AU25" s="507"/>
      <c r="AV25" s="507"/>
      <c r="AW25" s="325">
        <f t="shared" si="5"/>
        <v>742</v>
      </c>
      <c r="AX25" s="142">
        <f t="shared" si="5"/>
        <v>-197</v>
      </c>
      <c r="AY25" s="142">
        <f t="shared" si="5"/>
        <v>-1249</v>
      </c>
      <c r="AZ25" s="142">
        <f t="shared" si="5"/>
        <v>-435</v>
      </c>
      <c r="BA25" s="142">
        <f t="shared" si="5"/>
        <v>-292</v>
      </c>
      <c r="BB25" s="142">
        <f t="shared" si="5"/>
        <v>-200</v>
      </c>
      <c r="BC25" s="142">
        <f t="shared" si="5"/>
        <v>-90</v>
      </c>
      <c r="BD25" s="142">
        <f t="shared" si="5"/>
        <v>-171</v>
      </c>
      <c r="BE25" s="142">
        <f t="shared" si="5"/>
        <v>-314</v>
      </c>
      <c r="BF25" s="166">
        <f t="shared" si="5"/>
        <v>-752</v>
      </c>
    </row>
    <row r="26" spans="1:58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6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50">
        <v>2074</v>
      </c>
      <c r="AK26" s="507">
        <v>2764</v>
      </c>
      <c r="AL26" s="507">
        <v>2755</v>
      </c>
      <c r="AM26" s="507">
        <v>2408</v>
      </c>
      <c r="AN26" s="507"/>
      <c r="AO26" s="507"/>
      <c r="AP26" s="507"/>
      <c r="AQ26" s="507"/>
      <c r="AR26" s="507"/>
      <c r="AS26" s="507"/>
      <c r="AT26" s="507"/>
      <c r="AU26" s="507"/>
      <c r="AV26" s="507"/>
      <c r="AW26" s="325">
        <f t="shared" si="5"/>
        <v>407</v>
      </c>
      <c r="AX26" s="142">
        <f t="shared" si="5"/>
        <v>573</v>
      </c>
      <c r="AY26" s="142">
        <f t="shared" si="5"/>
        <v>-415</v>
      </c>
      <c r="AZ26" s="142">
        <f t="shared" si="5"/>
        <v>-258</v>
      </c>
      <c r="BA26" s="142">
        <f t="shared" si="5"/>
        <v>-450</v>
      </c>
      <c r="BB26" s="142">
        <f t="shared" si="5"/>
        <v>-303</v>
      </c>
      <c r="BC26" s="142">
        <f t="shared" si="5"/>
        <v>-196</v>
      </c>
      <c r="BD26" s="142">
        <f t="shared" si="5"/>
        <v>-230</v>
      </c>
      <c r="BE26" s="142">
        <f t="shared" si="5"/>
        <v>-253</v>
      </c>
      <c r="BF26" s="166">
        <f t="shared" si="5"/>
        <v>-103</v>
      </c>
    </row>
    <row r="27" spans="1:58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6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50"/>
      <c r="AK27" s="507"/>
      <c r="AL27" s="507"/>
      <c r="AM27" s="507"/>
      <c r="AN27" s="507"/>
      <c r="AO27" s="507"/>
      <c r="AP27" s="507"/>
      <c r="AQ27" s="507"/>
      <c r="AR27" s="507"/>
      <c r="AS27" s="507"/>
      <c r="AT27" s="507"/>
      <c r="AU27" s="507"/>
      <c r="AV27" s="507"/>
      <c r="AW27" s="325">
        <f t="shared" si="5"/>
        <v>0</v>
      </c>
      <c r="AX27" s="142">
        <f t="shared" si="5"/>
        <v>0</v>
      </c>
      <c r="AY27" s="142">
        <f t="shared" si="5"/>
        <v>0</v>
      </c>
      <c r="AZ27" s="142">
        <f t="shared" si="5"/>
        <v>0</v>
      </c>
      <c r="BA27" s="142">
        <f t="shared" si="5"/>
        <v>0</v>
      </c>
      <c r="BB27" s="142">
        <f t="shared" si="5"/>
        <v>0</v>
      </c>
      <c r="BC27" s="142">
        <f t="shared" si="5"/>
        <v>0</v>
      </c>
      <c r="BD27" s="142">
        <f t="shared" si="5"/>
        <v>0</v>
      </c>
      <c r="BE27" s="142">
        <f t="shared" si="5"/>
        <v>0</v>
      </c>
      <c r="BF27" s="166">
        <f t="shared" si="5"/>
        <v>0</v>
      </c>
    </row>
    <row r="28" spans="1:58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6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50"/>
      <c r="AK28" s="507"/>
      <c r="AL28" s="507"/>
      <c r="AM28" s="507"/>
      <c r="AN28" s="507"/>
      <c r="AO28" s="507"/>
      <c r="AP28" s="507"/>
      <c r="AQ28" s="507"/>
      <c r="AR28" s="507"/>
      <c r="AS28" s="507"/>
      <c r="AT28" s="507"/>
      <c r="AU28" s="507"/>
      <c r="AV28" s="507"/>
      <c r="AW28" s="325">
        <f t="shared" si="5"/>
        <v>0</v>
      </c>
      <c r="AX28" s="142">
        <f t="shared" si="5"/>
        <v>0</v>
      </c>
      <c r="AY28" s="142">
        <f t="shared" si="5"/>
        <v>0</v>
      </c>
      <c r="AZ28" s="142">
        <f t="shared" si="5"/>
        <v>0</v>
      </c>
      <c r="BA28" s="142">
        <f t="shared" si="5"/>
        <v>0</v>
      </c>
      <c r="BB28" s="142">
        <f t="shared" si="5"/>
        <v>0</v>
      </c>
      <c r="BC28" s="142">
        <f t="shared" si="5"/>
        <v>0</v>
      </c>
      <c r="BD28" s="142">
        <f t="shared" si="5"/>
        <v>0</v>
      </c>
      <c r="BE28" s="142">
        <f t="shared" si="5"/>
        <v>0</v>
      </c>
      <c r="BF28" s="166">
        <f t="shared" si="5"/>
        <v>0</v>
      </c>
    </row>
    <row r="29" spans="1:58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6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7">
        <f t="shared" ref="AI29" si="6">SUM(AI24:AI28)</f>
        <v>15312</v>
      </c>
      <c r="AJ29" s="550">
        <v>17614</v>
      </c>
      <c r="AK29" s="507">
        <v>21452</v>
      </c>
      <c r="AL29" s="507">
        <v>23710</v>
      </c>
      <c r="AM29" s="507">
        <v>24092</v>
      </c>
      <c r="AN29" s="507"/>
      <c r="AO29" s="507"/>
      <c r="AP29" s="507"/>
      <c r="AQ29" s="507"/>
      <c r="AR29" s="507"/>
      <c r="AS29" s="507"/>
      <c r="AT29" s="507"/>
      <c r="AU29" s="507"/>
      <c r="AV29" s="507"/>
      <c r="AW29" s="325">
        <f t="shared" si="5"/>
        <v>1264</v>
      </c>
      <c r="AX29" s="142">
        <f t="shared" si="5"/>
        <v>-3335</v>
      </c>
      <c r="AY29" s="142">
        <f t="shared" si="5"/>
        <v>-4902</v>
      </c>
      <c r="AZ29" s="142">
        <f t="shared" si="5"/>
        <v>-2557</v>
      </c>
      <c r="BA29" s="142">
        <f t="shared" si="5"/>
        <v>-3469</v>
      </c>
      <c r="BB29" s="142">
        <f t="shared" si="5"/>
        <v>-3071</v>
      </c>
      <c r="BC29" s="142">
        <f t="shared" si="5"/>
        <v>-2394</v>
      </c>
      <c r="BD29" s="142">
        <f t="shared" si="5"/>
        <v>-2658</v>
      </c>
      <c r="BE29" s="142">
        <f t="shared" si="5"/>
        <v>-1980</v>
      </c>
      <c r="BF29" s="166">
        <f t="shared" si="5"/>
        <v>-5207</v>
      </c>
    </row>
    <row r="30" spans="1:58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6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7"/>
      <c r="AJ30" s="550"/>
      <c r="AK30" s="507"/>
      <c r="AL30" s="507"/>
      <c r="AM30" s="507"/>
      <c r="AN30" s="507"/>
      <c r="AO30" s="507"/>
      <c r="AP30" s="507"/>
      <c r="AQ30" s="507"/>
      <c r="AR30" s="507"/>
      <c r="AS30" s="507"/>
      <c r="AT30" s="507"/>
      <c r="AU30" s="507"/>
      <c r="AV30" s="507"/>
      <c r="AW30" s="325"/>
      <c r="AX30" s="142"/>
      <c r="AY30" s="142"/>
      <c r="AZ30" s="142"/>
      <c r="BA30" s="142"/>
      <c r="BB30" s="142"/>
      <c r="BC30" s="142"/>
      <c r="BD30" s="142"/>
      <c r="BE30" s="142"/>
      <c r="BF30" s="166"/>
    </row>
    <row r="31" spans="1:58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6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7">
        <v>4721</v>
      </c>
      <c r="AJ31" s="550">
        <v>4560</v>
      </c>
      <c r="AK31" s="507">
        <v>4737</v>
      </c>
      <c r="AL31" s="507">
        <v>6760</v>
      </c>
      <c r="AM31" s="507">
        <v>7525</v>
      </c>
      <c r="AN31" s="507"/>
      <c r="AO31" s="507"/>
      <c r="AP31" s="507"/>
      <c r="AQ31" s="507"/>
      <c r="AR31" s="507"/>
      <c r="AS31" s="507"/>
      <c r="AT31" s="507"/>
      <c r="AU31" s="507"/>
      <c r="AV31" s="507"/>
      <c r="AW31" s="325">
        <f t="shared" ref="AW31:BF36" si="7">O31-C31</f>
        <v>609</v>
      </c>
      <c r="AX31" s="142">
        <f t="shared" si="7"/>
        <v>-420</v>
      </c>
      <c r="AY31" s="142">
        <f t="shared" si="7"/>
        <v>-3073</v>
      </c>
      <c r="AZ31" s="142">
        <f t="shared" si="7"/>
        <v>-2353</v>
      </c>
      <c r="BA31" s="142">
        <f t="shared" si="7"/>
        <v>-1328</v>
      </c>
      <c r="BB31" s="142">
        <f t="shared" si="7"/>
        <v>-1739</v>
      </c>
      <c r="BC31" s="142">
        <f t="shared" si="7"/>
        <v>-1342</v>
      </c>
      <c r="BD31" s="142">
        <f t="shared" si="7"/>
        <v>-1303</v>
      </c>
      <c r="BE31" s="142">
        <f t="shared" si="7"/>
        <v>-970</v>
      </c>
      <c r="BF31" s="166">
        <f t="shared" si="7"/>
        <v>-1209</v>
      </c>
    </row>
    <row r="32" spans="1:58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6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7">
        <v>816</v>
      </c>
      <c r="AJ32" s="550">
        <v>922</v>
      </c>
      <c r="AK32" s="507">
        <v>1185</v>
      </c>
      <c r="AL32" s="507">
        <v>2108</v>
      </c>
      <c r="AM32" s="507">
        <v>2516</v>
      </c>
      <c r="AN32" s="507"/>
      <c r="AO32" s="507"/>
      <c r="AP32" s="507"/>
      <c r="AQ32" s="507"/>
      <c r="AR32" s="507"/>
      <c r="AS32" s="507"/>
      <c r="AT32" s="507"/>
      <c r="AU32" s="507"/>
      <c r="AV32" s="507"/>
      <c r="AW32" s="325">
        <f t="shared" si="7"/>
        <v>169</v>
      </c>
      <c r="AX32" s="142">
        <f t="shared" si="7"/>
        <v>571</v>
      </c>
      <c r="AY32" s="142">
        <f t="shared" si="7"/>
        <v>-551</v>
      </c>
      <c r="AZ32" s="142">
        <f t="shared" si="7"/>
        <v>-330</v>
      </c>
      <c r="BA32" s="142">
        <f t="shared" si="7"/>
        <v>-323</v>
      </c>
      <c r="BB32" s="142">
        <f t="shared" si="7"/>
        <v>-185</v>
      </c>
      <c r="BC32" s="142">
        <f t="shared" si="7"/>
        <v>-174</v>
      </c>
      <c r="BD32" s="142">
        <f t="shared" si="7"/>
        <v>-100</v>
      </c>
      <c r="BE32" s="142">
        <f t="shared" si="7"/>
        <v>-171</v>
      </c>
      <c r="BF32" s="166">
        <f t="shared" si="7"/>
        <v>-352</v>
      </c>
    </row>
    <row r="33" spans="1:58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6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7">
        <v>520</v>
      </c>
      <c r="AJ33" s="550">
        <v>463</v>
      </c>
      <c r="AK33" s="507">
        <v>598</v>
      </c>
      <c r="AL33" s="507">
        <v>627</v>
      </c>
      <c r="AM33" s="507">
        <v>651</v>
      </c>
      <c r="AN33" s="507"/>
      <c r="AO33" s="507"/>
      <c r="AP33" s="507"/>
      <c r="AQ33" s="507"/>
      <c r="AR33" s="507"/>
      <c r="AS33" s="507"/>
      <c r="AT33" s="507"/>
      <c r="AU33" s="507"/>
      <c r="AV33" s="507"/>
      <c r="AW33" s="325">
        <f t="shared" si="7"/>
        <v>250</v>
      </c>
      <c r="AX33" s="142">
        <f t="shared" si="7"/>
        <v>700</v>
      </c>
      <c r="AY33" s="142">
        <f t="shared" si="7"/>
        <v>385</v>
      </c>
      <c r="AZ33" s="142">
        <f t="shared" si="7"/>
        <v>-37</v>
      </c>
      <c r="BA33" s="142">
        <f t="shared" si="7"/>
        <v>-67</v>
      </c>
      <c r="BB33" s="142">
        <f t="shared" si="7"/>
        <v>-160</v>
      </c>
      <c r="BC33" s="142">
        <f t="shared" si="7"/>
        <v>-69</v>
      </c>
      <c r="BD33" s="142">
        <f t="shared" si="7"/>
        <v>-32</v>
      </c>
      <c r="BE33" s="142">
        <f t="shared" si="7"/>
        <v>-15</v>
      </c>
      <c r="BF33" s="166">
        <f t="shared" si="7"/>
        <v>-71</v>
      </c>
    </row>
    <row r="34" spans="1:58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6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7"/>
      <c r="AJ34" s="550"/>
      <c r="AK34" s="507"/>
      <c r="AL34" s="507"/>
      <c r="AM34" s="507"/>
      <c r="AN34" s="507"/>
      <c r="AO34" s="507"/>
      <c r="AP34" s="507"/>
      <c r="AQ34" s="507"/>
      <c r="AR34" s="507"/>
      <c r="AS34" s="507"/>
      <c r="AT34" s="507"/>
      <c r="AU34" s="507"/>
      <c r="AV34" s="507"/>
      <c r="AW34" s="325">
        <f t="shared" si="7"/>
        <v>0</v>
      </c>
      <c r="AX34" s="142">
        <f t="shared" si="7"/>
        <v>0</v>
      </c>
      <c r="AY34" s="142">
        <f t="shared" si="7"/>
        <v>0</v>
      </c>
      <c r="AZ34" s="142">
        <f t="shared" si="7"/>
        <v>0</v>
      </c>
      <c r="BA34" s="142">
        <f t="shared" si="7"/>
        <v>0</v>
      </c>
      <c r="BB34" s="142">
        <f t="shared" si="7"/>
        <v>0</v>
      </c>
      <c r="BC34" s="142">
        <f t="shared" si="7"/>
        <v>0</v>
      </c>
      <c r="BD34" s="142">
        <f t="shared" si="7"/>
        <v>0</v>
      </c>
      <c r="BE34" s="142">
        <f t="shared" si="7"/>
        <v>0</v>
      </c>
      <c r="BF34" s="166">
        <f t="shared" si="7"/>
        <v>0</v>
      </c>
    </row>
    <row r="35" spans="1:58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6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7"/>
      <c r="AJ35" s="550"/>
      <c r="AK35" s="507"/>
      <c r="AL35" s="507"/>
      <c r="AM35" s="507"/>
      <c r="AN35" s="507"/>
      <c r="AO35" s="507"/>
      <c r="AP35" s="507"/>
      <c r="AQ35" s="507"/>
      <c r="AR35" s="507"/>
      <c r="AS35" s="507"/>
      <c r="AT35" s="507"/>
      <c r="AU35" s="507"/>
      <c r="AV35" s="507"/>
      <c r="AW35" s="325">
        <f t="shared" si="7"/>
        <v>0</v>
      </c>
      <c r="AX35" s="142">
        <f t="shared" si="7"/>
        <v>0</v>
      </c>
      <c r="AY35" s="142">
        <f t="shared" si="7"/>
        <v>0</v>
      </c>
      <c r="AZ35" s="142">
        <f t="shared" si="7"/>
        <v>0</v>
      </c>
      <c r="BA35" s="142">
        <f t="shared" si="7"/>
        <v>0</v>
      </c>
      <c r="BB35" s="142">
        <f t="shared" si="7"/>
        <v>0</v>
      </c>
      <c r="BC35" s="142">
        <f t="shared" si="7"/>
        <v>0</v>
      </c>
      <c r="BD35" s="142">
        <f t="shared" si="7"/>
        <v>0</v>
      </c>
      <c r="BE35" s="142">
        <f t="shared" si="7"/>
        <v>0</v>
      </c>
      <c r="BF35" s="166">
        <f t="shared" si="7"/>
        <v>0</v>
      </c>
    </row>
    <row r="36" spans="1:58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6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7">
        <f t="shared" ref="AI36" si="8">SUM(AI31:AI35)</f>
        <v>6057</v>
      </c>
      <c r="AJ36" s="550">
        <v>5945</v>
      </c>
      <c r="AK36" s="507">
        <v>6520</v>
      </c>
      <c r="AL36" s="507">
        <v>9495</v>
      </c>
      <c r="AM36" s="507">
        <v>10692</v>
      </c>
      <c r="AN36" s="507"/>
      <c r="AO36" s="507"/>
      <c r="AP36" s="507"/>
      <c r="AQ36" s="507"/>
      <c r="AR36" s="507"/>
      <c r="AS36" s="507"/>
      <c r="AT36" s="507"/>
      <c r="AU36" s="507"/>
      <c r="AV36" s="507"/>
      <c r="AW36" s="325">
        <f t="shared" si="7"/>
        <v>1028</v>
      </c>
      <c r="AX36" s="142">
        <f t="shared" si="7"/>
        <v>851</v>
      </c>
      <c r="AY36" s="142">
        <f t="shared" si="7"/>
        <v>-3239</v>
      </c>
      <c r="AZ36" s="142">
        <f t="shared" si="7"/>
        <v>-2720</v>
      </c>
      <c r="BA36" s="142">
        <f t="shared" si="7"/>
        <v>-1718</v>
      </c>
      <c r="BB36" s="142">
        <f t="shared" si="7"/>
        <v>-2084</v>
      </c>
      <c r="BC36" s="142">
        <f t="shared" si="7"/>
        <v>-1585</v>
      </c>
      <c r="BD36" s="142">
        <f t="shared" si="7"/>
        <v>-1435</v>
      </c>
      <c r="BE36" s="142">
        <f t="shared" si="7"/>
        <v>-1156</v>
      </c>
      <c r="BF36" s="166">
        <f t="shared" si="7"/>
        <v>-1632</v>
      </c>
    </row>
    <row r="37" spans="1:58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6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7"/>
      <c r="AJ37" s="550"/>
      <c r="AK37" s="507"/>
      <c r="AL37" s="507"/>
      <c r="AM37" s="507"/>
      <c r="AN37" s="507"/>
      <c r="AO37" s="507"/>
      <c r="AP37" s="507"/>
      <c r="AQ37" s="507"/>
      <c r="AR37" s="507"/>
      <c r="AS37" s="507"/>
      <c r="AT37" s="507"/>
      <c r="AU37" s="507"/>
      <c r="AV37" s="507"/>
      <c r="AW37" s="325"/>
      <c r="AX37" s="142"/>
      <c r="AY37" s="142"/>
      <c r="AZ37" s="142"/>
      <c r="BA37" s="142"/>
      <c r="BB37" s="142"/>
      <c r="BC37" s="142"/>
      <c r="BD37" s="142"/>
      <c r="BE37" s="142"/>
      <c r="BF37" s="166"/>
    </row>
    <row r="38" spans="1:58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6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7">
        <v>24406</v>
      </c>
      <c r="AJ38" s="550">
        <v>23613</v>
      </c>
      <c r="AK38" s="507">
        <v>21833</v>
      </c>
      <c r="AL38" s="507">
        <v>21208</v>
      </c>
      <c r="AM38" s="507">
        <v>21913</v>
      </c>
      <c r="AN38" s="507"/>
      <c r="AO38" s="507"/>
      <c r="AP38" s="507"/>
      <c r="AQ38" s="507"/>
      <c r="AR38" s="507"/>
      <c r="AS38" s="507"/>
      <c r="AT38" s="507"/>
      <c r="AU38" s="507"/>
      <c r="AV38" s="507"/>
      <c r="AW38" s="325">
        <f t="shared" ref="AW38:BF43" si="9">O38-C38</f>
        <v>2695</v>
      </c>
      <c r="AX38" s="142">
        <f t="shared" si="9"/>
        <v>3684</v>
      </c>
      <c r="AY38" s="142">
        <f t="shared" si="9"/>
        <v>3085</v>
      </c>
      <c r="AZ38" s="142">
        <f t="shared" si="9"/>
        <v>1223</v>
      </c>
      <c r="BA38" s="142">
        <f t="shared" si="9"/>
        <v>955</v>
      </c>
      <c r="BB38" s="142">
        <f t="shared" si="9"/>
        <v>1708</v>
      </c>
      <c r="BC38" s="142">
        <f t="shared" si="9"/>
        <v>2250</v>
      </c>
      <c r="BD38" s="142">
        <f t="shared" si="9"/>
        <v>2961</v>
      </c>
      <c r="BE38" s="142">
        <f t="shared" si="9"/>
        <v>3766</v>
      </c>
      <c r="BF38" s="166">
        <f t="shared" si="9"/>
        <v>3346</v>
      </c>
    </row>
    <row r="39" spans="1:58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6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7">
        <v>9271</v>
      </c>
      <c r="AJ39" s="550">
        <v>9035</v>
      </c>
      <c r="AK39" s="507">
        <v>8597</v>
      </c>
      <c r="AL39" s="507">
        <v>8580</v>
      </c>
      <c r="AM39" s="507">
        <v>9010</v>
      </c>
      <c r="AN39" s="507"/>
      <c r="AO39" s="507"/>
      <c r="AP39" s="507"/>
      <c r="AQ39" s="507"/>
      <c r="AR39" s="507"/>
      <c r="AS39" s="507"/>
      <c r="AT39" s="507"/>
      <c r="AU39" s="507"/>
      <c r="AV39" s="507"/>
      <c r="AW39" s="325">
        <f t="shared" si="9"/>
        <v>137</v>
      </c>
      <c r="AX39" s="142">
        <f t="shared" si="9"/>
        <v>492</v>
      </c>
      <c r="AY39" s="142">
        <f t="shared" si="9"/>
        <v>-185</v>
      </c>
      <c r="AZ39" s="142">
        <f t="shared" si="9"/>
        <v>-221</v>
      </c>
      <c r="BA39" s="142">
        <f t="shared" si="9"/>
        <v>-213</v>
      </c>
      <c r="BB39" s="142">
        <f t="shared" si="9"/>
        <v>-439</v>
      </c>
      <c r="BC39" s="142">
        <f t="shared" si="9"/>
        <v>-147</v>
      </c>
      <c r="BD39" s="142">
        <f t="shared" si="9"/>
        <v>158</v>
      </c>
      <c r="BE39" s="142">
        <f t="shared" si="9"/>
        <v>25</v>
      </c>
      <c r="BF39" s="166">
        <f t="shared" si="9"/>
        <v>89</v>
      </c>
    </row>
    <row r="40" spans="1:58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6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7">
        <v>1228</v>
      </c>
      <c r="AJ40" s="550">
        <v>1134</v>
      </c>
      <c r="AK40" s="507">
        <v>1053</v>
      </c>
      <c r="AL40" s="507">
        <v>953</v>
      </c>
      <c r="AM40" s="507">
        <v>972</v>
      </c>
      <c r="AN40" s="507"/>
      <c r="AO40" s="507"/>
      <c r="AP40" s="507"/>
      <c r="AQ40" s="507"/>
      <c r="AR40" s="507"/>
      <c r="AS40" s="507"/>
      <c r="AT40" s="507"/>
      <c r="AU40" s="507"/>
      <c r="AV40" s="507"/>
      <c r="AW40" s="325">
        <f t="shared" si="9"/>
        <v>129</v>
      </c>
      <c r="AX40" s="142">
        <f t="shared" si="9"/>
        <v>520</v>
      </c>
      <c r="AY40" s="142">
        <f t="shared" si="9"/>
        <v>1039</v>
      </c>
      <c r="AZ40" s="142">
        <f t="shared" si="9"/>
        <v>958</v>
      </c>
      <c r="BA40" s="142">
        <f t="shared" si="9"/>
        <v>847</v>
      </c>
      <c r="BB40" s="142">
        <f t="shared" si="9"/>
        <v>817</v>
      </c>
      <c r="BC40" s="142">
        <f t="shared" si="9"/>
        <v>800</v>
      </c>
      <c r="BD40" s="142">
        <f t="shared" si="9"/>
        <v>613</v>
      </c>
      <c r="BE40" s="142">
        <f t="shared" si="9"/>
        <v>582</v>
      </c>
      <c r="BF40" s="166">
        <f t="shared" si="9"/>
        <v>333</v>
      </c>
    </row>
    <row r="41" spans="1:58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6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7"/>
      <c r="AJ41" s="550"/>
      <c r="AK41" s="507"/>
      <c r="AL41" s="507"/>
      <c r="AM41" s="507"/>
      <c r="AN41" s="507"/>
      <c r="AO41" s="507"/>
      <c r="AP41" s="507"/>
      <c r="AQ41" s="507"/>
      <c r="AR41" s="507"/>
      <c r="AS41" s="507"/>
      <c r="AT41" s="507"/>
      <c r="AU41" s="507"/>
      <c r="AV41" s="507"/>
      <c r="AW41" s="325">
        <f t="shared" si="9"/>
        <v>0</v>
      </c>
      <c r="AX41" s="142">
        <f t="shared" si="9"/>
        <v>0</v>
      </c>
      <c r="AY41" s="142">
        <f t="shared" si="9"/>
        <v>0</v>
      </c>
      <c r="AZ41" s="142">
        <f t="shared" si="9"/>
        <v>0</v>
      </c>
      <c r="BA41" s="142">
        <f t="shared" si="9"/>
        <v>0</v>
      </c>
      <c r="BB41" s="142">
        <f t="shared" si="9"/>
        <v>0</v>
      </c>
      <c r="BC41" s="142">
        <f t="shared" si="9"/>
        <v>0</v>
      </c>
      <c r="BD41" s="142">
        <f t="shared" si="9"/>
        <v>0</v>
      </c>
      <c r="BE41" s="142">
        <f t="shared" si="9"/>
        <v>0</v>
      </c>
      <c r="BF41" s="166">
        <f t="shared" si="9"/>
        <v>0</v>
      </c>
    </row>
    <row r="42" spans="1:58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6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7"/>
      <c r="AJ42" s="550"/>
      <c r="AK42" s="507"/>
      <c r="AL42" s="507"/>
      <c r="AM42" s="507"/>
      <c r="AN42" s="507"/>
      <c r="AO42" s="507"/>
      <c r="AP42" s="507"/>
      <c r="AQ42" s="507"/>
      <c r="AR42" s="507"/>
      <c r="AS42" s="507"/>
      <c r="AT42" s="507"/>
      <c r="AU42" s="507"/>
      <c r="AV42" s="507"/>
      <c r="AW42" s="325">
        <f t="shared" si="9"/>
        <v>0</v>
      </c>
      <c r="AX42" s="142">
        <f t="shared" si="9"/>
        <v>0</v>
      </c>
      <c r="AY42" s="142">
        <f t="shared" si="9"/>
        <v>0</v>
      </c>
      <c r="AZ42" s="142">
        <f t="shared" si="9"/>
        <v>0</v>
      </c>
      <c r="BA42" s="142">
        <f t="shared" si="9"/>
        <v>0</v>
      </c>
      <c r="BB42" s="142">
        <f t="shared" si="9"/>
        <v>0</v>
      </c>
      <c r="BC42" s="142">
        <f t="shared" si="9"/>
        <v>0</v>
      </c>
      <c r="BD42" s="142">
        <f t="shared" si="9"/>
        <v>0</v>
      </c>
      <c r="BE42" s="142">
        <f t="shared" si="9"/>
        <v>0</v>
      </c>
      <c r="BF42" s="166">
        <f t="shared" si="9"/>
        <v>0</v>
      </c>
    </row>
    <row r="43" spans="1:58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6">
        <f t="shared" ref="AI43" si="10">SUM(AI38:AI42)</f>
        <v>34905</v>
      </c>
      <c r="AJ43" s="549">
        <v>33782</v>
      </c>
      <c r="AK43" s="506">
        <v>31483</v>
      </c>
      <c r="AL43" s="506">
        <v>30741</v>
      </c>
      <c r="AM43" s="506">
        <v>31895</v>
      </c>
      <c r="AN43" s="506"/>
      <c r="AO43" s="506"/>
      <c r="AP43" s="506"/>
      <c r="AQ43" s="506"/>
      <c r="AR43" s="506"/>
      <c r="AS43" s="506"/>
      <c r="AT43" s="506"/>
      <c r="AU43" s="506"/>
      <c r="AV43" s="506"/>
      <c r="AW43" s="324">
        <f t="shared" si="9"/>
        <v>2961</v>
      </c>
      <c r="AX43" s="140">
        <f t="shared" si="9"/>
        <v>4696</v>
      </c>
      <c r="AY43" s="140">
        <f t="shared" si="9"/>
        <v>3939</v>
      </c>
      <c r="AZ43" s="140">
        <f t="shared" si="9"/>
        <v>1960</v>
      </c>
      <c r="BA43" s="140">
        <f t="shared" si="9"/>
        <v>1589</v>
      </c>
      <c r="BB43" s="140">
        <f t="shared" si="9"/>
        <v>2086</v>
      </c>
      <c r="BC43" s="140">
        <f t="shared" si="9"/>
        <v>2903</v>
      </c>
      <c r="BD43" s="140">
        <f t="shared" si="9"/>
        <v>3732</v>
      </c>
      <c r="BE43" s="140">
        <f t="shared" si="9"/>
        <v>4373</v>
      </c>
      <c r="BF43" s="167">
        <f t="shared" si="9"/>
        <v>3768</v>
      </c>
    </row>
    <row r="44" spans="1:58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7"/>
      <c r="Y44" s="348"/>
      <c r="Z44" s="348"/>
      <c r="AA44" s="510"/>
      <c r="AB44" s="510"/>
      <c r="AC44" s="510"/>
      <c r="AD44" s="510"/>
      <c r="AE44" s="510"/>
      <c r="AF44" s="510"/>
      <c r="AG44" s="510"/>
      <c r="AH44" s="510"/>
      <c r="AI44" s="508"/>
      <c r="AJ44" s="551"/>
      <c r="AK44" s="508"/>
      <c r="AL44" s="508"/>
      <c r="AM44" s="508"/>
      <c r="AN44" s="508"/>
      <c r="AO44" s="508"/>
      <c r="AP44" s="508"/>
      <c r="AQ44" s="508"/>
      <c r="AR44" s="508"/>
      <c r="AS44" s="508"/>
      <c r="AT44" s="508"/>
      <c r="AU44" s="508"/>
      <c r="AV44" s="508"/>
      <c r="AW44" s="326"/>
      <c r="AX44" s="149"/>
      <c r="AY44" s="149"/>
      <c r="AZ44" s="149"/>
      <c r="BA44" s="149"/>
      <c r="BB44" s="149"/>
      <c r="BC44" s="149"/>
      <c r="BD44" s="149"/>
      <c r="BE44" s="149"/>
      <c r="BF44" s="168"/>
    </row>
    <row r="45" spans="1:58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8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552">
        <v>2875942.43</v>
      </c>
      <c r="AK45" s="280">
        <v>5719613.1499999994</v>
      </c>
      <c r="AL45" s="280">
        <v>8056550.04</v>
      </c>
      <c r="AM45" s="280">
        <v>10392106.779999999</v>
      </c>
      <c r="AN45" s="280"/>
      <c r="AO45" s="280"/>
      <c r="AP45" s="280"/>
      <c r="AQ45" s="280"/>
      <c r="AR45" s="280"/>
      <c r="AS45" s="280"/>
      <c r="AT45" s="280"/>
      <c r="AU45" s="280"/>
      <c r="AV45" s="280"/>
      <c r="AW45" s="327">
        <f t="shared" ref="AW45:BF50" si="11">O45-C45</f>
        <v>531962.94999999925</v>
      </c>
      <c r="AX45" s="150">
        <f t="shared" si="11"/>
        <v>-949125.34000000078</v>
      </c>
      <c r="AY45" s="150">
        <f t="shared" si="11"/>
        <v>254284.70999999996</v>
      </c>
      <c r="AZ45" s="150">
        <f t="shared" si="11"/>
        <v>917835.93999999948</v>
      </c>
      <c r="BA45" s="150">
        <f t="shared" si="11"/>
        <v>-84003.339999999851</v>
      </c>
      <c r="BB45" s="150">
        <f t="shared" si="11"/>
        <v>-65817.689999999944</v>
      </c>
      <c r="BC45" s="150">
        <f t="shared" si="11"/>
        <v>13801.800000000163</v>
      </c>
      <c r="BD45" s="150">
        <f t="shared" si="11"/>
        <v>12831.759999999893</v>
      </c>
      <c r="BE45" s="150">
        <f t="shared" si="11"/>
        <v>27629.899999999907</v>
      </c>
      <c r="BF45" s="169">
        <f t="shared" si="11"/>
        <v>-498317.89999999991</v>
      </c>
    </row>
    <row r="46" spans="1:58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8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552">
        <v>713687.5</v>
      </c>
      <c r="AK46" s="280">
        <v>1522709.3499999999</v>
      </c>
      <c r="AL46" s="280">
        <v>2218446.65</v>
      </c>
      <c r="AM46" s="280">
        <v>2992272.33</v>
      </c>
      <c r="AN46" s="280"/>
      <c r="AO46" s="280"/>
      <c r="AP46" s="280"/>
      <c r="AQ46" s="280"/>
      <c r="AR46" s="280"/>
      <c r="AS46" s="280"/>
      <c r="AT46" s="280"/>
      <c r="AU46" s="280"/>
      <c r="AV46" s="280"/>
      <c r="AW46" s="327">
        <f t="shared" si="11"/>
        <v>105829.96999999997</v>
      </c>
      <c r="AX46" s="150">
        <f t="shared" si="11"/>
        <v>-114218.47000000044</v>
      </c>
      <c r="AY46" s="150">
        <f t="shared" si="11"/>
        <v>-20984.040000000037</v>
      </c>
      <c r="AZ46" s="150">
        <f t="shared" si="11"/>
        <v>290210.79999999993</v>
      </c>
      <c r="BA46" s="150">
        <f t="shared" si="11"/>
        <v>-39216.669999999984</v>
      </c>
      <c r="BB46" s="150">
        <f t="shared" si="11"/>
        <v>-33792.130000000063</v>
      </c>
      <c r="BC46" s="150">
        <f t="shared" si="11"/>
        <v>7499.4400000000023</v>
      </c>
      <c r="BD46" s="150">
        <f t="shared" si="11"/>
        <v>-16445.709999999963</v>
      </c>
      <c r="BE46" s="150">
        <f t="shared" si="11"/>
        <v>16968.750000000058</v>
      </c>
      <c r="BF46" s="169">
        <f t="shared" si="11"/>
        <v>-111715.73999999987</v>
      </c>
    </row>
    <row r="47" spans="1:58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8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552">
        <v>2819789.8499999996</v>
      </c>
      <c r="AK47" s="280">
        <v>4697283.1999999993</v>
      </c>
      <c r="AL47" s="280">
        <v>5383594.5999999996</v>
      </c>
      <c r="AM47" s="280">
        <v>5541367.7000000002</v>
      </c>
      <c r="AN47" s="280"/>
      <c r="AO47" s="280"/>
      <c r="AP47" s="280"/>
      <c r="AQ47" s="280"/>
      <c r="AR47" s="280"/>
      <c r="AS47" s="280"/>
      <c r="AT47" s="280"/>
      <c r="AU47" s="280"/>
      <c r="AV47" s="280"/>
      <c r="AW47" s="327">
        <f t="shared" si="11"/>
        <v>1201279.94</v>
      </c>
      <c r="AX47" s="150">
        <f t="shared" si="11"/>
        <v>1194509.9899999998</v>
      </c>
      <c r="AY47" s="150">
        <f t="shared" si="11"/>
        <v>907141.94999999949</v>
      </c>
      <c r="AZ47" s="150">
        <f t="shared" si="11"/>
        <v>456134.14999999991</v>
      </c>
      <c r="BA47" s="150">
        <f t="shared" si="11"/>
        <v>-11832.940000000061</v>
      </c>
      <c r="BB47" s="150">
        <f t="shared" si="11"/>
        <v>23679.660000000149</v>
      </c>
      <c r="BC47" s="150">
        <f t="shared" si="11"/>
        <v>132730.88</v>
      </c>
      <c r="BD47" s="150">
        <f t="shared" si="11"/>
        <v>97545.140000000014</v>
      </c>
      <c r="BE47" s="150">
        <f t="shared" si="11"/>
        <v>-9854.5399999998626</v>
      </c>
      <c r="BF47" s="169">
        <f t="shared" si="11"/>
        <v>-305007.64999999967</v>
      </c>
    </row>
    <row r="48" spans="1:58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8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552"/>
      <c r="AK48" s="280"/>
      <c r="AL48" s="280"/>
      <c r="AM48" s="280"/>
      <c r="AN48" s="280"/>
      <c r="AO48" s="280"/>
      <c r="AP48" s="280"/>
      <c r="AQ48" s="280"/>
      <c r="AR48" s="280"/>
      <c r="AS48" s="280"/>
      <c r="AT48" s="280"/>
      <c r="AU48" s="280"/>
      <c r="AV48" s="280"/>
      <c r="AW48" s="327">
        <f t="shared" si="11"/>
        <v>0</v>
      </c>
      <c r="AX48" s="150">
        <f t="shared" si="11"/>
        <v>0</v>
      </c>
      <c r="AY48" s="150">
        <f t="shared" si="11"/>
        <v>0</v>
      </c>
      <c r="AZ48" s="150">
        <f t="shared" si="11"/>
        <v>0</v>
      </c>
      <c r="BA48" s="150">
        <f t="shared" si="11"/>
        <v>0</v>
      </c>
      <c r="BB48" s="150">
        <f t="shared" si="11"/>
        <v>0</v>
      </c>
      <c r="BC48" s="150">
        <f t="shared" si="11"/>
        <v>0</v>
      </c>
      <c r="BD48" s="150">
        <f t="shared" si="11"/>
        <v>0</v>
      </c>
      <c r="BE48" s="150">
        <f t="shared" si="11"/>
        <v>0</v>
      </c>
      <c r="BF48" s="169">
        <f t="shared" si="11"/>
        <v>0</v>
      </c>
    </row>
    <row r="49" spans="1:58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8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552"/>
      <c r="AK49" s="280"/>
      <c r="AL49" s="280"/>
      <c r="AM49" s="280"/>
      <c r="AN49" s="280"/>
      <c r="AO49" s="280"/>
      <c r="AP49" s="280"/>
      <c r="AQ49" s="280"/>
      <c r="AR49" s="280"/>
      <c r="AS49" s="280"/>
      <c r="AT49" s="280"/>
      <c r="AU49" s="280"/>
      <c r="AV49" s="280"/>
      <c r="AW49" s="327">
        <f t="shared" si="11"/>
        <v>0</v>
      </c>
      <c r="AX49" s="150">
        <f t="shared" si="11"/>
        <v>0</v>
      </c>
      <c r="AY49" s="150">
        <f t="shared" si="11"/>
        <v>0</v>
      </c>
      <c r="AZ49" s="150">
        <f t="shared" si="11"/>
        <v>0</v>
      </c>
      <c r="BA49" s="150">
        <f t="shared" si="11"/>
        <v>0</v>
      </c>
      <c r="BB49" s="150">
        <f t="shared" si="11"/>
        <v>0</v>
      </c>
      <c r="BC49" s="150">
        <f t="shared" si="11"/>
        <v>0</v>
      </c>
      <c r="BD49" s="150">
        <f t="shared" si="11"/>
        <v>0</v>
      </c>
      <c r="BE49" s="150">
        <f t="shared" si="11"/>
        <v>0</v>
      </c>
      <c r="BF49" s="169">
        <f t="shared" si="11"/>
        <v>0</v>
      </c>
    </row>
    <row r="50" spans="1:58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8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2">SUM(AI45:AI49)</f>
        <v>2574661.7800000003</v>
      </c>
      <c r="AJ50" s="552">
        <v>6409419.7799999993</v>
      </c>
      <c r="AK50" s="280">
        <v>11939605.699999999</v>
      </c>
      <c r="AL50" s="280">
        <v>15658591.289999999</v>
      </c>
      <c r="AM50" s="280">
        <v>18925746.809999999</v>
      </c>
      <c r="AN50" s="280"/>
      <c r="AO50" s="280"/>
      <c r="AP50" s="280"/>
      <c r="AQ50" s="280"/>
      <c r="AR50" s="280"/>
      <c r="AS50" s="280"/>
      <c r="AT50" s="280"/>
      <c r="AU50" s="280"/>
      <c r="AV50" s="280"/>
      <c r="AW50" s="327">
        <f t="shared" si="11"/>
        <v>1839072.8599999975</v>
      </c>
      <c r="AX50" s="150">
        <f t="shared" si="11"/>
        <v>131166.17999999784</v>
      </c>
      <c r="AY50" s="150">
        <f t="shared" si="11"/>
        <v>1140442.6200000001</v>
      </c>
      <c r="AZ50" s="150">
        <f t="shared" si="11"/>
        <v>1664180.8900000001</v>
      </c>
      <c r="BA50" s="150">
        <f t="shared" si="11"/>
        <v>-135052.94999999972</v>
      </c>
      <c r="BB50" s="150">
        <f t="shared" si="11"/>
        <v>-75930.160000000149</v>
      </c>
      <c r="BC50" s="150">
        <f t="shared" si="11"/>
        <v>154032.12000000011</v>
      </c>
      <c r="BD50" s="150">
        <f t="shared" si="11"/>
        <v>93931.189999999711</v>
      </c>
      <c r="BE50" s="150">
        <f t="shared" si="11"/>
        <v>34744.110000000102</v>
      </c>
      <c r="BF50" s="169">
        <f t="shared" si="11"/>
        <v>-915041.29</v>
      </c>
    </row>
    <row r="51" spans="1:58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8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552"/>
      <c r="AK51" s="280"/>
      <c r="AL51" s="280"/>
      <c r="AM51" s="280"/>
      <c r="AN51" s="280"/>
      <c r="AO51" s="280"/>
      <c r="AP51" s="280"/>
      <c r="AQ51" s="280"/>
      <c r="AR51" s="280"/>
      <c r="AS51" s="280"/>
      <c r="AT51" s="280"/>
      <c r="AU51" s="280"/>
      <c r="AV51" s="280"/>
      <c r="AW51" s="327"/>
      <c r="AX51" s="150"/>
      <c r="AY51" s="150"/>
      <c r="AZ51" s="150"/>
      <c r="BA51" s="150"/>
      <c r="BB51" s="150"/>
      <c r="BC51" s="150"/>
      <c r="BD51" s="150"/>
      <c r="BE51" s="150"/>
      <c r="BF51" s="169"/>
    </row>
    <row r="52" spans="1:58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8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552">
        <v>740930.73999999987</v>
      </c>
      <c r="AK52" s="280">
        <v>1674630.6700000002</v>
      </c>
      <c r="AL52" s="280">
        <v>3514538.0700000003</v>
      </c>
      <c r="AM52" s="280">
        <v>4838082.24</v>
      </c>
      <c r="AN52" s="280"/>
      <c r="AO52" s="280"/>
      <c r="AP52" s="280"/>
      <c r="AQ52" s="280"/>
      <c r="AR52" s="280"/>
      <c r="AS52" s="280"/>
      <c r="AT52" s="280"/>
      <c r="AU52" s="280"/>
      <c r="AV52" s="280"/>
      <c r="AW52" s="327">
        <f t="shared" ref="AW52:BF57" si="13">O52-C52</f>
        <v>736601.02000000095</v>
      </c>
      <c r="AX52" s="150">
        <f t="shared" si="13"/>
        <v>835963.96000000089</v>
      </c>
      <c r="AY52" s="150">
        <f t="shared" si="13"/>
        <v>-201706.06000000052</v>
      </c>
      <c r="AZ52" s="150">
        <f t="shared" si="13"/>
        <v>501184.76999999955</v>
      </c>
      <c r="BA52" s="150">
        <f t="shared" si="13"/>
        <v>860392.03</v>
      </c>
      <c r="BB52" s="150">
        <f t="shared" si="13"/>
        <v>44566.739999999991</v>
      </c>
      <c r="BC52" s="150">
        <f t="shared" si="13"/>
        <v>15236.230000000098</v>
      </c>
      <c r="BD52" s="150">
        <f t="shared" si="13"/>
        <v>65602.679999999935</v>
      </c>
      <c r="BE52" s="150">
        <f t="shared" si="13"/>
        <v>95834.589999999967</v>
      </c>
      <c r="BF52" s="169">
        <f t="shared" si="13"/>
        <v>64084.530000000144</v>
      </c>
    </row>
    <row r="53" spans="1:58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8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552">
        <v>274967.26999999996</v>
      </c>
      <c r="AK53" s="280">
        <v>594710.76</v>
      </c>
      <c r="AL53" s="280">
        <v>1326095.8799999999</v>
      </c>
      <c r="AM53" s="280">
        <v>1771708.7</v>
      </c>
      <c r="AN53" s="280"/>
      <c r="AO53" s="280"/>
      <c r="AP53" s="280"/>
      <c r="AQ53" s="280"/>
      <c r="AR53" s="280"/>
      <c r="AS53" s="280"/>
      <c r="AT53" s="280"/>
      <c r="AU53" s="280"/>
      <c r="AV53" s="280"/>
      <c r="AW53" s="327">
        <f t="shared" si="13"/>
        <v>74563.879999999888</v>
      </c>
      <c r="AX53" s="150">
        <f t="shared" si="13"/>
        <v>137572.37000000034</v>
      </c>
      <c r="AY53" s="150">
        <f t="shared" si="13"/>
        <v>-210128.6399999999</v>
      </c>
      <c r="AZ53" s="150">
        <f t="shared" si="13"/>
        <v>96772.40000000014</v>
      </c>
      <c r="BA53" s="150">
        <f t="shared" si="13"/>
        <v>298535.5</v>
      </c>
      <c r="BB53" s="150">
        <f t="shared" si="13"/>
        <v>-30425.01999999996</v>
      </c>
      <c r="BC53" s="150">
        <f t="shared" si="13"/>
        <v>-23289.909999999974</v>
      </c>
      <c r="BD53" s="150">
        <f t="shared" si="13"/>
        <v>9018.7000000000698</v>
      </c>
      <c r="BE53" s="150">
        <f t="shared" si="13"/>
        <v>-17163.989999999991</v>
      </c>
      <c r="BF53" s="169">
        <f t="shared" si="13"/>
        <v>19579.390000000014</v>
      </c>
    </row>
    <row r="54" spans="1:58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8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552">
        <v>125078.23</v>
      </c>
      <c r="AK54" s="280">
        <v>574835.28</v>
      </c>
      <c r="AL54" s="280">
        <v>938272.52999999991</v>
      </c>
      <c r="AM54" s="280">
        <v>1132394.17</v>
      </c>
      <c r="AN54" s="280"/>
      <c r="AO54" s="280"/>
      <c r="AP54" s="280"/>
      <c r="AQ54" s="280"/>
      <c r="AR54" s="280"/>
      <c r="AS54" s="280"/>
      <c r="AT54" s="280"/>
      <c r="AU54" s="280"/>
      <c r="AV54" s="280"/>
      <c r="AW54" s="327">
        <f t="shared" si="13"/>
        <v>445600.74000000011</v>
      </c>
      <c r="AX54" s="150">
        <f t="shared" si="13"/>
        <v>1061165.6400000001</v>
      </c>
      <c r="AY54" s="150">
        <f t="shared" si="13"/>
        <v>1078228.7400000007</v>
      </c>
      <c r="AZ54" s="150">
        <f t="shared" si="13"/>
        <v>941923.05999999982</v>
      </c>
      <c r="BA54" s="150">
        <f t="shared" si="13"/>
        <v>441999.32000000007</v>
      </c>
      <c r="BB54" s="150">
        <f t="shared" si="13"/>
        <v>134607.41999999993</v>
      </c>
      <c r="BC54" s="150">
        <f t="shared" si="13"/>
        <v>87587.629999999976</v>
      </c>
      <c r="BD54" s="150">
        <f t="shared" si="13"/>
        <v>38727.270000000019</v>
      </c>
      <c r="BE54" s="150">
        <f t="shared" si="13"/>
        <v>32028.079999999987</v>
      </c>
      <c r="BF54" s="169">
        <f t="shared" si="13"/>
        <v>63250.949999999983</v>
      </c>
    </row>
    <row r="55" spans="1:58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8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552"/>
      <c r="AK55" s="280"/>
      <c r="AL55" s="280"/>
      <c r="AM55" s="280"/>
      <c r="AN55" s="280"/>
      <c r="AO55" s="280"/>
      <c r="AP55" s="280"/>
      <c r="AQ55" s="280"/>
      <c r="AR55" s="280"/>
      <c r="AS55" s="280"/>
      <c r="AT55" s="280"/>
      <c r="AU55" s="280"/>
      <c r="AV55" s="280"/>
      <c r="AW55" s="327">
        <f t="shared" si="13"/>
        <v>0</v>
      </c>
      <c r="AX55" s="150">
        <f t="shared" si="13"/>
        <v>0</v>
      </c>
      <c r="AY55" s="150">
        <f t="shared" si="13"/>
        <v>0</v>
      </c>
      <c r="AZ55" s="150">
        <f t="shared" si="13"/>
        <v>0</v>
      </c>
      <c r="BA55" s="150">
        <f t="shared" si="13"/>
        <v>0</v>
      </c>
      <c r="BB55" s="150">
        <f t="shared" si="13"/>
        <v>0</v>
      </c>
      <c r="BC55" s="150">
        <f t="shared" si="13"/>
        <v>0</v>
      </c>
      <c r="BD55" s="150">
        <f t="shared" si="13"/>
        <v>0</v>
      </c>
      <c r="BE55" s="150">
        <f t="shared" si="13"/>
        <v>0</v>
      </c>
      <c r="BF55" s="169">
        <f t="shared" si="13"/>
        <v>0</v>
      </c>
    </row>
    <row r="56" spans="1:58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8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552"/>
      <c r="AK56" s="280"/>
      <c r="AL56" s="280"/>
      <c r="AM56" s="280"/>
      <c r="AN56" s="280"/>
      <c r="AO56" s="280"/>
      <c r="AP56" s="280"/>
      <c r="AQ56" s="280"/>
      <c r="AR56" s="280"/>
      <c r="AS56" s="280"/>
      <c r="AT56" s="280"/>
      <c r="AU56" s="280"/>
      <c r="AV56" s="280"/>
      <c r="AW56" s="327">
        <f t="shared" si="13"/>
        <v>0</v>
      </c>
      <c r="AX56" s="150">
        <f t="shared" si="13"/>
        <v>0</v>
      </c>
      <c r="AY56" s="150">
        <f t="shared" si="13"/>
        <v>0</v>
      </c>
      <c r="AZ56" s="150">
        <f t="shared" si="13"/>
        <v>0</v>
      </c>
      <c r="BA56" s="150">
        <f t="shared" si="13"/>
        <v>0</v>
      </c>
      <c r="BB56" s="150">
        <f t="shared" si="13"/>
        <v>0</v>
      </c>
      <c r="BC56" s="150">
        <f t="shared" si="13"/>
        <v>0</v>
      </c>
      <c r="BD56" s="150">
        <f t="shared" si="13"/>
        <v>0</v>
      </c>
      <c r="BE56" s="150">
        <f t="shared" si="13"/>
        <v>0</v>
      </c>
      <c r="BF56" s="169">
        <f t="shared" si="13"/>
        <v>0</v>
      </c>
    </row>
    <row r="57" spans="1:58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8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14">SUM(AI52:AI56)</f>
        <v>1144707.96</v>
      </c>
      <c r="AJ57" s="552">
        <v>1140976.2399999998</v>
      </c>
      <c r="AK57" s="280">
        <v>2844176.71</v>
      </c>
      <c r="AL57" s="280">
        <v>5778906.4800000004</v>
      </c>
      <c r="AM57" s="280">
        <v>7742185.1100000003</v>
      </c>
      <c r="AN57" s="280"/>
      <c r="AO57" s="280"/>
      <c r="AP57" s="280"/>
      <c r="AQ57" s="280"/>
      <c r="AR57" s="280"/>
      <c r="AS57" s="280"/>
      <c r="AT57" s="280"/>
      <c r="AU57" s="280"/>
      <c r="AV57" s="280"/>
      <c r="AW57" s="327">
        <f t="shared" si="13"/>
        <v>1256765.6400000006</v>
      </c>
      <c r="AX57" s="150">
        <f t="shared" si="13"/>
        <v>2034701.9700000016</v>
      </c>
      <c r="AY57" s="150">
        <f t="shared" si="13"/>
        <v>666394.04000000097</v>
      </c>
      <c r="AZ57" s="150">
        <f t="shared" si="13"/>
        <v>1539880.2299999995</v>
      </c>
      <c r="BA57" s="150">
        <f t="shared" si="13"/>
        <v>1600926.85</v>
      </c>
      <c r="BB57" s="150">
        <f t="shared" si="13"/>
        <v>148749.1399999999</v>
      </c>
      <c r="BC57" s="150">
        <f t="shared" si="13"/>
        <v>79533.950000000186</v>
      </c>
      <c r="BD57" s="150">
        <f t="shared" si="13"/>
        <v>113348.65000000002</v>
      </c>
      <c r="BE57" s="150">
        <f t="shared" si="13"/>
        <v>110698.68000000017</v>
      </c>
      <c r="BF57" s="169">
        <f t="shared" si="13"/>
        <v>146914.87000000011</v>
      </c>
    </row>
    <row r="58" spans="1:58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8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552"/>
      <c r="AK58" s="280"/>
      <c r="AL58" s="280"/>
      <c r="AM58" s="280"/>
      <c r="AN58" s="280"/>
      <c r="AO58" s="280"/>
      <c r="AP58" s="280"/>
      <c r="AQ58" s="280"/>
      <c r="AR58" s="280"/>
      <c r="AS58" s="280"/>
      <c r="AT58" s="280"/>
      <c r="AU58" s="280"/>
      <c r="AV58" s="280"/>
      <c r="AW58" s="327"/>
      <c r="AX58" s="150"/>
      <c r="AY58" s="150"/>
      <c r="AZ58" s="150"/>
      <c r="BA58" s="150"/>
      <c r="BB58" s="150"/>
      <c r="BC58" s="150"/>
      <c r="BD58" s="150"/>
      <c r="BE58" s="150"/>
      <c r="BF58" s="169"/>
    </row>
    <row r="59" spans="1:58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8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552">
        <v>17215040.129999999</v>
      </c>
      <c r="AK59" s="280">
        <v>16317605.199999996</v>
      </c>
      <c r="AL59" s="280">
        <v>16484928.959999999</v>
      </c>
      <c r="AM59" s="280">
        <v>18011366.880000003</v>
      </c>
      <c r="AN59" s="280"/>
      <c r="AO59" s="280"/>
      <c r="AP59" s="280"/>
      <c r="AQ59" s="280"/>
      <c r="AR59" s="280"/>
      <c r="AS59" s="280"/>
      <c r="AT59" s="280"/>
      <c r="AU59" s="280"/>
      <c r="AV59" s="280"/>
      <c r="AW59" s="327">
        <f t="shared" ref="AW59:BF64" si="15">O59-C59</f>
        <v>714226.03000000492</v>
      </c>
      <c r="AX59" s="150">
        <f t="shared" si="15"/>
        <v>1637815.290000001</v>
      </c>
      <c r="AY59" s="150">
        <f t="shared" si="15"/>
        <v>2482184.9300000016</v>
      </c>
      <c r="AZ59" s="150">
        <f t="shared" si="15"/>
        <v>2613379.5399999991</v>
      </c>
      <c r="BA59" s="150">
        <f t="shared" si="15"/>
        <v>3661679.0299999993</v>
      </c>
      <c r="BB59" s="150">
        <f t="shared" si="15"/>
        <v>5070807.0599999987</v>
      </c>
      <c r="BC59" s="150">
        <f t="shared" si="15"/>
        <v>5673733.3699999992</v>
      </c>
      <c r="BD59" s="150">
        <f t="shared" si="15"/>
        <v>6382495.900000006</v>
      </c>
      <c r="BE59" s="150">
        <f t="shared" si="15"/>
        <v>6574185.929999996</v>
      </c>
      <c r="BF59" s="169">
        <f t="shared" si="15"/>
        <v>6495903.9800000023</v>
      </c>
    </row>
    <row r="60" spans="1:58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8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552">
        <v>9245056.7800000012</v>
      </c>
      <c r="AK60" s="280">
        <v>8785596.6399999987</v>
      </c>
      <c r="AL60" s="280">
        <v>8908726.3900000006</v>
      </c>
      <c r="AM60" s="280">
        <v>9486790.129999999</v>
      </c>
      <c r="AN60" s="280"/>
      <c r="AO60" s="280"/>
      <c r="AP60" s="280"/>
      <c r="AQ60" s="280"/>
      <c r="AR60" s="280"/>
      <c r="AS60" s="280"/>
      <c r="AT60" s="280"/>
      <c r="AU60" s="280"/>
      <c r="AV60" s="280"/>
      <c r="AW60" s="327">
        <f t="shared" si="15"/>
        <v>97386.189999999478</v>
      </c>
      <c r="AX60" s="150">
        <f t="shared" si="15"/>
        <v>371407.79999999981</v>
      </c>
      <c r="AY60" s="150">
        <f t="shared" si="15"/>
        <v>208341.50999999791</v>
      </c>
      <c r="AZ60" s="150">
        <f t="shared" si="15"/>
        <v>452980.58000000007</v>
      </c>
      <c r="BA60" s="150">
        <f t="shared" si="15"/>
        <v>947248.0700000003</v>
      </c>
      <c r="BB60" s="150">
        <f t="shared" si="15"/>
        <v>1290298.2399999984</v>
      </c>
      <c r="BC60" s="150">
        <f t="shared" si="15"/>
        <v>1592341.0499999989</v>
      </c>
      <c r="BD60" s="150">
        <f t="shared" si="15"/>
        <v>1771299.83</v>
      </c>
      <c r="BE60" s="150">
        <f t="shared" si="15"/>
        <v>1699558.1200000029</v>
      </c>
      <c r="BF60" s="169">
        <f t="shared" si="15"/>
        <v>1947219.1299999962</v>
      </c>
    </row>
    <row r="61" spans="1:58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8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552">
        <v>1799029.1100000006</v>
      </c>
      <c r="AK61" s="280">
        <v>1951763.51</v>
      </c>
      <c r="AL61" s="280">
        <v>1883599.0199999996</v>
      </c>
      <c r="AM61" s="280">
        <v>2133478.6100000003</v>
      </c>
      <c r="AN61" s="280"/>
      <c r="AO61" s="280"/>
      <c r="AP61" s="280"/>
      <c r="AQ61" s="280"/>
      <c r="AR61" s="280"/>
      <c r="AS61" s="280"/>
      <c r="AT61" s="280"/>
      <c r="AU61" s="280"/>
      <c r="AV61" s="280"/>
      <c r="AW61" s="327">
        <f t="shared" si="15"/>
        <v>374418.46999999962</v>
      </c>
      <c r="AX61" s="150">
        <f t="shared" si="15"/>
        <v>506717.28999999899</v>
      </c>
      <c r="AY61" s="150">
        <f t="shared" si="15"/>
        <v>1362444.4</v>
      </c>
      <c r="AZ61" s="150">
        <f t="shared" si="15"/>
        <v>1848898.7200000009</v>
      </c>
      <c r="BA61" s="150">
        <f t="shared" si="15"/>
        <v>2182834.1500000004</v>
      </c>
      <c r="BB61" s="150">
        <f t="shared" si="15"/>
        <v>2275549.3499999996</v>
      </c>
      <c r="BC61" s="150">
        <f t="shared" si="15"/>
        <v>1918288.2999999996</v>
      </c>
      <c r="BD61" s="150">
        <f t="shared" si="15"/>
        <v>1674297.6800000004</v>
      </c>
      <c r="BE61" s="150">
        <f t="shared" si="15"/>
        <v>1509236.12</v>
      </c>
      <c r="BF61" s="169">
        <f t="shared" si="15"/>
        <v>916116.24999999895</v>
      </c>
    </row>
    <row r="62" spans="1:58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8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552"/>
      <c r="AK62" s="280"/>
      <c r="AL62" s="280"/>
      <c r="AM62" s="280"/>
      <c r="AN62" s="280"/>
      <c r="AO62" s="280"/>
      <c r="AP62" s="280"/>
      <c r="AQ62" s="280"/>
      <c r="AR62" s="280"/>
      <c r="AS62" s="280"/>
      <c r="AT62" s="280"/>
      <c r="AU62" s="280"/>
      <c r="AV62" s="280"/>
      <c r="AW62" s="327">
        <f t="shared" si="15"/>
        <v>0</v>
      </c>
      <c r="AX62" s="150">
        <f t="shared" si="15"/>
        <v>0</v>
      </c>
      <c r="AY62" s="150">
        <f t="shared" si="15"/>
        <v>0</v>
      </c>
      <c r="AZ62" s="150">
        <f t="shared" si="15"/>
        <v>0</v>
      </c>
      <c r="BA62" s="150">
        <f t="shared" si="15"/>
        <v>0</v>
      </c>
      <c r="BB62" s="150">
        <f t="shared" si="15"/>
        <v>0</v>
      </c>
      <c r="BC62" s="150">
        <f t="shared" si="15"/>
        <v>0</v>
      </c>
      <c r="BD62" s="150">
        <f t="shared" si="15"/>
        <v>0</v>
      </c>
      <c r="BE62" s="150">
        <f t="shared" si="15"/>
        <v>0</v>
      </c>
      <c r="BF62" s="169">
        <f t="shared" si="15"/>
        <v>0</v>
      </c>
    </row>
    <row r="63" spans="1:58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8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552"/>
      <c r="AK63" s="280"/>
      <c r="AL63" s="280"/>
      <c r="AM63" s="280"/>
      <c r="AN63" s="280"/>
      <c r="AO63" s="280"/>
      <c r="AP63" s="280"/>
      <c r="AQ63" s="280"/>
      <c r="AR63" s="280"/>
      <c r="AS63" s="280"/>
      <c r="AT63" s="280"/>
      <c r="AU63" s="280"/>
      <c r="AV63" s="280"/>
      <c r="AW63" s="327">
        <f t="shared" si="15"/>
        <v>0</v>
      </c>
      <c r="AX63" s="150">
        <f t="shared" si="15"/>
        <v>0</v>
      </c>
      <c r="AY63" s="150">
        <f t="shared" si="15"/>
        <v>0</v>
      </c>
      <c r="AZ63" s="150">
        <f t="shared" si="15"/>
        <v>0</v>
      </c>
      <c r="BA63" s="150">
        <f t="shared" si="15"/>
        <v>0</v>
      </c>
      <c r="BB63" s="150">
        <f t="shared" si="15"/>
        <v>0</v>
      </c>
      <c r="BC63" s="150">
        <f t="shared" si="15"/>
        <v>0</v>
      </c>
      <c r="BD63" s="150">
        <f t="shared" si="15"/>
        <v>0</v>
      </c>
      <c r="BE63" s="150">
        <f t="shared" si="15"/>
        <v>0</v>
      </c>
      <c r="BF63" s="169">
        <f t="shared" si="15"/>
        <v>0</v>
      </c>
    </row>
    <row r="64" spans="1:58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8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16">SUM(AI59:AI63)</f>
        <v>29911588.410000004</v>
      </c>
      <c r="AJ64" s="552">
        <v>28259126.02</v>
      </c>
      <c r="AK64" s="280">
        <v>27054965.349999998</v>
      </c>
      <c r="AL64" s="280">
        <v>27277254.370000001</v>
      </c>
      <c r="AM64" s="280">
        <v>29631635.620000001</v>
      </c>
      <c r="AN64" s="280"/>
      <c r="AO64" s="280"/>
      <c r="AP64" s="280"/>
      <c r="AQ64" s="280"/>
      <c r="AR64" s="280"/>
      <c r="AS64" s="280"/>
      <c r="AT64" s="280"/>
      <c r="AU64" s="280"/>
      <c r="AV64" s="280"/>
      <c r="AW64" s="327">
        <f t="shared" si="15"/>
        <v>1186030.6900000088</v>
      </c>
      <c r="AX64" s="150">
        <f t="shared" si="15"/>
        <v>2515940.379999999</v>
      </c>
      <c r="AY64" s="150">
        <f t="shared" si="15"/>
        <v>4052970.8399999961</v>
      </c>
      <c r="AZ64" s="150">
        <f t="shared" si="15"/>
        <v>4915258.84</v>
      </c>
      <c r="BA64" s="150">
        <f t="shared" si="15"/>
        <v>6791761.25</v>
      </c>
      <c r="BB64" s="150">
        <f t="shared" si="15"/>
        <v>8636654.6499999948</v>
      </c>
      <c r="BC64" s="150">
        <f t="shared" si="15"/>
        <v>9184362.7199999914</v>
      </c>
      <c r="BD64" s="150">
        <f t="shared" si="15"/>
        <v>9828093.4100000076</v>
      </c>
      <c r="BE64" s="150">
        <f t="shared" si="15"/>
        <v>9782980.1699999981</v>
      </c>
      <c r="BF64" s="169">
        <f t="shared" si="15"/>
        <v>9359239.3599999994</v>
      </c>
    </row>
    <row r="65" spans="1:58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8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552"/>
      <c r="AK65" s="280"/>
      <c r="AL65" s="280"/>
      <c r="AM65" s="280"/>
      <c r="AN65" s="280"/>
      <c r="AO65" s="280"/>
      <c r="AP65" s="280"/>
      <c r="AQ65" s="280"/>
      <c r="AR65" s="280"/>
      <c r="AS65" s="280"/>
      <c r="AT65" s="280"/>
      <c r="AU65" s="280"/>
      <c r="AV65" s="280"/>
      <c r="AW65" s="327"/>
      <c r="AX65" s="150"/>
      <c r="AY65" s="150"/>
      <c r="AZ65" s="150"/>
      <c r="BA65" s="150"/>
      <c r="BB65" s="150"/>
      <c r="BC65" s="150"/>
      <c r="BD65" s="150"/>
      <c r="BE65" s="150"/>
      <c r="BF65" s="169"/>
    </row>
    <row r="66" spans="1:58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8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17">+AI45+AI52+AI59</f>
        <v>20129477.300000001</v>
      </c>
      <c r="AJ66" s="552">
        <v>20831913.299999997</v>
      </c>
      <c r="AK66" s="280">
        <v>23711849.019999996</v>
      </c>
      <c r="AL66" s="280">
        <v>28056017.07</v>
      </c>
      <c r="AM66" s="280">
        <v>33241555.900000002</v>
      </c>
      <c r="AN66" s="280"/>
      <c r="AO66" s="280"/>
      <c r="AP66" s="280"/>
      <c r="AQ66" s="280"/>
      <c r="AR66" s="280"/>
      <c r="AS66" s="280"/>
      <c r="AT66" s="280"/>
      <c r="AU66" s="280"/>
      <c r="AV66" s="280"/>
      <c r="AW66" s="327">
        <f t="shared" ref="AW66:BF71" si="18">O66-C66</f>
        <v>1982790.0000000037</v>
      </c>
      <c r="AX66" s="150">
        <f t="shared" si="18"/>
        <v>1524653.9100000001</v>
      </c>
      <c r="AY66" s="150">
        <f t="shared" si="18"/>
        <v>2534763.5800000019</v>
      </c>
      <c r="AZ66" s="150">
        <f t="shared" si="18"/>
        <v>4032400.2499999963</v>
      </c>
      <c r="BA66" s="150">
        <f t="shared" si="18"/>
        <v>4438067.7199999988</v>
      </c>
      <c r="BB66" s="150">
        <f t="shared" si="18"/>
        <v>5049556.1099999975</v>
      </c>
      <c r="BC66" s="150">
        <f t="shared" si="18"/>
        <v>5702771.4000000004</v>
      </c>
      <c r="BD66" s="150">
        <f t="shared" si="18"/>
        <v>6460930.3400000036</v>
      </c>
      <c r="BE66" s="150">
        <f t="shared" si="18"/>
        <v>6697650.4199999943</v>
      </c>
      <c r="BF66" s="169">
        <f t="shared" si="18"/>
        <v>6061670.6100000013</v>
      </c>
    </row>
    <row r="67" spans="1:58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8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17"/>
        <v>10206359.100000003</v>
      </c>
      <c r="AJ67" s="552">
        <v>10233711.550000001</v>
      </c>
      <c r="AK67" s="280">
        <v>10903016.749999998</v>
      </c>
      <c r="AL67" s="280">
        <v>12453268.92</v>
      </c>
      <c r="AM67" s="280">
        <v>14250771.16</v>
      </c>
      <c r="AN67" s="280"/>
      <c r="AO67" s="280"/>
      <c r="AP67" s="280"/>
      <c r="AQ67" s="280"/>
      <c r="AR67" s="280"/>
      <c r="AS67" s="280"/>
      <c r="AT67" s="280"/>
      <c r="AU67" s="280"/>
      <c r="AV67" s="280"/>
      <c r="AW67" s="327">
        <f t="shared" si="18"/>
        <v>277780.03999999911</v>
      </c>
      <c r="AX67" s="150">
        <f t="shared" si="18"/>
        <v>394761.69999999925</v>
      </c>
      <c r="AY67" s="150">
        <f t="shared" si="18"/>
        <v>-22771.170000001788</v>
      </c>
      <c r="AZ67" s="150">
        <f t="shared" si="18"/>
        <v>839963.78000000119</v>
      </c>
      <c r="BA67" s="150">
        <f t="shared" si="18"/>
        <v>1206566.9000000004</v>
      </c>
      <c r="BB67" s="150">
        <f t="shared" si="18"/>
        <v>1226081.0899999999</v>
      </c>
      <c r="BC67" s="150">
        <f t="shared" si="18"/>
        <v>1576550.58</v>
      </c>
      <c r="BD67" s="150">
        <f t="shared" si="18"/>
        <v>1763872.8200000003</v>
      </c>
      <c r="BE67" s="150">
        <f t="shared" si="18"/>
        <v>1699362.8800000027</v>
      </c>
      <c r="BF67" s="169">
        <f t="shared" si="18"/>
        <v>1855082.7799999956</v>
      </c>
    </row>
    <row r="68" spans="1:58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8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17"/>
        <v>3295121.7499999991</v>
      </c>
      <c r="AJ68" s="552">
        <v>4743897.1900000004</v>
      </c>
      <c r="AK68" s="280">
        <v>7223881.9899999993</v>
      </c>
      <c r="AL68" s="280">
        <v>8205466.1499999994</v>
      </c>
      <c r="AM68" s="280">
        <v>8807240.4800000004</v>
      </c>
      <c r="AN68" s="280"/>
      <c r="AO68" s="280"/>
      <c r="AP68" s="280"/>
      <c r="AQ68" s="280"/>
      <c r="AR68" s="280"/>
      <c r="AS68" s="280"/>
      <c r="AT68" s="280"/>
      <c r="AU68" s="280"/>
      <c r="AV68" s="280"/>
      <c r="AW68" s="327">
        <f t="shared" si="18"/>
        <v>2021299.1499999994</v>
      </c>
      <c r="AX68" s="150">
        <f t="shared" si="18"/>
        <v>2762392.9199999981</v>
      </c>
      <c r="AY68" s="150">
        <f t="shared" si="18"/>
        <v>3347815.09</v>
      </c>
      <c r="AZ68" s="150">
        <f t="shared" si="18"/>
        <v>3246955.9300000006</v>
      </c>
      <c r="BA68" s="150">
        <f t="shared" si="18"/>
        <v>2613000.5300000007</v>
      </c>
      <c r="BB68" s="150">
        <f t="shared" si="18"/>
        <v>2433836.4300000002</v>
      </c>
      <c r="BC68" s="150">
        <f t="shared" si="18"/>
        <v>2138606.8099999996</v>
      </c>
      <c r="BD68" s="150">
        <f t="shared" si="18"/>
        <v>1810570.0900000003</v>
      </c>
      <c r="BE68" s="150">
        <f t="shared" si="18"/>
        <v>1531409.66</v>
      </c>
      <c r="BF68" s="169">
        <f t="shared" si="18"/>
        <v>674359.54999999888</v>
      </c>
    </row>
    <row r="69" spans="1:58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8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17"/>
        <v>0</v>
      </c>
      <c r="AJ69" s="552">
        <v>0</v>
      </c>
      <c r="AK69" s="280">
        <v>0</v>
      </c>
      <c r="AL69" s="280">
        <v>0</v>
      </c>
      <c r="AM69" s="280">
        <v>0</v>
      </c>
      <c r="AN69" s="280"/>
      <c r="AO69" s="280"/>
      <c r="AP69" s="280"/>
      <c r="AQ69" s="280"/>
      <c r="AR69" s="280"/>
      <c r="AS69" s="280"/>
      <c r="AT69" s="280"/>
      <c r="AU69" s="280"/>
      <c r="AV69" s="280"/>
      <c r="AW69" s="327">
        <f t="shared" si="18"/>
        <v>0</v>
      </c>
      <c r="AX69" s="150">
        <f t="shared" si="18"/>
        <v>0</v>
      </c>
      <c r="AY69" s="150">
        <f t="shared" si="18"/>
        <v>0</v>
      </c>
      <c r="AZ69" s="150">
        <f t="shared" si="18"/>
        <v>0</v>
      </c>
      <c r="BA69" s="150">
        <f t="shared" si="18"/>
        <v>0</v>
      </c>
      <c r="BB69" s="150">
        <f t="shared" si="18"/>
        <v>0</v>
      </c>
      <c r="BC69" s="150">
        <f t="shared" si="18"/>
        <v>0</v>
      </c>
      <c r="BD69" s="150">
        <f t="shared" si="18"/>
        <v>0</v>
      </c>
      <c r="BE69" s="150">
        <f t="shared" si="18"/>
        <v>0</v>
      </c>
      <c r="BF69" s="169">
        <f t="shared" si="18"/>
        <v>0</v>
      </c>
    </row>
    <row r="70" spans="1:58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8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17"/>
        <v>0</v>
      </c>
      <c r="AJ70" s="552">
        <v>0</v>
      </c>
      <c r="AK70" s="280">
        <v>0</v>
      </c>
      <c r="AL70" s="280">
        <v>0</v>
      </c>
      <c r="AM70" s="280">
        <v>0</v>
      </c>
      <c r="AN70" s="280"/>
      <c r="AO70" s="280"/>
      <c r="AP70" s="280"/>
      <c r="AQ70" s="280"/>
      <c r="AR70" s="280"/>
      <c r="AS70" s="280"/>
      <c r="AT70" s="280"/>
      <c r="AU70" s="280"/>
      <c r="AV70" s="280"/>
      <c r="AW70" s="327">
        <f t="shared" si="18"/>
        <v>0</v>
      </c>
      <c r="AX70" s="150">
        <f t="shared" si="18"/>
        <v>0</v>
      </c>
      <c r="AY70" s="150">
        <f t="shared" si="18"/>
        <v>0</v>
      </c>
      <c r="AZ70" s="150">
        <f t="shared" si="18"/>
        <v>0</v>
      </c>
      <c r="BA70" s="150">
        <f t="shared" si="18"/>
        <v>0</v>
      </c>
      <c r="BB70" s="150">
        <f t="shared" si="18"/>
        <v>0</v>
      </c>
      <c r="BC70" s="150">
        <f t="shared" si="18"/>
        <v>0</v>
      </c>
      <c r="BD70" s="150">
        <f t="shared" si="18"/>
        <v>0</v>
      </c>
      <c r="BE70" s="150">
        <f t="shared" si="18"/>
        <v>0</v>
      </c>
      <c r="BF70" s="169">
        <f t="shared" si="18"/>
        <v>0</v>
      </c>
    </row>
    <row r="71" spans="1:58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19">SUM(AI66:AI70)</f>
        <v>33630958.150000006</v>
      </c>
      <c r="AJ71" s="553">
        <v>35809522.039999999</v>
      </c>
      <c r="AK71" s="398">
        <v>41838747.759999998</v>
      </c>
      <c r="AL71" s="398">
        <v>48714752.140000001</v>
      </c>
      <c r="AM71" s="398">
        <v>56299567.540000007</v>
      </c>
      <c r="AN71" s="398"/>
      <c r="AO71" s="398"/>
      <c r="AP71" s="398"/>
      <c r="AQ71" s="398"/>
      <c r="AR71" s="398"/>
      <c r="AS71" s="398"/>
      <c r="AT71" s="398"/>
      <c r="AU71" s="398"/>
      <c r="AV71" s="398"/>
      <c r="AW71" s="328">
        <f t="shared" si="18"/>
        <v>4281869.1900000051</v>
      </c>
      <c r="AX71" s="158">
        <f t="shared" si="18"/>
        <v>4681808.5300000012</v>
      </c>
      <c r="AY71" s="158">
        <f t="shared" si="18"/>
        <v>5859807.5000000075</v>
      </c>
      <c r="AZ71" s="158">
        <f t="shared" si="18"/>
        <v>8119319.9599999934</v>
      </c>
      <c r="BA71" s="158">
        <f t="shared" si="18"/>
        <v>8257635.1499999985</v>
      </c>
      <c r="BB71" s="158">
        <f t="shared" si="18"/>
        <v>8709473.6299999952</v>
      </c>
      <c r="BC71" s="158">
        <f t="shared" si="18"/>
        <v>9417928.7900000066</v>
      </c>
      <c r="BD71" s="158">
        <f t="shared" si="18"/>
        <v>10035373.250000004</v>
      </c>
      <c r="BE71" s="158">
        <f t="shared" si="18"/>
        <v>9928422.9599999972</v>
      </c>
      <c r="BF71" s="171">
        <f t="shared" si="18"/>
        <v>8591112.9399999976</v>
      </c>
    </row>
    <row r="72" spans="1:58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09"/>
      <c r="AB72" s="509"/>
      <c r="AC72" s="509"/>
      <c r="AD72" s="509"/>
      <c r="AE72" s="509"/>
      <c r="AF72" s="509"/>
      <c r="AG72" s="509"/>
      <c r="AH72" s="509"/>
      <c r="AI72" s="505"/>
      <c r="AJ72" s="548"/>
      <c r="AK72" s="505"/>
      <c r="AL72" s="505"/>
      <c r="AM72" s="505"/>
      <c r="AN72" s="505"/>
      <c r="AO72" s="505"/>
      <c r="AP72" s="505"/>
      <c r="AQ72" s="505"/>
      <c r="AR72" s="505"/>
      <c r="AS72" s="505"/>
      <c r="AT72" s="505"/>
      <c r="AU72" s="505"/>
      <c r="AV72" s="505"/>
      <c r="AW72" s="323"/>
      <c r="AX72" s="136"/>
      <c r="AY72" s="136"/>
      <c r="AZ72" s="136"/>
      <c r="BA72" s="136"/>
      <c r="BB72" s="136"/>
      <c r="BC72" s="136"/>
      <c r="BD72" s="136"/>
      <c r="BE72" s="136"/>
      <c r="BF72" s="172"/>
    </row>
    <row r="73" spans="1:58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89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7">
        <v>12778175</v>
      </c>
      <c r="AJ73" s="550">
        <v>24136216</v>
      </c>
      <c r="AK73" s="507">
        <v>31366548</v>
      </c>
      <c r="AL73" s="507">
        <v>38353584</v>
      </c>
      <c r="AM73" s="507">
        <v>28839252</v>
      </c>
      <c r="AN73" s="507"/>
      <c r="AO73" s="507"/>
      <c r="AP73" s="507"/>
      <c r="AQ73" s="507"/>
      <c r="AR73" s="507"/>
      <c r="AS73" s="507"/>
      <c r="AT73" s="507"/>
      <c r="AU73" s="507"/>
      <c r="AV73" s="507"/>
      <c r="AW73" s="325">
        <f t="shared" ref="AW73:BF78" si="20">O73-C73</f>
        <v>-7833055</v>
      </c>
      <c r="AX73" s="142">
        <f t="shared" si="20"/>
        <v>-49419</v>
      </c>
      <c r="AY73" s="142">
        <f t="shared" si="20"/>
        <v>4076614</v>
      </c>
      <c r="AZ73" s="142">
        <f t="shared" si="20"/>
        <v>184697</v>
      </c>
      <c r="BA73" s="142">
        <f t="shared" si="20"/>
        <v>-85427</v>
      </c>
      <c r="BB73" s="142">
        <f t="shared" si="20"/>
        <v>201167</v>
      </c>
      <c r="BC73" s="142">
        <f t="shared" si="20"/>
        <v>151118</v>
      </c>
      <c r="BD73" s="142">
        <f t="shared" si="20"/>
        <v>-267710</v>
      </c>
      <c r="BE73" s="142">
        <f t="shared" si="20"/>
        <v>-2542437</v>
      </c>
      <c r="BF73" s="166">
        <f t="shared" si="20"/>
        <v>-4735292</v>
      </c>
    </row>
    <row r="74" spans="1:58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89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7">
        <v>1576397</v>
      </c>
      <c r="AJ74" s="550">
        <v>3043037</v>
      </c>
      <c r="AK74" s="507">
        <v>3820905</v>
      </c>
      <c r="AL74" s="507">
        <v>4851887</v>
      </c>
      <c r="AM74" s="507">
        <v>3824470</v>
      </c>
      <c r="AN74" s="507"/>
      <c r="AO74" s="507"/>
      <c r="AP74" s="507"/>
      <c r="AQ74" s="507"/>
      <c r="AR74" s="507"/>
      <c r="AS74" s="507"/>
      <c r="AT74" s="507"/>
      <c r="AU74" s="507"/>
      <c r="AV74" s="507"/>
      <c r="AW74" s="325">
        <f t="shared" si="20"/>
        <v>-1164200</v>
      </c>
      <c r="AX74" s="142">
        <f t="shared" si="20"/>
        <v>-106977</v>
      </c>
      <c r="AY74" s="142">
        <f t="shared" si="20"/>
        <v>539561</v>
      </c>
      <c r="AZ74" s="142">
        <f t="shared" si="20"/>
        <v>10701</v>
      </c>
      <c r="BA74" s="142">
        <f t="shared" si="20"/>
        <v>-41425</v>
      </c>
      <c r="BB74" s="142">
        <f t="shared" si="20"/>
        <v>33642</v>
      </c>
      <c r="BC74" s="142">
        <f t="shared" si="20"/>
        <v>3631</v>
      </c>
      <c r="BD74" s="142">
        <f t="shared" si="20"/>
        <v>14886</v>
      </c>
      <c r="BE74" s="142">
        <f t="shared" si="20"/>
        <v>-321789</v>
      </c>
      <c r="BF74" s="166">
        <f t="shared" si="20"/>
        <v>-497086</v>
      </c>
    </row>
    <row r="75" spans="1:58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89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7">
        <v>3509555</v>
      </c>
      <c r="AJ75" s="550">
        <v>6667910</v>
      </c>
      <c r="AK75" s="507">
        <v>9185189</v>
      </c>
      <c r="AL75" s="507">
        <v>11199601</v>
      </c>
      <c r="AM75" s="507">
        <v>8604434</v>
      </c>
      <c r="AN75" s="507"/>
      <c r="AO75" s="507"/>
      <c r="AP75" s="507"/>
      <c r="AQ75" s="507"/>
      <c r="AR75" s="507"/>
      <c r="AS75" s="507"/>
      <c r="AT75" s="507"/>
      <c r="AU75" s="507"/>
      <c r="AV75" s="507"/>
      <c r="AW75" s="325">
        <f t="shared" si="20"/>
        <v>-2691164</v>
      </c>
      <c r="AX75" s="142">
        <f t="shared" si="20"/>
        <v>-620716</v>
      </c>
      <c r="AY75" s="142">
        <f t="shared" si="20"/>
        <v>492032</v>
      </c>
      <c r="AZ75" s="142">
        <f t="shared" si="20"/>
        <v>-333314</v>
      </c>
      <c r="BA75" s="142">
        <f t="shared" si="20"/>
        <v>-297659</v>
      </c>
      <c r="BB75" s="142">
        <f t="shared" si="20"/>
        <v>-89165</v>
      </c>
      <c r="BC75" s="142">
        <f t="shared" si="20"/>
        <v>-150761</v>
      </c>
      <c r="BD75" s="142">
        <f t="shared" si="20"/>
        <v>-245950</v>
      </c>
      <c r="BE75" s="142">
        <f t="shared" si="20"/>
        <v>-855473</v>
      </c>
      <c r="BF75" s="166">
        <f t="shared" si="20"/>
        <v>-1550057</v>
      </c>
    </row>
    <row r="76" spans="1:58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89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7">
        <v>7622866</v>
      </c>
      <c r="AJ76" s="550">
        <v>12325461</v>
      </c>
      <c r="AK76" s="507">
        <v>15500864</v>
      </c>
      <c r="AL76" s="507">
        <v>18351569</v>
      </c>
      <c r="AM76" s="507">
        <v>14429192</v>
      </c>
      <c r="AN76" s="507"/>
      <c r="AO76" s="507"/>
      <c r="AP76" s="507"/>
      <c r="AQ76" s="507"/>
      <c r="AR76" s="507"/>
      <c r="AS76" s="507"/>
      <c r="AT76" s="507"/>
      <c r="AU76" s="507"/>
      <c r="AV76" s="507"/>
      <c r="AW76" s="325">
        <f t="shared" si="20"/>
        <v>-3631067</v>
      </c>
      <c r="AX76" s="142">
        <f t="shared" si="20"/>
        <v>-899118</v>
      </c>
      <c r="AY76" s="142">
        <f t="shared" si="20"/>
        <v>-41565</v>
      </c>
      <c r="AZ76" s="142">
        <f t="shared" si="20"/>
        <v>-969154</v>
      </c>
      <c r="BA76" s="142">
        <f t="shared" si="20"/>
        <v>-368613</v>
      </c>
      <c r="BB76" s="142">
        <f t="shared" si="20"/>
        <v>-164979</v>
      </c>
      <c r="BC76" s="142">
        <f t="shared" si="20"/>
        <v>-226613</v>
      </c>
      <c r="BD76" s="142">
        <f t="shared" si="20"/>
        <v>-295647</v>
      </c>
      <c r="BE76" s="142">
        <f t="shared" si="20"/>
        <v>-1525633</v>
      </c>
      <c r="BF76" s="166">
        <f t="shared" si="20"/>
        <v>-1535234</v>
      </c>
    </row>
    <row r="77" spans="1:58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89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7">
        <v>9199502</v>
      </c>
      <c r="AJ77" s="550">
        <v>14382443</v>
      </c>
      <c r="AK77" s="507">
        <v>14930029</v>
      </c>
      <c r="AL77" s="507">
        <v>18651509</v>
      </c>
      <c r="AM77" s="507">
        <v>15321208</v>
      </c>
      <c r="AN77" s="507"/>
      <c r="AO77" s="507"/>
      <c r="AP77" s="507"/>
      <c r="AQ77" s="507"/>
      <c r="AR77" s="507"/>
      <c r="AS77" s="507"/>
      <c r="AT77" s="507"/>
      <c r="AU77" s="507"/>
      <c r="AV77" s="507"/>
      <c r="AW77" s="325">
        <f t="shared" si="20"/>
        <v>-572103</v>
      </c>
      <c r="AX77" s="142">
        <f t="shared" si="20"/>
        <v>-296977</v>
      </c>
      <c r="AY77" s="142">
        <f t="shared" si="20"/>
        <v>-1338759</v>
      </c>
      <c r="AZ77" s="142">
        <f t="shared" si="20"/>
        <v>-5521817</v>
      </c>
      <c r="BA77" s="142">
        <f t="shared" si="20"/>
        <v>2986505</v>
      </c>
      <c r="BB77" s="142">
        <f t="shared" si="20"/>
        <v>-2324097</v>
      </c>
      <c r="BC77" s="142">
        <f t="shared" si="20"/>
        <v>-1363424</v>
      </c>
      <c r="BD77" s="142">
        <f t="shared" si="20"/>
        <v>-49718</v>
      </c>
      <c r="BE77" s="142">
        <f t="shared" si="20"/>
        <v>-9361849</v>
      </c>
      <c r="BF77" s="166">
        <f t="shared" si="20"/>
        <v>7540731</v>
      </c>
    </row>
    <row r="78" spans="1:58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89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7">
        <f t="shared" ref="AI78" si="21">SUM(AI73:AI77)</f>
        <v>34686495</v>
      </c>
      <c r="AJ78" s="550">
        <v>60555067</v>
      </c>
      <c r="AK78" s="507">
        <v>74803535</v>
      </c>
      <c r="AL78" s="507">
        <v>91408150</v>
      </c>
      <c r="AM78" s="507">
        <v>71018556</v>
      </c>
      <c r="AN78" s="507"/>
      <c r="AO78" s="507"/>
      <c r="AP78" s="507"/>
      <c r="AQ78" s="507"/>
      <c r="AR78" s="507"/>
      <c r="AS78" s="507"/>
      <c r="AT78" s="507"/>
      <c r="AU78" s="507"/>
      <c r="AV78" s="507"/>
      <c r="AW78" s="325">
        <f t="shared" si="20"/>
        <v>-15891589</v>
      </c>
      <c r="AX78" s="142">
        <f t="shared" si="20"/>
        <v>-1973207</v>
      </c>
      <c r="AY78" s="142">
        <f t="shared" si="20"/>
        <v>3727883</v>
      </c>
      <c r="AZ78" s="142">
        <f t="shared" si="20"/>
        <v>-6628887</v>
      </c>
      <c r="BA78" s="142">
        <f t="shared" si="20"/>
        <v>2193381</v>
      </c>
      <c r="BB78" s="142">
        <f t="shared" si="20"/>
        <v>-2343432</v>
      </c>
      <c r="BC78" s="142">
        <f t="shared" si="20"/>
        <v>-1586049</v>
      </c>
      <c r="BD78" s="142">
        <f t="shared" si="20"/>
        <v>-844139</v>
      </c>
      <c r="BE78" s="142">
        <f t="shared" si="20"/>
        <v>-14607181</v>
      </c>
      <c r="BF78" s="166">
        <f t="shared" si="20"/>
        <v>-776938</v>
      </c>
    </row>
    <row r="79" spans="1:58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0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552"/>
      <c r="AK79" s="280"/>
      <c r="AL79" s="280"/>
      <c r="AM79" s="280"/>
      <c r="AN79" s="280"/>
      <c r="AO79" s="280"/>
      <c r="AP79" s="280"/>
      <c r="AQ79" s="280"/>
      <c r="AR79" s="280"/>
      <c r="AS79" s="280"/>
      <c r="AT79" s="280"/>
      <c r="AU79" s="280"/>
      <c r="AV79" s="280"/>
      <c r="AW79" s="327"/>
      <c r="AX79" s="150"/>
      <c r="AY79" s="150"/>
      <c r="AZ79" s="150"/>
      <c r="BA79" s="150"/>
      <c r="BB79" s="150"/>
      <c r="BC79" s="150"/>
      <c r="BD79" s="150"/>
      <c r="BE79" s="150"/>
      <c r="BF79" s="169"/>
    </row>
    <row r="80" spans="1:58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554">
        <v>43890121.200000003</v>
      </c>
      <c r="AK80" s="283">
        <v>56306074.18999999</v>
      </c>
      <c r="AL80" s="283">
        <v>68267137.930000007</v>
      </c>
      <c r="AM80" s="283">
        <v>51921769.630000003</v>
      </c>
      <c r="AN80" s="283"/>
      <c r="AO80" s="283"/>
      <c r="AP80" s="283"/>
      <c r="AQ80" s="283"/>
      <c r="AR80" s="283"/>
      <c r="AS80" s="283"/>
      <c r="AT80" s="283"/>
      <c r="AU80" s="283"/>
      <c r="AV80" s="283"/>
      <c r="AW80" s="327">
        <f t="shared" ref="AW80:BF85" si="22">O80-C80</f>
        <v>-5328246.7800000086</v>
      </c>
      <c r="AX80" s="150">
        <f t="shared" si="22"/>
        <v>3097871.8699999936</v>
      </c>
      <c r="AY80" s="150">
        <f t="shared" si="22"/>
        <v>6052112.3200000003</v>
      </c>
      <c r="AZ80" s="150">
        <f t="shared" si="22"/>
        <v>179787.14999999944</v>
      </c>
      <c r="BA80" s="150">
        <f t="shared" si="22"/>
        <v>58530.699999999255</v>
      </c>
      <c r="BB80" s="150">
        <f t="shared" si="22"/>
        <v>352998.20000000112</v>
      </c>
      <c r="BC80" s="150">
        <f t="shared" si="22"/>
        <v>368140.12999999989</v>
      </c>
      <c r="BD80" s="150">
        <f t="shared" si="22"/>
        <v>-36871.280000000261</v>
      </c>
      <c r="BE80" s="150">
        <f t="shared" si="22"/>
        <v>-2987927.5200000014</v>
      </c>
      <c r="BF80" s="169">
        <f t="shared" si="22"/>
        <v>-2754425.7200000063</v>
      </c>
    </row>
    <row r="81" spans="1:58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554">
        <v>4116047.06</v>
      </c>
      <c r="AK81" s="283">
        <v>5114213.7799999993</v>
      </c>
      <c r="AL81" s="283">
        <v>6424128.7499999991</v>
      </c>
      <c r="AM81" s="283">
        <v>5119973.8199999994</v>
      </c>
      <c r="AN81" s="283"/>
      <c r="AO81" s="283"/>
      <c r="AP81" s="283"/>
      <c r="AQ81" s="283"/>
      <c r="AR81" s="283"/>
      <c r="AS81" s="283"/>
      <c r="AT81" s="283"/>
      <c r="AU81" s="283"/>
      <c r="AV81" s="283"/>
      <c r="AW81" s="327">
        <f t="shared" si="22"/>
        <v>-579389.7200000002</v>
      </c>
      <c r="AX81" s="150">
        <f t="shared" si="22"/>
        <v>236633.80999999959</v>
      </c>
      <c r="AY81" s="150">
        <f t="shared" si="22"/>
        <v>598145.57000000007</v>
      </c>
      <c r="AZ81" s="150">
        <f t="shared" si="22"/>
        <v>20958.969999999972</v>
      </c>
      <c r="BA81" s="150">
        <f t="shared" si="22"/>
        <v>-8536.1199999999953</v>
      </c>
      <c r="BB81" s="150">
        <f t="shared" si="22"/>
        <v>49555.389999999956</v>
      </c>
      <c r="BC81" s="150">
        <f t="shared" si="22"/>
        <v>33219.260000000068</v>
      </c>
      <c r="BD81" s="150">
        <f t="shared" si="22"/>
        <v>44130.399999999907</v>
      </c>
      <c r="BE81" s="150">
        <f t="shared" si="22"/>
        <v>-225870.78000000026</v>
      </c>
      <c r="BF81" s="169">
        <f t="shared" si="22"/>
        <v>-73845.25</v>
      </c>
    </row>
    <row r="82" spans="1:58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554">
        <v>8438442.9700000007</v>
      </c>
      <c r="AK82" s="283">
        <v>11512196.689999999</v>
      </c>
      <c r="AL82" s="283">
        <v>13975797.810000001</v>
      </c>
      <c r="AM82" s="283">
        <v>10791182.82</v>
      </c>
      <c r="AN82" s="283"/>
      <c r="AO82" s="283"/>
      <c r="AP82" s="283"/>
      <c r="AQ82" s="283"/>
      <c r="AR82" s="283"/>
      <c r="AS82" s="283"/>
      <c r="AT82" s="283"/>
      <c r="AU82" s="283"/>
      <c r="AV82" s="283"/>
      <c r="AW82" s="327">
        <f t="shared" si="22"/>
        <v>-1442105.7799999993</v>
      </c>
      <c r="AX82" s="150">
        <f t="shared" si="22"/>
        <v>82943.400000000373</v>
      </c>
      <c r="AY82" s="150">
        <f t="shared" si="22"/>
        <v>692039.5700000003</v>
      </c>
      <c r="AZ82" s="150">
        <f t="shared" si="22"/>
        <v>-225817.4700000002</v>
      </c>
      <c r="BA82" s="150">
        <f t="shared" si="22"/>
        <v>-172974.4299999997</v>
      </c>
      <c r="BB82" s="150">
        <f t="shared" si="22"/>
        <v>-26203.639999999898</v>
      </c>
      <c r="BC82" s="150">
        <f t="shared" si="22"/>
        <v>-31675.469999999972</v>
      </c>
      <c r="BD82" s="150">
        <f t="shared" si="22"/>
        <v>-106126.29000000004</v>
      </c>
      <c r="BE82" s="150">
        <f t="shared" si="22"/>
        <v>-879986.56</v>
      </c>
      <c r="BF82" s="169">
        <f t="shared" si="22"/>
        <v>-1379707.5</v>
      </c>
    </row>
    <row r="83" spans="1:58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554">
        <v>10546772.840000002</v>
      </c>
      <c r="AK83" s="283">
        <v>13537454.25</v>
      </c>
      <c r="AL83" s="283">
        <v>15535680.74</v>
      </c>
      <c r="AM83" s="283">
        <v>12375145.639999999</v>
      </c>
      <c r="AN83" s="283"/>
      <c r="AO83" s="283"/>
      <c r="AP83" s="283"/>
      <c r="AQ83" s="283"/>
      <c r="AR83" s="283"/>
      <c r="AS83" s="283"/>
      <c r="AT83" s="283"/>
      <c r="AU83" s="283"/>
      <c r="AV83" s="283"/>
      <c r="AW83" s="327">
        <f t="shared" si="22"/>
        <v>-1124371.6500000004</v>
      </c>
      <c r="AX83" s="150">
        <f t="shared" si="22"/>
        <v>320523.77999999933</v>
      </c>
      <c r="AY83" s="150">
        <f t="shared" si="22"/>
        <v>347069.33000000007</v>
      </c>
      <c r="AZ83" s="150">
        <f t="shared" si="22"/>
        <v>-457118.25</v>
      </c>
      <c r="BA83" s="150">
        <f t="shared" si="22"/>
        <v>-91623.34999999986</v>
      </c>
      <c r="BB83" s="150">
        <f t="shared" si="22"/>
        <v>-19366.290000000037</v>
      </c>
      <c r="BC83" s="150">
        <f t="shared" si="22"/>
        <v>-8521.339999999851</v>
      </c>
      <c r="BD83" s="150">
        <f t="shared" si="22"/>
        <v>15850.35999999987</v>
      </c>
      <c r="BE83" s="150">
        <f t="shared" si="22"/>
        <v>-979199.43000000017</v>
      </c>
      <c r="BF83" s="169">
        <f t="shared" si="22"/>
        <v>-679757.0700000003</v>
      </c>
    </row>
    <row r="84" spans="1:58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554">
        <v>7939244.7299999995</v>
      </c>
      <c r="AK84" s="283">
        <v>9503921.3300000001</v>
      </c>
      <c r="AL84" s="283">
        <v>11607684.029999999</v>
      </c>
      <c r="AM84" s="283">
        <v>9226159.5999999996</v>
      </c>
      <c r="AN84" s="283"/>
      <c r="AO84" s="283"/>
      <c r="AP84" s="283"/>
      <c r="AQ84" s="283"/>
      <c r="AR84" s="283"/>
      <c r="AS84" s="283"/>
      <c r="AT84" s="283"/>
      <c r="AU84" s="283"/>
      <c r="AV84" s="283"/>
      <c r="AW84" s="327">
        <f t="shared" si="22"/>
        <v>-25291.060000000522</v>
      </c>
      <c r="AX84" s="150">
        <f t="shared" si="22"/>
        <v>835215.63000000175</v>
      </c>
      <c r="AY84" s="150">
        <f t="shared" si="22"/>
        <v>493862.37000000104</v>
      </c>
      <c r="AZ84" s="150">
        <f t="shared" si="22"/>
        <v>-1108424.43</v>
      </c>
      <c r="BA84" s="150">
        <f t="shared" si="22"/>
        <v>316761.40999999968</v>
      </c>
      <c r="BB84" s="150">
        <f t="shared" si="22"/>
        <v>220053.63000000035</v>
      </c>
      <c r="BC84" s="150">
        <f t="shared" si="22"/>
        <v>501583.91000000038</v>
      </c>
      <c r="BD84" s="150">
        <f t="shared" si="22"/>
        <v>312314.80999999982</v>
      </c>
      <c r="BE84" s="150">
        <f t="shared" si="22"/>
        <v>-2793338.6300000008</v>
      </c>
      <c r="BF84" s="169">
        <f t="shared" si="22"/>
        <v>2114915.2400000002</v>
      </c>
    </row>
    <row r="85" spans="1:58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23">SUM(AI80:AI84)</f>
        <v>37847690.129999995</v>
      </c>
      <c r="AJ85" s="554">
        <v>74930628.800000012</v>
      </c>
      <c r="AK85" s="283">
        <v>95973860.239999995</v>
      </c>
      <c r="AL85" s="283">
        <v>115810429.26000001</v>
      </c>
      <c r="AM85" s="283">
        <v>89434231.510000005</v>
      </c>
      <c r="AN85" s="283"/>
      <c r="AO85" s="283"/>
      <c r="AP85" s="283"/>
      <c r="AQ85" s="283"/>
      <c r="AR85" s="283"/>
      <c r="AS85" s="283"/>
      <c r="AT85" s="283"/>
      <c r="AU85" s="283"/>
      <c r="AV85" s="283"/>
      <c r="AW85" s="329">
        <f t="shared" si="22"/>
        <v>-8499404.990000017</v>
      </c>
      <c r="AX85" s="159">
        <f t="shared" si="22"/>
        <v>4573188.4899999946</v>
      </c>
      <c r="AY85" s="159">
        <f t="shared" si="22"/>
        <v>8183229.1600000039</v>
      </c>
      <c r="AZ85" s="159">
        <f t="shared" si="22"/>
        <v>-1590614.0300000012</v>
      </c>
      <c r="BA85" s="159">
        <f t="shared" si="22"/>
        <v>102158.20999999903</v>
      </c>
      <c r="BB85" s="159">
        <f t="shared" si="22"/>
        <v>577037.29000000283</v>
      </c>
      <c r="BC85" s="159">
        <f t="shared" si="22"/>
        <v>862746.49000000022</v>
      </c>
      <c r="BD85" s="159">
        <f t="shared" si="22"/>
        <v>229298</v>
      </c>
      <c r="BE85" s="159">
        <f t="shared" si="22"/>
        <v>-7866322.9199999981</v>
      </c>
      <c r="BF85" s="173">
        <f t="shared" si="22"/>
        <v>-2772820.3000000119</v>
      </c>
    </row>
    <row r="86" spans="1:58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1"/>
      <c r="AB86" s="511"/>
      <c r="AC86" s="511"/>
      <c r="AD86" s="511"/>
      <c r="AE86" s="511"/>
      <c r="AF86" s="511"/>
      <c r="AG86" s="511"/>
      <c r="AH86" s="511"/>
      <c r="AI86" s="543"/>
      <c r="AJ86" s="555"/>
      <c r="AK86" s="543"/>
      <c r="AL86" s="543"/>
      <c r="AM86" s="543"/>
      <c r="AN86" s="543"/>
      <c r="AO86" s="543"/>
      <c r="AP86" s="543"/>
      <c r="AQ86" s="543"/>
      <c r="AR86" s="543"/>
      <c r="AS86" s="543"/>
      <c r="AT86" s="543"/>
      <c r="AU86" s="543"/>
      <c r="AV86" s="543"/>
      <c r="AW86" s="370"/>
      <c r="AX86" s="175"/>
      <c r="AY86" s="175"/>
      <c r="AZ86" s="175"/>
      <c r="BA86" s="175"/>
      <c r="BB86" s="175"/>
      <c r="BC86" s="175"/>
      <c r="BD86" s="175"/>
      <c r="BE86" s="175"/>
      <c r="BF86" s="381"/>
    </row>
    <row r="87" spans="1:58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1"/>
      <c r="AB87" s="511"/>
      <c r="AC87" s="511"/>
      <c r="AD87" s="511"/>
      <c r="AE87" s="511"/>
      <c r="AF87" s="511"/>
      <c r="AG87" s="511"/>
      <c r="AH87" s="511"/>
      <c r="AI87" s="543"/>
      <c r="AJ87" s="555"/>
      <c r="AK87" s="543"/>
      <c r="AL87" s="543"/>
      <c r="AM87" s="543"/>
      <c r="AN87" s="543"/>
      <c r="AO87" s="543"/>
      <c r="AP87" s="543"/>
      <c r="AQ87" s="543"/>
      <c r="AR87" s="543"/>
      <c r="AS87" s="543"/>
      <c r="AT87" s="543"/>
      <c r="AU87" s="543"/>
      <c r="AV87" s="543"/>
      <c r="AW87" s="382">
        <f t="shared" ref="AW87:BF92" si="24">O87-C87</f>
        <v>0</v>
      </c>
      <c r="AX87" s="383">
        <f t="shared" si="24"/>
        <v>0</v>
      </c>
      <c r="AY87" s="383">
        <f t="shared" si="24"/>
        <v>0</v>
      </c>
      <c r="AZ87" s="383">
        <f t="shared" si="24"/>
        <v>0</v>
      </c>
      <c r="BA87" s="383">
        <f t="shared" si="24"/>
        <v>0</v>
      </c>
      <c r="BB87" s="383">
        <f t="shared" si="24"/>
        <v>0</v>
      </c>
      <c r="BC87" s="383">
        <f t="shared" si="24"/>
        <v>0</v>
      </c>
      <c r="BD87" s="383">
        <f t="shared" si="24"/>
        <v>0</v>
      </c>
      <c r="BE87" s="383">
        <f t="shared" si="24"/>
        <v>0</v>
      </c>
      <c r="BF87" s="384">
        <f t="shared" si="24"/>
        <v>0</v>
      </c>
    </row>
    <row r="88" spans="1:58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1"/>
      <c r="AB88" s="511"/>
      <c r="AC88" s="511"/>
      <c r="AD88" s="511"/>
      <c r="AE88" s="511"/>
      <c r="AF88" s="511"/>
      <c r="AG88" s="511"/>
      <c r="AH88" s="511"/>
      <c r="AI88" s="543"/>
      <c r="AJ88" s="555"/>
      <c r="AK88" s="543"/>
      <c r="AL88" s="543"/>
      <c r="AM88" s="543"/>
      <c r="AN88" s="543"/>
      <c r="AO88" s="543"/>
      <c r="AP88" s="543"/>
      <c r="AQ88" s="543"/>
      <c r="AR88" s="543"/>
      <c r="AS88" s="543"/>
      <c r="AT88" s="543"/>
      <c r="AU88" s="543"/>
      <c r="AV88" s="543"/>
      <c r="AW88" s="382">
        <f t="shared" si="24"/>
        <v>0</v>
      </c>
      <c r="AX88" s="383">
        <f t="shared" si="24"/>
        <v>0</v>
      </c>
      <c r="AY88" s="383">
        <f t="shared" si="24"/>
        <v>0</v>
      </c>
      <c r="AZ88" s="383">
        <f t="shared" si="24"/>
        <v>0</v>
      </c>
      <c r="BA88" s="383">
        <f t="shared" si="24"/>
        <v>0</v>
      </c>
      <c r="BB88" s="383">
        <f t="shared" si="24"/>
        <v>0</v>
      </c>
      <c r="BC88" s="383">
        <f t="shared" si="24"/>
        <v>0</v>
      </c>
      <c r="BD88" s="383">
        <f t="shared" si="24"/>
        <v>0</v>
      </c>
      <c r="BE88" s="383">
        <f t="shared" si="24"/>
        <v>0</v>
      </c>
      <c r="BF88" s="384">
        <f t="shared" si="24"/>
        <v>0</v>
      </c>
    </row>
    <row r="89" spans="1:58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1"/>
      <c r="AB89" s="511"/>
      <c r="AC89" s="511"/>
      <c r="AD89" s="511"/>
      <c r="AE89" s="511"/>
      <c r="AF89" s="511"/>
      <c r="AG89" s="511"/>
      <c r="AH89" s="511"/>
      <c r="AI89" s="543"/>
      <c r="AJ89" s="555"/>
      <c r="AK89" s="543"/>
      <c r="AL89" s="543"/>
      <c r="AM89" s="543"/>
      <c r="AN89" s="543"/>
      <c r="AO89" s="543"/>
      <c r="AP89" s="543"/>
      <c r="AQ89" s="543"/>
      <c r="AR89" s="543"/>
      <c r="AS89" s="543"/>
      <c r="AT89" s="543"/>
      <c r="AU89" s="543"/>
      <c r="AV89" s="543"/>
      <c r="AW89" s="382">
        <f t="shared" si="24"/>
        <v>0</v>
      </c>
      <c r="AX89" s="383">
        <f t="shared" si="24"/>
        <v>0</v>
      </c>
      <c r="AY89" s="383">
        <f t="shared" si="24"/>
        <v>0</v>
      </c>
      <c r="AZ89" s="383">
        <f t="shared" si="24"/>
        <v>0</v>
      </c>
      <c r="BA89" s="383">
        <f t="shared" si="24"/>
        <v>0</v>
      </c>
      <c r="BB89" s="383">
        <f t="shared" si="24"/>
        <v>0</v>
      </c>
      <c r="BC89" s="383">
        <f t="shared" si="24"/>
        <v>0</v>
      </c>
      <c r="BD89" s="383">
        <f t="shared" si="24"/>
        <v>0</v>
      </c>
      <c r="BE89" s="383">
        <f t="shared" si="24"/>
        <v>0</v>
      </c>
      <c r="BF89" s="384">
        <f t="shared" si="24"/>
        <v>0</v>
      </c>
    </row>
    <row r="90" spans="1:58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1"/>
      <c r="AB90" s="511"/>
      <c r="AC90" s="511"/>
      <c r="AD90" s="511"/>
      <c r="AE90" s="511"/>
      <c r="AF90" s="511"/>
      <c r="AG90" s="511"/>
      <c r="AH90" s="511"/>
      <c r="AI90" s="543"/>
      <c r="AJ90" s="555"/>
      <c r="AK90" s="543"/>
      <c r="AL90" s="543"/>
      <c r="AM90" s="543"/>
      <c r="AN90" s="543"/>
      <c r="AO90" s="543"/>
      <c r="AP90" s="543"/>
      <c r="AQ90" s="543"/>
      <c r="AR90" s="543"/>
      <c r="AS90" s="543"/>
      <c r="AT90" s="543"/>
      <c r="AU90" s="543"/>
      <c r="AV90" s="543"/>
      <c r="AW90" s="382">
        <f t="shared" si="24"/>
        <v>0</v>
      </c>
      <c r="AX90" s="383">
        <f t="shared" si="24"/>
        <v>0</v>
      </c>
      <c r="AY90" s="383">
        <f t="shared" si="24"/>
        <v>0</v>
      </c>
      <c r="AZ90" s="383">
        <f t="shared" si="24"/>
        <v>0</v>
      </c>
      <c r="BA90" s="383">
        <f t="shared" si="24"/>
        <v>0</v>
      </c>
      <c r="BB90" s="383">
        <f t="shared" si="24"/>
        <v>0</v>
      </c>
      <c r="BC90" s="383">
        <f t="shared" si="24"/>
        <v>0</v>
      </c>
      <c r="BD90" s="383">
        <f t="shared" si="24"/>
        <v>0</v>
      </c>
      <c r="BE90" s="383">
        <f t="shared" si="24"/>
        <v>0</v>
      </c>
      <c r="BF90" s="384">
        <f t="shared" si="24"/>
        <v>0</v>
      </c>
    </row>
    <row r="91" spans="1:58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1"/>
      <c r="AB91" s="511"/>
      <c r="AC91" s="511"/>
      <c r="AD91" s="511"/>
      <c r="AE91" s="511"/>
      <c r="AF91" s="511"/>
      <c r="AG91" s="511"/>
      <c r="AH91" s="511"/>
      <c r="AI91" s="543"/>
      <c r="AJ91" s="555"/>
      <c r="AK91" s="543"/>
      <c r="AL91" s="543"/>
      <c r="AM91" s="543"/>
      <c r="AN91" s="543"/>
      <c r="AO91" s="543"/>
      <c r="AP91" s="543"/>
      <c r="AQ91" s="543"/>
      <c r="AR91" s="543"/>
      <c r="AS91" s="543"/>
      <c r="AT91" s="543"/>
      <c r="AU91" s="543"/>
      <c r="AV91" s="543"/>
      <c r="AW91" s="382">
        <f t="shared" si="24"/>
        <v>0</v>
      </c>
      <c r="AX91" s="383">
        <f t="shared" si="24"/>
        <v>0</v>
      </c>
      <c r="AY91" s="383">
        <f t="shared" si="24"/>
        <v>0</v>
      </c>
      <c r="AZ91" s="383">
        <f t="shared" si="24"/>
        <v>0</v>
      </c>
      <c r="BA91" s="383">
        <f t="shared" si="24"/>
        <v>0</v>
      </c>
      <c r="BB91" s="383">
        <f t="shared" si="24"/>
        <v>0</v>
      </c>
      <c r="BC91" s="383">
        <f t="shared" si="24"/>
        <v>0</v>
      </c>
      <c r="BD91" s="383">
        <f t="shared" si="24"/>
        <v>0</v>
      </c>
      <c r="BE91" s="383">
        <f t="shared" si="24"/>
        <v>0</v>
      </c>
      <c r="BF91" s="384">
        <f t="shared" si="24"/>
        <v>0</v>
      </c>
    </row>
    <row r="92" spans="1:58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1">
        <f>SUM(AA87:AA91)</f>
        <v>0</v>
      </c>
      <c r="AB92" s="511">
        <v>0</v>
      </c>
      <c r="AC92" s="511">
        <v>0</v>
      </c>
      <c r="AD92" s="511">
        <f>SUM(AD87:AD91)</f>
        <v>0</v>
      </c>
      <c r="AE92" s="511">
        <v>0</v>
      </c>
      <c r="AF92" s="511">
        <f>SUM(AF87:AF91)</f>
        <v>0</v>
      </c>
      <c r="AG92" s="511">
        <v>0</v>
      </c>
      <c r="AH92" s="511">
        <v>0</v>
      </c>
      <c r="AI92" s="543">
        <f t="shared" ref="AI92" si="25">SUM(AI87:AI91)</f>
        <v>0</v>
      </c>
      <c r="AJ92" s="555">
        <v>0</v>
      </c>
      <c r="AK92" s="543">
        <v>0</v>
      </c>
      <c r="AL92" s="543">
        <v>0</v>
      </c>
      <c r="AM92" s="543">
        <v>0</v>
      </c>
      <c r="AN92" s="543"/>
      <c r="AO92" s="543"/>
      <c r="AP92" s="543"/>
      <c r="AQ92" s="543"/>
      <c r="AR92" s="543"/>
      <c r="AS92" s="543"/>
      <c r="AT92" s="543"/>
      <c r="AU92" s="543"/>
      <c r="AV92" s="543"/>
      <c r="AW92" s="370">
        <f t="shared" si="24"/>
        <v>0</v>
      </c>
      <c r="AX92" s="175">
        <f t="shared" si="24"/>
        <v>0</v>
      </c>
      <c r="AY92" s="175">
        <f t="shared" si="24"/>
        <v>0</v>
      </c>
      <c r="AZ92" s="175">
        <f t="shared" si="24"/>
        <v>0</v>
      </c>
      <c r="BA92" s="175">
        <f t="shared" si="24"/>
        <v>0</v>
      </c>
      <c r="BB92" s="175">
        <f t="shared" si="24"/>
        <v>0</v>
      </c>
      <c r="BC92" s="175">
        <f t="shared" si="24"/>
        <v>0</v>
      </c>
      <c r="BD92" s="175">
        <f t="shared" si="24"/>
        <v>0</v>
      </c>
      <c r="BE92" s="175">
        <f t="shared" si="24"/>
        <v>0</v>
      </c>
      <c r="BF92" s="381">
        <f t="shared" si="24"/>
        <v>0</v>
      </c>
    </row>
    <row r="93" spans="1:58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1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554"/>
      <c r="AK93" s="283"/>
      <c r="AL93" s="283"/>
      <c r="AM93" s="283"/>
      <c r="AN93" s="283"/>
      <c r="AO93" s="283"/>
      <c r="AP93" s="283"/>
      <c r="AQ93" s="283"/>
      <c r="AR93" s="283"/>
      <c r="AS93" s="283"/>
      <c r="AT93" s="283"/>
      <c r="AU93" s="283"/>
      <c r="AV93" s="283"/>
      <c r="AW93" s="327"/>
      <c r="AX93" s="150"/>
      <c r="AY93" s="150"/>
      <c r="AZ93" s="150"/>
      <c r="BA93" s="150"/>
      <c r="BB93" s="150"/>
      <c r="BC93" s="150"/>
      <c r="BD93" s="150"/>
      <c r="BE93" s="150"/>
      <c r="BF93" s="169"/>
    </row>
    <row r="94" spans="1:58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26">AF80+AF87</f>
        <v>6479548.0099999988</v>
      </c>
      <c r="AG94" s="283">
        <v>6816766.7699999996</v>
      </c>
      <c r="AH94" s="283">
        <v>7966330.1600000001</v>
      </c>
      <c r="AI94" s="283">
        <f t="shared" ref="AI94:AI98" si="27">AI80+AI87</f>
        <v>21714508.009999998</v>
      </c>
      <c r="AJ94" s="554">
        <v>43890121.200000003</v>
      </c>
      <c r="AK94" s="283">
        <v>56306074.18999999</v>
      </c>
      <c r="AL94" s="283">
        <v>68267137.930000007</v>
      </c>
      <c r="AM94" s="283">
        <v>51921769.630000003</v>
      </c>
      <c r="AN94" s="283"/>
      <c r="AO94" s="283"/>
      <c r="AP94" s="283"/>
      <c r="AQ94" s="283"/>
      <c r="AR94" s="283"/>
      <c r="AS94" s="283"/>
      <c r="AT94" s="283"/>
      <c r="AU94" s="283"/>
      <c r="AV94" s="283"/>
      <c r="AW94" s="329">
        <f t="shared" ref="AW94:BF99" si="28">O94-C94</f>
        <v>-5328246.7800000086</v>
      </c>
      <c r="AX94" s="159">
        <f t="shared" si="28"/>
        <v>3097871.8699999936</v>
      </c>
      <c r="AY94" s="159">
        <f t="shared" si="28"/>
        <v>6052112.3200000003</v>
      </c>
      <c r="AZ94" s="159">
        <f t="shared" si="28"/>
        <v>179787.14999999944</v>
      </c>
      <c r="BA94" s="159">
        <f t="shared" si="28"/>
        <v>58530.699999999255</v>
      </c>
      <c r="BB94" s="159">
        <f t="shared" si="28"/>
        <v>352998.20000000112</v>
      </c>
      <c r="BC94" s="159">
        <f t="shared" si="28"/>
        <v>368140.12999999989</v>
      </c>
      <c r="BD94" s="159">
        <f t="shared" si="28"/>
        <v>-36871.280000000261</v>
      </c>
      <c r="BE94" s="159">
        <f t="shared" si="28"/>
        <v>-2987927.5200000014</v>
      </c>
      <c r="BF94" s="173">
        <f t="shared" si="28"/>
        <v>-2754425.7200000063</v>
      </c>
    </row>
    <row r="95" spans="1:58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26"/>
        <v>679604.6399999999</v>
      </c>
      <c r="AG95" s="283">
        <v>708139.05</v>
      </c>
      <c r="AH95" s="283">
        <v>781986.11</v>
      </c>
      <c r="AI95" s="283">
        <f t="shared" si="27"/>
        <v>1974854.92</v>
      </c>
      <c r="AJ95" s="554">
        <v>4116047.06</v>
      </c>
      <c r="AK95" s="283">
        <v>5114213.7799999993</v>
      </c>
      <c r="AL95" s="283">
        <v>6424128.7499999991</v>
      </c>
      <c r="AM95" s="283">
        <v>5119973.8199999994</v>
      </c>
      <c r="AN95" s="283"/>
      <c r="AO95" s="283"/>
      <c r="AP95" s="283"/>
      <c r="AQ95" s="283"/>
      <c r="AR95" s="283"/>
      <c r="AS95" s="283"/>
      <c r="AT95" s="283"/>
      <c r="AU95" s="283"/>
      <c r="AV95" s="283"/>
      <c r="AW95" s="329">
        <f t="shared" si="28"/>
        <v>-579389.7200000002</v>
      </c>
      <c r="AX95" s="159">
        <f t="shared" si="28"/>
        <v>236633.80999999959</v>
      </c>
      <c r="AY95" s="159">
        <f t="shared" si="28"/>
        <v>598145.57000000007</v>
      </c>
      <c r="AZ95" s="159">
        <f t="shared" si="28"/>
        <v>20958.969999999972</v>
      </c>
      <c r="BA95" s="159">
        <f t="shared" si="28"/>
        <v>-8536.1199999999953</v>
      </c>
      <c r="BB95" s="159">
        <f t="shared" si="28"/>
        <v>49555.389999999956</v>
      </c>
      <c r="BC95" s="159">
        <f t="shared" si="28"/>
        <v>33219.260000000068</v>
      </c>
      <c r="BD95" s="159">
        <f t="shared" si="28"/>
        <v>44130.399999999907</v>
      </c>
      <c r="BE95" s="159">
        <f t="shared" si="28"/>
        <v>-225870.78000000026</v>
      </c>
      <c r="BF95" s="173">
        <f t="shared" si="28"/>
        <v>-73845.25</v>
      </c>
    </row>
    <row r="96" spans="1:58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26"/>
        <v>1276789.07</v>
      </c>
      <c r="AG96" s="283">
        <v>1362218.85</v>
      </c>
      <c r="AH96" s="283">
        <v>1609908.8499999999</v>
      </c>
      <c r="AI96" s="283">
        <f t="shared" si="27"/>
        <v>4044798.2</v>
      </c>
      <c r="AJ96" s="554">
        <v>8438442.9700000007</v>
      </c>
      <c r="AK96" s="283">
        <v>11512196.689999999</v>
      </c>
      <c r="AL96" s="283">
        <v>13975797.810000001</v>
      </c>
      <c r="AM96" s="283">
        <v>10791182.82</v>
      </c>
      <c r="AN96" s="283"/>
      <c r="AO96" s="283"/>
      <c r="AP96" s="283"/>
      <c r="AQ96" s="283"/>
      <c r="AR96" s="283"/>
      <c r="AS96" s="283"/>
      <c r="AT96" s="283"/>
      <c r="AU96" s="283"/>
      <c r="AV96" s="283"/>
      <c r="AW96" s="329">
        <f t="shared" si="28"/>
        <v>-1442105.7799999993</v>
      </c>
      <c r="AX96" s="159">
        <f t="shared" si="28"/>
        <v>82943.400000000373</v>
      </c>
      <c r="AY96" s="159">
        <f t="shared" si="28"/>
        <v>692039.5700000003</v>
      </c>
      <c r="AZ96" s="159">
        <f t="shared" si="28"/>
        <v>-225817.4700000002</v>
      </c>
      <c r="BA96" s="159">
        <f t="shared" si="28"/>
        <v>-172974.4299999997</v>
      </c>
      <c r="BB96" s="159">
        <f t="shared" si="28"/>
        <v>-26203.639999999898</v>
      </c>
      <c r="BC96" s="159">
        <f t="shared" si="28"/>
        <v>-31675.469999999972</v>
      </c>
      <c r="BD96" s="159">
        <f t="shared" si="28"/>
        <v>-106126.29000000004</v>
      </c>
      <c r="BE96" s="159">
        <f t="shared" si="28"/>
        <v>-879986.56</v>
      </c>
      <c r="BF96" s="173">
        <f t="shared" si="28"/>
        <v>-1379707.5</v>
      </c>
    </row>
    <row r="97" spans="1:58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26"/>
        <v>1509772.91</v>
      </c>
      <c r="AG97" s="283">
        <v>1600529.31</v>
      </c>
      <c r="AH97" s="283">
        <v>2118356.86</v>
      </c>
      <c r="AI97" s="283">
        <f t="shared" si="27"/>
        <v>5646312.1100000003</v>
      </c>
      <c r="AJ97" s="554">
        <v>10546772.840000002</v>
      </c>
      <c r="AK97" s="283">
        <v>13537454.25</v>
      </c>
      <c r="AL97" s="283">
        <v>15535680.74</v>
      </c>
      <c r="AM97" s="283">
        <v>12375145.639999999</v>
      </c>
      <c r="AN97" s="283"/>
      <c r="AO97" s="283"/>
      <c r="AP97" s="283"/>
      <c r="AQ97" s="283"/>
      <c r="AR97" s="283"/>
      <c r="AS97" s="283"/>
      <c r="AT97" s="283"/>
      <c r="AU97" s="283"/>
      <c r="AV97" s="283"/>
      <c r="AW97" s="329">
        <f t="shared" si="28"/>
        <v>-1124371.6500000004</v>
      </c>
      <c r="AX97" s="159">
        <f t="shared" si="28"/>
        <v>320523.77999999933</v>
      </c>
      <c r="AY97" s="159">
        <f t="shared" si="28"/>
        <v>347069.33000000007</v>
      </c>
      <c r="AZ97" s="159">
        <f t="shared" si="28"/>
        <v>-457118.25</v>
      </c>
      <c r="BA97" s="159">
        <f t="shared" si="28"/>
        <v>-91623.34999999986</v>
      </c>
      <c r="BB97" s="159">
        <f t="shared" si="28"/>
        <v>-19366.290000000037</v>
      </c>
      <c r="BC97" s="159">
        <f t="shared" si="28"/>
        <v>-8521.339999999851</v>
      </c>
      <c r="BD97" s="159">
        <f t="shared" si="28"/>
        <v>15850.35999999987</v>
      </c>
      <c r="BE97" s="159">
        <f t="shared" si="28"/>
        <v>-979199.43000000017</v>
      </c>
      <c r="BF97" s="173">
        <f t="shared" si="28"/>
        <v>-679757.0700000003</v>
      </c>
    </row>
    <row r="98" spans="1:58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26"/>
        <v>2845293.5199999996</v>
      </c>
      <c r="AG98" s="283">
        <v>3131927.08</v>
      </c>
      <c r="AH98" s="283">
        <v>3133550.95</v>
      </c>
      <c r="AI98" s="283">
        <f t="shared" si="27"/>
        <v>4467216.8900000006</v>
      </c>
      <c r="AJ98" s="554">
        <v>7939244.7299999995</v>
      </c>
      <c r="AK98" s="283">
        <v>9503921.3300000001</v>
      </c>
      <c r="AL98" s="283">
        <v>11607684.029999999</v>
      </c>
      <c r="AM98" s="283">
        <v>9226159.5999999996</v>
      </c>
      <c r="AN98" s="283"/>
      <c r="AO98" s="283"/>
      <c r="AP98" s="283"/>
      <c r="AQ98" s="283"/>
      <c r="AR98" s="283"/>
      <c r="AS98" s="283"/>
      <c r="AT98" s="283"/>
      <c r="AU98" s="283"/>
      <c r="AV98" s="283"/>
      <c r="AW98" s="329">
        <f t="shared" si="28"/>
        <v>-25291.060000000522</v>
      </c>
      <c r="AX98" s="159">
        <f t="shared" si="28"/>
        <v>835215.63000000175</v>
      </c>
      <c r="AY98" s="159">
        <f t="shared" si="28"/>
        <v>493862.37000000104</v>
      </c>
      <c r="AZ98" s="159">
        <f t="shared" si="28"/>
        <v>-1108424.43</v>
      </c>
      <c r="BA98" s="159">
        <f t="shared" si="28"/>
        <v>316761.40999999968</v>
      </c>
      <c r="BB98" s="159">
        <f t="shared" si="28"/>
        <v>220053.63000000035</v>
      </c>
      <c r="BC98" s="159">
        <f t="shared" si="28"/>
        <v>501583.91000000038</v>
      </c>
      <c r="BD98" s="159">
        <f t="shared" si="28"/>
        <v>312314.80999999982</v>
      </c>
      <c r="BE98" s="159">
        <f t="shared" si="28"/>
        <v>-2793338.6300000008</v>
      </c>
      <c r="BF98" s="173">
        <f t="shared" si="28"/>
        <v>2114915.2400000002</v>
      </c>
    </row>
    <row r="99" spans="1:58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4">
        <f t="shared" ref="AI99" si="29">SUM(AI94:AI98)</f>
        <v>37847690.129999995</v>
      </c>
      <c r="AJ99" s="554">
        <v>74930628.800000012</v>
      </c>
      <c r="AK99" s="283">
        <v>95973860.239999995</v>
      </c>
      <c r="AL99" s="283">
        <v>115810429.26000001</v>
      </c>
      <c r="AM99" s="283">
        <v>89434231.510000005</v>
      </c>
      <c r="AN99" s="283"/>
      <c r="AO99" s="283"/>
      <c r="AP99" s="283"/>
      <c r="AQ99" s="283"/>
      <c r="AR99" s="283"/>
      <c r="AS99" s="283"/>
      <c r="AT99" s="283"/>
      <c r="AU99" s="283"/>
      <c r="AV99" s="283"/>
      <c r="AW99" s="328">
        <f t="shared" si="28"/>
        <v>-8499404.990000017</v>
      </c>
      <c r="AX99" s="158">
        <f t="shared" si="28"/>
        <v>4573188.4899999946</v>
      </c>
      <c r="AY99" s="158">
        <f t="shared" si="28"/>
        <v>8183229.1600000039</v>
      </c>
      <c r="AZ99" s="158">
        <f t="shared" si="28"/>
        <v>-1590614.0300000012</v>
      </c>
      <c r="BA99" s="158">
        <f t="shared" si="28"/>
        <v>102158.20999999903</v>
      </c>
      <c r="BB99" s="158">
        <f t="shared" si="28"/>
        <v>577037.29000000283</v>
      </c>
      <c r="BC99" s="158">
        <f t="shared" si="28"/>
        <v>862746.49000000022</v>
      </c>
      <c r="BD99" s="158">
        <f t="shared" si="28"/>
        <v>229298</v>
      </c>
      <c r="BE99" s="158">
        <f t="shared" si="28"/>
        <v>-7866322.9199999981</v>
      </c>
      <c r="BF99" s="171">
        <f t="shared" si="28"/>
        <v>-2772820.3000000119</v>
      </c>
    </row>
    <row r="100" spans="1:58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296"/>
      <c r="AX100" s="75"/>
      <c r="AY100" s="76"/>
      <c r="AZ100" s="76"/>
      <c r="BA100" s="76"/>
      <c r="BB100" s="76"/>
      <c r="BC100" s="76"/>
      <c r="BD100" s="76"/>
      <c r="BE100" s="76"/>
      <c r="BF100" s="330"/>
    </row>
    <row r="101" spans="1:58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106">
        <v>33578047.5</v>
      </c>
      <c r="AK101" s="71">
        <v>48033936.629999995</v>
      </c>
      <c r="AL101" s="71">
        <v>52980876.380000003</v>
      </c>
      <c r="AM101" s="71">
        <v>63367781.439999998</v>
      </c>
      <c r="AN101" s="71"/>
      <c r="AO101" s="71"/>
      <c r="AP101" s="71"/>
      <c r="AQ101" s="71"/>
      <c r="AR101" s="71"/>
      <c r="AS101" s="71"/>
      <c r="AT101" s="71"/>
      <c r="AU101" s="71"/>
      <c r="AV101" s="71"/>
      <c r="AW101" s="261">
        <f t="shared" ref="AW101:BF106" si="30">O101-C101</f>
        <v>-1165623.4300000072</v>
      </c>
      <c r="AX101" s="66">
        <f t="shared" si="30"/>
        <v>-4322138.2699999884</v>
      </c>
      <c r="AY101" s="66">
        <f t="shared" si="30"/>
        <v>1280738.3899999931</v>
      </c>
      <c r="AZ101" s="66">
        <f t="shared" si="30"/>
        <v>3262961.8200000003</v>
      </c>
      <c r="BA101" s="66">
        <f t="shared" si="30"/>
        <v>-1820651.0299999975</v>
      </c>
      <c r="BB101" s="66">
        <f t="shared" si="30"/>
        <v>-779979.38000000268</v>
      </c>
      <c r="BC101" s="66">
        <f t="shared" si="30"/>
        <v>-191920.75999999791</v>
      </c>
      <c r="BD101" s="66">
        <f t="shared" si="30"/>
        <v>-984401.24000000209</v>
      </c>
      <c r="BE101" s="66">
        <f t="shared" si="30"/>
        <v>-1557458.3800000027</v>
      </c>
      <c r="BF101" s="106">
        <f t="shared" si="30"/>
        <v>-4395239.0400000028</v>
      </c>
    </row>
    <row r="102" spans="1:58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261">
        <f t="shared" si="30"/>
        <v>0</v>
      </c>
      <c r="AX102" s="66">
        <f t="shared" si="30"/>
        <v>0</v>
      </c>
      <c r="AY102" s="66">
        <f t="shared" si="30"/>
        <v>0</v>
      </c>
      <c r="AZ102" s="66">
        <f t="shared" si="30"/>
        <v>0</v>
      </c>
      <c r="BA102" s="66">
        <f t="shared" si="30"/>
        <v>0</v>
      </c>
      <c r="BB102" s="66">
        <f t="shared" si="30"/>
        <v>0</v>
      </c>
      <c r="BC102" s="66">
        <f t="shared" si="30"/>
        <v>0</v>
      </c>
      <c r="BD102" s="66">
        <f t="shared" si="30"/>
        <v>0</v>
      </c>
      <c r="BE102" s="66">
        <f t="shared" si="30"/>
        <v>0</v>
      </c>
      <c r="BF102" s="106">
        <f t="shared" si="30"/>
        <v>0</v>
      </c>
    </row>
    <row r="103" spans="1:58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106">
        <v>17032370.860000003</v>
      </c>
      <c r="AK103" s="71">
        <v>20192217.27</v>
      </c>
      <c r="AL103" s="71">
        <v>30655655.300000001</v>
      </c>
      <c r="AM103" s="71">
        <v>40174271.340000004</v>
      </c>
      <c r="AN103" s="71"/>
      <c r="AO103" s="71"/>
      <c r="AP103" s="71"/>
      <c r="AQ103" s="71"/>
      <c r="AR103" s="71"/>
      <c r="AS103" s="71"/>
      <c r="AT103" s="71"/>
      <c r="AU103" s="71"/>
      <c r="AV103" s="71"/>
      <c r="AW103" s="261">
        <f t="shared" si="30"/>
        <v>-2937218.609999992</v>
      </c>
      <c r="AX103" s="66">
        <f t="shared" si="30"/>
        <v>-3310425.7299999967</v>
      </c>
      <c r="AY103" s="66">
        <f t="shared" si="30"/>
        <v>-318986.56000000052</v>
      </c>
      <c r="AZ103" s="66">
        <f t="shared" si="30"/>
        <v>2740156.4499999993</v>
      </c>
      <c r="BA103" s="66">
        <f t="shared" si="30"/>
        <v>410315.24999999907</v>
      </c>
      <c r="BB103" s="66">
        <f t="shared" si="30"/>
        <v>-180332.43999999948</v>
      </c>
      <c r="BC103" s="66">
        <f t="shared" si="30"/>
        <v>609842.33000000101</v>
      </c>
      <c r="BD103" s="66">
        <f t="shared" si="30"/>
        <v>391077.40999999922</v>
      </c>
      <c r="BE103" s="66">
        <f t="shared" si="30"/>
        <v>310011.89999999944</v>
      </c>
      <c r="BF103" s="106">
        <f t="shared" si="30"/>
        <v>-2963895.700000003</v>
      </c>
    </row>
    <row r="104" spans="1:58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261">
        <f t="shared" si="30"/>
        <v>0</v>
      </c>
      <c r="AX104" s="66">
        <f t="shared" si="30"/>
        <v>0</v>
      </c>
      <c r="AY104" s="66">
        <f t="shared" si="30"/>
        <v>0</v>
      </c>
      <c r="AZ104" s="66">
        <f t="shared" si="30"/>
        <v>0</v>
      </c>
      <c r="BA104" s="66">
        <f t="shared" si="30"/>
        <v>0</v>
      </c>
      <c r="BB104" s="66">
        <f t="shared" si="30"/>
        <v>0</v>
      </c>
      <c r="BC104" s="66">
        <f t="shared" si="30"/>
        <v>0</v>
      </c>
      <c r="BD104" s="66">
        <f t="shared" si="30"/>
        <v>0</v>
      </c>
      <c r="BE104" s="66">
        <f t="shared" si="30"/>
        <v>0</v>
      </c>
      <c r="BF104" s="106">
        <f t="shared" si="30"/>
        <v>0</v>
      </c>
    </row>
    <row r="105" spans="1:58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106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261">
        <f t="shared" si="30"/>
        <v>0</v>
      </c>
      <c r="AX105" s="66">
        <f t="shared" si="30"/>
        <v>0</v>
      </c>
      <c r="AY105" s="66">
        <f t="shared" si="30"/>
        <v>0</v>
      </c>
      <c r="AZ105" s="66">
        <f t="shared" si="30"/>
        <v>0</v>
      </c>
      <c r="BA105" s="66">
        <f t="shared" si="30"/>
        <v>0</v>
      </c>
      <c r="BB105" s="66">
        <f t="shared" si="30"/>
        <v>0</v>
      </c>
      <c r="BC105" s="66">
        <f t="shared" si="30"/>
        <v>0</v>
      </c>
      <c r="BD105" s="66">
        <f t="shared" si="30"/>
        <v>0</v>
      </c>
      <c r="BE105" s="66">
        <f t="shared" si="30"/>
        <v>0</v>
      </c>
      <c r="BF105" s="106">
        <f t="shared" si="30"/>
        <v>0</v>
      </c>
    </row>
    <row r="106" spans="1:58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M106" si="31">SUM(U101:U105)</f>
        <v>13389369</v>
      </c>
      <c r="V106" s="71">
        <f t="shared" si="31"/>
        <v>14287455</v>
      </c>
      <c r="W106" s="71">
        <f t="shared" si="31"/>
        <v>16227846</v>
      </c>
      <c r="X106" s="106">
        <f t="shared" si="31"/>
        <v>37225835</v>
      </c>
      <c r="Y106" s="298">
        <f t="shared" si="31"/>
        <v>62755447</v>
      </c>
      <c r="Z106" s="78">
        <f t="shared" si="31"/>
        <v>74034074</v>
      </c>
      <c r="AA106" s="78">
        <f t="shared" si="31"/>
        <v>94408791</v>
      </c>
      <c r="AB106" s="78">
        <f t="shared" si="31"/>
        <v>70793022</v>
      </c>
      <c r="AC106" s="78">
        <f t="shared" si="31"/>
        <v>52491341</v>
      </c>
      <c r="AD106" s="78">
        <f t="shared" si="31"/>
        <v>35501519</v>
      </c>
      <c r="AE106" s="78">
        <f t="shared" si="31"/>
        <v>22491995.670000002</v>
      </c>
      <c r="AF106" s="78">
        <f t="shared" si="31"/>
        <v>19448730.949999999</v>
      </c>
      <c r="AG106" s="78">
        <f t="shared" si="31"/>
        <v>17473493.580000002</v>
      </c>
      <c r="AH106" s="78">
        <f t="shared" si="31"/>
        <v>18510384.670000002</v>
      </c>
      <c r="AI106" s="78">
        <f t="shared" si="31"/>
        <v>27289497.260000002</v>
      </c>
      <c r="AJ106" s="488">
        <f t="shared" si="31"/>
        <v>50610418.359999999</v>
      </c>
      <c r="AK106" s="78">
        <f t="shared" si="31"/>
        <v>68226153.899999991</v>
      </c>
      <c r="AL106" s="78">
        <f t="shared" si="31"/>
        <v>83636531.680000007</v>
      </c>
      <c r="AM106" s="78">
        <f t="shared" si="31"/>
        <v>103542052.78</v>
      </c>
      <c r="AN106" s="78"/>
      <c r="AO106" s="78"/>
      <c r="AP106" s="78"/>
      <c r="AQ106" s="78"/>
      <c r="AR106" s="78"/>
      <c r="AS106" s="78"/>
      <c r="AT106" s="78"/>
      <c r="AU106" s="78"/>
      <c r="AV106" s="78"/>
      <c r="AW106" s="298">
        <f t="shared" si="30"/>
        <v>-4102842.0400000066</v>
      </c>
      <c r="AX106" s="60">
        <f t="shared" si="30"/>
        <v>-7632563.9999999851</v>
      </c>
      <c r="AY106" s="59">
        <f t="shared" si="30"/>
        <v>961751.82999999076</v>
      </c>
      <c r="AZ106" s="59">
        <f t="shared" si="30"/>
        <v>6003118.2699999996</v>
      </c>
      <c r="BA106" s="59">
        <f t="shared" si="30"/>
        <v>-1410335.7799999975</v>
      </c>
      <c r="BB106" s="59">
        <f t="shared" si="30"/>
        <v>-960311.8200000003</v>
      </c>
      <c r="BC106" s="59">
        <f t="shared" si="30"/>
        <v>417921.57000000402</v>
      </c>
      <c r="BD106" s="59">
        <f t="shared" si="30"/>
        <v>-593323.83000000194</v>
      </c>
      <c r="BE106" s="59">
        <f t="shared" si="30"/>
        <v>-1247446.4800000042</v>
      </c>
      <c r="BF106" s="107">
        <f t="shared" si="30"/>
        <v>-7359134.7400000095</v>
      </c>
    </row>
    <row r="107" spans="1:58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299"/>
      <c r="AX107" s="82"/>
      <c r="AY107" s="83"/>
      <c r="AZ107" s="83"/>
      <c r="BA107" s="83"/>
      <c r="BB107" s="83"/>
      <c r="BC107" s="83"/>
      <c r="BD107" s="83"/>
      <c r="BE107" s="83"/>
      <c r="BF107" s="331"/>
    </row>
    <row r="108" spans="1:58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32">
        <v>216637</v>
      </c>
      <c r="AK108" s="361">
        <v>217392</v>
      </c>
      <c r="AL108" s="361">
        <v>204320</v>
      </c>
      <c r="AM108" s="361">
        <v>226236</v>
      </c>
      <c r="AN108" s="361"/>
      <c r="AO108" s="361"/>
      <c r="AP108" s="361"/>
      <c r="AQ108" s="361"/>
      <c r="AR108" s="361"/>
      <c r="AS108" s="361"/>
      <c r="AT108" s="361"/>
      <c r="AU108" s="361"/>
      <c r="AV108" s="361"/>
      <c r="AW108" s="300">
        <f t="shared" ref="AW108:BF113" si="32">O108-C108</f>
        <v>-310</v>
      </c>
      <c r="AX108" s="86">
        <f t="shared" si="32"/>
        <v>-563</v>
      </c>
      <c r="AY108" s="86">
        <f t="shared" si="32"/>
        <v>-4149</v>
      </c>
      <c r="AZ108" s="86">
        <f t="shared" si="32"/>
        <v>16396</v>
      </c>
      <c r="BA108" s="86">
        <f t="shared" si="32"/>
        <v>550</v>
      </c>
      <c r="BB108" s="86">
        <f t="shared" si="32"/>
        <v>1705</v>
      </c>
      <c r="BC108" s="86">
        <f t="shared" si="32"/>
        <v>8682</v>
      </c>
      <c r="BD108" s="86">
        <f t="shared" si="32"/>
        <v>-2247</v>
      </c>
      <c r="BE108" s="86">
        <f t="shared" si="32"/>
        <v>-7215</v>
      </c>
      <c r="BF108" s="332">
        <f t="shared" si="32"/>
        <v>-1183</v>
      </c>
    </row>
    <row r="109" spans="1:58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300">
        <f t="shared" si="32"/>
        <v>0</v>
      </c>
      <c r="AX109" s="86">
        <f t="shared" si="32"/>
        <v>0</v>
      </c>
      <c r="AY109" s="86">
        <f t="shared" si="32"/>
        <v>0</v>
      </c>
      <c r="AZ109" s="86">
        <f t="shared" si="32"/>
        <v>0</v>
      </c>
      <c r="BA109" s="86">
        <f t="shared" si="32"/>
        <v>0</v>
      </c>
      <c r="BB109" s="86">
        <f t="shared" si="32"/>
        <v>0</v>
      </c>
      <c r="BC109" s="86">
        <f t="shared" si="32"/>
        <v>0</v>
      </c>
      <c r="BD109" s="86">
        <f t="shared" si="32"/>
        <v>0</v>
      </c>
      <c r="BE109" s="86">
        <f t="shared" si="32"/>
        <v>0</v>
      </c>
      <c r="BF109" s="332">
        <f t="shared" si="32"/>
        <v>0</v>
      </c>
    </row>
    <row r="110" spans="1:58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32">
        <v>26123</v>
      </c>
      <c r="AK110" s="361">
        <v>25422</v>
      </c>
      <c r="AL110" s="361">
        <v>25823</v>
      </c>
      <c r="AM110" s="361">
        <v>26480</v>
      </c>
      <c r="AN110" s="361"/>
      <c r="AO110" s="361"/>
      <c r="AP110" s="361"/>
      <c r="AQ110" s="361"/>
      <c r="AR110" s="361"/>
      <c r="AS110" s="361"/>
      <c r="AT110" s="361"/>
      <c r="AU110" s="361"/>
      <c r="AV110" s="361"/>
      <c r="AW110" s="300">
        <f t="shared" si="32"/>
        <v>-757</v>
      </c>
      <c r="AX110" s="86">
        <f t="shared" si="32"/>
        <v>-1127</v>
      </c>
      <c r="AY110" s="86">
        <f t="shared" si="32"/>
        <v>-1377</v>
      </c>
      <c r="AZ110" s="86">
        <f t="shared" si="32"/>
        <v>-689</v>
      </c>
      <c r="BA110" s="86">
        <f t="shared" si="32"/>
        <v>-1760</v>
      </c>
      <c r="BB110" s="86">
        <f t="shared" si="32"/>
        <v>-2080</v>
      </c>
      <c r="BC110" s="86">
        <f t="shared" si="32"/>
        <v>-980</v>
      </c>
      <c r="BD110" s="86">
        <f t="shared" si="32"/>
        <v>-1469</v>
      </c>
      <c r="BE110" s="86">
        <f t="shared" si="32"/>
        <v>-852</v>
      </c>
      <c r="BF110" s="332">
        <f t="shared" si="32"/>
        <v>-780</v>
      </c>
    </row>
    <row r="111" spans="1:58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00">
        <f t="shared" si="32"/>
        <v>0</v>
      </c>
      <c r="AX111" s="86">
        <f t="shared" si="32"/>
        <v>0</v>
      </c>
      <c r="AY111" s="86">
        <f t="shared" si="32"/>
        <v>0</v>
      </c>
      <c r="AZ111" s="86">
        <f t="shared" si="32"/>
        <v>0</v>
      </c>
      <c r="BA111" s="86">
        <f t="shared" si="32"/>
        <v>0</v>
      </c>
      <c r="BB111" s="86">
        <f t="shared" si="32"/>
        <v>0</v>
      </c>
      <c r="BC111" s="86">
        <f t="shared" si="32"/>
        <v>0</v>
      </c>
      <c r="BD111" s="86">
        <f t="shared" si="32"/>
        <v>0</v>
      </c>
      <c r="BE111" s="86">
        <f t="shared" si="32"/>
        <v>0</v>
      </c>
      <c r="BF111" s="332">
        <f t="shared" si="32"/>
        <v>0</v>
      </c>
    </row>
    <row r="112" spans="1:58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32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300">
        <f t="shared" si="32"/>
        <v>0</v>
      </c>
      <c r="AX112" s="86">
        <f t="shared" si="32"/>
        <v>0</v>
      </c>
      <c r="AY112" s="86">
        <f t="shared" si="32"/>
        <v>0</v>
      </c>
      <c r="AZ112" s="86">
        <f t="shared" si="32"/>
        <v>0</v>
      </c>
      <c r="BA112" s="86">
        <f t="shared" si="32"/>
        <v>0</v>
      </c>
      <c r="BB112" s="86">
        <f t="shared" si="32"/>
        <v>0</v>
      </c>
      <c r="BC112" s="86">
        <f t="shared" si="32"/>
        <v>0</v>
      </c>
      <c r="BD112" s="86">
        <f t="shared" si="32"/>
        <v>0</v>
      </c>
      <c r="BE112" s="86">
        <f t="shared" si="32"/>
        <v>0</v>
      </c>
      <c r="BF112" s="332">
        <f t="shared" si="32"/>
        <v>0</v>
      </c>
    </row>
    <row r="113" spans="1:58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M113" si="33">SUM(U108:U110)</f>
        <v>225812</v>
      </c>
      <c r="V113" s="316">
        <f t="shared" si="33"/>
        <v>228599</v>
      </c>
      <c r="W113" s="316">
        <f t="shared" si="33"/>
        <v>210745</v>
      </c>
      <c r="X113" s="492">
        <f t="shared" si="33"/>
        <v>233537</v>
      </c>
      <c r="Y113" s="481">
        <f t="shared" si="33"/>
        <v>238366</v>
      </c>
      <c r="Z113" s="295">
        <f t="shared" si="33"/>
        <v>233289</v>
      </c>
      <c r="AA113" s="295">
        <f t="shared" si="33"/>
        <v>255039</v>
      </c>
      <c r="AB113" s="295">
        <f t="shared" si="33"/>
        <v>244980</v>
      </c>
      <c r="AC113" s="316">
        <f t="shared" si="33"/>
        <v>233196</v>
      </c>
      <c r="AD113" s="316">
        <f t="shared" si="33"/>
        <v>243022</v>
      </c>
      <c r="AE113" s="316">
        <f t="shared" si="33"/>
        <v>240029</v>
      </c>
      <c r="AF113" s="316">
        <f t="shared" si="33"/>
        <v>236345</v>
      </c>
      <c r="AG113" s="316">
        <f t="shared" si="33"/>
        <v>232415</v>
      </c>
      <c r="AH113" s="316">
        <f t="shared" si="33"/>
        <v>232568</v>
      </c>
      <c r="AI113" s="316">
        <f t="shared" si="33"/>
        <v>240707</v>
      </c>
      <c r="AJ113" s="492">
        <f t="shared" si="33"/>
        <v>242760</v>
      </c>
      <c r="AK113" s="481">
        <f t="shared" si="33"/>
        <v>242814</v>
      </c>
      <c r="AL113" s="295">
        <f t="shared" si="33"/>
        <v>230143</v>
      </c>
      <c r="AM113" s="295">
        <f t="shared" si="33"/>
        <v>252716</v>
      </c>
      <c r="AN113" s="295"/>
      <c r="AO113" s="295"/>
      <c r="AP113" s="295"/>
      <c r="AQ113" s="295"/>
      <c r="AR113" s="295"/>
      <c r="AS113" s="295"/>
      <c r="AT113" s="295"/>
      <c r="AU113" s="295"/>
      <c r="AV113" s="295"/>
      <c r="AW113" s="301">
        <f t="shared" si="32"/>
        <v>-1067</v>
      </c>
      <c r="AX113" s="49">
        <f t="shared" si="32"/>
        <v>-1690</v>
      </c>
      <c r="AY113" s="49">
        <f t="shared" si="32"/>
        <v>-5526</v>
      </c>
      <c r="AZ113" s="49">
        <f t="shared" si="32"/>
        <v>15707</v>
      </c>
      <c r="BA113" s="49">
        <f t="shared" si="32"/>
        <v>-1210</v>
      </c>
      <c r="BB113" s="49">
        <f t="shared" si="32"/>
        <v>-375</v>
      </c>
      <c r="BC113" s="49">
        <f t="shared" si="32"/>
        <v>7702</v>
      </c>
      <c r="BD113" s="49">
        <f t="shared" si="32"/>
        <v>-3716</v>
      </c>
      <c r="BE113" s="49">
        <f t="shared" si="32"/>
        <v>-8067</v>
      </c>
      <c r="BF113" s="104">
        <f t="shared" si="32"/>
        <v>-1963</v>
      </c>
    </row>
    <row r="114" spans="1:58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4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45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333"/>
      <c r="AX114" s="91"/>
      <c r="AY114" s="92"/>
      <c r="AZ114" s="92"/>
      <c r="BA114" s="92"/>
      <c r="BB114" s="92"/>
      <c r="BC114" s="92"/>
      <c r="BD114" s="92"/>
      <c r="BE114" s="92"/>
      <c r="BF114" s="334"/>
    </row>
    <row r="115" spans="1:58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34">Q94-Q101</f>
        <v>-9246534.2699999996</v>
      </c>
      <c r="R115" s="66">
        <f t="shared" si="34"/>
        <v>-12362757.51</v>
      </c>
      <c r="S115" s="66">
        <f t="shared" si="34"/>
        <v>-7227461.9199999999</v>
      </c>
      <c r="T115" s="66">
        <f t="shared" si="34"/>
        <v>-4505622.0299999993</v>
      </c>
      <c r="U115" s="71">
        <f t="shared" si="34"/>
        <v>-3287989.2800000003</v>
      </c>
      <c r="V115" s="71">
        <f t="shared" si="34"/>
        <v>-2675865.71</v>
      </c>
      <c r="W115" s="71">
        <f t="shared" ref="W115:AE115" si="35">W94-W101</f>
        <v>5234054.5499999989</v>
      </c>
      <c r="X115" s="106">
        <f t="shared" si="35"/>
        <v>13523545.469999999</v>
      </c>
      <c r="Y115" s="448">
        <f t="shared" si="35"/>
        <v>10972104.07</v>
      </c>
      <c r="Z115" s="71">
        <f t="shared" si="35"/>
        <v>11576950.519999996</v>
      </c>
      <c r="AA115" s="71">
        <f t="shared" si="35"/>
        <v>-11606321</v>
      </c>
      <c r="AB115" s="71">
        <f t="shared" si="35"/>
        <v>-13068299.5</v>
      </c>
      <c r="AC115" s="71">
        <f t="shared" si="35"/>
        <v>-10520991.789999999</v>
      </c>
      <c r="AD115" s="71">
        <f t="shared" si="35"/>
        <v>-11932173.52</v>
      </c>
      <c r="AE115" s="71">
        <f t="shared" si="35"/>
        <v>-8860764.0500000007</v>
      </c>
      <c r="AF115" s="71">
        <f t="shared" ref="AF115:AG115" si="36">AF94-AF101</f>
        <v>-7181800.6800000006</v>
      </c>
      <c r="AG115" s="71">
        <f t="shared" si="36"/>
        <v>-5701242.6100000013</v>
      </c>
      <c r="AH115" s="71">
        <f t="shared" ref="AH115:AI115" si="37">AH94-AH101</f>
        <v>-4463279.1999999993</v>
      </c>
      <c r="AI115" s="71">
        <f t="shared" si="37"/>
        <v>1065245.3699999973</v>
      </c>
      <c r="AJ115" s="106">
        <f t="shared" ref="AJ115:AK115" si="38">AJ94-AJ101</f>
        <v>10312073.700000003</v>
      </c>
      <c r="AK115" s="71">
        <f t="shared" si="38"/>
        <v>8272137.5599999949</v>
      </c>
      <c r="AL115" s="71">
        <f t="shared" ref="AL115:AM115" si="39">AL94-AL101</f>
        <v>15286261.550000004</v>
      </c>
      <c r="AM115" s="71">
        <f t="shared" si="39"/>
        <v>-11446011.809999995</v>
      </c>
      <c r="AN115" s="71"/>
      <c r="AO115" s="71"/>
      <c r="AP115" s="71"/>
      <c r="AQ115" s="71"/>
      <c r="AR115" s="71"/>
      <c r="AS115" s="71"/>
      <c r="AT115" s="71"/>
      <c r="AU115" s="71"/>
      <c r="AV115" s="71"/>
      <c r="AW115" s="261">
        <f t="shared" ref="AW115:BF120" si="40">O115-C115</f>
        <v>-4162623.3500000015</v>
      </c>
      <c r="AX115" s="66">
        <f t="shared" si="40"/>
        <v>7420010.1399999848</v>
      </c>
      <c r="AY115" s="66">
        <f t="shared" si="40"/>
        <v>4771373.9300000072</v>
      </c>
      <c r="AZ115" s="66">
        <f t="shared" si="40"/>
        <v>-3083174.67</v>
      </c>
      <c r="BA115" s="66">
        <f t="shared" si="40"/>
        <v>1879181.7299999967</v>
      </c>
      <c r="BB115" s="66">
        <f t="shared" si="40"/>
        <v>1132977.5800000038</v>
      </c>
      <c r="BC115" s="66">
        <f t="shared" si="40"/>
        <v>560060.8899999978</v>
      </c>
      <c r="BD115" s="66">
        <f t="shared" si="40"/>
        <v>947529.96000000183</v>
      </c>
      <c r="BE115" s="66">
        <f t="shared" si="40"/>
        <v>-1430469.1399999987</v>
      </c>
      <c r="BF115" s="106">
        <f t="shared" si="40"/>
        <v>1640813.3199999966</v>
      </c>
    </row>
    <row r="116" spans="1:58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41">Q95-Q102</f>
        <v>2005101.99</v>
      </c>
      <c r="R116" s="66">
        <f t="shared" si="41"/>
        <v>817863.76</v>
      </c>
      <c r="S116" s="66">
        <f t="shared" ref="S116:V120" si="42">S95-S102</f>
        <v>543878.47</v>
      </c>
      <c r="T116" s="66">
        <f t="shared" si="42"/>
        <v>507358.35</v>
      </c>
      <c r="U116" s="71">
        <f t="shared" si="42"/>
        <v>514881.67000000004</v>
      </c>
      <c r="V116" s="399">
        <f t="shared" si="42"/>
        <v>679127.25</v>
      </c>
      <c r="W116" s="399">
        <f t="shared" ref="W116:AE116" si="43">W95-W102</f>
        <v>1371103.8399999999</v>
      </c>
      <c r="X116" s="493">
        <f t="shared" si="43"/>
        <v>3395548.8400000003</v>
      </c>
      <c r="Y116" s="448">
        <f t="shared" si="43"/>
        <v>4727667.8499999996</v>
      </c>
      <c r="Z116" s="71">
        <f t="shared" si="43"/>
        <v>5240194.99</v>
      </c>
      <c r="AA116" s="71">
        <f t="shared" si="43"/>
        <v>4537764</v>
      </c>
      <c r="AB116" s="71">
        <f t="shared" si="43"/>
        <v>3043243.33</v>
      </c>
      <c r="AC116" s="71">
        <f t="shared" si="43"/>
        <v>1941427.59</v>
      </c>
      <c r="AD116" s="71">
        <f t="shared" si="43"/>
        <v>931645.93</v>
      </c>
      <c r="AE116" s="71">
        <f t="shared" si="43"/>
        <v>718775.22</v>
      </c>
      <c r="AF116" s="71">
        <f t="shared" ref="AF116:AG116" si="44">AF95-AF102</f>
        <v>679604.6399999999</v>
      </c>
      <c r="AG116" s="71">
        <f t="shared" si="44"/>
        <v>708139.05</v>
      </c>
      <c r="AH116" s="71">
        <f t="shared" ref="AH116:AI116" si="45">AH95-AH102</f>
        <v>781986.11</v>
      </c>
      <c r="AI116" s="71">
        <f t="shared" si="45"/>
        <v>1974854.92</v>
      </c>
      <c r="AJ116" s="106">
        <f t="shared" ref="AJ116:AK116" si="46">AJ95-AJ102</f>
        <v>4116047.06</v>
      </c>
      <c r="AK116" s="71">
        <f t="shared" si="46"/>
        <v>5114213.7799999993</v>
      </c>
      <c r="AL116" s="71">
        <f t="shared" ref="AL116:AM116" si="47">AL95-AL102</f>
        <v>6424128.7499999991</v>
      </c>
      <c r="AM116" s="71">
        <f t="shared" si="47"/>
        <v>5119973.8199999994</v>
      </c>
      <c r="AN116" s="71"/>
      <c r="AO116" s="71"/>
      <c r="AP116" s="71"/>
      <c r="AQ116" s="71"/>
      <c r="AR116" s="71"/>
      <c r="AS116" s="71"/>
      <c r="AT116" s="71"/>
      <c r="AU116" s="71"/>
      <c r="AV116" s="71"/>
      <c r="AW116" s="261">
        <f t="shared" si="40"/>
        <v>-579389.7200000002</v>
      </c>
      <c r="AX116" s="66">
        <f t="shared" si="40"/>
        <v>236633.80999999959</v>
      </c>
      <c r="AY116" s="66">
        <f t="shared" si="40"/>
        <v>598145.57000000007</v>
      </c>
      <c r="AZ116" s="66">
        <f t="shared" si="40"/>
        <v>20958.969999999972</v>
      </c>
      <c r="BA116" s="66">
        <f t="shared" si="40"/>
        <v>-8536.1199999999953</v>
      </c>
      <c r="BB116" s="66">
        <f t="shared" si="40"/>
        <v>49555.389999999956</v>
      </c>
      <c r="BC116" s="66">
        <f t="shared" si="40"/>
        <v>33219.260000000068</v>
      </c>
      <c r="BD116" s="66">
        <f t="shared" si="40"/>
        <v>44130.399999999907</v>
      </c>
      <c r="BE116" s="66">
        <f t="shared" si="40"/>
        <v>-225870.78000000026</v>
      </c>
      <c r="BF116" s="106">
        <f t="shared" si="40"/>
        <v>-73845.25</v>
      </c>
    </row>
    <row r="117" spans="1:58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41"/>
        <v>-12746267.15</v>
      </c>
      <c r="R117" s="66">
        <f t="shared" si="41"/>
        <v>-10038307.130000001</v>
      </c>
      <c r="S117" s="66">
        <f t="shared" si="42"/>
        <v>-5318321.05</v>
      </c>
      <c r="T117" s="66">
        <f t="shared" si="42"/>
        <v>-3445902.29</v>
      </c>
      <c r="U117" s="71">
        <f t="shared" si="42"/>
        <v>-3599578.98</v>
      </c>
      <c r="V117" s="71">
        <f t="shared" si="42"/>
        <v>-3407918.7800000003</v>
      </c>
      <c r="W117" s="71">
        <f t="shared" ref="W117:AE117" si="48">W96-W103</f>
        <v>-2324896.2200000002</v>
      </c>
      <c r="X117" s="106">
        <f t="shared" si="48"/>
        <v>-4723970.7300000004</v>
      </c>
      <c r="Y117" s="448">
        <f t="shared" si="48"/>
        <v>-10585804.680000002</v>
      </c>
      <c r="Z117" s="71">
        <f t="shared" si="48"/>
        <v>-15673653.970000001</v>
      </c>
      <c r="AA117" s="71">
        <f t="shared" si="48"/>
        <v>-25283780</v>
      </c>
      <c r="AB117" s="71">
        <f t="shared" si="48"/>
        <v>-20489734.300000001</v>
      </c>
      <c r="AC117" s="71">
        <f t="shared" si="48"/>
        <v>-19606576.600000001</v>
      </c>
      <c r="AD117" s="71">
        <f t="shared" si="48"/>
        <v>-12549767.789999999</v>
      </c>
      <c r="AE117" s="71">
        <f t="shared" si="48"/>
        <v>-5382303.0999999996</v>
      </c>
      <c r="AF117" s="71">
        <f t="shared" ref="AF117:AG117" si="49">AF96-AF103</f>
        <v>-4510593.1900000004</v>
      </c>
      <c r="AG117" s="71">
        <f t="shared" si="49"/>
        <v>-3593265.35</v>
      </c>
      <c r="AH117" s="71">
        <f t="shared" ref="AH117:AI117" si="50">AH96-AH103</f>
        <v>-4470866.4600000009</v>
      </c>
      <c r="AI117" s="71">
        <f t="shared" si="50"/>
        <v>-2595436.42</v>
      </c>
      <c r="AJ117" s="106">
        <f t="shared" ref="AJ117:AK117" si="51">AJ96-AJ103</f>
        <v>-8593927.8900000025</v>
      </c>
      <c r="AK117" s="71">
        <f t="shared" si="51"/>
        <v>-8680020.5800000001</v>
      </c>
      <c r="AL117" s="71">
        <f t="shared" ref="AL117:AM117" si="52">AL96-AL103</f>
        <v>-16679857.49</v>
      </c>
      <c r="AM117" s="71">
        <f t="shared" si="52"/>
        <v>-29383088.520000003</v>
      </c>
      <c r="AN117" s="71"/>
      <c r="AO117" s="71"/>
      <c r="AP117" s="71"/>
      <c r="AQ117" s="71"/>
      <c r="AR117" s="71"/>
      <c r="AS117" s="71"/>
      <c r="AT117" s="71"/>
      <c r="AU117" s="71"/>
      <c r="AV117" s="71"/>
      <c r="AW117" s="261">
        <f t="shared" si="40"/>
        <v>1495112.8299999926</v>
      </c>
      <c r="AX117" s="66">
        <f t="shared" si="40"/>
        <v>3393369.1299999971</v>
      </c>
      <c r="AY117" s="66">
        <f t="shared" si="40"/>
        <v>1011026.1300000008</v>
      </c>
      <c r="AZ117" s="66">
        <f t="shared" si="40"/>
        <v>-2965973.92</v>
      </c>
      <c r="BA117" s="66">
        <f t="shared" si="40"/>
        <v>-583289.67999999877</v>
      </c>
      <c r="BB117" s="66">
        <f t="shared" si="40"/>
        <v>154128.79999999981</v>
      </c>
      <c r="BC117" s="66">
        <f t="shared" si="40"/>
        <v>-641517.80000000121</v>
      </c>
      <c r="BD117" s="66">
        <f t="shared" si="40"/>
        <v>-497203.69999999925</v>
      </c>
      <c r="BE117" s="66">
        <f t="shared" si="40"/>
        <v>-1189998.4599999995</v>
      </c>
      <c r="BF117" s="106">
        <f t="shared" si="40"/>
        <v>1584188.200000003</v>
      </c>
    </row>
    <row r="118" spans="1:58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41"/>
        <v>3816220.45</v>
      </c>
      <c r="R118" s="66">
        <f t="shared" si="41"/>
        <v>1530804.79</v>
      </c>
      <c r="S118" s="66">
        <f t="shared" si="42"/>
        <v>1127531.74</v>
      </c>
      <c r="T118" s="66">
        <f t="shared" si="42"/>
        <v>1043290.0800000001</v>
      </c>
      <c r="U118" s="71">
        <f t="shared" si="42"/>
        <v>1092680.25</v>
      </c>
      <c r="V118" s="71">
        <f t="shared" si="42"/>
        <v>1488845.0899999999</v>
      </c>
      <c r="W118" s="71">
        <f t="shared" ref="W118:AE118" si="53">W97-W104</f>
        <v>3881885.98</v>
      </c>
      <c r="X118" s="106">
        <f t="shared" si="53"/>
        <v>8840450.1099999994</v>
      </c>
      <c r="Y118" s="448">
        <f t="shared" si="53"/>
        <v>11871695.379999999</v>
      </c>
      <c r="Z118" s="71">
        <f t="shared" si="53"/>
        <v>12948824.319999998</v>
      </c>
      <c r="AA118" s="71">
        <f t="shared" si="53"/>
        <v>11263367</v>
      </c>
      <c r="AB118" s="71">
        <f t="shared" si="53"/>
        <v>6797667.0200000014</v>
      </c>
      <c r="AC118" s="71">
        <f t="shared" si="53"/>
        <v>4208333.6900000004</v>
      </c>
      <c r="AD118" s="71">
        <f t="shared" si="53"/>
        <v>1806339.9699999997</v>
      </c>
      <c r="AE118" s="71">
        <f t="shared" si="53"/>
        <v>1560608.85</v>
      </c>
      <c r="AF118" s="71">
        <f t="shared" ref="AF118:AG118" si="54">AF97-AF104</f>
        <v>1509772.91</v>
      </c>
      <c r="AG118" s="71">
        <f t="shared" si="54"/>
        <v>1600529.31</v>
      </c>
      <c r="AH118" s="71">
        <f t="shared" ref="AH118:AI118" si="55">AH97-AH104</f>
        <v>2118356.86</v>
      </c>
      <c r="AI118" s="71">
        <f t="shared" si="55"/>
        <v>5646312.1100000003</v>
      </c>
      <c r="AJ118" s="106">
        <f t="shared" ref="AJ118:AK118" si="56">AJ97-AJ104</f>
        <v>10546772.840000002</v>
      </c>
      <c r="AK118" s="71">
        <f t="shared" si="56"/>
        <v>13537454.25</v>
      </c>
      <c r="AL118" s="71">
        <f t="shared" ref="AL118:AM118" si="57">AL97-AL104</f>
        <v>15535680.74</v>
      </c>
      <c r="AM118" s="71">
        <f t="shared" si="57"/>
        <v>12375145.639999999</v>
      </c>
      <c r="AN118" s="71"/>
      <c r="AO118" s="71"/>
      <c r="AP118" s="71"/>
      <c r="AQ118" s="71"/>
      <c r="AR118" s="71"/>
      <c r="AS118" s="71"/>
      <c r="AT118" s="71"/>
      <c r="AU118" s="71"/>
      <c r="AV118" s="71"/>
      <c r="AW118" s="261">
        <f t="shared" si="40"/>
        <v>-1124371.6500000004</v>
      </c>
      <c r="AX118" s="66">
        <f t="shared" si="40"/>
        <v>320523.77999999933</v>
      </c>
      <c r="AY118" s="66">
        <f t="shared" si="40"/>
        <v>347069.33000000007</v>
      </c>
      <c r="AZ118" s="66">
        <f t="shared" si="40"/>
        <v>-457118.25</v>
      </c>
      <c r="BA118" s="66">
        <f t="shared" si="40"/>
        <v>-91623.34999999986</v>
      </c>
      <c r="BB118" s="66">
        <f t="shared" si="40"/>
        <v>-19366.290000000037</v>
      </c>
      <c r="BC118" s="66">
        <f t="shared" si="40"/>
        <v>-8521.339999999851</v>
      </c>
      <c r="BD118" s="66">
        <f t="shared" si="40"/>
        <v>15850.35999999987</v>
      </c>
      <c r="BE118" s="66">
        <f t="shared" si="40"/>
        <v>-979199.43000000017</v>
      </c>
      <c r="BF118" s="106">
        <f t="shared" si="40"/>
        <v>-679757.0700000003</v>
      </c>
    </row>
    <row r="119" spans="1:58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41"/>
        <v>5294733.4700000007</v>
      </c>
      <c r="R119" s="66">
        <f t="shared" si="41"/>
        <v>1384909.6700000002</v>
      </c>
      <c r="S119" s="66">
        <f t="shared" si="42"/>
        <v>1663024.5699999998</v>
      </c>
      <c r="T119" s="66">
        <f t="shared" si="42"/>
        <v>2275428.62</v>
      </c>
      <c r="U119" s="71">
        <f t="shared" si="42"/>
        <v>2220529.1500000004</v>
      </c>
      <c r="V119" s="71">
        <f t="shared" si="42"/>
        <v>2205324.42</v>
      </c>
      <c r="W119" s="71">
        <f t="shared" ref="W119:AE119" si="58">W98-W105</f>
        <v>2956862.6399999997</v>
      </c>
      <c r="X119" s="106">
        <f t="shared" si="58"/>
        <v>6545726.6600000001</v>
      </c>
      <c r="Y119" s="448">
        <f t="shared" si="58"/>
        <v>6720870.46</v>
      </c>
      <c r="Z119" s="71">
        <f t="shared" si="58"/>
        <v>13071587.629999999</v>
      </c>
      <c r="AA119" s="71">
        <f t="shared" si="58"/>
        <v>4622843</v>
      </c>
      <c r="AB119" s="71">
        <f t="shared" si="58"/>
        <v>6978983.1400000006</v>
      </c>
      <c r="AC119" s="71">
        <f t="shared" si="58"/>
        <v>5279710.08</v>
      </c>
      <c r="AD119" s="71">
        <f t="shared" si="58"/>
        <v>2942169.38</v>
      </c>
      <c r="AE119" s="71">
        <f t="shared" si="58"/>
        <v>2673860.4100000006</v>
      </c>
      <c r="AF119" s="71">
        <f t="shared" ref="AF119:AG119" si="59">AF98-AF105</f>
        <v>2845293.5199999996</v>
      </c>
      <c r="AG119" s="71">
        <f t="shared" si="59"/>
        <v>3131927.08</v>
      </c>
      <c r="AH119" s="71">
        <f t="shared" ref="AH119:AI119" si="60">AH98-AH105</f>
        <v>3133550.95</v>
      </c>
      <c r="AI119" s="71">
        <f t="shared" si="60"/>
        <v>4467216.8900000006</v>
      </c>
      <c r="AJ119" s="106">
        <f t="shared" ref="AJ119:AK119" si="61">AJ98-AJ105</f>
        <v>7939244.7299999995</v>
      </c>
      <c r="AK119" s="71">
        <f t="shared" si="61"/>
        <v>9503921.3300000001</v>
      </c>
      <c r="AL119" s="71">
        <f t="shared" ref="AL119:AM119" si="62">AL98-AL105</f>
        <v>11607684.029999999</v>
      </c>
      <c r="AM119" s="71">
        <f t="shared" si="62"/>
        <v>9226159.5999999996</v>
      </c>
      <c r="AN119" s="71"/>
      <c r="AO119" s="71"/>
      <c r="AP119" s="71"/>
      <c r="AQ119" s="71"/>
      <c r="AR119" s="71"/>
      <c r="AS119" s="71"/>
      <c r="AT119" s="71"/>
      <c r="AU119" s="71"/>
      <c r="AV119" s="71"/>
      <c r="AW119" s="261">
        <f t="shared" si="40"/>
        <v>-25291.060000000522</v>
      </c>
      <c r="AX119" s="66">
        <f t="shared" si="40"/>
        <v>835215.63000000175</v>
      </c>
      <c r="AY119" s="66">
        <f t="shared" si="40"/>
        <v>493862.37000000104</v>
      </c>
      <c r="AZ119" s="66">
        <f t="shared" si="40"/>
        <v>-1108424.43</v>
      </c>
      <c r="BA119" s="66">
        <f t="shared" si="40"/>
        <v>316761.40999999968</v>
      </c>
      <c r="BB119" s="66">
        <f t="shared" si="40"/>
        <v>220053.63000000035</v>
      </c>
      <c r="BC119" s="66">
        <f t="shared" si="40"/>
        <v>501583.91000000038</v>
      </c>
      <c r="BD119" s="66">
        <f t="shared" si="40"/>
        <v>312314.80999999982</v>
      </c>
      <c r="BE119" s="66">
        <f t="shared" si="40"/>
        <v>-2793338.6300000008</v>
      </c>
      <c r="BF119" s="106">
        <f t="shared" si="40"/>
        <v>2114915.2400000002</v>
      </c>
    </row>
    <row r="120" spans="1:58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41"/>
        <v>-10876745.509999998</v>
      </c>
      <c r="R120" s="61">
        <f t="shared" si="41"/>
        <v>-18667486.420000002</v>
      </c>
      <c r="S120" s="61">
        <f t="shared" si="42"/>
        <v>-9211348.1899999995</v>
      </c>
      <c r="T120" s="61">
        <f t="shared" si="42"/>
        <v>-4125447.2699999996</v>
      </c>
      <c r="U120" s="102">
        <f t="shared" si="42"/>
        <v>-3059477.1899999995</v>
      </c>
      <c r="V120" s="102">
        <f t="shared" si="42"/>
        <v>-1710487.7300000004</v>
      </c>
      <c r="W120" s="102">
        <f t="shared" ref="W120:AE120" si="63">W99-W106</f>
        <v>11119010.790000003</v>
      </c>
      <c r="X120" s="105">
        <f t="shared" si="63"/>
        <v>27581300.349999994</v>
      </c>
      <c r="Y120" s="483">
        <f t="shared" si="63"/>
        <v>23706533.079999983</v>
      </c>
      <c r="Z120" s="102">
        <f t="shared" si="63"/>
        <v>27163903.48999998</v>
      </c>
      <c r="AA120" s="102">
        <f t="shared" si="63"/>
        <v>-16466127</v>
      </c>
      <c r="AB120" s="102">
        <f t="shared" si="63"/>
        <v>-16738140.309999995</v>
      </c>
      <c r="AC120" s="102">
        <f t="shared" si="63"/>
        <v>-18698097.030000001</v>
      </c>
      <c r="AD120" s="102">
        <f t="shared" si="63"/>
        <v>-18801786.030000001</v>
      </c>
      <c r="AE120" s="102">
        <f t="shared" si="63"/>
        <v>-9289822.6700000018</v>
      </c>
      <c r="AF120" s="102">
        <f t="shared" ref="AF120:AG120" si="64">AF99-AF106</f>
        <v>-6657722.8000000007</v>
      </c>
      <c r="AG120" s="102">
        <f t="shared" si="64"/>
        <v>-3853912.5200000014</v>
      </c>
      <c r="AH120" s="102">
        <f t="shared" ref="AH120:AI120" si="65">AH99-AH106</f>
        <v>-2900251.7400000021</v>
      </c>
      <c r="AI120" s="102">
        <f t="shared" si="65"/>
        <v>10558192.869999994</v>
      </c>
      <c r="AJ120" s="105">
        <f t="shared" ref="AJ120:AK120" si="66">AJ99-AJ106</f>
        <v>24320210.440000013</v>
      </c>
      <c r="AK120" s="102">
        <f t="shared" si="66"/>
        <v>27747706.340000004</v>
      </c>
      <c r="AL120" s="102">
        <f t="shared" ref="AL120:AM120" si="67">AL99-AL106</f>
        <v>32173897.579999998</v>
      </c>
      <c r="AM120" s="102">
        <f t="shared" si="67"/>
        <v>-14107821.269999996</v>
      </c>
      <c r="AN120" s="102"/>
      <c r="AO120" s="102"/>
      <c r="AP120" s="102"/>
      <c r="AQ120" s="102"/>
      <c r="AR120" s="102"/>
      <c r="AS120" s="102"/>
      <c r="AT120" s="102"/>
      <c r="AU120" s="102"/>
      <c r="AV120" s="102"/>
      <c r="AW120" s="262">
        <f t="shared" si="40"/>
        <v>-4396562.9500000104</v>
      </c>
      <c r="AX120" s="61">
        <f t="shared" si="40"/>
        <v>12205752.489999983</v>
      </c>
      <c r="AY120" s="61">
        <f t="shared" si="40"/>
        <v>7221477.3300000131</v>
      </c>
      <c r="AZ120" s="61">
        <f t="shared" si="40"/>
        <v>-7593732.2999999989</v>
      </c>
      <c r="BA120" s="61">
        <f t="shared" si="40"/>
        <v>1512493.9899999984</v>
      </c>
      <c r="BB120" s="61">
        <f t="shared" si="40"/>
        <v>1537349.1100000031</v>
      </c>
      <c r="BC120" s="61">
        <f t="shared" si="40"/>
        <v>444824.91999999713</v>
      </c>
      <c r="BD120" s="61">
        <f t="shared" si="40"/>
        <v>822621.83000000101</v>
      </c>
      <c r="BE120" s="61">
        <f t="shared" si="40"/>
        <v>-6618876.4399999939</v>
      </c>
      <c r="BF120" s="105">
        <f t="shared" si="40"/>
        <v>4586314.4399999976</v>
      </c>
    </row>
    <row r="121" spans="1:58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7"/>
      <c r="W121" s="497"/>
      <c r="X121" s="498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455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335"/>
      <c r="AX121" s="53"/>
      <c r="AY121" s="54"/>
      <c r="AZ121" s="54"/>
      <c r="BA121" s="54"/>
      <c r="BB121" s="54"/>
      <c r="BC121" s="54"/>
      <c r="BD121" s="54"/>
      <c r="BE121" s="54"/>
      <c r="BF121" s="336"/>
    </row>
    <row r="122" spans="1:58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6">
        <v>0</v>
      </c>
      <c r="AK122" s="319">
        <v>0</v>
      </c>
      <c r="AL122" s="319">
        <v>0</v>
      </c>
      <c r="AM122" s="319">
        <v>0</v>
      </c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115">
        <f>O122-C122</f>
        <v>0</v>
      </c>
      <c r="AX122" s="48">
        <f>P122-D122</f>
        <v>0</v>
      </c>
      <c r="AY122" s="48">
        <f>Q122-E122</f>
        <v>0</v>
      </c>
      <c r="AZ122" s="48">
        <f>R122-F122</f>
        <v>0</v>
      </c>
      <c r="BA122" s="48">
        <f>S122-G122</f>
        <v>0</v>
      </c>
      <c r="BB122" s="48">
        <f t="shared" ref="BB122:BB127" si="68">T122-H122</f>
        <v>0</v>
      </c>
      <c r="BC122" s="48">
        <f t="shared" ref="BC122:BC127" si="69">U122-I122</f>
        <v>0</v>
      </c>
      <c r="BD122" s="48">
        <f t="shared" ref="BD122:BF127" si="70">V122-J122</f>
        <v>0</v>
      </c>
      <c r="BE122" s="48">
        <f t="shared" si="70"/>
        <v>0</v>
      </c>
      <c r="BF122" s="116">
        <f t="shared" si="70"/>
        <v>0</v>
      </c>
    </row>
    <row r="123" spans="1:58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6">
        <v>2001</v>
      </c>
      <c r="AK123" s="319">
        <v>4510</v>
      </c>
      <c r="AL123" s="319">
        <v>4233</v>
      </c>
      <c r="AM123" s="319">
        <v>1753</v>
      </c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115">
        <f>O123-C123</f>
        <v>-144</v>
      </c>
      <c r="AX123" s="48">
        <f t="shared" ref="AX123:BA127" si="71">P123-D123</f>
        <v>-179</v>
      </c>
      <c r="AY123" s="48">
        <f t="shared" si="71"/>
        <v>-341</v>
      </c>
      <c r="AZ123" s="48">
        <f t="shared" si="71"/>
        <v>-770</v>
      </c>
      <c r="BA123" s="48">
        <f t="shared" si="71"/>
        <v>-896</v>
      </c>
      <c r="BB123" s="48">
        <f t="shared" si="68"/>
        <v>-771</v>
      </c>
      <c r="BC123" s="48">
        <f t="shared" si="69"/>
        <v>-732</v>
      </c>
      <c r="BD123" s="48">
        <f t="shared" si="70"/>
        <v>-722</v>
      </c>
      <c r="BE123" s="48">
        <f t="shared" si="70"/>
        <v>-726</v>
      </c>
      <c r="BF123" s="116">
        <f t="shared" si="70"/>
        <v>-601</v>
      </c>
    </row>
    <row r="124" spans="1:58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6">
        <v>0</v>
      </c>
      <c r="AK124" s="319">
        <v>0</v>
      </c>
      <c r="AL124" s="319">
        <v>0</v>
      </c>
      <c r="AM124" s="319">
        <v>0</v>
      </c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115">
        <f>O124-C124</f>
        <v>0</v>
      </c>
      <c r="AX124" s="48">
        <f t="shared" si="71"/>
        <v>0</v>
      </c>
      <c r="AY124" s="48">
        <f t="shared" si="71"/>
        <v>0</v>
      </c>
      <c r="AZ124" s="48">
        <f t="shared" si="71"/>
        <v>0</v>
      </c>
      <c r="BA124" s="48">
        <f t="shared" si="71"/>
        <v>0</v>
      </c>
      <c r="BB124" s="48">
        <f t="shared" si="68"/>
        <v>0</v>
      </c>
      <c r="BC124" s="48">
        <f t="shared" si="69"/>
        <v>0</v>
      </c>
      <c r="BD124" s="48">
        <f t="shared" si="70"/>
        <v>0</v>
      </c>
      <c r="BE124" s="48">
        <f t="shared" si="70"/>
        <v>0</v>
      </c>
      <c r="BF124" s="116">
        <f t="shared" si="70"/>
        <v>0</v>
      </c>
    </row>
    <row r="125" spans="1:58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6">
        <v>0</v>
      </c>
      <c r="AK125" s="319">
        <v>0</v>
      </c>
      <c r="AL125" s="319">
        <v>0</v>
      </c>
      <c r="AM125" s="319">
        <v>0</v>
      </c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115">
        <f>O125-C125</f>
        <v>0</v>
      </c>
      <c r="AX125" s="48">
        <f t="shared" si="71"/>
        <v>0</v>
      </c>
      <c r="AY125" s="48">
        <f t="shared" si="71"/>
        <v>0</v>
      </c>
      <c r="AZ125" s="48">
        <f t="shared" si="71"/>
        <v>0</v>
      </c>
      <c r="BA125" s="48">
        <f t="shared" si="71"/>
        <v>0</v>
      </c>
      <c r="BB125" s="48">
        <f t="shared" si="68"/>
        <v>0</v>
      </c>
      <c r="BC125" s="48">
        <f t="shared" si="69"/>
        <v>0</v>
      </c>
      <c r="BD125" s="48">
        <f t="shared" si="70"/>
        <v>0</v>
      </c>
      <c r="BE125" s="48">
        <f t="shared" si="70"/>
        <v>0</v>
      </c>
      <c r="BF125" s="116">
        <f t="shared" si="70"/>
        <v>0</v>
      </c>
    </row>
    <row r="126" spans="1:58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6">
        <v>0</v>
      </c>
      <c r="AK126" s="319">
        <v>0</v>
      </c>
      <c r="AL126" s="319">
        <v>0</v>
      </c>
      <c r="AM126" s="319">
        <v>0</v>
      </c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115">
        <f>O126-C126</f>
        <v>0</v>
      </c>
      <c r="AX126" s="48">
        <f t="shared" si="71"/>
        <v>0</v>
      </c>
      <c r="AY126" s="48">
        <f t="shared" si="71"/>
        <v>0</v>
      </c>
      <c r="AZ126" s="48">
        <f t="shared" si="71"/>
        <v>0</v>
      </c>
      <c r="BA126" s="48">
        <f t="shared" si="71"/>
        <v>0</v>
      </c>
      <c r="BB126" s="48">
        <f t="shared" si="68"/>
        <v>0</v>
      </c>
      <c r="BC126" s="48">
        <f t="shared" si="69"/>
        <v>0</v>
      </c>
      <c r="BD126" s="48">
        <f t="shared" si="70"/>
        <v>0</v>
      </c>
      <c r="BE126" s="48">
        <f t="shared" si="70"/>
        <v>0</v>
      </c>
      <c r="BF126" s="116">
        <f t="shared" si="70"/>
        <v>0</v>
      </c>
    </row>
    <row r="127" spans="1:58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72">SUM(Q122:Q126)</f>
        <v>854</v>
      </c>
      <c r="R127" s="241">
        <f t="shared" si="72"/>
        <v>928</v>
      </c>
      <c r="S127" s="241">
        <f t="shared" si="72"/>
        <v>951</v>
      </c>
      <c r="T127" s="241">
        <f t="shared" si="72"/>
        <v>1048</v>
      </c>
      <c r="U127" s="319">
        <f t="shared" si="72"/>
        <v>1071</v>
      </c>
      <c r="V127" s="319">
        <f t="shared" si="72"/>
        <v>1065</v>
      </c>
      <c r="W127" s="319">
        <f t="shared" si="72"/>
        <v>1065</v>
      </c>
      <c r="X127" s="319">
        <f t="shared" si="72"/>
        <v>946</v>
      </c>
      <c r="Y127" s="529">
        <f t="shared" si="72"/>
        <v>831</v>
      </c>
      <c r="Z127" s="319">
        <f t="shared" si="72"/>
        <v>855</v>
      </c>
      <c r="AA127" s="319">
        <f t="shared" si="72"/>
        <v>972</v>
      </c>
      <c r="AB127" s="319">
        <f t="shared" si="72"/>
        <v>1437</v>
      </c>
      <c r="AC127" s="319">
        <f t="shared" si="72"/>
        <v>2042</v>
      </c>
      <c r="AD127" s="319">
        <f t="shared" si="72"/>
        <v>2681</v>
      </c>
      <c r="AE127" s="319">
        <f t="shared" si="72"/>
        <v>2636</v>
      </c>
      <c r="AF127" s="319">
        <f t="shared" si="72"/>
        <v>2903</v>
      </c>
      <c r="AG127" s="319">
        <f t="shared" si="72"/>
        <v>3157</v>
      </c>
      <c r="AH127" s="319">
        <f t="shared" si="72"/>
        <v>2981</v>
      </c>
      <c r="AI127" s="319">
        <v>2544</v>
      </c>
      <c r="AJ127" s="116">
        <v>2001</v>
      </c>
      <c r="AK127" s="319">
        <v>4510</v>
      </c>
      <c r="AL127" s="319">
        <v>4233</v>
      </c>
      <c r="AM127" s="319">
        <v>1753</v>
      </c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115">
        <f>O127-C127</f>
        <v>-144</v>
      </c>
      <c r="AX127" s="48">
        <f t="shared" si="71"/>
        <v>-179</v>
      </c>
      <c r="AY127" s="48">
        <f t="shared" si="71"/>
        <v>-341</v>
      </c>
      <c r="AZ127" s="48">
        <f t="shared" si="71"/>
        <v>-770</v>
      </c>
      <c r="BA127" s="48">
        <f t="shared" si="71"/>
        <v>-896</v>
      </c>
      <c r="BB127" s="48">
        <f t="shared" si="68"/>
        <v>-771</v>
      </c>
      <c r="BC127" s="48">
        <f t="shared" si="69"/>
        <v>-732</v>
      </c>
      <c r="BD127" s="48">
        <f t="shared" si="70"/>
        <v>-722</v>
      </c>
      <c r="BE127" s="48">
        <f t="shared" si="70"/>
        <v>-726</v>
      </c>
      <c r="BF127" s="116">
        <f t="shared" si="70"/>
        <v>-601</v>
      </c>
    </row>
    <row r="128" spans="1:58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6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115"/>
      <c r="AX128" s="48"/>
      <c r="AY128" s="48"/>
      <c r="AZ128" s="48"/>
      <c r="BA128" s="48"/>
      <c r="BB128" s="48"/>
      <c r="BC128" s="48"/>
      <c r="BD128" s="48"/>
      <c r="BE128" s="48"/>
      <c r="BF128" s="116"/>
    </row>
    <row r="129" spans="1:58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6">
        <v>0</v>
      </c>
      <c r="AK129" s="319">
        <v>0</v>
      </c>
      <c r="AL129" s="319">
        <v>0</v>
      </c>
      <c r="AM129" s="319">
        <v>0</v>
      </c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115">
        <f>O129-C129</f>
        <v>-214</v>
      </c>
      <c r="AX129" s="48">
        <f>P129-D129</f>
        <v>-393</v>
      </c>
      <c r="AY129" s="48">
        <f>Q129-E129</f>
        <v>-298</v>
      </c>
      <c r="AZ129" s="48">
        <f>R129-F129</f>
        <v>-145</v>
      </c>
      <c r="BA129" s="48">
        <f>S129-G129</f>
        <v>-219</v>
      </c>
      <c r="BB129" s="48">
        <f t="shared" ref="BB129:BB134" si="73">T129-H129</f>
        <v>-241</v>
      </c>
      <c r="BC129" s="48">
        <f t="shared" ref="BC129:BC134" si="74">U129-I129</f>
        <v>-299</v>
      </c>
      <c r="BD129" s="48">
        <f t="shared" ref="BD129:BF134" si="75">V129-J129</f>
        <v>-238</v>
      </c>
      <c r="BE129" s="48">
        <f t="shared" si="75"/>
        <v>-32</v>
      </c>
      <c r="BF129" s="116">
        <f t="shared" si="75"/>
        <v>0</v>
      </c>
    </row>
    <row r="130" spans="1:58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6">
        <v>0</v>
      </c>
      <c r="AK130" s="319">
        <v>0</v>
      </c>
      <c r="AL130" s="319">
        <v>0</v>
      </c>
      <c r="AM130" s="319">
        <v>0</v>
      </c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115">
        <f>O130-C130</f>
        <v>-1</v>
      </c>
      <c r="AX130" s="48">
        <f t="shared" ref="AX130:BA134" si="76">P130-D130</f>
        <v>-81</v>
      </c>
      <c r="AY130" s="48">
        <f t="shared" si="76"/>
        <v>-39</v>
      </c>
      <c r="AZ130" s="48">
        <f t="shared" si="76"/>
        <v>-263</v>
      </c>
      <c r="BA130" s="48">
        <f t="shared" si="76"/>
        <v>-187</v>
      </c>
      <c r="BB130" s="48">
        <f t="shared" si="73"/>
        <v>-237</v>
      </c>
      <c r="BC130" s="48">
        <f t="shared" si="74"/>
        <v>-235</v>
      </c>
      <c r="BD130" s="48">
        <f t="shared" si="75"/>
        <v>-259</v>
      </c>
      <c r="BE130" s="48">
        <f t="shared" si="75"/>
        <v>-86</v>
      </c>
      <c r="BF130" s="116">
        <f t="shared" si="75"/>
        <v>0</v>
      </c>
    </row>
    <row r="131" spans="1:58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6">
        <v>9</v>
      </c>
      <c r="AK131" s="319">
        <v>22</v>
      </c>
      <c r="AL131" s="319">
        <v>27</v>
      </c>
      <c r="AM131" s="319">
        <v>27</v>
      </c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115">
        <f>O131-C131</f>
        <v>-47</v>
      </c>
      <c r="AX131" s="48">
        <f t="shared" si="76"/>
        <v>-136</v>
      </c>
      <c r="AY131" s="48">
        <f t="shared" si="76"/>
        <v>-100</v>
      </c>
      <c r="AZ131" s="48">
        <f t="shared" si="76"/>
        <v>-88</v>
      </c>
      <c r="BA131" s="48">
        <f t="shared" si="76"/>
        <v>-38</v>
      </c>
      <c r="BB131" s="48">
        <f t="shared" si="73"/>
        <v>-43</v>
      </c>
      <c r="BC131" s="48">
        <f t="shared" si="74"/>
        <v>-26</v>
      </c>
      <c r="BD131" s="48">
        <f t="shared" si="75"/>
        <v>-20</v>
      </c>
      <c r="BE131" s="48">
        <f t="shared" si="75"/>
        <v>-17</v>
      </c>
      <c r="BF131" s="116">
        <f t="shared" si="75"/>
        <v>38</v>
      </c>
    </row>
    <row r="132" spans="1:58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6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115">
        <f>O132-C132</f>
        <v>0</v>
      </c>
      <c r="AX132" s="48">
        <f t="shared" si="76"/>
        <v>0</v>
      </c>
      <c r="AY132" s="48">
        <f t="shared" si="76"/>
        <v>0</v>
      </c>
      <c r="AZ132" s="48">
        <f t="shared" si="76"/>
        <v>0</v>
      </c>
      <c r="BA132" s="48">
        <f t="shared" si="76"/>
        <v>0</v>
      </c>
      <c r="BB132" s="48">
        <f t="shared" si="73"/>
        <v>0</v>
      </c>
      <c r="BC132" s="48">
        <f t="shared" si="74"/>
        <v>0</v>
      </c>
      <c r="BD132" s="48">
        <f t="shared" si="75"/>
        <v>0</v>
      </c>
      <c r="BE132" s="48">
        <f t="shared" si="75"/>
        <v>0</v>
      </c>
      <c r="BF132" s="116">
        <f t="shared" si="75"/>
        <v>0</v>
      </c>
    </row>
    <row r="133" spans="1:58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6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115">
        <f>O133-C133</f>
        <v>0</v>
      </c>
      <c r="AX133" s="48">
        <f t="shared" si="76"/>
        <v>0</v>
      </c>
      <c r="AY133" s="48">
        <f t="shared" si="76"/>
        <v>0</v>
      </c>
      <c r="AZ133" s="48">
        <f t="shared" si="76"/>
        <v>0</v>
      </c>
      <c r="BA133" s="48">
        <f t="shared" si="76"/>
        <v>0</v>
      </c>
      <c r="BB133" s="48">
        <f t="shared" si="73"/>
        <v>0</v>
      </c>
      <c r="BC133" s="48">
        <f t="shared" si="74"/>
        <v>0</v>
      </c>
      <c r="BD133" s="48">
        <f t="shared" si="75"/>
        <v>0</v>
      </c>
      <c r="BE133" s="48">
        <f t="shared" si="75"/>
        <v>0</v>
      </c>
      <c r="BF133" s="116">
        <f t="shared" si="75"/>
        <v>0</v>
      </c>
    </row>
    <row r="134" spans="1:58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77">SUM(Y129:Y131)</f>
        <v>50</v>
      </c>
      <c r="Z134" s="319">
        <f t="shared" si="77"/>
        <v>40</v>
      </c>
      <c r="AA134" s="319">
        <f t="shared" si="77"/>
        <v>75</v>
      </c>
      <c r="AB134" s="319">
        <f t="shared" si="77"/>
        <v>93</v>
      </c>
      <c r="AC134" s="319">
        <f t="shared" si="77"/>
        <v>71</v>
      </c>
      <c r="AD134" s="319">
        <f t="shared" si="77"/>
        <v>80</v>
      </c>
      <c r="AE134" s="319">
        <f t="shared" si="77"/>
        <v>320</v>
      </c>
      <c r="AF134" s="319">
        <f t="shared" si="77"/>
        <v>353</v>
      </c>
      <c r="AG134" s="319">
        <f t="shared" si="77"/>
        <v>287</v>
      </c>
      <c r="AH134" s="319">
        <f t="shared" si="77"/>
        <v>138</v>
      </c>
      <c r="AI134" s="319">
        <f t="shared" si="77"/>
        <v>49</v>
      </c>
      <c r="AJ134" s="116">
        <f t="shared" si="77"/>
        <v>9</v>
      </c>
      <c r="AK134" s="319">
        <v>22</v>
      </c>
      <c r="AL134" s="319">
        <v>27</v>
      </c>
      <c r="AM134" s="319">
        <v>27</v>
      </c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115">
        <f>O134-C134</f>
        <v>-262</v>
      </c>
      <c r="AX134" s="48">
        <f t="shared" si="76"/>
        <v>-610</v>
      </c>
      <c r="AY134" s="48">
        <f t="shared" si="76"/>
        <v>-437</v>
      </c>
      <c r="AZ134" s="48">
        <f t="shared" si="76"/>
        <v>-496</v>
      </c>
      <c r="BA134" s="48">
        <f t="shared" si="76"/>
        <v>-444</v>
      </c>
      <c r="BB134" s="48">
        <f t="shared" si="73"/>
        <v>-521</v>
      </c>
      <c r="BC134" s="48">
        <f t="shared" si="74"/>
        <v>-560</v>
      </c>
      <c r="BD134" s="48">
        <f t="shared" si="75"/>
        <v>-517</v>
      </c>
      <c r="BE134" s="48">
        <f t="shared" si="75"/>
        <v>-135</v>
      </c>
      <c r="BF134" s="116">
        <f t="shared" si="75"/>
        <v>38</v>
      </c>
    </row>
    <row r="135" spans="1:58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6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115"/>
      <c r="AX135" s="48"/>
      <c r="AY135" s="48"/>
      <c r="AZ135" s="48"/>
      <c r="BA135" s="48"/>
      <c r="BB135" s="48"/>
      <c r="BC135" s="48"/>
      <c r="BD135" s="48"/>
      <c r="BE135" s="48"/>
      <c r="BF135" s="116"/>
    </row>
    <row r="136" spans="1:58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6">
        <v>3424</v>
      </c>
      <c r="AK136" s="319">
        <v>2893</v>
      </c>
      <c r="AL136" s="319">
        <v>3030</v>
      </c>
      <c r="AM136" s="319">
        <v>3511</v>
      </c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115">
        <f>O136-C136</f>
        <v>-95</v>
      </c>
      <c r="AX136" s="48">
        <f>P136-D136</f>
        <v>-419</v>
      </c>
      <c r="AY136" s="48">
        <f>Q136-E136</f>
        <v>-1412</v>
      </c>
      <c r="AZ136" s="48">
        <f>R136-F136</f>
        <v>-1381</v>
      </c>
      <c r="BA136" s="48">
        <f>S136-G136</f>
        <v>-1727</v>
      </c>
      <c r="BB136" s="48">
        <f t="shared" ref="BB136:BB141" si="78">T136-H136</f>
        <v>-1429</v>
      </c>
      <c r="BC136" s="48">
        <f t="shared" ref="BC136:BC141" si="79">U136-I136</f>
        <v>-889</v>
      </c>
      <c r="BD136" s="48">
        <f t="shared" ref="BD136:BF141" si="80">V136-J136</f>
        <v>-617</v>
      </c>
      <c r="BE136" s="48">
        <f t="shared" si="80"/>
        <v>-313</v>
      </c>
      <c r="BF136" s="116">
        <f t="shared" si="80"/>
        <v>-151</v>
      </c>
    </row>
    <row r="137" spans="1:58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6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115">
        <f>O137-C137</f>
        <v>0</v>
      </c>
      <c r="AX137" s="48">
        <f t="shared" ref="AX137:BA141" si="81">P137-D137</f>
        <v>0</v>
      </c>
      <c r="AY137" s="48">
        <f t="shared" si="81"/>
        <v>0</v>
      </c>
      <c r="AZ137" s="48">
        <f t="shared" si="81"/>
        <v>0</v>
      </c>
      <c r="BA137" s="48">
        <f t="shared" si="81"/>
        <v>0</v>
      </c>
      <c r="BB137" s="48">
        <f t="shared" si="78"/>
        <v>0</v>
      </c>
      <c r="BC137" s="48">
        <f t="shared" si="79"/>
        <v>0</v>
      </c>
      <c r="BD137" s="48">
        <f t="shared" si="80"/>
        <v>0</v>
      </c>
      <c r="BE137" s="48">
        <f t="shared" si="80"/>
        <v>0</v>
      </c>
      <c r="BF137" s="116">
        <f t="shared" si="80"/>
        <v>0</v>
      </c>
    </row>
    <row r="138" spans="1:58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6">
        <v>72</v>
      </c>
      <c r="AK138" s="319">
        <v>67</v>
      </c>
      <c r="AL138" s="319">
        <v>56</v>
      </c>
      <c r="AM138" s="319">
        <v>67</v>
      </c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115">
        <f>O138-C138</f>
        <v>-2</v>
      </c>
      <c r="AX138" s="48">
        <f t="shared" si="81"/>
        <v>9</v>
      </c>
      <c r="AY138" s="48">
        <f t="shared" si="81"/>
        <v>14</v>
      </c>
      <c r="AZ138" s="48">
        <f t="shared" si="81"/>
        <v>16</v>
      </c>
      <c r="BA138" s="48">
        <f t="shared" si="81"/>
        <v>22</v>
      </c>
      <c r="BB138" s="48">
        <f t="shared" si="78"/>
        <v>71</v>
      </c>
      <c r="BC138" s="48">
        <f t="shared" si="79"/>
        <v>135</v>
      </c>
      <c r="BD138" s="48">
        <f t="shared" si="80"/>
        <v>234</v>
      </c>
      <c r="BE138" s="48">
        <f t="shared" si="80"/>
        <v>243</v>
      </c>
      <c r="BF138" s="116">
        <f t="shared" si="80"/>
        <v>251</v>
      </c>
    </row>
    <row r="139" spans="1:58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6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115">
        <f>O139-C139</f>
        <v>0</v>
      </c>
      <c r="AX139" s="48">
        <f t="shared" si="81"/>
        <v>0</v>
      </c>
      <c r="AY139" s="48">
        <f t="shared" si="81"/>
        <v>0</v>
      </c>
      <c r="AZ139" s="48">
        <f t="shared" si="81"/>
        <v>0</v>
      </c>
      <c r="BA139" s="48">
        <f t="shared" si="81"/>
        <v>0</v>
      </c>
      <c r="BB139" s="48">
        <f t="shared" si="78"/>
        <v>0</v>
      </c>
      <c r="BC139" s="48">
        <f t="shared" si="79"/>
        <v>0</v>
      </c>
      <c r="BD139" s="48">
        <f t="shared" si="80"/>
        <v>0</v>
      </c>
      <c r="BE139" s="48">
        <f t="shared" si="80"/>
        <v>0</v>
      </c>
      <c r="BF139" s="116">
        <f t="shared" si="80"/>
        <v>0</v>
      </c>
    </row>
    <row r="140" spans="1:58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4"/>
      <c r="Q140" s="495"/>
      <c r="R140" s="338"/>
      <c r="S140" s="495"/>
      <c r="T140" s="338"/>
      <c r="U140" s="496"/>
      <c r="V140" s="496"/>
      <c r="W140" s="496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78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337">
        <f>O140-C140</f>
        <v>0</v>
      </c>
      <c r="AX140" s="338">
        <f t="shared" si="81"/>
        <v>0</v>
      </c>
      <c r="AY140" s="338">
        <f t="shared" si="81"/>
        <v>0</v>
      </c>
      <c r="AZ140" s="338">
        <f t="shared" si="81"/>
        <v>0</v>
      </c>
      <c r="BA140" s="338">
        <f t="shared" si="81"/>
        <v>0</v>
      </c>
      <c r="BB140" s="338">
        <f t="shared" si="78"/>
        <v>0</v>
      </c>
      <c r="BC140" s="338">
        <f t="shared" si="79"/>
        <v>0</v>
      </c>
      <c r="BD140" s="338">
        <f t="shared" si="80"/>
        <v>0</v>
      </c>
      <c r="BE140" s="338">
        <f t="shared" si="80"/>
        <v>0</v>
      </c>
      <c r="BF140" s="339">
        <f t="shared" si="80"/>
        <v>0</v>
      </c>
    </row>
    <row r="141" spans="1:58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M141" si="82">SUM(U136:U139)</f>
        <v>1345</v>
      </c>
      <c r="V141" s="376">
        <f t="shared" si="82"/>
        <v>1415</v>
      </c>
      <c r="W141" s="376">
        <f t="shared" si="82"/>
        <v>1705</v>
      </c>
      <c r="X141" s="376">
        <f t="shared" si="82"/>
        <v>1448</v>
      </c>
      <c r="Y141" s="376">
        <f t="shared" si="82"/>
        <v>1363</v>
      </c>
      <c r="Z141" s="376">
        <f t="shared" si="82"/>
        <v>1421</v>
      </c>
      <c r="AA141" s="376">
        <f t="shared" si="82"/>
        <v>1629</v>
      </c>
      <c r="AB141" s="376">
        <f t="shared" si="82"/>
        <v>2358</v>
      </c>
      <c r="AC141" s="376">
        <f t="shared" si="82"/>
        <v>3638</v>
      </c>
      <c r="AD141" s="376">
        <f t="shared" si="82"/>
        <v>4667</v>
      </c>
      <c r="AE141" s="376">
        <f t="shared" si="82"/>
        <v>4888</v>
      </c>
      <c r="AF141" s="528">
        <f t="shared" si="82"/>
        <v>5321</v>
      </c>
      <c r="AG141" s="528">
        <f t="shared" si="82"/>
        <v>6250</v>
      </c>
      <c r="AH141" s="528">
        <f t="shared" si="82"/>
        <v>5793</v>
      </c>
      <c r="AI141" s="528">
        <f t="shared" si="82"/>
        <v>4915</v>
      </c>
      <c r="AJ141" s="342">
        <f t="shared" si="82"/>
        <v>3496</v>
      </c>
      <c r="AK141" s="268">
        <f t="shared" si="82"/>
        <v>2960</v>
      </c>
      <c r="AL141" s="528">
        <f t="shared" si="82"/>
        <v>3086</v>
      </c>
      <c r="AM141" s="528">
        <f t="shared" si="82"/>
        <v>3578</v>
      </c>
      <c r="AN141" s="528"/>
      <c r="AO141" s="528"/>
      <c r="AP141" s="528"/>
      <c r="AQ141" s="528"/>
      <c r="AR141" s="528"/>
      <c r="AS141" s="528"/>
      <c r="AT141" s="528"/>
      <c r="AU141" s="528"/>
      <c r="AV141" s="528"/>
      <c r="AW141" s="340">
        <f>O141-C141</f>
        <v>-97</v>
      </c>
      <c r="AX141" s="341">
        <f t="shared" si="81"/>
        <v>-410</v>
      </c>
      <c r="AY141" s="341">
        <f t="shared" si="81"/>
        <v>-1398</v>
      </c>
      <c r="AZ141" s="341">
        <f t="shared" si="81"/>
        <v>-1365</v>
      </c>
      <c r="BA141" s="341">
        <f t="shared" si="81"/>
        <v>-1705</v>
      </c>
      <c r="BB141" s="341">
        <f t="shared" si="78"/>
        <v>-1358</v>
      </c>
      <c r="BC141" s="341">
        <f t="shared" si="79"/>
        <v>-754</v>
      </c>
      <c r="BD141" s="341">
        <f t="shared" si="80"/>
        <v>-383</v>
      </c>
      <c r="BE141" s="341">
        <f t="shared" si="80"/>
        <v>-70</v>
      </c>
      <c r="BF141" s="341">
        <f t="shared" si="80"/>
        <v>100</v>
      </c>
    </row>
    <row r="142" spans="1:58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115"/>
      <c r="AX142" s="48"/>
      <c r="AY142" s="48"/>
      <c r="AZ142" s="48"/>
      <c r="BA142" s="48"/>
      <c r="BB142" s="48"/>
      <c r="BC142" s="48"/>
      <c r="BD142" s="48"/>
      <c r="BE142" s="48"/>
      <c r="BF142" s="116"/>
    </row>
    <row r="143" spans="1:58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319">
        <v>0</v>
      </c>
      <c r="AL143" s="319">
        <v>0</v>
      </c>
      <c r="AM143" s="319">
        <v>0</v>
      </c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115">
        <f t="shared" ref="AW143:BF148" si="83">O143-C143</f>
        <v>0</v>
      </c>
      <c r="AX143" s="48">
        <f t="shared" si="83"/>
        <v>0</v>
      </c>
      <c r="AY143" s="48">
        <f t="shared" si="83"/>
        <v>0</v>
      </c>
      <c r="AZ143" s="48">
        <f t="shared" si="83"/>
        <v>0</v>
      </c>
      <c r="BA143" s="48">
        <f t="shared" si="83"/>
        <v>0</v>
      </c>
      <c r="BB143" s="48">
        <f t="shared" si="83"/>
        <v>0</v>
      </c>
      <c r="BC143" s="48">
        <f t="shared" si="83"/>
        <v>0</v>
      </c>
      <c r="BD143" s="48">
        <f t="shared" si="83"/>
        <v>0</v>
      </c>
      <c r="BE143" s="48">
        <f t="shared" si="83"/>
        <v>0</v>
      </c>
      <c r="BF143" s="116">
        <f t="shared" si="83"/>
        <v>0</v>
      </c>
    </row>
    <row r="144" spans="1:58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319">
        <v>0</v>
      </c>
      <c r="AL144" s="319">
        <v>0</v>
      </c>
      <c r="AM144" s="319">
        <v>0</v>
      </c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115">
        <f t="shared" si="83"/>
        <v>0</v>
      </c>
      <c r="AX144" s="48">
        <f t="shared" si="83"/>
        <v>0</v>
      </c>
      <c r="AY144" s="48">
        <f t="shared" si="83"/>
        <v>0</v>
      </c>
      <c r="AZ144" s="48">
        <f t="shared" si="83"/>
        <v>0</v>
      </c>
      <c r="BA144" s="48">
        <f t="shared" si="83"/>
        <v>0</v>
      </c>
      <c r="BB144" s="48">
        <f t="shared" si="83"/>
        <v>0</v>
      </c>
      <c r="BC144" s="48">
        <f t="shared" si="83"/>
        <v>0</v>
      </c>
      <c r="BD144" s="48">
        <f t="shared" si="83"/>
        <v>0</v>
      </c>
      <c r="BE144" s="48">
        <f t="shared" si="83"/>
        <v>0</v>
      </c>
      <c r="BF144" s="116">
        <f t="shared" si="83"/>
        <v>0</v>
      </c>
    </row>
    <row r="145" spans="1:58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319">
        <v>14</v>
      </c>
      <c r="AL145" s="319">
        <v>13</v>
      </c>
      <c r="AM145" s="319">
        <v>14</v>
      </c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115">
        <f t="shared" si="83"/>
        <v>0</v>
      </c>
      <c r="AX145" s="48">
        <f t="shared" si="83"/>
        <v>0</v>
      </c>
      <c r="AY145" s="48">
        <f t="shared" si="83"/>
        <v>0</v>
      </c>
      <c r="AZ145" s="48">
        <f t="shared" si="83"/>
        <v>0</v>
      </c>
      <c r="BA145" s="48">
        <f t="shared" si="83"/>
        <v>0</v>
      </c>
      <c r="BB145" s="48">
        <f t="shared" si="83"/>
        <v>0</v>
      </c>
      <c r="BC145" s="48">
        <f t="shared" si="83"/>
        <v>0</v>
      </c>
      <c r="BD145" s="48">
        <f t="shared" si="83"/>
        <v>0</v>
      </c>
      <c r="BE145" s="48">
        <f t="shared" si="83"/>
        <v>0</v>
      </c>
      <c r="BF145" s="116">
        <f t="shared" si="83"/>
        <v>0</v>
      </c>
    </row>
    <row r="146" spans="1:58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319">
        <v>0</v>
      </c>
      <c r="AL146" s="319">
        <v>1</v>
      </c>
      <c r="AM146" s="319">
        <v>1</v>
      </c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115">
        <f t="shared" si="83"/>
        <v>0</v>
      </c>
      <c r="AX146" s="48">
        <f t="shared" si="83"/>
        <v>0</v>
      </c>
      <c r="AY146" s="48">
        <f t="shared" si="83"/>
        <v>0</v>
      </c>
      <c r="AZ146" s="48">
        <f t="shared" si="83"/>
        <v>0</v>
      </c>
      <c r="BA146" s="48">
        <f t="shared" si="83"/>
        <v>0</v>
      </c>
      <c r="BB146" s="48">
        <f t="shared" si="83"/>
        <v>0</v>
      </c>
      <c r="BC146" s="48">
        <f t="shared" si="83"/>
        <v>0</v>
      </c>
      <c r="BD146" s="48">
        <f t="shared" si="83"/>
        <v>0</v>
      </c>
      <c r="BE146" s="48">
        <f t="shared" si="83"/>
        <v>0</v>
      </c>
      <c r="BF146" s="116">
        <f t="shared" si="83"/>
        <v>0</v>
      </c>
    </row>
    <row r="147" spans="1:58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527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6"/>
      <c r="AU147" s="496"/>
      <c r="AV147" s="496"/>
      <c r="AW147" s="337">
        <f t="shared" si="83"/>
        <v>0</v>
      </c>
      <c r="AX147" s="338">
        <f t="shared" si="83"/>
        <v>0</v>
      </c>
      <c r="AY147" s="338">
        <f t="shared" si="83"/>
        <v>0</v>
      </c>
      <c r="AZ147" s="338">
        <f t="shared" si="83"/>
        <v>0</v>
      </c>
      <c r="BA147" s="338">
        <f t="shared" si="83"/>
        <v>0</v>
      </c>
      <c r="BB147" s="338">
        <f t="shared" si="83"/>
        <v>0</v>
      </c>
      <c r="BC147" s="338">
        <f t="shared" si="83"/>
        <v>0</v>
      </c>
      <c r="BD147" s="338">
        <f t="shared" si="83"/>
        <v>0</v>
      </c>
      <c r="BE147" s="338">
        <f t="shared" si="83"/>
        <v>0</v>
      </c>
      <c r="BF147" s="339">
        <f t="shared" si="83"/>
        <v>0</v>
      </c>
    </row>
    <row r="148" spans="1:58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28">
        <v>108</v>
      </c>
      <c r="AG148" s="376">
        <v>151</v>
      </c>
      <c r="AH148" s="376">
        <v>96</v>
      </c>
      <c r="AI148" s="376">
        <v>45</v>
      </c>
      <c r="AJ148" s="556">
        <v>11</v>
      </c>
      <c r="AK148" s="364">
        <v>14</v>
      </c>
      <c r="AL148" s="364">
        <v>14</v>
      </c>
      <c r="AM148" s="364">
        <v>15</v>
      </c>
      <c r="AN148" s="364"/>
      <c r="AO148" s="364"/>
      <c r="AP148" s="364"/>
      <c r="AQ148" s="364"/>
      <c r="AR148" s="364"/>
      <c r="AS148" s="364"/>
      <c r="AT148" s="364"/>
      <c r="AU148" s="364"/>
      <c r="AV148" s="364"/>
      <c r="AW148" s="119">
        <f t="shared" si="83"/>
        <v>0</v>
      </c>
      <c r="AX148" s="121">
        <f t="shared" si="83"/>
        <v>0</v>
      </c>
      <c r="AY148" s="121">
        <f t="shared" si="83"/>
        <v>0</v>
      </c>
      <c r="AZ148" s="121">
        <f t="shared" si="83"/>
        <v>0</v>
      </c>
      <c r="BA148" s="121">
        <f t="shared" si="83"/>
        <v>0</v>
      </c>
      <c r="BB148" s="121">
        <f t="shared" si="83"/>
        <v>0</v>
      </c>
      <c r="BC148" s="121">
        <f t="shared" si="83"/>
        <v>0</v>
      </c>
      <c r="BD148" s="121">
        <f t="shared" si="83"/>
        <v>0</v>
      </c>
      <c r="BE148" s="121">
        <f t="shared" si="83"/>
        <v>0</v>
      </c>
      <c r="BF148" s="122">
        <f t="shared" si="83"/>
        <v>0</v>
      </c>
    </row>
    <row r="149" spans="1:58" ht="15.75" thickTop="1" x14ac:dyDescent="0.25">
      <c r="A149" s="4"/>
      <c r="W149" s="413"/>
    </row>
    <row r="150" spans="1:58" x14ac:dyDescent="0.25">
      <c r="B150" s="1" t="s">
        <v>27</v>
      </c>
      <c r="W150" s="414"/>
    </row>
    <row r="151" spans="1:58" x14ac:dyDescent="0.25">
      <c r="B151" s="31" t="s">
        <v>28</v>
      </c>
    </row>
    <row r="154" spans="1:58" x14ac:dyDescent="0.25">
      <c r="B154" s="32" t="s">
        <v>26</v>
      </c>
    </row>
    <row r="155" spans="1:58" x14ac:dyDescent="0.25">
      <c r="B155" s="2" t="s">
        <v>29</v>
      </c>
    </row>
    <row r="156" spans="1:58" x14ac:dyDescent="0.25">
      <c r="B156" s="2" t="s">
        <v>30</v>
      </c>
    </row>
    <row r="157" spans="1:58" x14ac:dyDescent="0.25">
      <c r="B157" s="2" t="s">
        <v>31</v>
      </c>
    </row>
    <row r="158" spans="1:58" x14ac:dyDescent="0.25">
      <c r="B158" s="2" t="s">
        <v>32</v>
      </c>
    </row>
  </sheetData>
  <mergeCells count="4">
    <mergeCell ref="B1:AX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2022-04-08T14:16:54Z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